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ppsant\userroot\iso_markets\System Data Requests\2022\WEC\WEC_Rate_Case\K&amp;M Justification\NOATT_Transmission\"/>
    </mc:Choice>
  </mc:AlternateContent>
  <xr:revisionPtr revIDLastSave="0" documentId="8_{AB1E0510-84D0-41EE-ADC0-E7A9534D22F9}" xr6:coauthVersionLast="47" xr6:coauthVersionMax="47" xr10:uidLastSave="{00000000-0000-0000-0000-000000000000}"/>
  <bookViews>
    <workbookView xWindow="-28920" yWindow="-4905" windowWidth="29040" windowHeight="15840" xr2:uid="{93DA953C-6359-4A39-911D-C73FC9849E7F}"/>
  </bookViews>
  <sheets>
    <sheet name="Sheet1" sheetId="1" r:id="rId1"/>
  </sheets>
  <definedNames>
    <definedName name="_xlnm.Print_Area" localSheetId="0">Sheet1!$B$2:$I$41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1" l="1"/>
  <c r="I35" i="1" s="1"/>
  <c r="F34" i="1"/>
  <c r="I34" i="1" s="1"/>
  <c r="F33" i="1"/>
  <c r="C33" i="1"/>
  <c r="C34" i="1" s="1"/>
  <c r="C35" i="1" s="1"/>
  <c r="C36" i="1" s="1"/>
  <c r="C37" i="1" s="1"/>
  <c r="C38" i="1" s="1"/>
  <c r="C39" i="1" s="1"/>
  <c r="C40" i="1" s="1"/>
  <c r="C32" i="1"/>
  <c r="E41" i="1"/>
  <c r="D41" i="1"/>
  <c r="H40" i="1"/>
  <c r="G40" i="1"/>
  <c r="E40" i="1"/>
  <c r="D40" i="1"/>
  <c r="I40" i="1" s="1"/>
  <c r="H39" i="1"/>
  <c r="G39" i="1"/>
  <c r="E39" i="1"/>
  <c r="D39" i="1"/>
  <c r="H38" i="1"/>
  <c r="G38" i="1"/>
  <c r="E38" i="1"/>
  <c r="D38" i="1"/>
  <c r="H37" i="1"/>
  <c r="G37" i="1"/>
  <c r="E37" i="1"/>
  <c r="D37" i="1"/>
  <c r="H36" i="1"/>
  <c r="G36" i="1"/>
  <c r="E36" i="1"/>
  <c r="D36" i="1"/>
  <c r="H35" i="1"/>
  <c r="G35" i="1"/>
  <c r="E35" i="1"/>
  <c r="D35" i="1"/>
  <c r="H34" i="1"/>
  <c r="G34" i="1"/>
  <c r="E34" i="1"/>
  <c r="D34" i="1"/>
  <c r="H33" i="1"/>
  <c r="G33" i="1"/>
  <c r="E33" i="1"/>
  <c r="D33" i="1"/>
  <c r="H32" i="1"/>
  <c r="G32" i="1"/>
  <c r="E32" i="1"/>
  <c r="D32" i="1"/>
  <c r="H31" i="1"/>
  <c r="G31" i="1"/>
  <c r="E31" i="1"/>
  <c r="D31" i="1"/>
  <c r="H30" i="1"/>
  <c r="G30" i="1"/>
  <c r="G41" i="1" s="1"/>
  <c r="F30" i="1"/>
  <c r="E30" i="1"/>
  <c r="D30" i="1"/>
  <c r="I30" i="1" s="1"/>
  <c r="H29" i="1"/>
  <c r="H41" i="1" s="1"/>
  <c r="G29" i="1"/>
  <c r="F29" i="1"/>
  <c r="E29" i="1"/>
  <c r="D29" i="1"/>
  <c r="I29" i="1" s="1"/>
  <c r="F25" i="1"/>
  <c r="F40" i="1" s="1"/>
  <c r="F36" i="1" l="1"/>
  <c r="I36" i="1" s="1"/>
  <c r="F37" i="1"/>
  <c r="I37" i="1" s="1"/>
  <c r="F38" i="1"/>
  <c r="I38" i="1" s="1"/>
  <c r="F31" i="1"/>
  <c r="I31" i="1" s="1"/>
  <c r="F39" i="1"/>
  <c r="I39" i="1" s="1"/>
  <c r="F32" i="1"/>
  <c r="I32" i="1" s="1"/>
  <c r="I33" i="1"/>
  <c r="I41" i="1" l="1"/>
  <c r="F41" i="1"/>
</calcChain>
</file>

<file path=xl/sharedStrings.xml><?xml version="1.0" encoding="utf-8"?>
<sst xmlns="http://schemas.openxmlformats.org/spreadsheetml/2006/main" count="31" uniqueCount="21">
  <si>
    <t>OATT Schedule 1 RNS</t>
  </si>
  <si>
    <t>OATT Schedule 1,2,9,16</t>
  </si>
  <si>
    <t>OATT Schedule 9 RNS</t>
  </si>
  <si>
    <t>OATT-Schedule 16 Blackstart</t>
  </si>
  <si>
    <t>OATT-Schedule 2 VAR</t>
  </si>
  <si>
    <t>Grand Total</t>
  </si>
  <si>
    <t>WASHINGTON ELECTRIC COOPERATIVE</t>
  </si>
  <si>
    <t>EXHIBIT WEC-SPE-10: NEPOOL OPEN ACCESS TRANSMISSION TARIFF ADJUSTMENT</t>
  </si>
  <si>
    <t>Month</t>
  </si>
  <si>
    <t>Year</t>
  </si>
  <si>
    <t>Total</t>
  </si>
  <si>
    <t>TEST YEAR ACTUALS</t>
  </si>
  <si>
    <t>ADJUSTMENTS</t>
  </si>
  <si>
    <t>RATE YEAR ADJUSTMENTS</t>
  </si>
  <si>
    <t>Unit</t>
  </si>
  <si>
    <t>$/kW-mo</t>
  </si>
  <si>
    <t>TY Rate</t>
  </si>
  <si>
    <t>RY Rate</t>
  </si>
  <si>
    <t>% Change</t>
  </si>
  <si>
    <t>Item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</si>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</sst>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right"/>
    </xf>
    <xf numFmtId="165" fontId="0" fillId="0" borderId="1" xfId="2" applyNumberFormat="1" applyFont="1" applyBorder="1"/>
    <xf numFmtId="44" fontId="0" fillId="0" borderId="1" xfId="1" applyFont="1" applyBorder="1"/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right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CAC7-F1BD-4945-86ED-E77B79C32575}">
  <dimension ref="B2:I41"/>
  <sheetViews>
    <sheetView tabSelected="1" workbookViewId="0">
      <selection activeCell="B2" sqref="B2:I41"/>
    </sheetView>
  </sheetViews>
  <sheetFormatPr defaultRowHeight="15" x14ac:dyDescent="0.25"/>
  <cols>
    <col min="2" max="2" width="15.140625" customWidth="1"/>
    <col min="4" max="9" width="12.28515625" customWidth="1"/>
  </cols>
  <sheetData>
    <row r="2" spans="2:9" x14ac:dyDescent="0.25">
      <c r="B2" s="1" t="s">
        <v>6</v>
      </c>
    </row>
    <row r="3" spans="2:9" x14ac:dyDescent="0.25">
      <c r="B3" s="1" t="s">
        <v>7</v>
      </c>
    </row>
    <row r="5" spans="2:9" x14ac:dyDescent="0.25">
      <c r="B5" s="1" t="s">
        <v>11</v>
      </c>
    </row>
    <row r="6" spans="2:9" ht="45" x14ac:dyDescent="0.25">
      <c r="B6" s="3" t="s">
        <v>9</v>
      </c>
      <c r="C6" s="3" t="s">
        <v>8</v>
      </c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5</v>
      </c>
    </row>
    <row r="7" spans="2:9" x14ac:dyDescent="0.25">
      <c r="B7" s="4">
        <v>2021</v>
      </c>
      <c r="C7" s="5">
        <v>7</v>
      </c>
      <c r="D7" s="6">
        <v>2244.5988670000002</v>
      </c>
      <c r="E7" s="6"/>
      <c r="F7" s="6">
        <v>169351.305173</v>
      </c>
      <c r="G7" s="6">
        <v>1653.9289210000002</v>
      </c>
      <c r="H7" s="6">
        <v>897.23543600000005</v>
      </c>
      <c r="I7" s="6">
        <v>174147.068397</v>
      </c>
    </row>
    <row r="8" spans="2:9" x14ac:dyDescent="0.25">
      <c r="B8" s="4">
        <v>2021</v>
      </c>
      <c r="C8" s="5">
        <v>8</v>
      </c>
      <c r="D8" s="6">
        <v>2022.1289160000001</v>
      </c>
      <c r="E8" s="6"/>
      <c r="F8" s="6">
        <v>152566.28399000003</v>
      </c>
      <c r="G8" s="6">
        <v>1658.3853369999999</v>
      </c>
      <c r="H8" s="6">
        <v>896.20799999999997</v>
      </c>
      <c r="I8" s="6">
        <v>157143.00624300004</v>
      </c>
    </row>
    <row r="9" spans="2:9" x14ac:dyDescent="0.25">
      <c r="B9" s="4">
        <v>2021</v>
      </c>
      <c r="C9" s="5">
        <v>9</v>
      </c>
      <c r="D9" s="6">
        <v>2320.98884</v>
      </c>
      <c r="E9" s="6"/>
      <c r="F9" s="6">
        <v>175114.73818299998</v>
      </c>
      <c r="G9" s="6">
        <v>1748.847139</v>
      </c>
      <c r="H9" s="6">
        <v>940.92964699999993</v>
      </c>
      <c r="I9" s="6">
        <v>180125.50380899999</v>
      </c>
    </row>
    <row r="10" spans="2:9" x14ac:dyDescent="0.25">
      <c r="B10" s="4">
        <v>2021</v>
      </c>
      <c r="C10" s="5">
        <v>10</v>
      </c>
      <c r="D10" s="6">
        <v>1898.180208</v>
      </c>
      <c r="E10" s="6"/>
      <c r="F10" s="6">
        <v>143214.550629</v>
      </c>
      <c r="G10" s="6">
        <v>1790.542148</v>
      </c>
      <c r="H10" s="6">
        <v>951.95586100000003</v>
      </c>
      <c r="I10" s="6">
        <v>147855.22884600001</v>
      </c>
    </row>
    <row r="11" spans="2:9" x14ac:dyDescent="0.25">
      <c r="B11" s="4">
        <v>2021</v>
      </c>
      <c r="C11" s="5">
        <v>11</v>
      </c>
      <c r="D11" s="6">
        <v>1994.0031609999999</v>
      </c>
      <c r="E11" s="6"/>
      <c r="F11" s="6">
        <v>150444.28179600002</v>
      </c>
      <c r="G11" s="6">
        <v>2467.8171050000001</v>
      </c>
      <c r="H11" s="6">
        <v>1319.0506620000001</v>
      </c>
      <c r="I11" s="6">
        <v>156225.15272400001</v>
      </c>
    </row>
    <row r="12" spans="2:9" x14ac:dyDescent="0.25">
      <c r="B12" s="4">
        <v>2021</v>
      </c>
      <c r="C12" s="5">
        <v>12</v>
      </c>
      <c r="D12" s="6">
        <v>2168.72973</v>
      </c>
      <c r="E12" s="6">
        <v>774.46</v>
      </c>
      <c r="F12" s="6">
        <v>163643.68165000001</v>
      </c>
      <c r="G12" s="6">
        <v>2450.084378</v>
      </c>
      <c r="H12" s="6">
        <v>1488.469683</v>
      </c>
      <c r="I12" s="6">
        <v>170525.42544100003</v>
      </c>
    </row>
    <row r="13" spans="2:9" x14ac:dyDescent="0.25">
      <c r="B13" s="4">
        <v>2022</v>
      </c>
      <c r="C13" s="5">
        <v>1</v>
      </c>
      <c r="D13" s="6">
        <v>2383.5599189999998</v>
      </c>
      <c r="E13" s="6"/>
      <c r="F13" s="6">
        <v>179853.909495</v>
      </c>
      <c r="G13" s="6">
        <v>2590.3729680000001</v>
      </c>
      <c r="H13" s="6">
        <v>1399.3953470000001</v>
      </c>
      <c r="I13" s="6">
        <v>186227.23772900001</v>
      </c>
    </row>
    <row r="14" spans="2:9" x14ac:dyDescent="0.25">
      <c r="B14" s="4">
        <v>2022</v>
      </c>
      <c r="C14" s="5">
        <v>2</v>
      </c>
      <c r="D14" s="6">
        <v>2643.1414020000002</v>
      </c>
      <c r="E14" s="6"/>
      <c r="F14" s="6">
        <v>201983.875038</v>
      </c>
      <c r="G14" s="6">
        <v>2684.0167299999998</v>
      </c>
      <c r="H14" s="6">
        <v>1358.9105500000001</v>
      </c>
      <c r="I14" s="6">
        <v>208669.94372000001</v>
      </c>
    </row>
    <row r="15" spans="2:9" x14ac:dyDescent="0.25">
      <c r="B15" s="4">
        <v>2022</v>
      </c>
      <c r="C15" s="5">
        <v>3</v>
      </c>
      <c r="D15" s="6">
        <v>2418.6824420000003</v>
      </c>
      <c r="E15" s="6">
        <v>-774.46</v>
      </c>
      <c r="F15" s="6">
        <v>184796.07232399998</v>
      </c>
      <c r="G15" s="6">
        <v>2619.5158630000001</v>
      </c>
      <c r="H15" s="6">
        <v>1149.7095750000001</v>
      </c>
      <c r="I15" s="6">
        <v>190209.52020399997</v>
      </c>
    </row>
    <row r="16" spans="2:9" x14ac:dyDescent="0.25">
      <c r="B16" s="4">
        <v>2022</v>
      </c>
      <c r="C16" s="5">
        <v>4</v>
      </c>
      <c r="D16" s="6">
        <v>2349.5423209999999</v>
      </c>
      <c r="E16" s="6"/>
      <c r="F16" s="6">
        <v>179511.37474100001</v>
      </c>
      <c r="G16" s="6">
        <v>2659.3705089999999</v>
      </c>
      <c r="H16" s="6">
        <v>1412.1288100000002</v>
      </c>
      <c r="I16" s="6">
        <v>185932.41638099999</v>
      </c>
    </row>
    <row r="17" spans="2:9" x14ac:dyDescent="0.25">
      <c r="B17" s="4">
        <v>2022</v>
      </c>
      <c r="C17" s="5">
        <v>5</v>
      </c>
      <c r="D17" s="6">
        <v>2004.9030760000001</v>
      </c>
      <c r="E17" s="6"/>
      <c r="F17" s="6">
        <v>153175.766148</v>
      </c>
      <c r="G17" s="6">
        <v>2621.6313110000001</v>
      </c>
      <c r="H17" s="6">
        <v>1398.3988099999999</v>
      </c>
      <c r="I17" s="6">
        <v>159200.699345</v>
      </c>
    </row>
    <row r="18" spans="2:9" x14ac:dyDescent="0.25">
      <c r="B18" s="4">
        <v>2022</v>
      </c>
      <c r="C18" s="5">
        <v>6</v>
      </c>
      <c r="D18" s="6">
        <v>1734.5872429999999</v>
      </c>
      <c r="E18" s="6"/>
      <c r="F18" s="6">
        <v>132540.76752600001</v>
      </c>
      <c r="G18" s="6">
        <v>1669.8378319999999</v>
      </c>
      <c r="H18" s="6">
        <v>898.82243499999993</v>
      </c>
      <c r="I18" s="6">
        <v>136844.015036</v>
      </c>
    </row>
    <row r="19" spans="2:9" x14ac:dyDescent="0.25">
      <c r="B19" s="8" t="s">
        <v>10</v>
      </c>
      <c r="C19" s="9"/>
      <c r="D19" s="10">
        <v>26183.046125000004</v>
      </c>
      <c r="E19" s="10">
        <v>0</v>
      </c>
      <c r="F19" s="10">
        <v>1986196.6066929998</v>
      </c>
      <c r="G19" s="10">
        <v>26614.350241</v>
      </c>
      <c r="H19" s="10">
        <v>14111.214816</v>
      </c>
      <c r="I19" s="10">
        <v>2053105.2178749996</v>
      </c>
    </row>
    <row r="21" spans="2:9" x14ac:dyDescent="0.25">
      <c r="E21" s="14" t="s">
        <v>12</v>
      </c>
      <c r="F21" s="14"/>
      <c r="G21" s="14"/>
    </row>
    <row r="22" spans="2:9" x14ac:dyDescent="0.25">
      <c r="E22" s="15" t="s">
        <v>19</v>
      </c>
      <c r="F22" s="2" t="s">
        <v>20</v>
      </c>
      <c r="G22" s="2" t="s">
        <v>14</v>
      </c>
    </row>
    <row r="23" spans="2:9" x14ac:dyDescent="0.25">
      <c r="E23" s="11" t="s">
        <v>16</v>
      </c>
      <c r="F23" s="13">
        <v>142.78</v>
      </c>
      <c r="G23" s="13" t="s">
        <v>15</v>
      </c>
    </row>
    <row r="24" spans="2:9" x14ac:dyDescent="0.25">
      <c r="E24" s="11" t="s">
        <v>17</v>
      </c>
      <c r="F24" s="13">
        <v>140.596</v>
      </c>
      <c r="G24" s="13" t="s">
        <v>15</v>
      </c>
    </row>
    <row r="25" spans="2:9" x14ac:dyDescent="0.25">
      <c r="E25" s="11" t="s">
        <v>18</v>
      </c>
      <c r="F25" s="12">
        <f>+F24/F23</f>
        <v>0.98470374001961058</v>
      </c>
      <c r="G25" s="12"/>
    </row>
    <row r="27" spans="2:9" x14ac:dyDescent="0.25">
      <c r="B27" s="1" t="s">
        <v>13</v>
      </c>
    </row>
    <row r="28" spans="2:9" ht="45" x14ac:dyDescent="0.25">
      <c r="B28" s="3" t="s">
        <v>9</v>
      </c>
      <c r="C28" s="3" t="s">
        <v>8</v>
      </c>
      <c r="D28" s="7" t="s">
        <v>0</v>
      </c>
      <c r="E28" s="7" t="s">
        <v>1</v>
      </c>
      <c r="F28" s="7" t="s">
        <v>2</v>
      </c>
      <c r="G28" s="7" t="s">
        <v>3</v>
      </c>
      <c r="H28" s="7" t="s">
        <v>4</v>
      </c>
      <c r="I28" s="7" t="s">
        <v>5</v>
      </c>
    </row>
    <row r="29" spans="2:9" x14ac:dyDescent="0.25">
      <c r="B29" s="4">
        <v>2022</v>
      </c>
      <c r="C29" s="5">
        <v>11</v>
      </c>
      <c r="D29" s="6">
        <f>+D7</f>
        <v>2244.5988670000002</v>
      </c>
      <c r="E29" s="6">
        <f t="shared" ref="E29:H29" si="0">+E7</f>
        <v>0</v>
      </c>
      <c r="F29" s="6">
        <f t="shared" si="0"/>
        <v>169351.305173</v>
      </c>
      <c r="G29" s="6">
        <f t="shared" si="0"/>
        <v>1653.9289210000002</v>
      </c>
      <c r="H29" s="6">
        <f t="shared" si="0"/>
        <v>897.23543600000005</v>
      </c>
      <c r="I29" s="6">
        <f>+SUM(D29:H29)</f>
        <v>174147.068397</v>
      </c>
    </row>
    <row r="30" spans="2:9" x14ac:dyDescent="0.25">
      <c r="B30" s="4">
        <v>2022</v>
      </c>
      <c r="C30" s="5">
        <v>12</v>
      </c>
      <c r="D30" s="6">
        <f t="shared" ref="D30:H30" si="1">+D8</f>
        <v>2022.1289160000001</v>
      </c>
      <c r="E30" s="6">
        <f t="shared" si="1"/>
        <v>0</v>
      </c>
      <c r="F30" s="6">
        <f t="shared" si="1"/>
        <v>152566.28399000003</v>
      </c>
      <c r="G30" s="6">
        <f t="shared" si="1"/>
        <v>1658.3853369999999</v>
      </c>
      <c r="H30" s="6">
        <f t="shared" si="1"/>
        <v>896.20799999999997</v>
      </c>
      <c r="I30" s="6">
        <f t="shared" ref="I30:I40" si="2">+SUM(D30:H30)</f>
        <v>157143.00624300004</v>
      </c>
    </row>
    <row r="31" spans="2:9" x14ac:dyDescent="0.25">
      <c r="B31" s="4">
        <v>2023</v>
      </c>
      <c r="C31" s="5">
        <v>1</v>
      </c>
      <c r="D31" s="6">
        <f>+D9</f>
        <v>2320.98884</v>
      </c>
      <c r="E31" s="6">
        <f>+E9</f>
        <v>0</v>
      </c>
      <c r="F31" s="6">
        <f>+F9*$F$25</f>
        <v>172436.13762135498</v>
      </c>
      <c r="G31" s="6">
        <f>+G9</f>
        <v>1748.847139</v>
      </c>
      <c r="H31" s="6">
        <f>+H9</f>
        <v>940.92964699999993</v>
      </c>
      <c r="I31" s="6">
        <f t="shared" si="2"/>
        <v>177446.90324735499</v>
      </c>
    </row>
    <row r="32" spans="2:9" x14ac:dyDescent="0.25">
      <c r="B32" s="4">
        <v>2023</v>
      </c>
      <c r="C32" s="5">
        <f>1+C31</f>
        <v>2</v>
      </c>
      <c r="D32" s="6">
        <f>+D10</f>
        <v>1898.180208</v>
      </c>
      <c r="E32" s="6">
        <f>+E10</f>
        <v>0</v>
      </c>
      <c r="F32" s="6">
        <f>+F10*$F$25</f>
        <v>141023.90362960417</v>
      </c>
      <c r="G32" s="6">
        <f>+G10</f>
        <v>1790.542148</v>
      </c>
      <c r="H32" s="6">
        <f>+H10</f>
        <v>951.95586100000003</v>
      </c>
      <c r="I32" s="6">
        <f t="shared" si="2"/>
        <v>145664.58184660418</v>
      </c>
    </row>
    <row r="33" spans="2:9" x14ac:dyDescent="0.25">
      <c r="B33" s="4">
        <v>2023</v>
      </c>
      <c r="C33" s="5">
        <f t="shared" ref="C33:C40" si="3">1+C32</f>
        <v>3</v>
      </c>
      <c r="D33" s="6">
        <f>+D11</f>
        <v>1994.0031609999999</v>
      </c>
      <c r="E33" s="6">
        <f>+E11</f>
        <v>0</v>
      </c>
      <c r="F33" s="6">
        <f>+F11*$F$25</f>
        <v>148143.04694908543</v>
      </c>
      <c r="G33" s="6">
        <f>+G11</f>
        <v>2467.8171050000001</v>
      </c>
      <c r="H33" s="6">
        <f>+H11</f>
        <v>1319.0506620000001</v>
      </c>
      <c r="I33" s="6">
        <f t="shared" si="2"/>
        <v>153923.91787708542</v>
      </c>
    </row>
    <row r="34" spans="2:9" x14ac:dyDescent="0.25">
      <c r="B34" s="4">
        <v>2023</v>
      </c>
      <c r="C34" s="5">
        <f t="shared" si="3"/>
        <v>4</v>
      </c>
      <c r="D34" s="6">
        <f>+D12</f>
        <v>2168.72973</v>
      </c>
      <c r="E34" s="6">
        <f>+E12</f>
        <v>774.46</v>
      </c>
      <c r="F34" s="6">
        <f>+F12*$F$25</f>
        <v>161140.54535133354</v>
      </c>
      <c r="G34" s="6">
        <f>+G12</f>
        <v>2450.084378</v>
      </c>
      <c r="H34" s="6">
        <f>+H12</f>
        <v>1488.469683</v>
      </c>
      <c r="I34" s="6">
        <f t="shared" si="2"/>
        <v>168022.28914233355</v>
      </c>
    </row>
    <row r="35" spans="2:9" x14ac:dyDescent="0.25">
      <c r="B35" s="4">
        <v>2023</v>
      </c>
      <c r="C35" s="5">
        <f t="shared" si="3"/>
        <v>5</v>
      </c>
      <c r="D35" s="6">
        <f>+D13</f>
        <v>2383.5599189999998</v>
      </c>
      <c r="E35" s="6">
        <f>+E13</f>
        <v>0</v>
      </c>
      <c r="F35" s="6">
        <f>+F13*$F$25</f>
        <v>177102.81733687504</v>
      </c>
      <c r="G35" s="6">
        <f>+G13</f>
        <v>2590.3729680000001</v>
      </c>
      <c r="H35" s="6">
        <f>+H13</f>
        <v>1399.3953470000001</v>
      </c>
      <c r="I35" s="6">
        <f t="shared" si="2"/>
        <v>183476.14557087506</v>
      </c>
    </row>
    <row r="36" spans="2:9" x14ac:dyDescent="0.25">
      <c r="B36" s="4">
        <v>2023</v>
      </c>
      <c r="C36" s="5">
        <f t="shared" si="3"/>
        <v>6</v>
      </c>
      <c r="D36" s="6">
        <f>+D14</f>
        <v>2643.1414020000002</v>
      </c>
      <c r="E36" s="6">
        <f>+E14</f>
        <v>0</v>
      </c>
      <c r="F36" s="6">
        <f>+F14*$F$25</f>
        <v>198894.27717357225</v>
      </c>
      <c r="G36" s="6">
        <f>+G14</f>
        <v>2684.0167299999998</v>
      </c>
      <c r="H36" s="6">
        <f>+H14</f>
        <v>1358.9105500000001</v>
      </c>
      <c r="I36" s="6">
        <f t="shared" si="2"/>
        <v>205580.34585557226</v>
      </c>
    </row>
    <row r="37" spans="2:9" x14ac:dyDescent="0.25">
      <c r="B37" s="4">
        <v>2023</v>
      </c>
      <c r="C37" s="5">
        <f t="shared" si="3"/>
        <v>7</v>
      </c>
      <c r="D37" s="6">
        <f>+D15</f>
        <v>2418.6824420000003</v>
      </c>
      <c r="E37" s="6">
        <f>+E15</f>
        <v>-774.46</v>
      </c>
      <c r="F37" s="6">
        <f>+F15*$F$25</f>
        <v>181969.38355837722</v>
      </c>
      <c r="G37" s="6">
        <f>+G15</f>
        <v>2619.5158630000001</v>
      </c>
      <c r="H37" s="6">
        <f>+H15</f>
        <v>1149.7095750000001</v>
      </c>
      <c r="I37" s="6">
        <f t="shared" si="2"/>
        <v>187382.83143837721</v>
      </c>
    </row>
    <row r="38" spans="2:9" x14ac:dyDescent="0.25">
      <c r="B38" s="4">
        <v>2023</v>
      </c>
      <c r="C38" s="5">
        <f t="shared" si="3"/>
        <v>8</v>
      </c>
      <c r="D38" s="6">
        <f>+D16</f>
        <v>2349.5423209999999</v>
      </c>
      <c r="E38" s="6">
        <f>+E16</f>
        <v>0</v>
      </c>
      <c r="F38" s="6">
        <f>+F16*$F$25</f>
        <v>176765.52208352456</v>
      </c>
      <c r="G38" s="6">
        <f>+G16</f>
        <v>2659.3705089999999</v>
      </c>
      <c r="H38" s="6">
        <f>+H16</f>
        <v>1412.1288100000002</v>
      </c>
      <c r="I38" s="6">
        <f t="shared" si="2"/>
        <v>183186.56372352454</v>
      </c>
    </row>
    <row r="39" spans="2:9" x14ac:dyDescent="0.25">
      <c r="B39" s="4">
        <v>2023</v>
      </c>
      <c r="C39" s="5">
        <f t="shared" si="3"/>
        <v>9</v>
      </c>
      <c r="D39" s="6">
        <f>+D17</f>
        <v>2004.9030760000001</v>
      </c>
      <c r="E39" s="6">
        <f>+E17</f>
        <v>0</v>
      </c>
      <c r="F39" s="6">
        <f>+F17*$F$25</f>
        <v>150832.74980630484</v>
      </c>
      <c r="G39" s="6">
        <f>+G17</f>
        <v>2621.6313110000001</v>
      </c>
      <c r="H39" s="6">
        <f>+H17</f>
        <v>1398.3988099999999</v>
      </c>
      <c r="I39" s="6">
        <f t="shared" si="2"/>
        <v>156857.68300330485</v>
      </c>
    </row>
    <row r="40" spans="2:9" x14ac:dyDescent="0.25">
      <c r="B40" s="4">
        <v>2023</v>
      </c>
      <c r="C40" s="5">
        <f t="shared" si="3"/>
        <v>10</v>
      </c>
      <c r="D40" s="6">
        <f>+D18</f>
        <v>1734.5872429999999</v>
      </c>
      <c r="E40" s="6">
        <f>+E18</f>
        <v>0</v>
      </c>
      <c r="F40" s="6">
        <f>+F18*$F$25</f>
        <v>130513.38948792196</v>
      </c>
      <c r="G40" s="6">
        <f>+G18</f>
        <v>1669.8378319999999</v>
      </c>
      <c r="H40" s="6">
        <f>+H18</f>
        <v>898.82243499999993</v>
      </c>
      <c r="I40" s="6">
        <f t="shared" si="2"/>
        <v>134816.63699792195</v>
      </c>
    </row>
    <row r="41" spans="2:9" x14ac:dyDescent="0.25">
      <c r="B41" s="8" t="s">
        <v>10</v>
      </c>
      <c r="C41" s="9"/>
      <c r="D41" s="10">
        <f>+SUM(D29:D40)</f>
        <v>26183.046125000001</v>
      </c>
      <c r="E41" s="10">
        <f t="shared" ref="E41:I41" si="4">+SUM(E29:E40)</f>
        <v>0</v>
      </c>
      <c r="F41" s="10">
        <f t="shared" si="4"/>
        <v>1960739.3621609542</v>
      </c>
      <c r="G41" s="10">
        <f t="shared" si="4"/>
        <v>26614.350241000004</v>
      </c>
      <c r="H41" s="10">
        <f t="shared" si="4"/>
        <v>14111.214816000003</v>
      </c>
      <c r="I41" s="10">
        <f t="shared" si="4"/>
        <v>2027647.9733429539</v>
      </c>
    </row>
  </sheetData>
  <mergeCells count="1">
    <mergeCell ref="E21:G21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Enterline</dc:creator>
  <cp:lastModifiedBy>Shawn Enterline</cp:lastModifiedBy>
  <cp:lastPrinted>2022-09-12T22:56:23Z</cp:lastPrinted>
  <dcterms:created xsi:type="dcterms:W3CDTF">2022-09-12T22:47:17Z</dcterms:created>
  <dcterms:modified xsi:type="dcterms:W3CDTF">2022-09-12T22:57:10Z</dcterms:modified>
</cp:coreProperties>
</file>