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vppsant\userroot\iso_markets\System Data Requests\2022\WEC\WEC_Rate_Case\K&amp;M Justification\Generation\Wrightsville_Generation\"/>
    </mc:Choice>
  </mc:AlternateContent>
  <xr:revisionPtr revIDLastSave="0" documentId="13_ncr:1_{C8800EB2-01BA-45E2-A702-B0DA5764276A}" xr6:coauthVersionLast="47" xr6:coauthVersionMax="47" xr10:uidLastSave="{00000000-0000-0000-0000-000000000000}"/>
  <bookViews>
    <workbookView xWindow="-28920" yWindow="-4905" windowWidth="29040" windowHeight="15840" activeTab="2" xr2:uid="{75F74FE7-25EA-4C0A-A5B6-602DAC73BB86}"/>
  </bookViews>
  <sheets>
    <sheet name="Query1" sheetId="2" r:id="rId1"/>
    <sheet name="Pivot" sheetId="3" r:id="rId2"/>
    <sheet name="Exhibit" sheetId="4" r:id="rId3"/>
  </sheets>
  <definedNames>
    <definedName name="ExternalData_1" localSheetId="0" hidden="1">Query1!$A$1:$K$543</definedName>
    <definedName name="_xlnm.Print_Area" localSheetId="2">Exhibit!$B$2:$O$42</definedName>
    <definedName name="_xlnm.Print_Area" localSheetId="1">Pivot!$A$1:$Q$28</definedName>
  </definedNames>
  <calcPr calcId="191029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0" i="4" l="1"/>
  <c r="N42" i="4" s="1"/>
  <c r="M40" i="4"/>
  <c r="M42" i="4" s="1"/>
  <c r="L40" i="4"/>
  <c r="K40" i="4"/>
  <c r="J40" i="4"/>
  <c r="J42" i="4" s="1"/>
  <c r="I40" i="4"/>
  <c r="H40" i="4"/>
  <c r="G40" i="4"/>
  <c r="G42" i="4" s="1"/>
  <c r="F40" i="4"/>
  <c r="F42" i="4" s="1"/>
  <c r="E40" i="4"/>
  <c r="E42" i="4" s="1"/>
  <c r="D40" i="4"/>
  <c r="C40" i="4"/>
  <c r="L42" i="4"/>
  <c r="K42" i="4"/>
  <c r="I42" i="4"/>
  <c r="H42" i="4"/>
  <c r="D42" i="4"/>
  <c r="D38" i="4"/>
  <c r="E38" i="4"/>
  <c r="F38" i="4"/>
  <c r="G38" i="4"/>
  <c r="H38" i="4"/>
  <c r="I38" i="4"/>
  <c r="J38" i="4"/>
  <c r="K38" i="4"/>
  <c r="L38" i="4"/>
  <c r="M38" i="4"/>
  <c r="N38" i="4"/>
  <c r="O38" i="4"/>
  <c r="C38" i="4"/>
  <c r="N39" i="4"/>
  <c r="M39" i="4"/>
  <c r="L39" i="4"/>
  <c r="K39" i="4"/>
  <c r="J39" i="4"/>
  <c r="I39" i="4"/>
  <c r="H39" i="4"/>
  <c r="G39" i="4"/>
  <c r="F39" i="4"/>
  <c r="E39" i="4"/>
  <c r="D39" i="4"/>
  <c r="C39" i="4"/>
  <c r="N30" i="4"/>
  <c r="M30" i="4"/>
  <c r="L30" i="4"/>
  <c r="K30" i="4"/>
  <c r="J30" i="4"/>
  <c r="I30" i="4"/>
  <c r="H30" i="4"/>
  <c r="G30" i="4"/>
  <c r="F30" i="4"/>
  <c r="E30" i="4"/>
  <c r="D30" i="4"/>
  <c r="C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B8" i="4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O40" i="4" l="1"/>
  <c r="O42" i="4" s="1"/>
  <c r="C42" i="4"/>
  <c r="O39" i="4"/>
  <c r="O30" i="4"/>
  <c r="O33" i="4" s="1"/>
  <c r="N30" i="3"/>
  <c r="C30" i="3"/>
  <c r="D30" i="3"/>
  <c r="E30" i="3"/>
  <c r="F30" i="3"/>
  <c r="G30" i="3"/>
  <c r="H30" i="3"/>
  <c r="I30" i="3"/>
  <c r="J30" i="3"/>
  <c r="K30" i="3"/>
  <c r="L30" i="3"/>
  <c r="M30" i="3"/>
  <c r="B30" i="3"/>
  <c r="C29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Q8" i="3"/>
  <c r="Q9" i="3" s="1"/>
  <c r="Q7" i="3"/>
  <c r="Q6" i="3"/>
  <c r="Q5" i="3"/>
  <c r="Q4" i="3"/>
  <c r="G41" i="4" l="1"/>
  <c r="N41" i="4"/>
  <c r="F41" i="4"/>
  <c r="I41" i="4"/>
  <c r="M41" i="4"/>
  <c r="E41" i="4"/>
  <c r="L41" i="4"/>
  <c r="D41" i="4"/>
  <c r="K41" i="4"/>
  <c r="C41" i="4"/>
  <c r="J41" i="4"/>
  <c r="H41" i="4"/>
  <c r="Q10" i="3"/>
  <c r="O41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BB128E-84BC-4C8F-834B-258D1EE1948B}" keepAlive="1" name="Query - Query1" description="Connection to the 'Query1' query in the workbook." type="5" refreshedVersion="8" background="1" saveData="1">
    <dbPr connection="Provider=Microsoft.Mashup.OleDb.1;Data Source=$Workbook$;Location=Query1;Extended Properties=&quot;&quot;" command="SELECT * FROM [Query1]"/>
  </connection>
</connections>
</file>

<file path=xl/sharedStrings.xml><?xml version="1.0" encoding="utf-8"?>
<sst xmlns="http://schemas.openxmlformats.org/spreadsheetml/2006/main" count="1128" uniqueCount="46">
  <si>
    <t>Year</t>
  </si>
  <si>
    <t>Month</t>
  </si>
  <si>
    <t>Wrightsville Hydro</t>
  </si>
  <si>
    <t>Row Labels</t>
  </si>
  <si>
    <t>Grand Total</t>
  </si>
  <si>
    <t>Invoice_Group</t>
  </si>
  <si>
    <t>VppsaShare</t>
  </si>
  <si>
    <t>Meters</t>
  </si>
  <si>
    <t>EnergyPeriod</t>
  </si>
  <si>
    <t>PeriodHours</t>
  </si>
  <si>
    <t>PotentialMW</t>
  </si>
  <si>
    <t>PotentialKwh</t>
  </si>
  <si>
    <t>MeteredKwh</t>
  </si>
  <si>
    <t>CapacityFactor</t>
  </si>
  <si>
    <t>OffPeak</t>
  </si>
  <si>
    <t>OnPeak</t>
  </si>
  <si>
    <t>Column Labels</t>
  </si>
  <si>
    <t>Sum of MeteredKwh</t>
  </si>
  <si>
    <t>Test Year Total</t>
  </si>
  <si>
    <t>Std. Dev.</t>
  </si>
  <si>
    <t>Mean + 1SD</t>
  </si>
  <si>
    <t>Mean - 1SD</t>
  </si>
  <si>
    <t>2000-2021</t>
  </si>
  <si>
    <t>2000-2021 Mean</t>
  </si>
  <si>
    <t>2000-2021 Min</t>
  </si>
  <si>
    <t>2000-2021 Max</t>
  </si>
  <si>
    <t>Average</t>
  </si>
  <si>
    <t>Capacity Factor</t>
  </si>
  <si>
    <t>Hour/Month</t>
  </si>
  <si>
    <t>WRIGHTSVILLE GENERATION (MWH)</t>
  </si>
  <si>
    <t>WASHINGTON ELECTRIC COOPERATIVE</t>
  </si>
  <si>
    <t>Total</t>
  </si>
  <si>
    <t>Wrightsville (MWH/Yr)</t>
  </si>
  <si>
    <t>WQC Derating</t>
  </si>
  <si>
    <t>Derated MWH/Yr</t>
  </si>
  <si>
    <t>Adjustment to Real Time Load Obligation (RTLO)</t>
  </si>
  <si>
    <t>Rate Year Shape</t>
  </si>
  <si>
    <t>Test Year Shape</t>
  </si>
  <si>
    <t>&lt;--- Already reduced the Test Year RTLO. The impacts are included in the Test Year actuals.</t>
  </si>
  <si>
    <t xml:space="preserve">&lt;--- An increase in the Rate Year generation must also decrease the Test Year RTLO by the difference. </t>
  </si>
  <si>
    <t>&lt;--- However, the resource is being shown 100% as if it is participating in the energy market. Therefore, this difference must be added to the Rate Year RTLO.</t>
  </si>
  <si>
    <t>Acctg. Adj.</t>
  </si>
  <si>
    <t>&lt;--- Adjustment made to match VPPSA's metering database to WEC's accounting actuals.</t>
  </si>
  <si>
    <t>00-21 Average</t>
  </si>
  <si>
    <t>EXHIBIT WEC-SPE-6: WRIGHTSVILLE GENERATION HISTORY &amp; RTLO ADJUSTMENT</t>
  </si>
  <si>
    <t>Rate Year Adj.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</si>
</sst>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3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center"/>
    </xf>
    <xf numFmtId="3" fontId="2" fillId="0" borderId="1" xfId="0" quotePrefix="1" applyNumberFormat="1" applyFont="1" applyBorder="1" applyAlignment="1">
      <alignment horizontal="right"/>
    </xf>
    <xf numFmtId="9" fontId="0" fillId="0" borderId="0" xfId="1" applyFont="1"/>
    <xf numFmtId="164" fontId="0" fillId="0" borderId="0" xfId="2" applyNumberFormat="1" applyFont="1"/>
    <xf numFmtId="0" fontId="2" fillId="0" borderId="0" xfId="0" applyFont="1"/>
    <xf numFmtId="3" fontId="2" fillId="3" borderId="1" xfId="0" quotePrefix="1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left"/>
    </xf>
    <xf numFmtId="0" fontId="2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2" fillId="0" borderId="1" xfId="2" applyNumberFormat="1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right"/>
    </xf>
    <xf numFmtId="9" fontId="0" fillId="0" borderId="1" xfId="1" applyNumberFormat="1" applyFont="1" applyBorder="1"/>
    <xf numFmtId="164" fontId="0" fillId="0" borderId="1" xfId="0" applyNumberFormat="1" applyBorder="1"/>
    <xf numFmtId="0" fontId="0" fillId="4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0" fillId="0" borderId="0" xfId="0" quotePrefix="1" applyAlignment="1">
      <alignment horizontal="left"/>
    </xf>
    <xf numFmtId="165" fontId="0" fillId="0" borderId="1" xfId="0" applyNumberFormat="1" applyFill="1" applyBorder="1" applyAlignment="1">
      <alignment horizontal="center"/>
    </xf>
    <xf numFmtId="0" fontId="2" fillId="0" borderId="1" xfId="0" quotePrefix="1" applyFont="1" applyBorder="1" applyAlignment="1">
      <alignment horizontal="left"/>
    </xf>
    <xf numFmtId="3" fontId="2" fillId="2" borderId="1" xfId="0" quotePrefix="1" applyNumberFormat="1" applyFont="1" applyFill="1" applyBorder="1" applyAlignment="1">
      <alignment horizontal="center" wrapText="1"/>
    </xf>
    <xf numFmtId="3" fontId="2" fillId="2" borderId="1" xfId="0" applyNumberFormat="1" applyFont="1" applyFill="1" applyBorder="1" applyAlignment="1">
      <alignment horizontal="center" wrapText="1"/>
    </xf>
  </cellXfs>
  <cellStyles count="3">
    <cellStyle name="Comma" xfId="2" builtinId="3"/>
    <cellStyle name="Normal" xfId="0" builtinId="0"/>
    <cellStyle name="Percent" xfId="1" builtinId="5"/>
  </cellStyles>
  <dxfs count="3">
    <dxf>
      <numFmt numFmtId="164" formatCode="_(* #,##0_);_(* \(#,##0\);_(* &quot;-&quot;??_);_(@_)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hawn Enterline" refreshedDate="44769.598253240743" createdVersion="7" refreshedVersion="8" minRefreshableVersion="3" recordCount="542" xr:uid="{4763BB0D-9FFE-4004-8818-10E1452BEC31}">
  <cacheSource type="worksheet">
    <worksheetSource name="Query1"/>
  </cacheSource>
  <cacheFields count="11">
    <cacheField name="Year" numFmtId="0">
      <sharedItems containsSemiMixedTypes="0" containsString="0" containsNumber="1" containsInteger="1" minValue="2000" maxValue="2022" count="23"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</sharedItems>
    </cacheField>
    <cacheField name="Month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Invoice_Group" numFmtId="0">
      <sharedItems/>
    </cacheField>
    <cacheField name="VppsaShare" numFmtId="0">
      <sharedItems containsSemiMixedTypes="0" containsString="0" containsNumber="1" containsInteger="1" minValue="1" maxValue="1"/>
    </cacheField>
    <cacheField name="Meters" numFmtId="0">
      <sharedItems containsSemiMixedTypes="0" containsString="0" containsNumber="1" containsInteger="1" minValue="1" maxValue="1"/>
    </cacheField>
    <cacheField name="EnergyPeriod" numFmtId="0">
      <sharedItems/>
    </cacheField>
    <cacheField name="PeriodHours" numFmtId="0">
      <sharedItems containsSemiMixedTypes="0" containsString="0" containsNumber="1" containsInteger="1" minValue="288" maxValue="408"/>
    </cacheField>
    <cacheField name="PotentialMW" numFmtId="0">
      <sharedItems containsSemiMixedTypes="0" containsString="0" containsNumber="1" containsInteger="1" minValue="1" maxValue="1"/>
    </cacheField>
    <cacheField name="PotentialKwh" numFmtId="0">
      <sharedItems containsSemiMixedTypes="0" containsString="0" containsNumber="1" containsInteger="1" minValue="288000" maxValue="408000"/>
    </cacheField>
    <cacheField name="MeteredKwh" numFmtId="0">
      <sharedItems containsSemiMixedTypes="0" containsString="0" containsNumber="1" containsInteger="1" minValue="0" maxValue="306330"/>
    </cacheField>
    <cacheField name="CapacityFactor" numFmtId="0">
      <sharedItems containsSemiMixedTypes="0" containsString="0" containsNumber="1" minValue="0" maxValue="0.805942934782608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2">
  <r>
    <x v="0"/>
    <x v="0"/>
    <s v="Wrightsville Hydro"/>
    <n v="1"/>
    <n v="1"/>
    <s v="OffPeak"/>
    <n v="408"/>
    <n v="1"/>
    <n v="408000"/>
    <n v="82158"/>
    <n v="0.20136764705882351"/>
  </r>
  <r>
    <x v="0"/>
    <x v="0"/>
    <s v="Wrightsville Hydro"/>
    <n v="1"/>
    <n v="1"/>
    <s v="OnPeak"/>
    <n v="336"/>
    <n v="1"/>
    <n v="336000"/>
    <n v="91730"/>
    <n v="0.27300595238095238"/>
  </r>
  <r>
    <x v="0"/>
    <x v="1"/>
    <s v="Wrightsville Hydro"/>
    <n v="1"/>
    <n v="1"/>
    <s v="OffPeak"/>
    <n v="360"/>
    <n v="1"/>
    <n v="360000"/>
    <n v="59338"/>
    <n v="0.1648277777777778"/>
  </r>
  <r>
    <x v="0"/>
    <x v="1"/>
    <s v="Wrightsville Hydro"/>
    <n v="1"/>
    <n v="1"/>
    <s v="OnPeak"/>
    <n v="336"/>
    <n v="1"/>
    <n v="336000"/>
    <n v="49357"/>
    <n v="0.14689583333333334"/>
  </r>
  <r>
    <x v="0"/>
    <x v="2"/>
    <s v="Wrightsville Hydro"/>
    <n v="1"/>
    <n v="1"/>
    <s v="OffPeak"/>
    <n v="376"/>
    <n v="1"/>
    <n v="376000"/>
    <n v="234469"/>
    <n v="0.6235877659574468"/>
  </r>
  <r>
    <x v="0"/>
    <x v="2"/>
    <s v="Wrightsville Hydro"/>
    <n v="1"/>
    <n v="1"/>
    <s v="OnPeak"/>
    <n v="368"/>
    <n v="1"/>
    <n v="368000"/>
    <n v="229900"/>
    <n v="0.62472826086956523"/>
  </r>
  <r>
    <x v="0"/>
    <x v="3"/>
    <s v="Wrightsville Hydro"/>
    <n v="1"/>
    <n v="1"/>
    <s v="OffPeak"/>
    <n v="400"/>
    <n v="1"/>
    <n v="400000"/>
    <n v="285205"/>
    <n v="0.71301250000000005"/>
  </r>
  <r>
    <x v="0"/>
    <x v="3"/>
    <s v="Wrightsville Hydro"/>
    <n v="1"/>
    <n v="1"/>
    <s v="OnPeak"/>
    <n v="320"/>
    <n v="1"/>
    <n v="320000"/>
    <n v="232925"/>
    <n v="0.72789062500000001"/>
  </r>
  <r>
    <x v="0"/>
    <x v="4"/>
    <s v="Wrightsville Hydro"/>
    <n v="1"/>
    <n v="1"/>
    <s v="OffPeak"/>
    <n v="376"/>
    <n v="1"/>
    <n v="376000"/>
    <n v="263996"/>
    <n v="0.7021170212765957"/>
  </r>
  <r>
    <x v="0"/>
    <x v="4"/>
    <s v="Wrightsville Hydro"/>
    <n v="1"/>
    <n v="1"/>
    <s v="OnPeak"/>
    <n v="368"/>
    <n v="1"/>
    <n v="368000"/>
    <n v="229877"/>
    <n v="0.62466576086956516"/>
  </r>
  <r>
    <x v="0"/>
    <x v="5"/>
    <s v="Wrightsville Hydro"/>
    <n v="1"/>
    <n v="1"/>
    <s v="OffPeak"/>
    <n v="368"/>
    <n v="1"/>
    <n v="368000"/>
    <n v="91166"/>
    <n v="0.24773369565217393"/>
  </r>
  <r>
    <x v="0"/>
    <x v="5"/>
    <s v="Wrightsville Hydro"/>
    <n v="1"/>
    <n v="1"/>
    <s v="OnPeak"/>
    <n v="352"/>
    <n v="1"/>
    <n v="352000"/>
    <n v="97423"/>
    <n v="0.27676988636363636"/>
  </r>
  <r>
    <x v="0"/>
    <x v="6"/>
    <s v="Wrightsville Hydro"/>
    <n v="1"/>
    <n v="1"/>
    <s v="OffPeak"/>
    <n v="408"/>
    <n v="1"/>
    <n v="408000"/>
    <n v="18908"/>
    <n v="4.634313725490196E-2"/>
  </r>
  <r>
    <x v="0"/>
    <x v="6"/>
    <s v="Wrightsville Hydro"/>
    <n v="1"/>
    <n v="1"/>
    <s v="OnPeak"/>
    <n v="336"/>
    <n v="1"/>
    <n v="336000"/>
    <n v="12852"/>
    <n v="3.8249999999999999E-2"/>
  </r>
  <r>
    <x v="0"/>
    <x v="7"/>
    <s v="Wrightsville Hydro"/>
    <n v="1"/>
    <n v="1"/>
    <s v="OffPeak"/>
    <n v="376"/>
    <n v="1"/>
    <n v="376000"/>
    <n v="60383"/>
    <n v="0.16059308510638298"/>
  </r>
  <r>
    <x v="0"/>
    <x v="7"/>
    <s v="Wrightsville Hydro"/>
    <n v="1"/>
    <n v="1"/>
    <s v="OnPeak"/>
    <n v="368"/>
    <n v="1"/>
    <n v="368000"/>
    <n v="78723"/>
    <n v="0.21392119565217391"/>
  </r>
  <r>
    <x v="0"/>
    <x v="8"/>
    <s v="Wrightsville Hydro"/>
    <n v="1"/>
    <n v="1"/>
    <s v="OffPeak"/>
    <n v="384"/>
    <n v="1"/>
    <n v="384000"/>
    <n v="17868"/>
    <n v="4.6531250000000003E-2"/>
  </r>
  <r>
    <x v="0"/>
    <x v="8"/>
    <s v="Wrightsville Hydro"/>
    <n v="1"/>
    <n v="1"/>
    <s v="OnPeak"/>
    <n v="336"/>
    <n v="1"/>
    <n v="336000"/>
    <n v="11881"/>
    <n v="3.536011904761905E-2"/>
  </r>
  <r>
    <x v="0"/>
    <x v="9"/>
    <s v="Wrightsville Hydro"/>
    <n v="1"/>
    <n v="1"/>
    <s v="OffPeak"/>
    <n v="392"/>
    <n v="1"/>
    <n v="392000"/>
    <n v="78346"/>
    <n v="0.19986224489795917"/>
  </r>
  <r>
    <x v="0"/>
    <x v="9"/>
    <s v="Wrightsville Hydro"/>
    <n v="1"/>
    <n v="1"/>
    <s v="OnPeak"/>
    <n v="352"/>
    <n v="1"/>
    <n v="352000"/>
    <n v="61731"/>
    <n v="0.17537215909090909"/>
  </r>
  <r>
    <x v="0"/>
    <x v="10"/>
    <s v="Wrightsville Hydro"/>
    <n v="1"/>
    <n v="1"/>
    <s v="OffPeak"/>
    <n v="368"/>
    <n v="1"/>
    <n v="368000"/>
    <n v="146816"/>
    <n v="0.39895652173913043"/>
  </r>
  <r>
    <x v="0"/>
    <x v="10"/>
    <s v="Wrightsville Hydro"/>
    <n v="1"/>
    <n v="1"/>
    <s v="OnPeak"/>
    <n v="352"/>
    <n v="1"/>
    <n v="352000"/>
    <n v="148084"/>
    <n v="0.42069318181818183"/>
  </r>
  <r>
    <x v="0"/>
    <x v="11"/>
    <s v="Wrightsville Hydro"/>
    <n v="1"/>
    <n v="1"/>
    <s v="OffPeak"/>
    <n v="408"/>
    <n v="1"/>
    <n v="408000"/>
    <n v="127569"/>
    <n v="0.31266911764705879"/>
  </r>
  <r>
    <x v="0"/>
    <x v="11"/>
    <s v="Wrightsville Hydro"/>
    <n v="1"/>
    <n v="1"/>
    <s v="OnPeak"/>
    <n v="336"/>
    <n v="1"/>
    <n v="336000"/>
    <n v="108160"/>
    <n v="0.32190476190476192"/>
  </r>
  <r>
    <x v="1"/>
    <x v="0"/>
    <s v="Wrightsville Hydro"/>
    <n v="1"/>
    <n v="1"/>
    <s v="OffPeak"/>
    <n v="376"/>
    <n v="1"/>
    <n v="376000"/>
    <n v="37743"/>
    <n v="0.10038031914893618"/>
  </r>
  <r>
    <x v="1"/>
    <x v="0"/>
    <s v="Wrightsville Hydro"/>
    <n v="1"/>
    <n v="1"/>
    <s v="OnPeak"/>
    <n v="368"/>
    <n v="1"/>
    <n v="368000"/>
    <n v="45793"/>
    <n v="0.12443750000000001"/>
  </r>
  <r>
    <x v="1"/>
    <x v="1"/>
    <s v="Wrightsville Hydro"/>
    <n v="1"/>
    <n v="1"/>
    <s v="OffPeak"/>
    <n v="352"/>
    <n v="1"/>
    <n v="352000"/>
    <n v="49636"/>
    <n v="0.14101136363636363"/>
  </r>
  <r>
    <x v="1"/>
    <x v="1"/>
    <s v="Wrightsville Hydro"/>
    <n v="1"/>
    <n v="1"/>
    <s v="OnPeak"/>
    <n v="320"/>
    <n v="1"/>
    <n v="320000"/>
    <n v="47441"/>
    <n v="0.14825312500000001"/>
  </r>
  <r>
    <x v="1"/>
    <x v="2"/>
    <s v="Wrightsville Hydro"/>
    <n v="1"/>
    <n v="1"/>
    <s v="OffPeak"/>
    <n v="392"/>
    <n v="1"/>
    <n v="392000"/>
    <n v="58110"/>
    <n v="0.14823979591836736"/>
  </r>
  <r>
    <x v="1"/>
    <x v="2"/>
    <s v="Wrightsville Hydro"/>
    <n v="1"/>
    <n v="1"/>
    <s v="OnPeak"/>
    <n v="352"/>
    <n v="1"/>
    <n v="352000"/>
    <n v="46478"/>
    <n v="0.13203977272727271"/>
  </r>
  <r>
    <x v="1"/>
    <x v="3"/>
    <s v="Wrightsville Hydro"/>
    <n v="1"/>
    <n v="1"/>
    <s v="OffPeak"/>
    <n v="384"/>
    <n v="1"/>
    <n v="384000"/>
    <n v="198153"/>
    <n v="0.51602343750000002"/>
  </r>
  <r>
    <x v="1"/>
    <x v="3"/>
    <s v="Wrightsville Hydro"/>
    <n v="1"/>
    <n v="1"/>
    <s v="OnPeak"/>
    <n v="336"/>
    <n v="1"/>
    <n v="336000"/>
    <n v="179111"/>
    <n v="0.53306845238095235"/>
  </r>
  <r>
    <x v="1"/>
    <x v="4"/>
    <s v="Wrightsville Hydro"/>
    <n v="1"/>
    <n v="1"/>
    <s v="OffPeak"/>
    <n v="376"/>
    <n v="1"/>
    <n v="376000"/>
    <n v="123141"/>
    <n v="0.32750265957446811"/>
  </r>
  <r>
    <x v="1"/>
    <x v="4"/>
    <s v="Wrightsville Hydro"/>
    <n v="1"/>
    <n v="1"/>
    <s v="OnPeak"/>
    <n v="368"/>
    <n v="1"/>
    <n v="368000"/>
    <n v="116893"/>
    <n v="0.31764402173913042"/>
  </r>
  <r>
    <x v="1"/>
    <x v="5"/>
    <s v="Wrightsville Hydro"/>
    <n v="1"/>
    <n v="1"/>
    <s v="OffPeak"/>
    <n v="384"/>
    <n v="1"/>
    <n v="384000"/>
    <n v="78640"/>
    <n v="0.20479166666666665"/>
  </r>
  <r>
    <x v="1"/>
    <x v="5"/>
    <s v="Wrightsville Hydro"/>
    <n v="1"/>
    <n v="1"/>
    <s v="OnPeak"/>
    <n v="336"/>
    <n v="1"/>
    <n v="336000"/>
    <n v="63899"/>
    <n v="0.19017559523809524"/>
  </r>
  <r>
    <x v="1"/>
    <x v="6"/>
    <s v="Wrightsville Hydro"/>
    <n v="1"/>
    <n v="1"/>
    <s v="OffPeak"/>
    <n v="392"/>
    <n v="1"/>
    <n v="392000"/>
    <n v="1934"/>
    <n v="4.9336734693877548E-3"/>
  </r>
  <r>
    <x v="1"/>
    <x v="6"/>
    <s v="Wrightsville Hydro"/>
    <n v="1"/>
    <n v="1"/>
    <s v="OnPeak"/>
    <n v="352"/>
    <n v="1"/>
    <n v="352000"/>
    <n v="1039"/>
    <n v="2.9517045454545451E-3"/>
  </r>
  <r>
    <x v="1"/>
    <x v="7"/>
    <s v="Wrightsville Hydro"/>
    <n v="1"/>
    <n v="1"/>
    <s v="OffPeak"/>
    <n v="376"/>
    <n v="1"/>
    <n v="376000"/>
    <n v="0"/>
    <n v="0"/>
  </r>
  <r>
    <x v="1"/>
    <x v="7"/>
    <s v="Wrightsville Hydro"/>
    <n v="1"/>
    <n v="1"/>
    <s v="OnPeak"/>
    <n v="368"/>
    <n v="1"/>
    <n v="368000"/>
    <n v="0"/>
    <n v="0"/>
  </r>
  <r>
    <x v="1"/>
    <x v="8"/>
    <s v="Wrightsville Hydro"/>
    <n v="1"/>
    <n v="1"/>
    <s v="OffPeak"/>
    <n v="400"/>
    <n v="1"/>
    <n v="400000"/>
    <n v="8379"/>
    <n v="2.0947500000000001E-2"/>
  </r>
  <r>
    <x v="1"/>
    <x v="8"/>
    <s v="Wrightsville Hydro"/>
    <n v="1"/>
    <n v="1"/>
    <s v="OnPeak"/>
    <n v="320"/>
    <n v="1"/>
    <n v="320000"/>
    <n v="13445"/>
    <n v="4.2015625000000001E-2"/>
  </r>
  <r>
    <x v="1"/>
    <x v="9"/>
    <s v="Wrightsville Hydro"/>
    <n v="1"/>
    <n v="1"/>
    <s v="OffPeak"/>
    <n v="376"/>
    <n v="1"/>
    <n v="376000"/>
    <n v="8570"/>
    <n v="2.2792553191489359E-2"/>
  </r>
  <r>
    <x v="1"/>
    <x v="9"/>
    <s v="Wrightsville Hydro"/>
    <n v="1"/>
    <n v="1"/>
    <s v="OnPeak"/>
    <n v="368"/>
    <n v="1"/>
    <n v="368000"/>
    <n v="19247"/>
    <n v="5.2301630434782607E-2"/>
  </r>
  <r>
    <x v="1"/>
    <x v="10"/>
    <s v="Wrightsville Hydro"/>
    <n v="1"/>
    <n v="1"/>
    <s v="OffPeak"/>
    <n v="368"/>
    <n v="1"/>
    <n v="368000"/>
    <n v="0"/>
    <n v="0"/>
  </r>
  <r>
    <x v="1"/>
    <x v="10"/>
    <s v="Wrightsville Hydro"/>
    <n v="1"/>
    <n v="1"/>
    <s v="OnPeak"/>
    <n v="352"/>
    <n v="1"/>
    <n v="352000"/>
    <n v="0"/>
    <n v="0"/>
  </r>
  <r>
    <x v="1"/>
    <x v="11"/>
    <s v="Wrightsville Hydro"/>
    <n v="1"/>
    <n v="1"/>
    <s v="OffPeak"/>
    <n v="408"/>
    <n v="1"/>
    <n v="408000"/>
    <n v="63683"/>
    <n v="0.1560857843137255"/>
  </r>
  <r>
    <x v="1"/>
    <x v="11"/>
    <s v="Wrightsville Hydro"/>
    <n v="1"/>
    <n v="1"/>
    <s v="OnPeak"/>
    <n v="336"/>
    <n v="1"/>
    <n v="336000"/>
    <n v="53230"/>
    <n v="0.15842261904761903"/>
  </r>
  <r>
    <x v="2"/>
    <x v="0"/>
    <s v="Wrightsville Hydro"/>
    <n v="1"/>
    <n v="1"/>
    <s v="OffPeak"/>
    <n v="376"/>
    <n v="1"/>
    <n v="376000"/>
    <n v="40140"/>
    <n v="0.10675531914893617"/>
  </r>
  <r>
    <x v="2"/>
    <x v="0"/>
    <s v="Wrightsville Hydro"/>
    <n v="1"/>
    <n v="1"/>
    <s v="OnPeak"/>
    <n v="368"/>
    <n v="1"/>
    <n v="368000"/>
    <n v="39988"/>
    <n v="0.10866304347826086"/>
  </r>
  <r>
    <x v="2"/>
    <x v="1"/>
    <s v="Wrightsville Hydro"/>
    <n v="1"/>
    <n v="1"/>
    <s v="OffPeak"/>
    <n v="352"/>
    <n v="1"/>
    <n v="352000"/>
    <n v="60883"/>
    <n v="0.17296306818181817"/>
  </r>
  <r>
    <x v="2"/>
    <x v="1"/>
    <s v="Wrightsville Hydro"/>
    <n v="1"/>
    <n v="1"/>
    <s v="OnPeak"/>
    <n v="320"/>
    <n v="1"/>
    <n v="320000"/>
    <n v="59695"/>
    <n v="0.186546875"/>
  </r>
  <r>
    <x v="2"/>
    <x v="2"/>
    <s v="Wrightsville Hydro"/>
    <n v="1"/>
    <n v="1"/>
    <s v="OffPeak"/>
    <n v="408"/>
    <n v="1"/>
    <n v="408000"/>
    <n v="202375"/>
    <n v="0.49601715686274511"/>
  </r>
  <r>
    <x v="2"/>
    <x v="2"/>
    <s v="Wrightsville Hydro"/>
    <n v="1"/>
    <n v="1"/>
    <s v="OnPeak"/>
    <n v="336"/>
    <n v="1"/>
    <n v="336000"/>
    <n v="160739"/>
    <n v="0.47838988095238094"/>
  </r>
  <r>
    <x v="2"/>
    <x v="3"/>
    <s v="Wrightsville Hydro"/>
    <n v="1"/>
    <n v="1"/>
    <s v="OffPeak"/>
    <n v="368"/>
    <n v="1"/>
    <n v="368000"/>
    <n v="254848"/>
    <n v="0.6925217391304348"/>
  </r>
  <r>
    <x v="2"/>
    <x v="3"/>
    <s v="Wrightsville Hydro"/>
    <n v="1"/>
    <n v="1"/>
    <s v="OnPeak"/>
    <n v="352"/>
    <n v="1"/>
    <n v="352000"/>
    <n v="244038"/>
    <n v="0.69328977272727266"/>
  </r>
  <r>
    <x v="2"/>
    <x v="4"/>
    <s v="Wrightsville Hydro"/>
    <n v="1"/>
    <n v="1"/>
    <s v="OffPeak"/>
    <n v="376"/>
    <n v="1"/>
    <n v="376000"/>
    <n v="196731"/>
    <n v="0.52322074468085111"/>
  </r>
  <r>
    <x v="2"/>
    <x v="4"/>
    <s v="Wrightsville Hydro"/>
    <n v="1"/>
    <n v="1"/>
    <s v="OnPeak"/>
    <n v="368"/>
    <n v="1"/>
    <n v="368000"/>
    <n v="199693"/>
    <n v="0.5426440217391304"/>
  </r>
  <r>
    <x v="2"/>
    <x v="5"/>
    <s v="Wrightsville Hydro"/>
    <n v="1"/>
    <n v="1"/>
    <s v="OffPeak"/>
    <n v="400"/>
    <n v="1"/>
    <n v="400000"/>
    <n v="175861"/>
    <n v="0.4396525"/>
  </r>
  <r>
    <x v="2"/>
    <x v="5"/>
    <s v="Wrightsville Hydro"/>
    <n v="1"/>
    <n v="1"/>
    <s v="OnPeak"/>
    <n v="320"/>
    <n v="1"/>
    <n v="320000"/>
    <n v="156533"/>
    <n v="0.48916562499999999"/>
  </r>
  <r>
    <x v="2"/>
    <x v="6"/>
    <s v="Wrightsville Hydro"/>
    <n v="1"/>
    <n v="1"/>
    <s v="OffPeak"/>
    <n v="376"/>
    <n v="1"/>
    <n v="376000"/>
    <n v="68355"/>
    <n v="0.18179521276595745"/>
  </r>
  <r>
    <x v="2"/>
    <x v="6"/>
    <s v="Wrightsville Hydro"/>
    <n v="1"/>
    <n v="1"/>
    <s v="OnPeak"/>
    <n v="368"/>
    <n v="1"/>
    <n v="368000"/>
    <n v="72742"/>
    <n v="0.19766847826086956"/>
  </r>
  <r>
    <x v="2"/>
    <x v="7"/>
    <s v="Wrightsville Hydro"/>
    <n v="1"/>
    <n v="1"/>
    <s v="OffPeak"/>
    <n v="392"/>
    <n v="1"/>
    <n v="392000"/>
    <n v="0"/>
    <n v="0"/>
  </r>
  <r>
    <x v="2"/>
    <x v="7"/>
    <s v="Wrightsville Hydro"/>
    <n v="1"/>
    <n v="1"/>
    <s v="OnPeak"/>
    <n v="352"/>
    <n v="1"/>
    <n v="352000"/>
    <n v="0"/>
    <n v="0"/>
  </r>
  <r>
    <x v="2"/>
    <x v="8"/>
    <s v="Wrightsville Hydro"/>
    <n v="1"/>
    <n v="1"/>
    <s v="OffPeak"/>
    <n v="384"/>
    <n v="1"/>
    <n v="384000"/>
    <n v="35541"/>
    <n v="9.2554687499999996E-2"/>
  </r>
  <r>
    <x v="2"/>
    <x v="8"/>
    <s v="Wrightsville Hydro"/>
    <n v="1"/>
    <n v="1"/>
    <s v="OnPeak"/>
    <n v="336"/>
    <n v="1"/>
    <n v="336000"/>
    <n v="11170"/>
    <n v="3.3244047619047618E-2"/>
  </r>
  <r>
    <x v="2"/>
    <x v="9"/>
    <s v="Wrightsville Hydro"/>
    <n v="1"/>
    <n v="1"/>
    <s v="OffPeak"/>
    <n v="376"/>
    <n v="1"/>
    <n v="376000"/>
    <n v="71076"/>
    <n v="0.18903191489361704"/>
  </r>
  <r>
    <x v="2"/>
    <x v="9"/>
    <s v="Wrightsville Hydro"/>
    <n v="1"/>
    <n v="1"/>
    <s v="OnPeak"/>
    <n v="368"/>
    <n v="1"/>
    <n v="368000"/>
    <n v="65239"/>
    <n v="0.17727989130434785"/>
  </r>
  <r>
    <x v="2"/>
    <x v="10"/>
    <s v="Wrightsville Hydro"/>
    <n v="1"/>
    <n v="1"/>
    <s v="OffPeak"/>
    <n v="384"/>
    <n v="1"/>
    <n v="384000"/>
    <n v="162077"/>
    <n v="0.42207552083333333"/>
  </r>
  <r>
    <x v="2"/>
    <x v="10"/>
    <s v="Wrightsville Hydro"/>
    <n v="1"/>
    <n v="1"/>
    <s v="OnPeak"/>
    <n v="336"/>
    <n v="1"/>
    <n v="336000"/>
    <n v="156936"/>
    <n v="0.46707142857142853"/>
  </r>
  <r>
    <x v="2"/>
    <x v="11"/>
    <s v="Wrightsville Hydro"/>
    <n v="1"/>
    <n v="1"/>
    <s v="OffPeak"/>
    <n v="392"/>
    <n v="1"/>
    <n v="392000"/>
    <n v="97043"/>
    <n v="0.24755867346938776"/>
  </r>
  <r>
    <x v="2"/>
    <x v="11"/>
    <s v="Wrightsville Hydro"/>
    <n v="1"/>
    <n v="1"/>
    <s v="OnPeak"/>
    <n v="352"/>
    <n v="1"/>
    <n v="352000"/>
    <n v="63712"/>
    <n v="0.18099999999999999"/>
  </r>
  <r>
    <x v="3"/>
    <x v="0"/>
    <s v="Wrightsville Hydro"/>
    <n v="1"/>
    <n v="1"/>
    <s v="OffPeak"/>
    <n v="376"/>
    <n v="1"/>
    <n v="376000"/>
    <n v="41588"/>
    <n v="0.11060638297872341"/>
  </r>
  <r>
    <x v="3"/>
    <x v="0"/>
    <s v="Wrightsville Hydro"/>
    <n v="1"/>
    <n v="1"/>
    <s v="OnPeak"/>
    <n v="368"/>
    <n v="1"/>
    <n v="368000"/>
    <n v="32665"/>
    <n v="8.8763586956521742E-2"/>
  </r>
  <r>
    <x v="3"/>
    <x v="1"/>
    <s v="Wrightsville Hydro"/>
    <n v="1"/>
    <n v="1"/>
    <s v="OffPeak"/>
    <n v="352"/>
    <n v="1"/>
    <n v="352000"/>
    <n v="6406"/>
    <n v="1.8198863636363635E-2"/>
  </r>
  <r>
    <x v="3"/>
    <x v="1"/>
    <s v="Wrightsville Hydro"/>
    <n v="1"/>
    <n v="1"/>
    <s v="OnPeak"/>
    <n v="320"/>
    <n v="1"/>
    <n v="320000"/>
    <n v="8155"/>
    <n v="2.5484375E-2"/>
  </r>
  <r>
    <x v="3"/>
    <x v="2"/>
    <s v="Wrightsville Hydro"/>
    <n v="1"/>
    <n v="1"/>
    <s v="OffPeak"/>
    <n v="408"/>
    <n v="1"/>
    <n v="408000"/>
    <n v="126652"/>
    <n v="0.31042156862745102"/>
  </r>
  <r>
    <x v="3"/>
    <x v="2"/>
    <s v="Wrightsville Hydro"/>
    <n v="1"/>
    <n v="1"/>
    <s v="OnPeak"/>
    <n v="336"/>
    <n v="1"/>
    <n v="336000"/>
    <n v="94681"/>
    <n v="0.28178869047619048"/>
  </r>
  <r>
    <x v="3"/>
    <x v="3"/>
    <s v="Wrightsville Hydro"/>
    <n v="1"/>
    <n v="1"/>
    <s v="OffPeak"/>
    <n v="368"/>
    <n v="1"/>
    <n v="368000"/>
    <n v="252139"/>
    <n v="0.68516032608695654"/>
  </r>
  <r>
    <x v="3"/>
    <x v="3"/>
    <s v="Wrightsville Hydro"/>
    <n v="1"/>
    <n v="1"/>
    <s v="OnPeak"/>
    <n v="352"/>
    <n v="1"/>
    <n v="352000"/>
    <n v="231633"/>
    <n v="0.65804829545454546"/>
  </r>
  <r>
    <x v="3"/>
    <x v="4"/>
    <s v="Wrightsville Hydro"/>
    <n v="1"/>
    <n v="1"/>
    <s v="OffPeak"/>
    <n v="392"/>
    <n v="1"/>
    <n v="392000"/>
    <n v="192680"/>
    <n v="0.49153061224489797"/>
  </r>
  <r>
    <x v="3"/>
    <x v="4"/>
    <s v="Wrightsville Hydro"/>
    <n v="1"/>
    <n v="1"/>
    <s v="OnPeak"/>
    <n v="352"/>
    <n v="1"/>
    <n v="352000"/>
    <n v="187730"/>
    <n v="0.53332386363636364"/>
  </r>
  <r>
    <x v="3"/>
    <x v="5"/>
    <s v="Wrightsville Hydro"/>
    <n v="1"/>
    <n v="1"/>
    <s v="OffPeak"/>
    <n v="384"/>
    <n v="1"/>
    <n v="384000"/>
    <n v="92460"/>
    <n v="0.24078125"/>
  </r>
  <r>
    <x v="3"/>
    <x v="5"/>
    <s v="Wrightsville Hydro"/>
    <n v="1"/>
    <n v="1"/>
    <s v="OnPeak"/>
    <n v="336"/>
    <n v="1"/>
    <n v="336000"/>
    <n v="67668"/>
    <n v="0.20139285714285715"/>
  </r>
  <r>
    <x v="3"/>
    <x v="6"/>
    <s v="Wrightsville Hydro"/>
    <n v="1"/>
    <n v="1"/>
    <s v="OffPeak"/>
    <n v="376"/>
    <n v="1"/>
    <n v="376000"/>
    <n v="37960"/>
    <n v="0.10095744680851064"/>
  </r>
  <r>
    <x v="3"/>
    <x v="6"/>
    <s v="Wrightsville Hydro"/>
    <n v="1"/>
    <n v="1"/>
    <s v="OnPeak"/>
    <n v="368"/>
    <n v="1"/>
    <n v="368000"/>
    <n v="48072"/>
    <n v="0.13063043478260869"/>
  </r>
  <r>
    <x v="3"/>
    <x v="7"/>
    <s v="Wrightsville Hydro"/>
    <n v="1"/>
    <n v="1"/>
    <s v="OffPeak"/>
    <n v="408"/>
    <n v="1"/>
    <n v="408000"/>
    <n v="35214"/>
    <n v="8.6308823529411757E-2"/>
  </r>
  <r>
    <x v="3"/>
    <x v="7"/>
    <s v="Wrightsville Hydro"/>
    <n v="1"/>
    <n v="1"/>
    <s v="OnPeak"/>
    <n v="336"/>
    <n v="1"/>
    <n v="336000"/>
    <n v="29959"/>
    <n v="8.916369047619048E-2"/>
  </r>
  <r>
    <x v="3"/>
    <x v="8"/>
    <s v="Wrightsville Hydro"/>
    <n v="1"/>
    <n v="1"/>
    <s v="OffPeak"/>
    <n v="368"/>
    <n v="1"/>
    <n v="368000"/>
    <n v="33435"/>
    <n v="9.0855978260869566E-2"/>
  </r>
  <r>
    <x v="3"/>
    <x v="8"/>
    <s v="Wrightsville Hydro"/>
    <n v="1"/>
    <n v="1"/>
    <s v="OnPeak"/>
    <n v="352"/>
    <n v="1"/>
    <n v="352000"/>
    <n v="42920"/>
    <n v="0.12193181818181818"/>
  </r>
  <r>
    <x v="3"/>
    <x v="9"/>
    <s v="Wrightsville Hydro"/>
    <n v="1"/>
    <n v="1"/>
    <s v="OffPeak"/>
    <n v="376"/>
    <n v="1"/>
    <n v="376000"/>
    <n v="142517"/>
    <n v="0.37903457446808514"/>
  </r>
  <r>
    <x v="3"/>
    <x v="9"/>
    <s v="Wrightsville Hydro"/>
    <n v="1"/>
    <n v="1"/>
    <s v="OnPeak"/>
    <n v="368"/>
    <n v="1"/>
    <n v="368000"/>
    <n v="178791"/>
    <n v="0.48584510869565217"/>
  </r>
  <r>
    <x v="3"/>
    <x v="10"/>
    <s v="Wrightsville Hydro"/>
    <n v="1"/>
    <n v="1"/>
    <s v="OffPeak"/>
    <n v="400"/>
    <n v="1"/>
    <n v="400000"/>
    <n v="270219"/>
    <n v="0.67554749999999997"/>
  </r>
  <r>
    <x v="3"/>
    <x v="10"/>
    <s v="Wrightsville Hydro"/>
    <n v="1"/>
    <n v="1"/>
    <s v="OnPeak"/>
    <n v="320"/>
    <n v="1"/>
    <n v="320000"/>
    <n v="206711"/>
    <n v="0.64597187499999997"/>
  </r>
  <r>
    <x v="3"/>
    <x v="11"/>
    <s v="Wrightsville Hydro"/>
    <n v="1"/>
    <n v="1"/>
    <s v="OffPeak"/>
    <n v="376"/>
    <n v="1"/>
    <n v="376000"/>
    <n v="242945"/>
    <n v="0.64613031914893615"/>
  </r>
  <r>
    <x v="3"/>
    <x v="11"/>
    <s v="Wrightsville Hydro"/>
    <n v="1"/>
    <n v="1"/>
    <s v="OnPeak"/>
    <n v="368"/>
    <n v="1"/>
    <n v="368000"/>
    <n v="225866"/>
    <n v="0.61376630434782609"/>
  </r>
  <r>
    <x v="4"/>
    <x v="0"/>
    <s v="Wrightsville Hydro"/>
    <n v="1"/>
    <n v="1"/>
    <s v="OffPeak"/>
    <n v="392"/>
    <n v="1"/>
    <n v="392000"/>
    <n v="100220"/>
    <n v="0.25566326530612243"/>
  </r>
  <r>
    <x v="4"/>
    <x v="0"/>
    <s v="Wrightsville Hydro"/>
    <n v="1"/>
    <n v="1"/>
    <s v="OnPeak"/>
    <n v="352"/>
    <n v="1"/>
    <n v="352000"/>
    <n v="86110"/>
    <n v="0.24463068181818182"/>
  </r>
  <r>
    <x v="4"/>
    <x v="1"/>
    <s v="Wrightsville Hydro"/>
    <n v="1"/>
    <n v="1"/>
    <s v="OffPeak"/>
    <n v="376"/>
    <n v="1"/>
    <n v="376000"/>
    <n v="19288"/>
    <n v="5.1297872340425529E-2"/>
  </r>
  <r>
    <x v="4"/>
    <x v="1"/>
    <s v="Wrightsville Hydro"/>
    <n v="1"/>
    <n v="1"/>
    <s v="OnPeak"/>
    <n v="320"/>
    <n v="1"/>
    <n v="320000"/>
    <n v="21278"/>
    <n v="6.6493750000000004E-2"/>
  </r>
  <r>
    <x v="4"/>
    <x v="2"/>
    <s v="Wrightsville Hydro"/>
    <n v="1"/>
    <n v="1"/>
    <s v="OffPeak"/>
    <n v="376"/>
    <n v="1"/>
    <n v="376000"/>
    <n v="171956"/>
    <n v="0.45732978723404255"/>
  </r>
  <r>
    <x v="4"/>
    <x v="2"/>
    <s v="Wrightsville Hydro"/>
    <n v="1"/>
    <n v="1"/>
    <s v="OnPeak"/>
    <n v="368"/>
    <n v="1"/>
    <n v="368000"/>
    <n v="150300"/>
    <n v="0.40842391304347825"/>
  </r>
  <r>
    <x v="4"/>
    <x v="3"/>
    <s v="Wrightsville Hydro"/>
    <n v="1"/>
    <n v="1"/>
    <s v="OffPeak"/>
    <n v="368"/>
    <n v="1"/>
    <n v="368000"/>
    <n v="252734"/>
    <n v="0.68677717391304349"/>
  </r>
  <r>
    <x v="4"/>
    <x v="3"/>
    <s v="Wrightsville Hydro"/>
    <n v="1"/>
    <n v="1"/>
    <s v="OnPeak"/>
    <n v="352"/>
    <n v="1"/>
    <n v="352000"/>
    <n v="238065"/>
    <n v="0.67632102272727268"/>
  </r>
  <r>
    <x v="4"/>
    <x v="4"/>
    <s v="Wrightsville Hydro"/>
    <n v="1"/>
    <n v="1"/>
    <s v="OffPeak"/>
    <n v="408"/>
    <n v="1"/>
    <n v="408000"/>
    <n v="191972"/>
    <n v="0.47051960784313729"/>
  </r>
  <r>
    <x v="4"/>
    <x v="4"/>
    <s v="Wrightsville Hydro"/>
    <n v="1"/>
    <n v="1"/>
    <s v="OnPeak"/>
    <n v="336"/>
    <n v="1"/>
    <n v="336000"/>
    <n v="155027"/>
    <n v="0.46138988095238093"/>
  </r>
  <r>
    <x v="4"/>
    <x v="5"/>
    <s v="Wrightsville Hydro"/>
    <n v="1"/>
    <n v="1"/>
    <s v="OffPeak"/>
    <n v="368"/>
    <n v="1"/>
    <n v="368000"/>
    <n v="85963"/>
    <n v="0.23359510869565217"/>
  </r>
  <r>
    <x v="4"/>
    <x v="5"/>
    <s v="Wrightsville Hydro"/>
    <n v="1"/>
    <n v="1"/>
    <s v="OnPeak"/>
    <n v="352"/>
    <n v="1"/>
    <n v="352000"/>
    <n v="84735"/>
    <n v="0.24072443181818182"/>
  </r>
  <r>
    <x v="4"/>
    <x v="6"/>
    <s v="Wrightsville Hydro"/>
    <n v="1"/>
    <n v="1"/>
    <s v="OffPeak"/>
    <n v="392"/>
    <n v="1"/>
    <n v="392000"/>
    <n v="43073"/>
    <n v="0.10988010204081632"/>
  </r>
  <r>
    <x v="4"/>
    <x v="6"/>
    <s v="Wrightsville Hydro"/>
    <n v="1"/>
    <n v="1"/>
    <s v="OnPeak"/>
    <n v="352"/>
    <n v="1"/>
    <n v="352000"/>
    <n v="29583"/>
    <n v="8.4042613636363631E-2"/>
  </r>
  <r>
    <x v="4"/>
    <x v="7"/>
    <s v="Wrightsville Hydro"/>
    <n v="1"/>
    <n v="1"/>
    <s v="OffPeak"/>
    <n v="392"/>
    <n v="1"/>
    <n v="392000"/>
    <n v="118706"/>
    <n v="0.30282142857142852"/>
  </r>
  <r>
    <x v="4"/>
    <x v="7"/>
    <s v="Wrightsville Hydro"/>
    <n v="1"/>
    <n v="1"/>
    <s v="OnPeak"/>
    <n v="352"/>
    <n v="1"/>
    <n v="352000"/>
    <n v="82207"/>
    <n v="0.23354261363636364"/>
  </r>
  <r>
    <x v="4"/>
    <x v="8"/>
    <s v="Wrightsville Hydro"/>
    <n v="1"/>
    <n v="1"/>
    <s v="OffPeak"/>
    <n v="368"/>
    <n v="1"/>
    <n v="368000"/>
    <n v="77411"/>
    <n v="0.21035597826086957"/>
  </r>
  <r>
    <x v="4"/>
    <x v="8"/>
    <s v="Wrightsville Hydro"/>
    <n v="1"/>
    <n v="1"/>
    <s v="OnPeak"/>
    <n v="352"/>
    <n v="1"/>
    <n v="352000"/>
    <n v="60023"/>
    <n v="0.17051988636363635"/>
  </r>
  <r>
    <x v="4"/>
    <x v="9"/>
    <s v="Wrightsville Hydro"/>
    <n v="1"/>
    <n v="1"/>
    <s v="OffPeak"/>
    <n v="408"/>
    <n v="1"/>
    <n v="408000"/>
    <n v="15234"/>
    <n v="3.7338235294117651E-2"/>
  </r>
  <r>
    <x v="4"/>
    <x v="9"/>
    <s v="Wrightsville Hydro"/>
    <n v="1"/>
    <n v="1"/>
    <s v="OnPeak"/>
    <n v="336"/>
    <n v="1"/>
    <n v="336000"/>
    <n v="9151"/>
    <n v="2.723511904761905E-2"/>
  </r>
  <r>
    <x v="4"/>
    <x v="10"/>
    <s v="Wrightsville Hydro"/>
    <n v="1"/>
    <n v="1"/>
    <s v="OffPeak"/>
    <n v="368"/>
    <n v="1"/>
    <n v="368000"/>
    <n v="102829"/>
    <n v="0.27942663043478261"/>
  </r>
  <r>
    <x v="4"/>
    <x v="10"/>
    <s v="Wrightsville Hydro"/>
    <n v="1"/>
    <n v="1"/>
    <s v="OnPeak"/>
    <n v="352"/>
    <n v="1"/>
    <n v="352000"/>
    <n v="117992"/>
    <n v="0.33520454545454548"/>
  </r>
  <r>
    <x v="4"/>
    <x v="11"/>
    <s v="Wrightsville Hydro"/>
    <n v="1"/>
    <n v="1"/>
    <s v="OffPeak"/>
    <n v="376"/>
    <n v="1"/>
    <n v="376000"/>
    <n v="153997"/>
    <n v="0.40956648936170215"/>
  </r>
  <r>
    <x v="4"/>
    <x v="11"/>
    <s v="Wrightsville Hydro"/>
    <n v="1"/>
    <n v="1"/>
    <s v="OnPeak"/>
    <n v="368"/>
    <n v="1"/>
    <n v="368000"/>
    <n v="187494"/>
    <n v="0.50949456521739134"/>
  </r>
  <r>
    <x v="5"/>
    <x v="0"/>
    <s v="Wrightsville Hydro"/>
    <n v="1"/>
    <n v="1"/>
    <s v="OffPeak"/>
    <n v="408"/>
    <n v="1"/>
    <n v="408000"/>
    <n v="87521"/>
    <n v="0.21451225490196077"/>
  </r>
  <r>
    <x v="5"/>
    <x v="0"/>
    <s v="Wrightsville Hydro"/>
    <n v="1"/>
    <n v="1"/>
    <s v="OnPeak"/>
    <n v="336"/>
    <n v="1"/>
    <n v="336000"/>
    <n v="124557"/>
    <n v="0.37070535714285713"/>
  </r>
  <r>
    <x v="5"/>
    <x v="1"/>
    <s v="Wrightsville Hydro"/>
    <n v="1"/>
    <n v="1"/>
    <s v="OffPeak"/>
    <n v="352"/>
    <n v="1"/>
    <n v="352000"/>
    <n v="27238"/>
    <n v="7.7380681818181821E-2"/>
  </r>
  <r>
    <x v="5"/>
    <x v="1"/>
    <s v="Wrightsville Hydro"/>
    <n v="1"/>
    <n v="1"/>
    <s v="OnPeak"/>
    <n v="320"/>
    <n v="1"/>
    <n v="320000"/>
    <n v="60160"/>
    <n v="0.188"/>
  </r>
  <r>
    <x v="5"/>
    <x v="2"/>
    <s v="Wrightsville Hydro"/>
    <n v="1"/>
    <n v="1"/>
    <s v="OffPeak"/>
    <n v="376"/>
    <n v="1"/>
    <n v="376000"/>
    <n v="38328"/>
    <n v="0.10193617021276595"/>
  </r>
  <r>
    <x v="5"/>
    <x v="2"/>
    <s v="Wrightsville Hydro"/>
    <n v="1"/>
    <n v="1"/>
    <s v="OnPeak"/>
    <n v="368"/>
    <n v="1"/>
    <n v="368000"/>
    <n v="67998"/>
    <n v="0.18477717391304349"/>
  </r>
  <r>
    <x v="5"/>
    <x v="3"/>
    <s v="Wrightsville Hydro"/>
    <n v="1"/>
    <n v="1"/>
    <s v="OffPeak"/>
    <n v="384"/>
    <n v="1"/>
    <n v="384000"/>
    <n v="306330"/>
    <n v="0.797734375"/>
  </r>
  <r>
    <x v="5"/>
    <x v="3"/>
    <s v="Wrightsville Hydro"/>
    <n v="1"/>
    <n v="1"/>
    <s v="OnPeak"/>
    <n v="336"/>
    <n v="1"/>
    <n v="336000"/>
    <n v="267354"/>
    <n v="0.79569642857142864"/>
  </r>
  <r>
    <x v="5"/>
    <x v="4"/>
    <s v="Wrightsville Hydro"/>
    <n v="1"/>
    <n v="1"/>
    <s v="OffPeak"/>
    <n v="392"/>
    <n v="1"/>
    <n v="392000"/>
    <n v="126707"/>
    <n v="0.32323214285714286"/>
  </r>
  <r>
    <x v="5"/>
    <x v="4"/>
    <s v="Wrightsville Hydro"/>
    <n v="1"/>
    <n v="1"/>
    <s v="OnPeak"/>
    <n v="352"/>
    <n v="1"/>
    <n v="352000"/>
    <n v="161332"/>
    <n v="0.45832954545454546"/>
  </r>
  <r>
    <x v="5"/>
    <x v="5"/>
    <s v="Wrightsville Hydro"/>
    <n v="1"/>
    <n v="1"/>
    <s v="OffPeak"/>
    <n v="368"/>
    <n v="1"/>
    <n v="368000"/>
    <n v="104885"/>
    <n v="0.28501358695652174"/>
  </r>
  <r>
    <x v="5"/>
    <x v="5"/>
    <s v="Wrightsville Hydro"/>
    <n v="1"/>
    <n v="1"/>
    <s v="OnPeak"/>
    <n v="352"/>
    <n v="1"/>
    <n v="352000"/>
    <n v="114849"/>
    <n v="0.32627556818181819"/>
  </r>
  <r>
    <x v="5"/>
    <x v="6"/>
    <s v="Wrightsville Hydro"/>
    <n v="1"/>
    <n v="1"/>
    <s v="OffPeak"/>
    <n v="408"/>
    <n v="1"/>
    <n v="408000"/>
    <n v="49352"/>
    <n v="0.12096078431372549"/>
  </r>
  <r>
    <x v="5"/>
    <x v="6"/>
    <s v="Wrightsville Hydro"/>
    <n v="1"/>
    <n v="1"/>
    <s v="OnPeak"/>
    <n v="336"/>
    <n v="1"/>
    <n v="336000"/>
    <n v="37331"/>
    <n v="0.11110416666666667"/>
  </r>
  <r>
    <x v="5"/>
    <x v="7"/>
    <s v="Wrightsville Hydro"/>
    <n v="1"/>
    <n v="1"/>
    <s v="OffPeak"/>
    <n v="376"/>
    <n v="1"/>
    <n v="376000"/>
    <n v="16172"/>
    <n v="4.3010638297872335E-2"/>
  </r>
  <r>
    <x v="5"/>
    <x v="7"/>
    <s v="Wrightsville Hydro"/>
    <n v="1"/>
    <n v="1"/>
    <s v="OnPeak"/>
    <n v="368"/>
    <n v="1"/>
    <n v="368000"/>
    <n v="20588"/>
    <n v="5.5945652173913042E-2"/>
  </r>
  <r>
    <x v="5"/>
    <x v="8"/>
    <s v="Wrightsville Hydro"/>
    <n v="1"/>
    <n v="1"/>
    <s v="OffPeak"/>
    <n v="368"/>
    <n v="1"/>
    <n v="368000"/>
    <n v="53874"/>
    <n v="0.14639673913043477"/>
  </r>
  <r>
    <x v="5"/>
    <x v="8"/>
    <s v="Wrightsville Hydro"/>
    <n v="1"/>
    <n v="1"/>
    <s v="OnPeak"/>
    <n v="352"/>
    <n v="1"/>
    <n v="352000"/>
    <n v="67529"/>
    <n v="0.19184375000000001"/>
  </r>
  <r>
    <x v="5"/>
    <x v="9"/>
    <s v="Wrightsville Hydro"/>
    <n v="1"/>
    <n v="1"/>
    <s v="OffPeak"/>
    <n v="408"/>
    <n v="1"/>
    <n v="408000"/>
    <n v="218872"/>
    <n v="0.53645098039215688"/>
  </r>
  <r>
    <x v="5"/>
    <x v="9"/>
    <s v="Wrightsville Hydro"/>
    <n v="1"/>
    <n v="1"/>
    <s v="OnPeak"/>
    <n v="336"/>
    <n v="1"/>
    <n v="336000"/>
    <n v="183196"/>
    <n v="0.54522619047619048"/>
  </r>
  <r>
    <x v="5"/>
    <x v="10"/>
    <s v="Wrightsville Hydro"/>
    <n v="1"/>
    <n v="1"/>
    <s v="OffPeak"/>
    <n v="368"/>
    <n v="1"/>
    <n v="368000"/>
    <n v="240644"/>
    <n v="0.6539239130434783"/>
  </r>
  <r>
    <x v="5"/>
    <x v="10"/>
    <s v="Wrightsville Hydro"/>
    <n v="1"/>
    <n v="1"/>
    <s v="OnPeak"/>
    <n v="352"/>
    <n v="1"/>
    <n v="352000"/>
    <n v="249498"/>
    <n v="0.7088011363636364"/>
  </r>
  <r>
    <x v="5"/>
    <x v="11"/>
    <s v="Wrightsville Hydro"/>
    <n v="1"/>
    <n v="1"/>
    <s v="OffPeak"/>
    <n v="392"/>
    <n v="1"/>
    <n v="392000"/>
    <n v="138068"/>
    <n v="0.3522142857142857"/>
  </r>
  <r>
    <x v="5"/>
    <x v="11"/>
    <s v="Wrightsville Hydro"/>
    <n v="1"/>
    <n v="1"/>
    <s v="OnPeak"/>
    <n v="352"/>
    <n v="1"/>
    <n v="352000"/>
    <n v="163015"/>
    <n v="0.46311079545454548"/>
  </r>
  <r>
    <x v="6"/>
    <x v="0"/>
    <s v="Wrightsville Hydro"/>
    <n v="1"/>
    <n v="1"/>
    <s v="OffPeak"/>
    <n v="392"/>
    <n v="1"/>
    <n v="392000"/>
    <n v="190309"/>
    <n v="0.48548214285714286"/>
  </r>
  <r>
    <x v="6"/>
    <x v="0"/>
    <s v="Wrightsville Hydro"/>
    <n v="1"/>
    <n v="1"/>
    <s v="OnPeak"/>
    <n v="352"/>
    <n v="1"/>
    <n v="352000"/>
    <n v="214791"/>
    <n v="0.61020170454545464"/>
  </r>
  <r>
    <x v="6"/>
    <x v="1"/>
    <s v="Wrightsville Hydro"/>
    <n v="1"/>
    <n v="1"/>
    <s v="OffPeak"/>
    <n v="352"/>
    <n v="1"/>
    <n v="352000"/>
    <n v="102859"/>
    <n v="0.29221306818181819"/>
  </r>
  <r>
    <x v="6"/>
    <x v="1"/>
    <s v="Wrightsville Hydro"/>
    <n v="1"/>
    <n v="1"/>
    <s v="OnPeak"/>
    <n v="320"/>
    <n v="1"/>
    <n v="320000"/>
    <n v="149359"/>
    <n v="0.46674687500000001"/>
  </r>
  <r>
    <x v="6"/>
    <x v="2"/>
    <s v="Wrightsville Hydro"/>
    <n v="1"/>
    <n v="1"/>
    <s v="OffPeak"/>
    <n v="376"/>
    <n v="1"/>
    <n v="376000"/>
    <n v="99415"/>
    <n v="0.26440159574468086"/>
  </r>
  <r>
    <x v="6"/>
    <x v="2"/>
    <s v="Wrightsville Hydro"/>
    <n v="1"/>
    <n v="1"/>
    <s v="OnPeak"/>
    <n v="368"/>
    <n v="1"/>
    <n v="368000"/>
    <n v="158129"/>
    <n v="0.4296983695652174"/>
  </r>
  <r>
    <x v="6"/>
    <x v="3"/>
    <s v="Wrightsville Hydro"/>
    <n v="1"/>
    <n v="1"/>
    <s v="OffPeak"/>
    <n v="400"/>
    <n v="1"/>
    <n v="400000"/>
    <n v="229366"/>
    <n v="0.57341500000000001"/>
  </r>
  <r>
    <x v="6"/>
    <x v="3"/>
    <s v="Wrightsville Hydro"/>
    <n v="1"/>
    <n v="1"/>
    <s v="OnPeak"/>
    <n v="320"/>
    <n v="1"/>
    <n v="320000"/>
    <n v="210159"/>
    <n v="0.65674687499999995"/>
  </r>
  <r>
    <x v="6"/>
    <x v="4"/>
    <s v="Wrightsville Hydro"/>
    <n v="1"/>
    <n v="1"/>
    <s v="OffPeak"/>
    <n v="376"/>
    <n v="1"/>
    <n v="376000"/>
    <n v="188516"/>
    <n v="0.50137234042553191"/>
  </r>
  <r>
    <x v="6"/>
    <x v="4"/>
    <s v="Wrightsville Hydro"/>
    <n v="1"/>
    <n v="1"/>
    <s v="OnPeak"/>
    <n v="368"/>
    <n v="1"/>
    <n v="368000"/>
    <n v="227070"/>
    <n v="0.61703804347826086"/>
  </r>
  <r>
    <x v="6"/>
    <x v="5"/>
    <s v="Wrightsville Hydro"/>
    <n v="1"/>
    <n v="1"/>
    <s v="OffPeak"/>
    <n v="368"/>
    <n v="1"/>
    <n v="368000"/>
    <n v="183260"/>
    <n v="0.4979891304347826"/>
  </r>
  <r>
    <x v="6"/>
    <x v="5"/>
    <s v="Wrightsville Hydro"/>
    <n v="1"/>
    <n v="1"/>
    <s v="OnPeak"/>
    <n v="352"/>
    <n v="1"/>
    <n v="352000"/>
    <n v="215940"/>
    <n v="0.61346590909090903"/>
  </r>
  <r>
    <x v="6"/>
    <x v="6"/>
    <s v="Wrightsville Hydro"/>
    <n v="1"/>
    <n v="1"/>
    <s v="OffPeak"/>
    <n v="408"/>
    <n v="1"/>
    <n v="408000"/>
    <n v="117681"/>
    <n v="0.28843382352941177"/>
  </r>
  <r>
    <x v="6"/>
    <x v="6"/>
    <s v="Wrightsville Hydro"/>
    <n v="1"/>
    <n v="1"/>
    <s v="OnPeak"/>
    <n v="336"/>
    <n v="1"/>
    <n v="336000"/>
    <n v="87455"/>
    <n v="0.26028273809523805"/>
  </r>
  <r>
    <x v="6"/>
    <x v="7"/>
    <s v="Wrightsville Hydro"/>
    <n v="1"/>
    <n v="1"/>
    <s v="OffPeak"/>
    <n v="376"/>
    <n v="1"/>
    <n v="376000"/>
    <n v="68835"/>
    <n v="0.18307180851063831"/>
  </r>
  <r>
    <x v="6"/>
    <x v="7"/>
    <s v="Wrightsville Hydro"/>
    <n v="1"/>
    <n v="1"/>
    <s v="OnPeak"/>
    <n v="368"/>
    <n v="1"/>
    <n v="368000"/>
    <n v="106458"/>
    <n v="0.28928804347826087"/>
  </r>
  <r>
    <x v="6"/>
    <x v="8"/>
    <s v="Wrightsville Hydro"/>
    <n v="1"/>
    <n v="1"/>
    <s v="OffPeak"/>
    <n v="384"/>
    <n v="1"/>
    <n v="384000"/>
    <n v="19869"/>
    <n v="5.1742187500000002E-2"/>
  </r>
  <r>
    <x v="6"/>
    <x v="8"/>
    <s v="Wrightsville Hydro"/>
    <n v="1"/>
    <n v="1"/>
    <s v="OnPeak"/>
    <n v="336"/>
    <n v="1"/>
    <n v="336000"/>
    <n v="12106"/>
    <n v="3.6029761904761905E-2"/>
  </r>
  <r>
    <x v="6"/>
    <x v="9"/>
    <s v="Wrightsville Hydro"/>
    <n v="1"/>
    <n v="1"/>
    <s v="OffPeak"/>
    <n v="392"/>
    <n v="1"/>
    <n v="392000"/>
    <n v="213990"/>
    <n v="0.54589285714285718"/>
  </r>
  <r>
    <x v="6"/>
    <x v="9"/>
    <s v="Wrightsville Hydro"/>
    <n v="1"/>
    <n v="1"/>
    <s v="OnPeak"/>
    <n v="352"/>
    <n v="1"/>
    <n v="352000"/>
    <n v="211688"/>
    <n v="0.60138636363636366"/>
  </r>
  <r>
    <x v="6"/>
    <x v="10"/>
    <s v="Wrightsville Hydro"/>
    <n v="1"/>
    <n v="1"/>
    <s v="OffPeak"/>
    <n v="368"/>
    <n v="1"/>
    <n v="368000"/>
    <n v="169237"/>
    <n v="0.45988315217391301"/>
  </r>
  <r>
    <x v="6"/>
    <x v="10"/>
    <s v="Wrightsville Hydro"/>
    <n v="1"/>
    <n v="1"/>
    <s v="OnPeak"/>
    <n v="352"/>
    <n v="1"/>
    <n v="352000"/>
    <n v="200771"/>
    <n v="0.5703721590909091"/>
  </r>
  <r>
    <x v="6"/>
    <x v="11"/>
    <s v="Wrightsville Hydro"/>
    <n v="1"/>
    <n v="1"/>
    <s v="OffPeak"/>
    <n v="408"/>
    <n v="1"/>
    <n v="408000"/>
    <n v="189415"/>
    <n v="0.46425245098039214"/>
  </r>
  <r>
    <x v="6"/>
    <x v="11"/>
    <s v="Wrightsville Hydro"/>
    <n v="1"/>
    <n v="1"/>
    <s v="OnPeak"/>
    <n v="336"/>
    <n v="1"/>
    <n v="336000"/>
    <n v="196606"/>
    <n v="0.58513690476190472"/>
  </r>
  <r>
    <x v="7"/>
    <x v="0"/>
    <s v="Wrightsville Hydro"/>
    <n v="1"/>
    <n v="1"/>
    <s v="OffPeak"/>
    <n v="376"/>
    <n v="1"/>
    <n v="376000"/>
    <n v="119780"/>
    <n v="0.31856382978723402"/>
  </r>
  <r>
    <x v="7"/>
    <x v="0"/>
    <s v="Wrightsville Hydro"/>
    <n v="1"/>
    <n v="1"/>
    <s v="OnPeak"/>
    <n v="368"/>
    <n v="1"/>
    <n v="368000"/>
    <n v="176405"/>
    <n v="0.47936141304347829"/>
  </r>
  <r>
    <x v="7"/>
    <x v="1"/>
    <s v="Wrightsville Hydro"/>
    <n v="1"/>
    <n v="1"/>
    <s v="OffPeak"/>
    <n v="352"/>
    <n v="1"/>
    <n v="352000"/>
    <n v="23389"/>
    <n v="6.6446022727272722E-2"/>
  </r>
  <r>
    <x v="7"/>
    <x v="1"/>
    <s v="Wrightsville Hydro"/>
    <n v="1"/>
    <n v="1"/>
    <s v="OnPeak"/>
    <n v="320"/>
    <n v="1"/>
    <n v="320000"/>
    <n v="31762"/>
    <n v="9.9256250000000004E-2"/>
  </r>
  <r>
    <x v="7"/>
    <x v="2"/>
    <s v="Wrightsville Hydro"/>
    <n v="1"/>
    <n v="1"/>
    <s v="OffPeak"/>
    <n v="392"/>
    <n v="1"/>
    <n v="392000"/>
    <n v="140382"/>
    <n v="0.3581173469387755"/>
  </r>
  <r>
    <x v="7"/>
    <x v="2"/>
    <s v="Wrightsville Hydro"/>
    <n v="1"/>
    <n v="1"/>
    <s v="OnPeak"/>
    <n v="352"/>
    <n v="1"/>
    <n v="352000"/>
    <n v="142174"/>
    <n v="0.4039034090909091"/>
  </r>
  <r>
    <x v="7"/>
    <x v="3"/>
    <s v="Wrightsville Hydro"/>
    <n v="1"/>
    <n v="1"/>
    <s v="OffPeak"/>
    <n v="384"/>
    <n v="1"/>
    <n v="384000"/>
    <n v="276422"/>
    <n v="0.7198489583333334"/>
  </r>
  <r>
    <x v="7"/>
    <x v="3"/>
    <s v="Wrightsville Hydro"/>
    <n v="1"/>
    <n v="1"/>
    <s v="OnPeak"/>
    <n v="336"/>
    <n v="1"/>
    <n v="336000"/>
    <n v="256723"/>
    <n v="0.76405654761904773"/>
  </r>
  <r>
    <x v="7"/>
    <x v="4"/>
    <s v="Wrightsville Hydro"/>
    <n v="1"/>
    <n v="1"/>
    <s v="OffPeak"/>
    <n v="376"/>
    <n v="1"/>
    <n v="376000"/>
    <n v="143542"/>
    <n v="0.38176063829787232"/>
  </r>
  <r>
    <x v="7"/>
    <x v="4"/>
    <s v="Wrightsville Hydro"/>
    <n v="1"/>
    <n v="1"/>
    <s v="OnPeak"/>
    <n v="368"/>
    <n v="1"/>
    <n v="368000"/>
    <n v="193977"/>
    <n v="0.52711141304347831"/>
  </r>
  <r>
    <x v="7"/>
    <x v="5"/>
    <s v="Wrightsville Hydro"/>
    <n v="1"/>
    <n v="1"/>
    <s v="OffPeak"/>
    <n v="384"/>
    <n v="1"/>
    <n v="384000"/>
    <n v="53806"/>
    <n v="0.14011979166666666"/>
  </r>
  <r>
    <x v="7"/>
    <x v="5"/>
    <s v="Wrightsville Hydro"/>
    <n v="1"/>
    <n v="1"/>
    <s v="OnPeak"/>
    <n v="336"/>
    <n v="1"/>
    <n v="336000"/>
    <n v="52680"/>
    <n v="0.15678571428571428"/>
  </r>
  <r>
    <x v="7"/>
    <x v="6"/>
    <s v="Wrightsville Hydro"/>
    <n v="1"/>
    <n v="1"/>
    <s v="OffPeak"/>
    <n v="392"/>
    <n v="1"/>
    <n v="392000"/>
    <n v="107256"/>
    <n v="0.27361224489795916"/>
  </r>
  <r>
    <x v="7"/>
    <x v="6"/>
    <s v="Wrightsville Hydro"/>
    <n v="1"/>
    <n v="1"/>
    <s v="OnPeak"/>
    <n v="352"/>
    <n v="1"/>
    <n v="352000"/>
    <n v="121357"/>
    <n v="0.34476420454545453"/>
  </r>
  <r>
    <x v="7"/>
    <x v="7"/>
    <s v="Wrightsville Hydro"/>
    <n v="1"/>
    <n v="1"/>
    <s v="OffPeak"/>
    <n v="376"/>
    <n v="1"/>
    <n v="376000"/>
    <n v="3547"/>
    <n v="9.433510638297872E-3"/>
  </r>
  <r>
    <x v="7"/>
    <x v="7"/>
    <s v="Wrightsville Hydro"/>
    <n v="1"/>
    <n v="1"/>
    <s v="OnPeak"/>
    <n v="368"/>
    <n v="1"/>
    <n v="368000"/>
    <n v="6874"/>
    <n v="1.8679347826086955E-2"/>
  </r>
  <r>
    <x v="7"/>
    <x v="8"/>
    <s v="Wrightsville Hydro"/>
    <n v="1"/>
    <n v="1"/>
    <s v="OffPeak"/>
    <n v="400"/>
    <n v="1"/>
    <n v="400000"/>
    <n v="5597"/>
    <n v="1.39925E-2"/>
  </r>
  <r>
    <x v="7"/>
    <x v="8"/>
    <s v="Wrightsville Hydro"/>
    <n v="1"/>
    <n v="1"/>
    <s v="OnPeak"/>
    <n v="320"/>
    <n v="1"/>
    <n v="320000"/>
    <n v="2343"/>
    <n v="7.3218750000000003E-3"/>
  </r>
  <r>
    <x v="7"/>
    <x v="9"/>
    <s v="Wrightsville Hydro"/>
    <n v="1"/>
    <n v="1"/>
    <s v="OffPeak"/>
    <n v="376"/>
    <n v="1"/>
    <n v="376000"/>
    <n v="127514"/>
    <n v="0.3391329787234042"/>
  </r>
  <r>
    <x v="7"/>
    <x v="9"/>
    <s v="Wrightsville Hydro"/>
    <n v="1"/>
    <n v="1"/>
    <s v="OnPeak"/>
    <n v="368"/>
    <n v="1"/>
    <n v="368000"/>
    <n v="133720"/>
    <n v="0.36336956521739128"/>
  </r>
  <r>
    <x v="7"/>
    <x v="10"/>
    <s v="Wrightsville Hydro"/>
    <n v="1"/>
    <n v="1"/>
    <s v="OffPeak"/>
    <n v="368"/>
    <n v="1"/>
    <n v="368000"/>
    <n v="147461"/>
    <n v="0.40070923913043477"/>
  </r>
  <r>
    <x v="7"/>
    <x v="10"/>
    <s v="Wrightsville Hydro"/>
    <n v="1"/>
    <n v="1"/>
    <s v="OnPeak"/>
    <n v="352"/>
    <n v="1"/>
    <n v="352000"/>
    <n v="201923"/>
    <n v="0.57364488636363631"/>
  </r>
  <r>
    <x v="7"/>
    <x v="11"/>
    <s v="Wrightsville Hydro"/>
    <n v="1"/>
    <n v="1"/>
    <s v="OffPeak"/>
    <n v="408"/>
    <n v="1"/>
    <n v="408000"/>
    <n v="106442"/>
    <n v="0.26088725490196074"/>
  </r>
  <r>
    <x v="7"/>
    <x v="11"/>
    <s v="Wrightsville Hydro"/>
    <n v="1"/>
    <n v="1"/>
    <s v="OnPeak"/>
    <n v="336"/>
    <n v="1"/>
    <n v="336000"/>
    <n v="154278"/>
    <n v="0.45916071428571431"/>
  </r>
  <r>
    <x v="8"/>
    <x v="0"/>
    <s v="Wrightsville Hydro"/>
    <n v="1"/>
    <n v="1"/>
    <s v="OffPeak"/>
    <n v="376"/>
    <n v="1"/>
    <n v="376000"/>
    <n v="120893"/>
    <n v="0.32152393617021274"/>
  </r>
  <r>
    <x v="8"/>
    <x v="0"/>
    <s v="Wrightsville Hydro"/>
    <n v="1"/>
    <n v="1"/>
    <s v="OnPeak"/>
    <n v="368"/>
    <n v="1"/>
    <n v="368000"/>
    <n v="178381"/>
    <n v="0.48473097826086958"/>
  </r>
  <r>
    <x v="8"/>
    <x v="1"/>
    <s v="Wrightsville Hydro"/>
    <n v="1"/>
    <n v="1"/>
    <s v="OffPeak"/>
    <n v="360"/>
    <n v="1"/>
    <n v="360000"/>
    <n v="59380"/>
    <n v="0.16494444444444445"/>
  </r>
  <r>
    <x v="8"/>
    <x v="1"/>
    <s v="Wrightsville Hydro"/>
    <n v="1"/>
    <n v="1"/>
    <s v="OnPeak"/>
    <n v="336"/>
    <n v="1"/>
    <n v="336000"/>
    <n v="119648"/>
    <n v="0.35609523809523808"/>
  </r>
  <r>
    <x v="8"/>
    <x v="2"/>
    <s v="Wrightsville Hydro"/>
    <n v="1"/>
    <n v="1"/>
    <s v="OffPeak"/>
    <n v="408"/>
    <n v="1"/>
    <n v="408000"/>
    <n v="146461"/>
    <n v="0.3589730392156863"/>
  </r>
  <r>
    <x v="8"/>
    <x v="2"/>
    <s v="Wrightsville Hydro"/>
    <n v="1"/>
    <n v="1"/>
    <s v="OnPeak"/>
    <n v="336"/>
    <n v="1"/>
    <n v="336000"/>
    <n v="186542"/>
    <n v="0.55518452380952388"/>
  </r>
  <r>
    <x v="8"/>
    <x v="3"/>
    <s v="Wrightsville Hydro"/>
    <n v="1"/>
    <n v="1"/>
    <s v="OffPeak"/>
    <n v="368"/>
    <n v="1"/>
    <n v="368000"/>
    <n v="296587"/>
    <n v="0.80594293478260859"/>
  </r>
  <r>
    <x v="8"/>
    <x v="3"/>
    <s v="Wrightsville Hydro"/>
    <n v="1"/>
    <n v="1"/>
    <s v="OnPeak"/>
    <n v="352"/>
    <n v="1"/>
    <n v="352000"/>
    <n v="251067"/>
    <n v="0.71325852272727275"/>
  </r>
  <r>
    <x v="8"/>
    <x v="4"/>
    <s v="Wrightsville Hydro"/>
    <n v="1"/>
    <n v="1"/>
    <s v="OffPeak"/>
    <n v="392"/>
    <n v="1"/>
    <n v="392000"/>
    <n v="112766"/>
    <n v="0.28766836734693879"/>
  </r>
  <r>
    <x v="8"/>
    <x v="4"/>
    <s v="Wrightsville Hydro"/>
    <n v="1"/>
    <n v="1"/>
    <s v="OnPeak"/>
    <n v="352"/>
    <n v="1"/>
    <n v="352000"/>
    <n v="125913"/>
    <n v="0.35770738636363636"/>
  </r>
  <r>
    <x v="8"/>
    <x v="5"/>
    <s v="Wrightsville Hydro"/>
    <n v="1"/>
    <n v="1"/>
    <s v="OffPeak"/>
    <n v="384"/>
    <n v="1"/>
    <n v="384000"/>
    <n v="106205"/>
    <n v="0.27657552083333337"/>
  </r>
  <r>
    <x v="8"/>
    <x v="5"/>
    <s v="Wrightsville Hydro"/>
    <n v="1"/>
    <n v="1"/>
    <s v="OnPeak"/>
    <n v="336"/>
    <n v="1"/>
    <n v="336000"/>
    <n v="126267"/>
    <n v="0.37579464285714287"/>
  </r>
  <r>
    <x v="8"/>
    <x v="6"/>
    <s v="Wrightsville Hydro"/>
    <n v="1"/>
    <n v="1"/>
    <s v="OffPeak"/>
    <n v="376"/>
    <n v="1"/>
    <n v="376000"/>
    <n v="140371"/>
    <n v="0.37332712765957449"/>
  </r>
  <r>
    <x v="8"/>
    <x v="6"/>
    <s v="Wrightsville Hydro"/>
    <n v="1"/>
    <n v="1"/>
    <s v="OnPeak"/>
    <n v="368"/>
    <n v="1"/>
    <n v="368000"/>
    <n v="158021"/>
    <n v="0.42940489130434784"/>
  </r>
  <r>
    <x v="8"/>
    <x v="7"/>
    <s v="Wrightsville Hydro"/>
    <n v="1"/>
    <n v="1"/>
    <s v="OffPeak"/>
    <n v="408"/>
    <n v="1"/>
    <n v="408000"/>
    <n v="178744"/>
    <n v="0.4380980392156863"/>
  </r>
  <r>
    <x v="8"/>
    <x v="7"/>
    <s v="Wrightsville Hydro"/>
    <n v="1"/>
    <n v="1"/>
    <s v="OnPeak"/>
    <n v="336"/>
    <n v="1"/>
    <n v="336000"/>
    <n v="175936"/>
    <n v="0.52361904761904765"/>
  </r>
  <r>
    <x v="8"/>
    <x v="8"/>
    <s v="Wrightsville Hydro"/>
    <n v="1"/>
    <n v="1"/>
    <s v="OffPeak"/>
    <n v="368"/>
    <n v="1"/>
    <n v="368000"/>
    <n v="16427"/>
    <n v="4.4638586956521738E-2"/>
  </r>
  <r>
    <x v="8"/>
    <x v="8"/>
    <s v="Wrightsville Hydro"/>
    <n v="1"/>
    <n v="1"/>
    <s v="OnPeak"/>
    <n v="352"/>
    <n v="1"/>
    <n v="352000"/>
    <n v="31541"/>
    <n v="8.9605113636363629E-2"/>
  </r>
  <r>
    <x v="8"/>
    <x v="9"/>
    <s v="Wrightsville Hydro"/>
    <n v="1"/>
    <n v="1"/>
    <s v="OffPeak"/>
    <n v="376"/>
    <n v="1"/>
    <n v="376000"/>
    <n v="89756"/>
    <n v="0.23871276595744681"/>
  </r>
  <r>
    <x v="8"/>
    <x v="9"/>
    <s v="Wrightsville Hydro"/>
    <n v="1"/>
    <n v="1"/>
    <s v="OnPeak"/>
    <n v="368"/>
    <n v="1"/>
    <n v="368000"/>
    <n v="134328"/>
    <n v="0.36502173913043473"/>
  </r>
  <r>
    <x v="8"/>
    <x v="10"/>
    <s v="Wrightsville Hydro"/>
    <n v="1"/>
    <n v="1"/>
    <s v="OffPeak"/>
    <n v="400"/>
    <n v="1"/>
    <n v="400000"/>
    <n v="175864"/>
    <n v="0.43966"/>
  </r>
  <r>
    <x v="8"/>
    <x v="10"/>
    <s v="Wrightsville Hydro"/>
    <n v="1"/>
    <n v="1"/>
    <s v="OnPeak"/>
    <n v="320"/>
    <n v="1"/>
    <n v="320000"/>
    <n v="180857"/>
    <n v="0.56517812499999998"/>
  </r>
  <r>
    <x v="8"/>
    <x v="11"/>
    <s v="Wrightsville Hydro"/>
    <n v="1"/>
    <n v="1"/>
    <s v="OffPeak"/>
    <n v="376"/>
    <n v="1"/>
    <n v="376000"/>
    <n v="113890"/>
    <n v="0.30289893617021274"/>
  </r>
  <r>
    <x v="8"/>
    <x v="11"/>
    <s v="Wrightsville Hydro"/>
    <n v="1"/>
    <n v="1"/>
    <s v="OnPeak"/>
    <n v="368"/>
    <n v="1"/>
    <n v="368000"/>
    <n v="187362"/>
    <n v="0.50913586956521739"/>
  </r>
  <r>
    <x v="9"/>
    <x v="0"/>
    <s v="Wrightsville Hydro"/>
    <n v="1"/>
    <n v="1"/>
    <s v="OffPeak"/>
    <n v="392"/>
    <n v="1"/>
    <n v="392000"/>
    <n v="57389"/>
    <n v="0.14640051020408162"/>
  </r>
  <r>
    <x v="9"/>
    <x v="0"/>
    <s v="Wrightsville Hydro"/>
    <n v="1"/>
    <n v="1"/>
    <s v="OnPeak"/>
    <n v="352"/>
    <n v="1"/>
    <n v="352000"/>
    <n v="110847"/>
    <n v="0.31490625"/>
  </r>
  <r>
    <x v="9"/>
    <x v="1"/>
    <s v="Wrightsville Hydro"/>
    <n v="1"/>
    <n v="1"/>
    <s v="OffPeak"/>
    <n v="352"/>
    <n v="1"/>
    <n v="352000"/>
    <n v="70542"/>
    <n v="0.20040340909090909"/>
  </r>
  <r>
    <x v="9"/>
    <x v="1"/>
    <s v="Wrightsville Hydro"/>
    <n v="1"/>
    <n v="1"/>
    <s v="OnPeak"/>
    <n v="320"/>
    <n v="1"/>
    <n v="320000"/>
    <n v="93587"/>
    <n v="0.29245937500000002"/>
  </r>
  <r>
    <x v="9"/>
    <x v="2"/>
    <s v="Wrightsville Hydro"/>
    <n v="1"/>
    <n v="1"/>
    <s v="OffPeak"/>
    <n v="392"/>
    <n v="1"/>
    <n v="392000"/>
    <n v="242315"/>
    <n v="0.61815051020408163"/>
  </r>
  <r>
    <x v="9"/>
    <x v="2"/>
    <s v="Wrightsville Hydro"/>
    <n v="1"/>
    <n v="1"/>
    <s v="OnPeak"/>
    <n v="352"/>
    <n v="1"/>
    <n v="352000"/>
    <n v="239386"/>
    <n v="0.68007386363636368"/>
  </r>
  <r>
    <x v="9"/>
    <x v="3"/>
    <s v="Wrightsville Hydro"/>
    <n v="1"/>
    <n v="1"/>
    <s v="OffPeak"/>
    <n v="368"/>
    <n v="1"/>
    <n v="368000"/>
    <n v="255230"/>
    <n v="0.69355978260869566"/>
  </r>
  <r>
    <x v="9"/>
    <x v="3"/>
    <s v="Wrightsville Hydro"/>
    <n v="1"/>
    <n v="1"/>
    <s v="OnPeak"/>
    <n v="352"/>
    <n v="1"/>
    <n v="352000"/>
    <n v="228493"/>
    <n v="0.64912784090909093"/>
  </r>
  <r>
    <x v="9"/>
    <x v="4"/>
    <s v="Wrightsville Hydro"/>
    <n v="1"/>
    <n v="1"/>
    <s v="OffPeak"/>
    <n v="408"/>
    <n v="1"/>
    <n v="408000"/>
    <n v="219119"/>
    <n v="0.53705637254901961"/>
  </r>
  <r>
    <x v="9"/>
    <x v="4"/>
    <s v="Wrightsville Hydro"/>
    <n v="1"/>
    <n v="1"/>
    <s v="OnPeak"/>
    <n v="336"/>
    <n v="1"/>
    <n v="336000"/>
    <n v="204919"/>
    <n v="0.60987797619047612"/>
  </r>
  <r>
    <x v="9"/>
    <x v="5"/>
    <s v="Wrightsville Hydro"/>
    <n v="1"/>
    <n v="1"/>
    <s v="OffPeak"/>
    <n v="368"/>
    <n v="1"/>
    <n v="368000"/>
    <n v="114359"/>
    <n v="0.310758152173913"/>
  </r>
  <r>
    <x v="9"/>
    <x v="5"/>
    <s v="Wrightsville Hydro"/>
    <n v="1"/>
    <n v="1"/>
    <s v="OnPeak"/>
    <n v="352"/>
    <n v="1"/>
    <n v="352000"/>
    <n v="138805"/>
    <n v="0.39433238636363638"/>
  </r>
  <r>
    <x v="9"/>
    <x v="6"/>
    <s v="Wrightsville Hydro"/>
    <n v="1"/>
    <n v="1"/>
    <s v="OffPeak"/>
    <n v="376"/>
    <n v="1"/>
    <n v="376000"/>
    <n v="187756"/>
    <n v="0.49935106382978728"/>
  </r>
  <r>
    <x v="9"/>
    <x v="6"/>
    <s v="Wrightsville Hydro"/>
    <n v="1"/>
    <n v="1"/>
    <s v="OnPeak"/>
    <n v="368"/>
    <n v="1"/>
    <n v="368000"/>
    <n v="196514"/>
    <n v="0.53400543478260876"/>
  </r>
  <r>
    <x v="9"/>
    <x v="7"/>
    <s v="Wrightsville Hydro"/>
    <n v="1"/>
    <n v="1"/>
    <s v="OffPeak"/>
    <n v="408"/>
    <n v="1"/>
    <n v="408000"/>
    <n v="84370"/>
    <n v="0.20678921568627451"/>
  </r>
  <r>
    <x v="9"/>
    <x v="7"/>
    <s v="Wrightsville Hydro"/>
    <n v="1"/>
    <n v="1"/>
    <s v="OnPeak"/>
    <n v="336"/>
    <n v="1"/>
    <n v="336000"/>
    <n v="65227"/>
    <n v="0.1941279761904762"/>
  </r>
  <r>
    <x v="9"/>
    <x v="8"/>
    <s v="Wrightsville Hydro"/>
    <n v="1"/>
    <n v="1"/>
    <s v="OffPeak"/>
    <n v="368"/>
    <n v="1"/>
    <n v="368000"/>
    <n v="21419"/>
    <n v="5.8203804347826085E-2"/>
  </r>
  <r>
    <x v="9"/>
    <x v="8"/>
    <s v="Wrightsville Hydro"/>
    <n v="1"/>
    <n v="1"/>
    <s v="OnPeak"/>
    <n v="352"/>
    <n v="1"/>
    <n v="352000"/>
    <n v="52518"/>
    <n v="0.14919886363636364"/>
  </r>
  <r>
    <x v="9"/>
    <x v="9"/>
    <s v="Wrightsville Hydro"/>
    <n v="1"/>
    <n v="1"/>
    <s v="OffPeak"/>
    <n v="392"/>
    <n v="1"/>
    <n v="392000"/>
    <n v="142095"/>
    <n v="0.36248724489795919"/>
  </r>
  <r>
    <x v="9"/>
    <x v="9"/>
    <s v="Wrightsville Hydro"/>
    <n v="1"/>
    <n v="1"/>
    <s v="OnPeak"/>
    <n v="352"/>
    <n v="1"/>
    <n v="352000"/>
    <n v="173359"/>
    <n v="0.49249715909090913"/>
  </r>
  <r>
    <x v="9"/>
    <x v="10"/>
    <s v="Wrightsville Hydro"/>
    <n v="1"/>
    <n v="1"/>
    <s v="OffPeak"/>
    <n v="384"/>
    <n v="1"/>
    <n v="384000"/>
    <n v="171641"/>
    <n v="0.44698177083333329"/>
  </r>
  <r>
    <x v="9"/>
    <x v="10"/>
    <s v="Wrightsville Hydro"/>
    <n v="1"/>
    <n v="1"/>
    <s v="OnPeak"/>
    <n v="336"/>
    <n v="1"/>
    <n v="336000"/>
    <n v="171943"/>
    <n v="0.51173511904761904"/>
  </r>
  <r>
    <x v="9"/>
    <x v="11"/>
    <s v="Wrightsville Hydro"/>
    <n v="1"/>
    <n v="1"/>
    <s v="OffPeak"/>
    <n v="376"/>
    <n v="1"/>
    <n v="376000"/>
    <n v="144801"/>
    <n v="0.38510904255319151"/>
  </r>
  <r>
    <x v="9"/>
    <x v="11"/>
    <s v="Wrightsville Hydro"/>
    <n v="1"/>
    <n v="1"/>
    <s v="OnPeak"/>
    <n v="368"/>
    <n v="1"/>
    <n v="368000"/>
    <n v="184687"/>
    <n v="0.50186684782608693"/>
  </r>
  <r>
    <x v="10"/>
    <x v="0"/>
    <s v="Wrightsville Hydro"/>
    <n v="1"/>
    <n v="1"/>
    <s v="OffPeak"/>
    <n v="408"/>
    <n v="1"/>
    <n v="408000"/>
    <n v="88322"/>
    <n v="0.21647549019607842"/>
  </r>
  <r>
    <x v="10"/>
    <x v="0"/>
    <s v="Wrightsville Hydro"/>
    <n v="1"/>
    <n v="1"/>
    <s v="OnPeak"/>
    <n v="336"/>
    <n v="1"/>
    <n v="336000"/>
    <n v="115755"/>
    <n v="0.34450892857142856"/>
  </r>
  <r>
    <x v="10"/>
    <x v="1"/>
    <s v="Wrightsville Hydro"/>
    <n v="1"/>
    <n v="1"/>
    <s v="OffPeak"/>
    <n v="352"/>
    <n v="1"/>
    <n v="352000"/>
    <n v="37592"/>
    <n v="0.10679545454545454"/>
  </r>
  <r>
    <x v="10"/>
    <x v="1"/>
    <s v="Wrightsville Hydro"/>
    <n v="1"/>
    <n v="1"/>
    <s v="OnPeak"/>
    <n v="320"/>
    <n v="1"/>
    <n v="320000"/>
    <n v="67329"/>
    <n v="0.210403125"/>
  </r>
  <r>
    <x v="10"/>
    <x v="2"/>
    <s v="Wrightsville Hydro"/>
    <n v="1"/>
    <n v="1"/>
    <s v="OffPeak"/>
    <n v="376"/>
    <n v="1"/>
    <n v="376000"/>
    <n v="195042"/>
    <n v="0.51872872340425524"/>
  </r>
  <r>
    <x v="10"/>
    <x v="2"/>
    <s v="Wrightsville Hydro"/>
    <n v="1"/>
    <n v="1"/>
    <s v="OnPeak"/>
    <n v="368"/>
    <n v="1"/>
    <n v="368000"/>
    <n v="231218"/>
    <n v="0.62830978260869563"/>
  </r>
  <r>
    <x v="10"/>
    <x v="3"/>
    <s v="Wrightsville Hydro"/>
    <n v="1"/>
    <n v="1"/>
    <s v="OffPeak"/>
    <n v="368"/>
    <n v="1"/>
    <n v="368000"/>
    <n v="238373"/>
    <n v="0.64775271739130436"/>
  </r>
  <r>
    <x v="10"/>
    <x v="3"/>
    <s v="Wrightsville Hydro"/>
    <n v="1"/>
    <n v="1"/>
    <s v="OnPeak"/>
    <n v="352"/>
    <n v="1"/>
    <n v="352000"/>
    <n v="231977"/>
    <n v="0.65902556818181823"/>
  </r>
  <r>
    <x v="10"/>
    <x v="4"/>
    <s v="Wrightsville Hydro"/>
    <n v="1"/>
    <n v="1"/>
    <s v="OffPeak"/>
    <n v="408"/>
    <n v="1"/>
    <n v="408000"/>
    <n v="158155"/>
    <n v="0.38763480392156863"/>
  </r>
  <r>
    <x v="10"/>
    <x v="4"/>
    <s v="Wrightsville Hydro"/>
    <n v="1"/>
    <n v="1"/>
    <s v="OnPeak"/>
    <n v="336"/>
    <n v="1"/>
    <n v="336000"/>
    <n v="152055"/>
    <n v="0.45254464285714285"/>
  </r>
  <r>
    <x v="10"/>
    <x v="5"/>
    <s v="Wrightsville Hydro"/>
    <n v="1"/>
    <n v="1"/>
    <s v="OffPeak"/>
    <n v="368"/>
    <n v="1"/>
    <n v="368000"/>
    <n v="77268"/>
    <n v="0.20996739130434783"/>
  </r>
  <r>
    <x v="10"/>
    <x v="5"/>
    <s v="Wrightsville Hydro"/>
    <n v="1"/>
    <n v="1"/>
    <s v="OnPeak"/>
    <n v="352"/>
    <n v="1"/>
    <n v="352000"/>
    <n v="103718"/>
    <n v="0.29465340909090915"/>
  </r>
  <r>
    <x v="10"/>
    <x v="6"/>
    <s v="Wrightsville Hydro"/>
    <n v="1"/>
    <n v="1"/>
    <s v="OffPeak"/>
    <n v="392"/>
    <n v="1"/>
    <n v="392000"/>
    <n v="27910"/>
    <n v="7.1198979591836742E-2"/>
  </r>
  <r>
    <x v="10"/>
    <x v="6"/>
    <s v="Wrightsville Hydro"/>
    <n v="1"/>
    <n v="1"/>
    <s v="OnPeak"/>
    <n v="352"/>
    <n v="1"/>
    <n v="352000"/>
    <n v="17609"/>
    <n v="5.0025568181818185E-2"/>
  </r>
  <r>
    <x v="10"/>
    <x v="7"/>
    <s v="Wrightsville Hydro"/>
    <n v="1"/>
    <n v="1"/>
    <s v="OffPeak"/>
    <n v="392"/>
    <n v="1"/>
    <n v="392000"/>
    <n v="23423"/>
    <n v="5.9752551020408162E-2"/>
  </r>
  <r>
    <x v="10"/>
    <x v="7"/>
    <s v="Wrightsville Hydro"/>
    <n v="1"/>
    <n v="1"/>
    <s v="OnPeak"/>
    <n v="352"/>
    <n v="1"/>
    <n v="352000"/>
    <n v="50176"/>
    <n v="0.14254545454545453"/>
  </r>
  <r>
    <x v="10"/>
    <x v="8"/>
    <s v="Wrightsville Hydro"/>
    <n v="1"/>
    <n v="1"/>
    <s v="OffPeak"/>
    <n v="368"/>
    <n v="1"/>
    <n v="368000"/>
    <n v="12788"/>
    <n v="3.4750000000000003E-2"/>
  </r>
  <r>
    <x v="10"/>
    <x v="8"/>
    <s v="Wrightsville Hydro"/>
    <n v="1"/>
    <n v="1"/>
    <s v="OnPeak"/>
    <n v="352"/>
    <n v="1"/>
    <n v="352000"/>
    <n v="20551"/>
    <n v="5.8383522727272728E-2"/>
  </r>
  <r>
    <x v="10"/>
    <x v="9"/>
    <s v="Wrightsville Hydro"/>
    <n v="1"/>
    <n v="1"/>
    <s v="OffPeak"/>
    <n v="408"/>
    <n v="1"/>
    <n v="408000"/>
    <n v="172065"/>
    <n v="0.42172794117647061"/>
  </r>
  <r>
    <x v="10"/>
    <x v="9"/>
    <s v="Wrightsville Hydro"/>
    <n v="1"/>
    <n v="1"/>
    <s v="OnPeak"/>
    <n v="336"/>
    <n v="1"/>
    <n v="336000"/>
    <n v="181457"/>
    <n v="0.54005059523809518"/>
  </r>
  <r>
    <x v="10"/>
    <x v="10"/>
    <s v="Wrightsville Hydro"/>
    <n v="1"/>
    <n v="1"/>
    <s v="OffPeak"/>
    <n v="368"/>
    <n v="1"/>
    <n v="368000"/>
    <n v="136723"/>
    <n v="0.37152989130434783"/>
  </r>
  <r>
    <x v="10"/>
    <x v="10"/>
    <s v="Wrightsville Hydro"/>
    <n v="1"/>
    <n v="1"/>
    <s v="OnPeak"/>
    <n v="352"/>
    <n v="1"/>
    <n v="352000"/>
    <n v="181754"/>
    <n v="0.51634659090909085"/>
  </r>
  <r>
    <x v="10"/>
    <x v="11"/>
    <s v="Wrightsville Hydro"/>
    <n v="1"/>
    <n v="1"/>
    <s v="OffPeak"/>
    <n v="376"/>
    <n v="1"/>
    <n v="376000"/>
    <n v="95973"/>
    <n v="0.25524734042553188"/>
  </r>
  <r>
    <x v="10"/>
    <x v="11"/>
    <s v="Wrightsville Hydro"/>
    <n v="1"/>
    <n v="1"/>
    <s v="OnPeak"/>
    <n v="368"/>
    <n v="1"/>
    <n v="368000"/>
    <n v="119805"/>
    <n v="0.32555706521739131"/>
  </r>
  <r>
    <x v="11"/>
    <x v="0"/>
    <s v="Wrightsville Hydro"/>
    <n v="1"/>
    <n v="1"/>
    <s v="OffPeak"/>
    <n v="408"/>
    <n v="1"/>
    <n v="408000"/>
    <n v="25531"/>
    <n v="6.2575980392156866E-2"/>
  </r>
  <r>
    <x v="11"/>
    <x v="0"/>
    <s v="Wrightsville Hydro"/>
    <n v="1"/>
    <n v="1"/>
    <s v="OnPeak"/>
    <n v="336"/>
    <n v="1"/>
    <n v="336000"/>
    <n v="31801"/>
    <n v="9.4645833333333332E-2"/>
  </r>
  <r>
    <x v="11"/>
    <x v="1"/>
    <s v="Wrightsville Hydro"/>
    <n v="1"/>
    <n v="1"/>
    <s v="OffPeak"/>
    <n v="352"/>
    <n v="1"/>
    <n v="352000"/>
    <n v="9039"/>
    <n v="2.5678977272727273E-2"/>
  </r>
  <r>
    <x v="11"/>
    <x v="1"/>
    <s v="Wrightsville Hydro"/>
    <n v="1"/>
    <n v="1"/>
    <s v="OnPeak"/>
    <n v="320"/>
    <n v="1"/>
    <n v="320000"/>
    <n v="9335"/>
    <n v="2.9171875E-2"/>
  </r>
  <r>
    <x v="11"/>
    <x v="2"/>
    <s v="Wrightsville Hydro"/>
    <n v="1"/>
    <n v="1"/>
    <s v="OffPeak"/>
    <n v="376"/>
    <n v="1"/>
    <n v="376000"/>
    <n v="161590"/>
    <n v="0.42976063829787231"/>
  </r>
  <r>
    <x v="11"/>
    <x v="2"/>
    <s v="Wrightsville Hydro"/>
    <n v="1"/>
    <n v="1"/>
    <s v="OnPeak"/>
    <n v="368"/>
    <n v="1"/>
    <n v="368000"/>
    <n v="171102"/>
    <n v="0.46495108695652171"/>
  </r>
  <r>
    <x v="11"/>
    <x v="3"/>
    <s v="Wrightsville Hydro"/>
    <n v="1"/>
    <n v="1"/>
    <s v="OffPeak"/>
    <n v="384"/>
    <n v="1"/>
    <n v="384000"/>
    <n v="82939"/>
    <n v="0.21598697916666665"/>
  </r>
  <r>
    <x v="11"/>
    <x v="3"/>
    <s v="Wrightsville Hydro"/>
    <n v="1"/>
    <n v="1"/>
    <s v="OnPeak"/>
    <n v="336"/>
    <n v="1"/>
    <n v="336000"/>
    <n v="76676"/>
    <n v="0.22820238095238096"/>
  </r>
  <r>
    <x v="11"/>
    <x v="4"/>
    <s v="Wrightsville Hydro"/>
    <n v="1"/>
    <n v="1"/>
    <s v="OffPeak"/>
    <n v="392"/>
    <n v="1"/>
    <n v="392000"/>
    <n v="195665"/>
    <n v="0.4991454081632653"/>
  </r>
  <r>
    <x v="11"/>
    <x v="4"/>
    <s v="Wrightsville Hydro"/>
    <n v="1"/>
    <n v="1"/>
    <s v="OnPeak"/>
    <n v="352"/>
    <n v="1"/>
    <n v="352000"/>
    <n v="176291"/>
    <n v="0.50082670454545453"/>
  </r>
  <r>
    <x v="11"/>
    <x v="5"/>
    <s v="Wrightsville Hydro"/>
    <n v="1"/>
    <n v="1"/>
    <s v="OffPeak"/>
    <n v="368"/>
    <n v="1"/>
    <n v="368000"/>
    <n v="161155"/>
    <n v="0.43792119565217391"/>
  </r>
  <r>
    <x v="11"/>
    <x v="5"/>
    <s v="Wrightsville Hydro"/>
    <n v="1"/>
    <n v="1"/>
    <s v="OnPeak"/>
    <n v="352"/>
    <n v="1"/>
    <n v="352000"/>
    <n v="142925"/>
    <n v="0.40603693181818185"/>
  </r>
  <r>
    <x v="11"/>
    <x v="6"/>
    <s v="Wrightsville Hydro"/>
    <n v="1"/>
    <n v="1"/>
    <s v="OffPeak"/>
    <n v="408"/>
    <n v="1"/>
    <n v="408000"/>
    <n v="14841"/>
    <n v="3.6374999999999998E-2"/>
  </r>
  <r>
    <x v="11"/>
    <x v="6"/>
    <s v="Wrightsville Hydro"/>
    <n v="1"/>
    <n v="1"/>
    <s v="OnPeak"/>
    <n v="336"/>
    <n v="1"/>
    <n v="336000"/>
    <n v="19282"/>
    <n v="5.7386904761904757E-2"/>
  </r>
  <r>
    <x v="11"/>
    <x v="7"/>
    <s v="Wrightsville Hydro"/>
    <n v="1"/>
    <n v="1"/>
    <s v="OffPeak"/>
    <n v="376"/>
    <n v="1"/>
    <n v="376000"/>
    <n v="27536"/>
    <n v="7.3234042553191492E-2"/>
  </r>
  <r>
    <x v="11"/>
    <x v="7"/>
    <s v="Wrightsville Hydro"/>
    <n v="1"/>
    <n v="1"/>
    <s v="OnPeak"/>
    <n v="368"/>
    <n v="1"/>
    <n v="368000"/>
    <n v="52254"/>
    <n v="0.14199456521739129"/>
  </r>
  <r>
    <x v="11"/>
    <x v="8"/>
    <s v="Wrightsville Hydro"/>
    <n v="1"/>
    <n v="1"/>
    <s v="OffPeak"/>
    <n v="368"/>
    <n v="1"/>
    <n v="368000"/>
    <n v="130969"/>
    <n v="0.35589402173913043"/>
  </r>
  <r>
    <x v="11"/>
    <x v="8"/>
    <s v="Wrightsville Hydro"/>
    <n v="1"/>
    <n v="1"/>
    <s v="OnPeak"/>
    <n v="352"/>
    <n v="1"/>
    <n v="352000"/>
    <n v="123199"/>
    <n v="0.34999715909090912"/>
  </r>
  <r>
    <x v="11"/>
    <x v="9"/>
    <s v="Wrightsville Hydro"/>
    <n v="1"/>
    <n v="1"/>
    <s v="OffPeak"/>
    <n v="408"/>
    <n v="1"/>
    <n v="408000"/>
    <n v="131425"/>
    <n v="0.32212009803921571"/>
  </r>
  <r>
    <x v="11"/>
    <x v="9"/>
    <s v="Wrightsville Hydro"/>
    <n v="1"/>
    <n v="1"/>
    <s v="OnPeak"/>
    <n v="336"/>
    <n v="1"/>
    <n v="336000"/>
    <n v="117318"/>
    <n v="0.34916071428571432"/>
  </r>
  <r>
    <x v="11"/>
    <x v="10"/>
    <s v="Wrightsville Hydro"/>
    <n v="1"/>
    <n v="1"/>
    <s v="OffPeak"/>
    <n v="368"/>
    <n v="1"/>
    <n v="368000"/>
    <n v="56704"/>
    <n v="0.15408695652173915"/>
  </r>
  <r>
    <x v="11"/>
    <x v="10"/>
    <s v="Wrightsville Hydro"/>
    <n v="1"/>
    <n v="1"/>
    <s v="OnPeak"/>
    <n v="352"/>
    <n v="1"/>
    <n v="352000"/>
    <n v="88277"/>
    <n v="0.25078693181818185"/>
  </r>
  <r>
    <x v="11"/>
    <x v="11"/>
    <s v="Wrightsville Hydro"/>
    <n v="1"/>
    <n v="1"/>
    <s v="OffPeak"/>
    <n v="392"/>
    <n v="1"/>
    <n v="392000"/>
    <n v="131557"/>
    <n v="0.33560459183673474"/>
  </r>
  <r>
    <x v="11"/>
    <x v="11"/>
    <s v="Wrightsville Hydro"/>
    <n v="1"/>
    <n v="1"/>
    <s v="OnPeak"/>
    <n v="352"/>
    <n v="1"/>
    <n v="352000"/>
    <n v="169378"/>
    <n v="0.48118749999999999"/>
  </r>
  <r>
    <x v="12"/>
    <x v="0"/>
    <s v="Wrightsville Hydro"/>
    <n v="1"/>
    <n v="1"/>
    <s v="OffPeak"/>
    <n v="392"/>
    <n v="1"/>
    <n v="392000"/>
    <n v="86497"/>
    <n v="0.22065561224489796"/>
  </r>
  <r>
    <x v="12"/>
    <x v="0"/>
    <s v="Wrightsville Hydro"/>
    <n v="1"/>
    <n v="1"/>
    <s v="OnPeak"/>
    <n v="352"/>
    <n v="1"/>
    <n v="352000"/>
    <n v="112210"/>
    <n v="0.3187784090909091"/>
  </r>
  <r>
    <x v="12"/>
    <x v="1"/>
    <s v="Wrightsville Hydro"/>
    <n v="1"/>
    <n v="1"/>
    <s v="OffPeak"/>
    <n v="360"/>
    <n v="1"/>
    <n v="360000"/>
    <n v="54401"/>
    <n v="0.15111388888888891"/>
  </r>
  <r>
    <x v="12"/>
    <x v="1"/>
    <s v="Wrightsville Hydro"/>
    <n v="1"/>
    <n v="1"/>
    <s v="OnPeak"/>
    <n v="336"/>
    <n v="1"/>
    <n v="336000"/>
    <n v="90864"/>
    <n v="0.27042857142857141"/>
  </r>
  <r>
    <x v="12"/>
    <x v="2"/>
    <s v="Wrightsville Hydro"/>
    <n v="1"/>
    <n v="1"/>
    <s v="OffPeak"/>
    <n v="392"/>
    <n v="1"/>
    <n v="392000"/>
    <n v="206977"/>
    <n v="0.52800255102040816"/>
  </r>
  <r>
    <x v="12"/>
    <x v="2"/>
    <s v="Wrightsville Hydro"/>
    <n v="1"/>
    <n v="1"/>
    <s v="OnPeak"/>
    <n v="352"/>
    <n v="1"/>
    <n v="352000"/>
    <n v="190479"/>
    <n v="0.54113352272727266"/>
  </r>
  <r>
    <x v="12"/>
    <x v="3"/>
    <s v="Wrightsville Hydro"/>
    <n v="1"/>
    <n v="1"/>
    <s v="OffPeak"/>
    <n v="384"/>
    <n v="1"/>
    <n v="384000"/>
    <n v="166016"/>
    <n v="0.43233333333333329"/>
  </r>
  <r>
    <x v="12"/>
    <x v="3"/>
    <s v="Wrightsville Hydro"/>
    <n v="1"/>
    <n v="1"/>
    <s v="OnPeak"/>
    <n v="336"/>
    <n v="1"/>
    <n v="336000"/>
    <n v="155787"/>
    <n v="0.46365178571428567"/>
  </r>
  <r>
    <x v="12"/>
    <x v="4"/>
    <s v="Wrightsville Hydro"/>
    <n v="1"/>
    <n v="1"/>
    <s v="OffPeak"/>
    <n v="376"/>
    <n v="1"/>
    <n v="376000"/>
    <n v="182754"/>
    <n v="0.48604787234042551"/>
  </r>
  <r>
    <x v="12"/>
    <x v="4"/>
    <s v="Wrightsville Hydro"/>
    <n v="1"/>
    <n v="1"/>
    <s v="OnPeak"/>
    <n v="368"/>
    <n v="1"/>
    <n v="368000"/>
    <n v="182726"/>
    <n v="0.49653804347826086"/>
  </r>
  <r>
    <x v="12"/>
    <x v="5"/>
    <s v="Wrightsville Hydro"/>
    <n v="1"/>
    <n v="1"/>
    <s v="OffPeak"/>
    <n v="384"/>
    <n v="1"/>
    <n v="384000"/>
    <n v="84194"/>
    <n v="0.21925520833333334"/>
  </r>
  <r>
    <x v="12"/>
    <x v="5"/>
    <s v="Wrightsville Hydro"/>
    <n v="1"/>
    <n v="1"/>
    <s v="OnPeak"/>
    <n v="336"/>
    <n v="1"/>
    <n v="336000"/>
    <n v="81705"/>
    <n v="0.24316964285714285"/>
  </r>
  <r>
    <x v="12"/>
    <x v="6"/>
    <s v="Wrightsville Hydro"/>
    <n v="1"/>
    <n v="1"/>
    <s v="OffPeak"/>
    <n v="392"/>
    <n v="1"/>
    <n v="392000"/>
    <n v="16261"/>
    <n v="4.1482142857142856E-2"/>
  </r>
  <r>
    <x v="12"/>
    <x v="6"/>
    <s v="Wrightsville Hydro"/>
    <n v="1"/>
    <n v="1"/>
    <s v="OnPeak"/>
    <n v="352"/>
    <n v="1"/>
    <n v="352000"/>
    <n v="28773"/>
    <n v="8.1741477272727264E-2"/>
  </r>
  <r>
    <x v="12"/>
    <x v="7"/>
    <s v="Wrightsville Hydro"/>
    <n v="1"/>
    <n v="1"/>
    <s v="OffPeak"/>
    <n v="376"/>
    <n v="1"/>
    <n v="376000"/>
    <n v="47028"/>
    <n v="0.12507446808510639"/>
  </r>
  <r>
    <x v="12"/>
    <x v="7"/>
    <s v="Wrightsville Hydro"/>
    <n v="1"/>
    <n v="1"/>
    <s v="OnPeak"/>
    <n v="368"/>
    <n v="1"/>
    <n v="368000"/>
    <n v="29220"/>
    <n v="7.9402173913043467E-2"/>
  </r>
  <r>
    <x v="12"/>
    <x v="8"/>
    <s v="Wrightsville Hydro"/>
    <n v="1"/>
    <n v="1"/>
    <s v="OffPeak"/>
    <n v="400"/>
    <n v="1"/>
    <n v="400000"/>
    <n v="68309"/>
    <n v="0.17077249999999999"/>
  </r>
  <r>
    <x v="12"/>
    <x v="8"/>
    <s v="Wrightsville Hydro"/>
    <n v="1"/>
    <n v="1"/>
    <s v="OnPeak"/>
    <n v="320"/>
    <n v="1"/>
    <n v="320000"/>
    <n v="80290"/>
    <n v="0.25090625"/>
  </r>
  <r>
    <x v="12"/>
    <x v="9"/>
    <s v="Wrightsville Hydro"/>
    <n v="1"/>
    <n v="1"/>
    <s v="OffPeak"/>
    <n v="376"/>
    <n v="1"/>
    <n v="376000"/>
    <n v="185576"/>
    <n v="0.49355319148936172"/>
  </r>
  <r>
    <x v="12"/>
    <x v="9"/>
    <s v="Wrightsville Hydro"/>
    <n v="1"/>
    <n v="1"/>
    <s v="OnPeak"/>
    <n v="368"/>
    <n v="1"/>
    <n v="368000"/>
    <n v="176294"/>
    <n v="0.47905978260869569"/>
  </r>
  <r>
    <x v="12"/>
    <x v="10"/>
    <s v="Wrightsville Hydro"/>
    <n v="1"/>
    <n v="1"/>
    <s v="OffPeak"/>
    <n v="368"/>
    <n v="1"/>
    <n v="368000"/>
    <n v="105259"/>
    <n v="0.28602989130434786"/>
  </r>
  <r>
    <x v="12"/>
    <x v="10"/>
    <s v="Wrightsville Hydro"/>
    <n v="1"/>
    <n v="1"/>
    <s v="OnPeak"/>
    <n v="352"/>
    <n v="1"/>
    <n v="352000"/>
    <n v="97668"/>
    <n v="0.27746590909090907"/>
  </r>
  <r>
    <x v="12"/>
    <x v="11"/>
    <s v="Wrightsville Hydro"/>
    <n v="1"/>
    <n v="1"/>
    <s v="OffPeak"/>
    <n v="408"/>
    <n v="1"/>
    <n v="408000"/>
    <n v="188539"/>
    <n v="0.46210539215686269"/>
  </r>
  <r>
    <x v="12"/>
    <x v="11"/>
    <s v="Wrightsville Hydro"/>
    <n v="1"/>
    <n v="1"/>
    <s v="OnPeak"/>
    <n v="336"/>
    <n v="1"/>
    <n v="336000"/>
    <n v="184368"/>
    <n v="0.54871428571428571"/>
  </r>
  <r>
    <x v="13"/>
    <x v="0"/>
    <s v="Wrightsville Hydro"/>
    <n v="1"/>
    <n v="1"/>
    <s v="OffPeak"/>
    <n v="376"/>
    <n v="1"/>
    <n v="376000"/>
    <n v="88791"/>
    <n v="0.23614627659574466"/>
  </r>
  <r>
    <x v="13"/>
    <x v="0"/>
    <s v="Wrightsville Hydro"/>
    <n v="1"/>
    <n v="1"/>
    <s v="OnPeak"/>
    <n v="368"/>
    <n v="1"/>
    <n v="368000"/>
    <n v="100347"/>
    <n v="0.2726820652173913"/>
  </r>
  <r>
    <x v="13"/>
    <x v="1"/>
    <s v="Wrightsville Hydro"/>
    <n v="1"/>
    <n v="1"/>
    <s v="OffPeak"/>
    <n v="352"/>
    <n v="1"/>
    <n v="352000"/>
    <n v="85589"/>
    <n v="0.24315056818181818"/>
  </r>
  <r>
    <x v="13"/>
    <x v="1"/>
    <s v="Wrightsville Hydro"/>
    <n v="1"/>
    <n v="1"/>
    <s v="OnPeak"/>
    <n v="320"/>
    <n v="1"/>
    <n v="320000"/>
    <n v="64078"/>
    <n v="0.20024375"/>
  </r>
  <r>
    <x v="13"/>
    <x v="2"/>
    <s v="Wrightsville Hydro"/>
    <n v="1"/>
    <n v="1"/>
    <s v="OffPeak"/>
    <n v="408"/>
    <n v="1"/>
    <n v="408000"/>
    <n v="131921"/>
    <n v="0.3233357843137255"/>
  </r>
  <r>
    <x v="13"/>
    <x v="2"/>
    <s v="Wrightsville Hydro"/>
    <n v="1"/>
    <n v="1"/>
    <s v="OnPeak"/>
    <n v="336"/>
    <n v="1"/>
    <n v="336000"/>
    <n v="99226"/>
    <n v="0.29531547619047616"/>
  </r>
  <r>
    <x v="13"/>
    <x v="3"/>
    <s v="Wrightsville Hydro"/>
    <n v="1"/>
    <n v="1"/>
    <s v="OffPeak"/>
    <n v="368"/>
    <n v="1"/>
    <n v="368000"/>
    <n v="252477"/>
    <n v="0.68607880434782609"/>
  </r>
  <r>
    <x v="13"/>
    <x v="3"/>
    <s v="Wrightsville Hydro"/>
    <n v="1"/>
    <n v="1"/>
    <s v="OnPeak"/>
    <n v="352"/>
    <n v="1"/>
    <n v="352000"/>
    <n v="245318"/>
    <n v="0.69692613636363632"/>
  </r>
  <r>
    <x v="13"/>
    <x v="4"/>
    <s v="Wrightsville Hydro"/>
    <n v="1"/>
    <n v="1"/>
    <s v="OffPeak"/>
    <n v="376"/>
    <n v="1"/>
    <n v="376000"/>
    <n v="132209"/>
    <n v="0.35161968085106382"/>
  </r>
  <r>
    <x v="13"/>
    <x v="4"/>
    <s v="Wrightsville Hydro"/>
    <n v="1"/>
    <n v="1"/>
    <s v="OnPeak"/>
    <n v="368"/>
    <n v="1"/>
    <n v="368000"/>
    <n v="146199"/>
    <n v="0.39727989130434782"/>
  </r>
  <r>
    <x v="13"/>
    <x v="5"/>
    <s v="Wrightsville Hydro"/>
    <n v="1"/>
    <n v="1"/>
    <s v="OffPeak"/>
    <n v="400"/>
    <n v="1"/>
    <n v="400000"/>
    <n v="225448"/>
    <n v="0.56362000000000001"/>
  </r>
  <r>
    <x v="13"/>
    <x v="5"/>
    <s v="Wrightsville Hydro"/>
    <n v="1"/>
    <n v="1"/>
    <s v="OnPeak"/>
    <n v="320"/>
    <n v="1"/>
    <n v="320000"/>
    <n v="176205"/>
    <n v="0.55064062499999999"/>
  </r>
  <r>
    <x v="13"/>
    <x v="6"/>
    <s v="Wrightsville Hydro"/>
    <n v="1"/>
    <n v="1"/>
    <s v="OffPeak"/>
    <n v="376"/>
    <n v="1"/>
    <n v="376000"/>
    <n v="187147"/>
    <n v="0.49773138297872338"/>
  </r>
  <r>
    <x v="13"/>
    <x v="6"/>
    <s v="Wrightsville Hydro"/>
    <n v="1"/>
    <n v="1"/>
    <s v="OnPeak"/>
    <n v="368"/>
    <n v="1"/>
    <n v="368000"/>
    <n v="207285"/>
    <n v="0.56327445652173913"/>
  </r>
  <r>
    <x v="13"/>
    <x v="7"/>
    <s v="Wrightsville Hydro"/>
    <n v="1"/>
    <n v="1"/>
    <s v="OffPeak"/>
    <n v="392"/>
    <n v="1"/>
    <n v="392000"/>
    <n v="50483"/>
    <n v="0.12878316326530612"/>
  </r>
  <r>
    <x v="13"/>
    <x v="7"/>
    <s v="Wrightsville Hydro"/>
    <n v="1"/>
    <n v="1"/>
    <s v="OnPeak"/>
    <n v="352"/>
    <n v="1"/>
    <n v="352000"/>
    <n v="35154"/>
    <n v="9.986931818181817E-2"/>
  </r>
  <r>
    <x v="13"/>
    <x v="8"/>
    <s v="Wrightsville Hydro"/>
    <n v="1"/>
    <n v="1"/>
    <s v="OffPeak"/>
    <n v="384"/>
    <n v="1"/>
    <n v="384000"/>
    <n v="58218"/>
    <n v="0.15160937499999999"/>
  </r>
  <r>
    <x v="13"/>
    <x v="8"/>
    <s v="Wrightsville Hydro"/>
    <n v="1"/>
    <n v="1"/>
    <s v="OnPeak"/>
    <n v="336"/>
    <n v="1"/>
    <n v="336000"/>
    <n v="43638"/>
    <n v="0.12987499999999999"/>
  </r>
  <r>
    <x v="13"/>
    <x v="9"/>
    <s v="Wrightsville Hydro"/>
    <n v="1"/>
    <n v="1"/>
    <s v="OffPeak"/>
    <n v="376"/>
    <n v="1"/>
    <n v="376000"/>
    <n v="41968"/>
    <n v="0.11161702127659574"/>
  </r>
  <r>
    <x v="13"/>
    <x v="9"/>
    <s v="Wrightsville Hydro"/>
    <n v="1"/>
    <n v="1"/>
    <s v="OnPeak"/>
    <n v="368"/>
    <n v="1"/>
    <n v="368000"/>
    <n v="45267"/>
    <n v="0.12300815217391305"/>
  </r>
  <r>
    <x v="13"/>
    <x v="10"/>
    <s v="Wrightsville Hydro"/>
    <n v="1"/>
    <n v="1"/>
    <s v="OffPeak"/>
    <n v="384"/>
    <n v="1"/>
    <n v="384000"/>
    <n v="178814"/>
    <n v="0.46566145833333333"/>
  </r>
  <r>
    <x v="13"/>
    <x v="10"/>
    <s v="Wrightsville Hydro"/>
    <n v="1"/>
    <n v="1"/>
    <s v="OnPeak"/>
    <n v="336"/>
    <n v="1"/>
    <n v="336000"/>
    <n v="159591"/>
    <n v="0.47497321428571432"/>
  </r>
  <r>
    <x v="13"/>
    <x v="11"/>
    <s v="Wrightsville Hydro"/>
    <n v="1"/>
    <n v="1"/>
    <s v="OffPeak"/>
    <n v="392"/>
    <n v="1"/>
    <n v="392000"/>
    <n v="159311"/>
    <n v="0.40640561224489796"/>
  </r>
  <r>
    <x v="13"/>
    <x v="11"/>
    <s v="Wrightsville Hydro"/>
    <n v="1"/>
    <n v="1"/>
    <s v="OnPeak"/>
    <n v="352"/>
    <n v="1"/>
    <n v="352000"/>
    <n v="129901"/>
    <n v="0.36903693181818181"/>
  </r>
  <r>
    <x v="14"/>
    <x v="0"/>
    <s v="Wrightsville Hydro"/>
    <n v="1"/>
    <n v="1"/>
    <s v="OffPeak"/>
    <n v="376"/>
    <n v="1"/>
    <n v="376000"/>
    <n v="127145"/>
    <n v="0.33815159574468084"/>
  </r>
  <r>
    <x v="14"/>
    <x v="0"/>
    <s v="Wrightsville Hydro"/>
    <n v="1"/>
    <n v="1"/>
    <s v="OnPeak"/>
    <n v="368"/>
    <n v="1"/>
    <n v="368000"/>
    <n v="113871"/>
    <n v="0.30943206521739131"/>
  </r>
  <r>
    <x v="14"/>
    <x v="1"/>
    <s v="Wrightsville Hydro"/>
    <n v="1"/>
    <n v="1"/>
    <s v="OffPeak"/>
    <n v="352"/>
    <n v="1"/>
    <n v="352000"/>
    <n v="39712"/>
    <n v="0.11281818181818182"/>
  </r>
  <r>
    <x v="14"/>
    <x v="1"/>
    <s v="Wrightsville Hydro"/>
    <n v="1"/>
    <n v="1"/>
    <s v="OnPeak"/>
    <n v="320"/>
    <n v="1"/>
    <n v="320000"/>
    <n v="28786"/>
    <n v="8.9956250000000001E-2"/>
  </r>
  <r>
    <x v="14"/>
    <x v="2"/>
    <s v="Wrightsville Hydro"/>
    <n v="1"/>
    <n v="1"/>
    <s v="OffPeak"/>
    <n v="408"/>
    <n v="1"/>
    <n v="408000"/>
    <n v="41138"/>
    <n v="0.10082843137254903"/>
  </r>
  <r>
    <x v="14"/>
    <x v="2"/>
    <s v="Wrightsville Hydro"/>
    <n v="1"/>
    <n v="1"/>
    <s v="OnPeak"/>
    <n v="336"/>
    <n v="1"/>
    <n v="336000"/>
    <n v="31578"/>
    <n v="9.3982142857142861E-2"/>
  </r>
  <r>
    <x v="14"/>
    <x v="3"/>
    <s v="Wrightsville Hydro"/>
    <n v="1"/>
    <n v="1"/>
    <s v="OffPeak"/>
    <n v="368"/>
    <n v="1"/>
    <n v="368000"/>
    <n v="226402"/>
    <n v="0.61522282608695655"/>
  </r>
  <r>
    <x v="14"/>
    <x v="3"/>
    <s v="Wrightsville Hydro"/>
    <n v="1"/>
    <n v="1"/>
    <s v="OnPeak"/>
    <n v="352"/>
    <n v="1"/>
    <n v="352000"/>
    <n v="229233"/>
    <n v="0.65123011363636363"/>
  </r>
  <r>
    <x v="14"/>
    <x v="4"/>
    <s v="Wrightsville Hydro"/>
    <n v="1"/>
    <n v="1"/>
    <s v="OffPeak"/>
    <n v="392"/>
    <n v="1"/>
    <n v="392000"/>
    <n v="241718"/>
    <n v="0.61662755102040823"/>
  </r>
  <r>
    <x v="14"/>
    <x v="4"/>
    <s v="Wrightsville Hydro"/>
    <n v="1"/>
    <n v="1"/>
    <s v="OnPeak"/>
    <n v="352"/>
    <n v="1"/>
    <n v="352000"/>
    <n v="196178"/>
    <n v="0.55732386363636366"/>
  </r>
  <r>
    <x v="14"/>
    <x v="5"/>
    <s v="Wrightsville Hydro"/>
    <n v="1"/>
    <n v="1"/>
    <s v="OffPeak"/>
    <n v="384"/>
    <n v="1"/>
    <n v="384000"/>
    <n v="81018"/>
    <n v="0.210984375"/>
  </r>
  <r>
    <x v="14"/>
    <x v="5"/>
    <s v="Wrightsville Hydro"/>
    <n v="1"/>
    <n v="1"/>
    <s v="OnPeak"/>
    <n v="336"/>
    <n v="1"/>
    <n v="336000"/>
    <n v="68740"/>
    <n v="0.20458333333333334"/>
  </r>
  <r>
    <x v="14"/>
    <x v="6"/>
    <s v="Wrightsville Hydro"/>
    <n v="1"/>
    <n v="1"/>
    <s v="OffPeak"/>
    <n v="376"/>
    <n v="1"/>
    <n v="376000"/>
    <n v="39057"/>
    <n v="0.103875"/>
  </r>
  <r>
    <x v="14"/>
    <x v="6"/>
    <s v="Wrightsville Hydro"/>
    <n v="1"/>
    <n v="1"/>
    <s v="OnPeak"/>
    <n v="368"/>
    <n v="1"/>
    <n v="368000"/>
    <n v="64910"/>
    <n v="0.17638586956521737"/>
  </r>
  <r>
    <x v="14"/>
    <x v="7"/>
    <s v="Wrightsville Hydro"/>
    <n v="1"/>
    <n v="1"/>
    <s v="OffPeak"/>
    <n v="408"/>
    <n v="1"/>
    <n v="408000"/>
    <n v="48690"/>
    <n v="0.11933823529411765"/>
  </r>
  <r>
    <x v="14"/>
    <x v="7"/>
    <s v="Wrightsville Hydro"/>
    <n v="1"/>
    <n v="1"/>
    <s v="OnPeak"/>
    <n v="336"/>
    <n v="1"/>
    <n v="336000"/>
    <n v="47842"/>
    <n v="0.14238690476190477"/>
  </r>
  <r>
    <x v="14"/>
    <x v="8"/>
    <s v="Wrightsville Hydro"/>
    <n v="1"/>
    <n v="1"/>
    <s v="OffPeak"/>
    <n v="368"/>
    <n v="1"/>
    <n v="368000"/>
    <n v="2406"/>
    <n v="6.5380434782608687E-3"/>
  </r>
  <r>
    <x v="14"/>
    <x v="8"/>
    <s v="Wrightsville Hydro"/>
    <n v="1"/>
    <n v="1"/>
    <s v="OnPeak"/>
    <n v="352"/>
    <n v="1"/>
    <n v="352000"/>
    <n v="6809"/>
    <n v="1.934375E-2"/>
  </r>
  <r>
    <x v="14"/>
    <x v="9"/>
    <s v="Wrightsville Hydro"/>
    <n v="1"/>
    <n v="1"/>
    <s v="OffPeak"/>
    <n v="376"/>
    <n v="1"/>
    <n v="376000"/>
    <n v="51890"/>
    <n v="0.13800531914893618"/>
  </r>
  <r>
    <x v="14"/>
    <x v="9"/>
    <s v="Wrightsville Hydro"/>
    <n v="1"/>
    <n v="1"/>
    <s v="OnPeak"/>
    <n v="368"/>
    <n v="1"/>
    <n v="368000"/>
    <n v="60161"/>
    <n v="0.16348097826086957"/>
  </r>
  <r>
    <x v="14"/>
    <x v="10"/>
    <s v="Wrightsville Hydro"/>
    <n v="1"/>
    <n v="1"/>
    <s v="OffPeak"/>
    <n v="400"/>
    <n v="1"/>
    <n v="400000"/>
    <n v="87332"/>
    <n v="0.21833"/>
  </r>
  <r>
    <x v="14"/>
    <x v="10"/>
    <s v="Wrightsville Hydro"/>
    <n v="1"/>
    <n v="1"/>
    <s v="OnPeak"/>
    <n v="320"/>
    <n v="1"/>
    <n v="320000"/>
    <n v="87745"/>
    <n v="0.27420312499999999"/>
  </r>
  <r>
    <x v="14"/>
    <x v="11"/>
    <s v="Wrightsville Hydro"/>
    <n v="1"/>
    <n v="1"/>
    <s v="OffPeak"/>
    <n v="376"/>
    <n v="1"/>
    <n v="376000"/>
    <n v="121079"/>
    <n v="0.3220186170212766"/>
  </r>
  <r>
    <x v="14"/>
    <x v="11"/>
    <s v="Wrightsville Hydro"/>
    <n v="1"/>
    <n v="1"/>
    <s v="OnPeak"/>
    <n v="368"/>
    <n v="1"/>
    <n v="368000"/>
    <n v="123918"/>
    <n v="0.33673369565217387"/>
  </r>
  <r>
    <x v="15"/>
    <x v="0"/>
    <s v="Wrightsville Hydro"/>
    <n v="1"/>
    <n v="1"/>
    <s v="OffPeak"/>
    <n v="392"/>
    <n v="1"/>
    <n v="392000"/>
    <n v="21764"/>
    <n v="5.5520408163265304E-2"/>
  </r>
  <r>
    <x v="15"/>
    <x v="0"/>
    <s v="Wrightsville Hydro"/>
    <n v="1"/>
    <n v="1"/>
    <s v="OnPeak"/>
    <n v="352"/>
    <n v="1"/>
    <n v="352000"/>
    <n v="18358"/>
    <n v="5.2153409090909091E-2"/>
  </r>
  <r>
    <x v="15"/>
    <x v="1"/>
    <s v="Wrightsville Hydro"/>
    <n v="1"/>
    <n v="1"/>
    <s v="OffPeak"/>
    <n v="352"/>
    <n v="1"/>
    <n v="352000"/>
    <n v="10895"/>
    <n v="3.0951704545454543E-2"/>
  </r>
  <r>
    <x v="15"/>
    <x v="1"/>
    <s v="Wrightsville Hydro"/>
    <n v="1"/>
    <n v="1"/>
    <s v="OnPeak"/>
    <n v="320"/>
    <n v="1"/>
    <n v="320000"/>
    <n v="12890"/>
    <n v="4.0281249999999998E-2"/>
  </r>
  <r>
    <x v="15"/>
    <x v="2"/>
    <s v="Wrightsville Hydro"/>
    <n v="1"/>
    <n v="1"/>
    <s v="OffPeak"/>
    <n v="392"/>
    <n v="1"/>
    <n v="392000"/>
    <n v="32681"/>
    <n v="8.3369897959183675E-2"/>
  </r>
  <r>
    <x v="15"/>
    <x v="2"/>
    <s v="Wrightsville Hydro"/>
    <n v="1"/>
    <n v="1"/>
    <s v="OnPeak"/>
    <n v="352"/>
    <n v="1"/>
    <n v="352000"/>
    <n v="26277"/>
    <n v="7.4650568181818172E-2"/>
  </r>
  <r>
    <x v="15"/>
    <x v="3"/>
    <s v="Wrightsville Hydro"/>
    <n v="1"/>
    <n v="1"/>
    <s v="OffPeak"/>
    <n v="368"/>
    <n v="1"/>
    <n v="368000"/>
    <n v="269471"/>
    <n v="0.7322581521739131"/>
  </r>
  <r>
    <x v="15"/>
    <x v="3"/>
    <s v="Wrightsville Hydro"/>
    <n v="1"/>
    <n v="1"/>
    <s v="OnPeak"/>
    <n v="352"/>
    <n v="1"/>
    <n v="352000"/>
    <n v="239909"/>
    <n v="0.6815596590909091"/>
  </r>
  <r>
    <x v="15"/>
    <x v="4"/>
    <s v="Wrightsville Hydro"/>
    <n v="1"/>
    <n v="1"/>
    <s v="OffPeak"/>
    <n v="408"/>
    <n v="1"/>
    <n v="408000"/>
    <n v="144917"/>
    <n v="0.35518872549019609"/>
  </r>
  <r>
    <x v="15"/>
    <x v="4"/>
    <s v="Wrightsville Hydro"/>
    <n v="1"/>
    <n v="1"/>
    <s v="OnPeak"/>
    <n v="336"/>
    <n v="1"/>
    <n v="336000"/>
    <n v="121715"/>
    <n v="0.36224702380952384"/>
  </r>
  <r>
    <x v="15"/>
    <x v="5"/>
    <s v="Wrightsville Hydro"/>
    <n v="1"/>
    <n v="1"/>
    <s v="OffPeak"/>
    <n v="368"/>
    <n v="1"/>
    <n v="368000"/>
    <n v="231320"/>
    <n v="0.62858695652173913"/>
  </r>
  <r>
    <x v="15"/>
    <x v="5"/>
    <s v="Wrightsville Hydro"/>
    <n v="1"/>
    <n v="1"/>
    <s v="OnPeak"/>
    <n v="352"/>
    <n v="1"/>
    <n v="352000"/>
    <n v="246839"/>
    <n v="0.70124715909090907"/>
  </r>
  <r>
    <x v="15"/>
    <x v="6"/>
    <s v="Wrightsville Hydro"/>
    <n v="1"/>
    <n v="1"/>
    <s v="OffPeak"/>
    <n v="376"/>
    <n v="1"/>
    <n v="376000"/>
    <n v="131293"/>
    <n v="0.34918351063829783"/>
  </r>
  <r>
    <x v="15"/>
    <x v="6"/>
    <s v="Wrightsville Hydro"/>
    <n v="1"/>
    <n v="1"/>
    <s v="OnPeak"/>
    <n v="368"/>
    <n v="1"/>
    <n v="368000"/>
    <n v="138344"/>
    <n v="0.37593478260869567"/>
  </r>
  <r>
    <x v="15"/>
    <x v="7"/>
    <s v="Wrightsville Hydro"/>
    <n v="1"/>
    <n v="1"/>
    <s v="OffPeak"/>
    <n v="408"/>
    <n v="1"/>
    <n v="408000"/>
    <n v="25580"/>
    <n v="6.2696078431372551E-2"/>
  </r>
  <r>
    <x v="15"/>
    <x v="7"/>
    <s v="Wrightsville Hydro"/>
    <n v="1"/>
    <n v="1"/>
    <s v="OnPeak"/>
    <n v="336"/>
    <n v="1"/>
    <n v="336000"/>
    <n v="26709"/>
    <n v="7.9491071428571425E-2"/>
  </r>
  <r>
    <x v="15"/>
    <x v="8"/>
    <s v="Wrightsville Hydro"/>
    <n v="1"/>
    <n v="1"/>
    <s v="OffPeak"/>
    <n v="368"/>
    <n v="1"/>
    <n v="368000"/>
    <n v="9315"/>
    <n v="2.5312500000000002E-2"/>
  </r>
  <r>
    <x v="15"/>
    <x v="8"/>
    <s v="Wrightsville Hydro"/>
    <n v="1"/>
    <n v="1"/>
    <s v="OnPeak"/>
    <n v="352"/>
    <n v="1"/>
    <n v="352000"/>
    <n v="30283"/>
    <n v="8.6031250000000004E-2"/>
  </r>
  <r>
    <x v="15"/>
    <x v="9"/>
    <s v="Wrightsville Hydro"/>
    <n v="1"/>
    <n v="1"/>
    <s v="OffPeak"/>
    <n v="392"/>
    <n v="1"/>
    <n v="392000"/>
    <n v="76335"/>
    <n v="0.19473214285714285"/>
  </r>
  <r>
    <x v="15"/>
    <x v="9"/>
    <s v="Wrightsville Hydro"/>
    <n v="1"/>
    <n v="1"/>
    <s v="OnPeak"/>
    <n v="352"/>
    <n v="1"/>
    <n v="352000"/>
    <n v="68578"/>
    <n v="0.19482386363636364"/>
  </r>
  <r>
    <x v="15"/>
    <x v="10"/>
    <s v="Wrightsville Hydro"/>
    <n v="1"/>
    <n v="1"/>
    <s v="OffPeak"/>
    <n v="384"/>
    <n v="1"/>
    <n v="384000"/>
    <n v="142304"/>
    <n v="0.37058333333333332"/>
  </r>
  <r>
    <x v="15"/>
    <x v="10"/>
    <s v="Wrightsville Hydro"/>
    <n v="1"/>
    <n v="1"/>
    <s v="OnPeak"/>
    <n v="336"/>
    <n v="1"/>
    <n v="336000"/>
    <n v="89777"/>
    <n v="0.26719345238095238"/>
  </r>
  <r>
    <x v="15"/>
    <x v="11"/>
    <s v="Wrightsville Hydro"/>
    <n v="1"/>
    <n v="1"/>
    <s v="OffPeak"/>
    <n v="376"/>
    <n v="1"/>
    <n v="376000"/>
    <n v="191499"/>
    <n v="0.50930585106382975"/>
  </r>
  <r>
    <x v="15"/>
    <x v="11"/>
    <s v="Wrightsville Hydro"/>
    <n v="1"/>
    <n v="1"/>
    <s v="OnPeak"/>
    <n v="368"/>
    <n v="1"/>
    <n v="368000"/>
    <n v="184910"/>
    <n v="0.50247282608695654"/>
  </r>
  <r>
    <x v="16"/>
    <x v="0"/>
    <s v="Wrightsville Hydro"/>
    <n v="1"/>
    <n v="1"/>
    <s v="OffPeak"/>
    <n v="408"/>
    <n v="1"/>
    <n v="408000"/>
    <n v="118341"/>
    <n v="0.29005147058823527"/>
  </r>
  <r>
    <x v="16"/>
    <x v="0"/>
    <s v="Wrightsville Hydro"/>
    <n v="1"/>
    <n v="1"/>
    <s v="OnPeak"/>
    <n v="336"/>
    <n v="1"/>
    <n v="336000"/>
    <n v="103482"/>
    <n v="0.30798214285714287"/>
  </r>
  <r>
    <x v="16"/>
    <x v="1"/>
    <s v="Wrightsville Hydro"/>
    <n v="1"/>
    <n v="1"/>
    <s v="OffPeak"/>
    <n v="360"/>
    <n v="1"/>
    <n v="360000"/>
    <n v="129282"/>
    <n v="0.3591166666666667"/>
  </r>
  <r>
    <x v="16"/>
    <x v="1"/>
    <s v="Wrightsville Hydro"/>
    <n v="1"/>
    <n v="1"/>
    <s v="OnPeak"/>
    <n v="336"/>
    <n v="1"/>
    <n v="336000"/>
    <n v="114571"/>
    <n v="0.34098511904761908"/>
  </r>
  <r>
    <x v="16"/>
    <x v="2"/>
    <s v="Wrightsville Hydro"/>
    <n v="1"/>
    <n v="1"/>
    <s v="OffPeak"/>
    <n v="376"/>
    <n v="1"/>
    <n v="376000"/>
    <n v="206331"/>
    <n v="0.54875265957446806"/>
  </r>
  <r>
    <x v="16"/>
    <x v="2"/>
    <s v="Wrightsville Hydro"/>
    <n v="1"/>
    <n v="1"/>
    <s v="OnPeak"/>
    <n v="368"/>
    <n v="1"/>
    <n v="368000"/>
    <n v="208503"/>
    <n v="0.56658423913043476"/>
  </r>
  <r>
    <x v="16"/>
    <x v="3"/>
    <s v="Wrightsville Hydro"/>
    <n v="1"/>
    <n v="1"/>
    <s v="OffPeak"/>
    <n v="384"/>
    <n v="1"/>
    <n v="384000"/>
    <n v="203602"/>
    <n v="0.53021354166666668"/>
  </r>
  <r>
    <x v="16"/>
    <x v="3"/>
    <s v="Wrightsville Hydro"/>
    <n v="1"/>
    <n v="1"/>
    <s v="OnPeak"/>
    <n v="336"/>
    <n v="1"/>
    <n v="336000"/>
    <n v="177479"/>
    <n v="0.52821130952380957"/>
  </r>
  <r>
    <x v="16"/>
    <x v="4"/>
    <s v="Wrightsville Hydro"/>
    <n v="1"/>
    <n v="1"/>
    <s v="OffPeak"/>
    <n v="392"/>
    <n v="1"/>
    <n v="392000"/>
    <n v="134830"/>
    <n v="0.34395408163265306"/>
  </r>
  <r>
    <x v="16"/>
    <x v="4"/>
    <s v="Wrightsville Hydro"/>
    <n v="1"/>
    <n v="1"/>
    <s v="OnPeak"/>
    <n v="352"/>
    <n v="1"/>
    <n v="352000"/>
    <n v="129421"/>
    <n v="0.36767329545454547"/>
  </r>
  <r>
    <x v="16"/>
    <x v="5"/>
    <s v="Wrightsville Hydro"/>
    <n v="1"/>
    <n v="1"/>
    <s v="OffPeak"/>
    <n v="368"/>
    <n v="1"/>
    <n v="368000"/>
    <n v="43792"/>
    <n v="0.11899999999999999"/>
  </r>
  <r>
    <x v="16"/>
    <x v="5"/>
    <s v="Wrightsville Hydro"/>
    <n v="1"/>
    <n v="1"/>
    <s v="OnPeak"/>
    <n v="352"/>
    <n v="1"/>
    <n v="352000"/>
    <n v="59582"/>
    <n v="0.16926704545454543"/>
  </r>
  <r>
    <x v="16"/>
    <x v="6"/>
    <s v="Wrightsville Hydro"/>
    <n v="1"/>
    <n v="1"/>
    <s v="OffPeak"/>
    <n v="408"/>
    <n v="1"/>
    <n v="408000"/>
    <n v="30395"/>
    <n v="7.4497549019607839E-2"/>
  </r>
  <r>
    <x v="16"/>
    <x v="6"/>
    <s v="Wrightsville Hydro"/>
    <n v="1"/>
    <n v="1"/>
    <s v="OnPeak"/>
    <n v="336"/>
    <n v="1"/>
    <n v="336000"/>
    <n v="26114"/>
    <n v="7.7720238095238092E-2"/>
  </r>
  <r>
    <x v="16"/>
    <x v="7"/>
    <s v="Wrightsville Hydro"/>
    <n v="1"/>
    <n v="1"/>
    <s v="OffPeak"/>
    <n v="376"/>
    <n v="1"/>
    <n v="376000"/>
    <n v="35041"/>
    <n v="9.3194148936170201E-2"/>
  </r>
  <r>
    <x v="16"/>
    <x v="7"/>
    <s v="Wrightsville Hydro"/>
    <n v="1"/>
    <n v="1"/>
    <s v="OnPeak"/>
    <n v="368"/>
    <n v="1"/>
    <n v="368000"/>
    <n v="56522"/>
    <n v="0.15359239130434785"/>
  </r>
  <r>
    <x v="16"/>
    <x v="8"/>
    <s v="Wrightsville Hydro"/>
    <n v="1"/>
    <n v="1"/>
    <s v="OffPeak"/>
    <n v="368"/>
    <n v="1"/>
    <n v="368000"/>
    <n v="2495"/>
    <n v="6.7798913043478262E-3"/>
  </r>
  <r>
    <x v="16"/>
    <x v="8"/>
    <s v="Wrightsville Hydro"/>
    <n v="1"/>
    <n v="1"/>
    <s v="OnPeak"/>
    <n v="352"/>
    <n v="1"/>
    <n v="352000"/>
    <n v="7816"/>
    <n v="2.2204545454545456E-2"/>
  </r>
  <r>
    <x v="16"/>
    <x v="9"/>
    <s v="Wrightsville Hydro"/>
    <n v="1"/>
    <n v="1"/>
    <s v="OffPeak"/>
    <n v="408"/>
    <n v="1"/>
    <n v="408000"/>
    <n v="8096"/>
    <n v="1.9843137254901961E-2"/>
  </r>
  <r>
    <x v="16"/>
    <x v="9"/>
    <s v="Wrightsville Hydro"/>
    <n v="1"/>
    <n v="1"/>
    <s v="OnPeak"/>
    <n v="336"/>
    <n v="1"/>
    <n v="336000"/>
    <n v="5909"/>
    <n v="1.7586309523809525E-2"/>
  </r>
  <r>
    <x v="16"/>
    <x v="10"/>
    <s v="Wrightsville Hydro"/>
    <n v="1"/>
    <n v="1"/>
    <s v="OffPeak"/>
    <n v="368"/>
    <n v="1"/>
    <n v="368000"/>
    <n v="68554"/>
    <n v="0.18628804347826086"/>
  </r>
  <r>
    <x v="16"/>
    <x v="10"/>
    <s v="Wrightsville Hydro"/>
    <n v="1"/>
    <n v="1"/>
    <s v="OnPeak"/>
    <n v="352"/>
    <n v="1"/>
    <n v="352000"/>
    <n v="66168"/>
    <n v="0.18797727272727274"/>
  </r>
  <r>
    <x v="16"/>
    <x v="11"/>
    <s v="Wrightsville Hydro"/>
    <n v="1"/>
    <n v="1"/>
    <s v="OffPeak"/>
    <n v="392"/>
    <n v="1"/>
    <n v="392000"/>
    <n v="153170"/>
    <n v="0.39073979591836738"/>
  </r>
  <r>
    <x v="16"/>
    <x v="11"/>
    <s v="Wrightsville Hydro"/>
    <n v="1"/>
    <n v="1"/>
    <s v="OnPeak"/>
    <n v="352"/>
    <n v="1"/>
    <n v="352000"/>
    <n v="148808"/>
    <n v="0.42275000000000001"/>
  </r>
  <r>
    <x v="17"/>
    <x v="0"/>
    <s v="Wrightsville Hydro"/>
    <n v="1"/>
    <n v="1"/>
    <s v="OffPeak"/>
    <n v="392"/>
    <n v="1"/>
    <n v="392000"/>
    <n v="154967"/>
    <n v="0.39532397959183674"/>
  </r>
  <r>
    <x v="17"/>
    <x v="0"/>
    <s v="Wrightsville Hydro"/>
    <n v="1"/>
    <n v="1"/>
    <s v="OnPeak"/>
    <n v="352"/>
    <n v="1"/>
    <n v="352000"/>
    <n v="127866"/>
    <n v="0.3632556818181818"/>
  </r>
  <r>
    <x v="17"/>
    <x v="1"/>
    <s v="Wrightsville Hydro"/>
    <n v="1"/>
    <n v="1"/>
    <s v="OffPeak"/>
    <n v="352"/>
    <n v="1"/>
    <n v="352000"/>
    <n v="81434"/>
    <n v="0.2313465909090909"/>
  </r>
  <r>
    <x v="17"/>
    <x v="1"/>
    <s v="Wrightsville Hydro"/>
    <n v="1"/>
    <n v="1"/>
    <s v="OnPeak"/>
    <n v="320"/>
    <n v="1"/>
    <n v="320000"/>
    <n v="84054"/>
    <n v="0.26266875000000001"/>
  </r>
  <r>
    <x v="17"/>
    <x v="2"/>
    <s v="Wrightsville Hydro"/>
    <n v="1"/>
    <n v="1"/>
    <s v="OffPeak"/>
    <n v="376"/>
    <n v="1"/>
    <n v="376000"/>
    <n v="152774"/>
    <n v="0.40631382978723407"/>
  </r>
  <r>
    <x v="17"/>
    <x v="2"/>
    <s v="Wrightsville Hydro"/>
    <n v="1"/>
    <n v="1"/>
    <s v="OnPeak"/>
    <n v="368"/>
    <n v="1"/>
    <n v="368000"/>
    <n v="148437"/>
    <n v="0.40336141304347828"/>
  </r>
  <r>
    <x v="17"/>
    <x v="3"/>
    <s v="Wrightsville Hydro"/>
    <n v="1"/>
    <n v="1"/>
    <s v="OffPeak"/>
    <n v="400"/>
    <n v="1"/>
    <n v="400000"/>
    <n v="287307"/>
    <n v="0.71826749999999995"/>
  </r>
  <r>
    <x v="17"/>
    <x v="3"/>
    <s v="Wrightsville Hydro"/>
    <n v="1"/>
    <n v="1"/>
    <s v="OnPeak"/>
    <n v="320"/>
    <n v="1"/>
    <n v="320000"/>
    <n v="244753"/>
    <n v="0.76485312500000002"/>
  </r>
  <r>
    <x v="17"/>
    <x v="4"/>
    <s v="Wrightsville Hydro"/>
    <n v="1"/>
    <n v="1"/>
    <s v="OffPeak"/>
    <n v="376"/>
    <n v="1"/>
    <n v="376000"/>
    <n v="213750"/>
    <n v="0.56848404255319152"/>
  </r>
  <r>
    <x v="17"/>
    <x v="4"/>
    <s v="Wrightsville Hydro"/>
    <n v="1"/>
    <n v="1"/>
    <s v="OnPeak"/>
    <n v="368"/>
    <n v="1"/>
    <n v="368000"/>
    <n v="224140"/>
    <n v="0.60907608695652171"/>
  </r>
  <r>
    <x v="17"/>
    <x v="5"/>
    <s v="Wrightsville Hydro"/>
    <n v="1"/>
    <n v="1"/>
    <s v="OffPeak"/>
    <n v="368"/>
    <n v="1"/>
    <n v="368000"/>
    <n v="169749"/>
    <n v="0.46127445652173915"/>
  </r>
  <r>
    <x v="17"/>
    <x v="5"/>
    <s v="Wrightsville Hydro"/>
    <n v="1"/>
    <n v="1"/>
    <s v="OnPeak"/>
    <n v="352"/>
    <n v="1"/>
    <n v="352000"/>
    <n v="172741"/>
    <n v="0.49074147727272732"/>
  </r>
  <r>
    <x v="17"/>
    <x v="6"/>
    <s v="Wrightsville Hydro"/>
    <n v="1"/>
    <n v="1"/>
    <s v="OffPeak"/>
    <n v="408"/>
    <n v="1"/>
    <n v="408000"/>
    <n v="117311"/>
    <n v="0.28752696078431372"/>
  </r>
  <r>
    <x v="17"/>
    <x v="6"/>
    <s v="Wrightsville Hydro"/>
    <n v="1"/>
    <n v="1"/>
    <s v="OnPeak"/>
    <n v="336"/>
    <n v="1"/>
    <n v="336000"/>
    <n v="90015"/>
    <n v="0.26790178571428575"/>
  </r>
  <r>
    <x v="17"/>
    <x v="7"/>
    <s v="Wrightsville Hydro"/>
    <n v="1"/>
    <n v="1"/>
    <s v="OffPeak"/>
    <n v="376"/>
    <n v="1"/>
    <n v="376000"/>
    <n v="28367"/>
    <n v="7.5444148936170213E-2"/>
  </r>
  <r>
    <x v="17"/>
    <x v="7"/>
    <s v="Wrightsville Hydro"/>
    <n v="1"/>
    <n v="1"/>
    <s v="OnPeak"/>
    <n v="368"/>
    <n v="1"/>
    <n v="368000"/>
    <n v="19578"/>
    <n v="5.3201086956521738E-2"/>
  </r>
  <r>
    <x v="17"/>
    <x v="8"/>
    <s v="Wrightsville Hydro"/>
    <n v="1"/>
    <n v="1"/>
    <s v="OffPeak"/>
    <n v="384"/>
    <n v="1"/>
    <n v="384000"/>
    <n v="30724"/>
    <n v="8.0010416666666667E-2"/>
  </r>
  <r>
    <x v="17"/>
    <x v="8"/>
    <s v="Wrightsville Hydro"/>
    <n v="1"/>
    <n v="1"/>
    <s v="OnPeak"/>
    <n v="336"/>
    <n v="1"/>
    <n v="336000"/>
    <n v="43205"/>
    <n v="0.12858630952380953"/>
  </r>
  <r>
    <x v="17"/>
    <x v="9"/>
    <s v="Wrightsville Hydro"/>
    <n v="1"/>
    <n v="1"/>
    <s v="OffPeak"/>
    <n v="392"/>
    <n v="1"/>
    <n v="392000"/>
    <n v="49766"/>
    <n v="0.12695408163265307"/>
  </r>
  <r>
    <x v="17"/>
    <x v="9"/>
    <s v="Wrightsville Hydro"/>
    <n v="1"/>
    <n v="1"/>
    <s v="OnPeak"/>
    <n v="352"/>
    <n v="1"/>
    <n v="352000"/>
    <n v="40454"/>
    <n v="0.11492613636363637"/>
  </r>
  <r>
    <x v="17"/>
    <x v="10"/>
    <s v="Wrightsville Hydro"/>
    <n v="1"/>
    <n v="1"/>
    <s v="OffPeak"/>
    <n v="368"/>
    <n v="1"/>
    <n v="368000"/>
    <n v="96937"/>
    <n v="0.2634157608695652"/>
  </r>
  <r>
    <x v="17"/>
    <x v="10"/>
    <s v="Wrightsville Hydro"/>
    <n v="1"/>
    <n v="1"/>
    <s v="OnPeak"/>
    <n v="352"/>
    <n v="1"/>
    <n v="352000"/>
    <n v="106287"/>
    <n v="0.3019517045454545"/>
  </r>
  <r>
    <x v="17"/>
    <x v="11"/>
    <s v="Wrightsville Hydro"/>
    <n v="1"/>
    <n v="1"/>
    <s v="OffPeak"/>
    <n v="408"/>
    <n v="1"/>
    <n v="408000"/>
    <n v="91783"/>
    <n v="0.22495833333333334"/>
  </r>
  <r>
    <x v="17"/>
    <x v="11"/>
    <s v="Wrightsville Hydro"/>
    <n v="1"/>
    <n v="1"/>
    <s v="OnPeak"/>
    <n v="336"/>
    <n v="1"/>
    <n v="336000"/>
    <n v="87939"/>
    <n v="0.26172321428571427"/>
  </r>
  <r>
    <x v="18"/>
    <x v="0"/>
    <s v="Wrightsville Hydro"/>
    <n v="1"/>
    <n v="1"/>
    <s v="OffPeak"/>
    <n v="376"/>
    <n v="1"/>
    <n v="376000"/>
    <n v="135671"/>
    <n v="0.36082712765957448"/>
  </r>
  <r>
    <x v="18"/>
    <x v="0"/>
    <s v="Wrightsville Hydro"/>
    <n v="1"/>
    <n v="1"/>
    <s v="OnPeak"/>
    <n v="368"/>
    <n v="1"/>
    <n v="368000"/>
    <n v="118349"/>
    <n v="0.32160054347826084"/>
  </r>
  <r>
    <x v="18"/>
    <x v="1"/>
    <s v="Wrightsville Hydro"/>
    <n v="1"/>
    <n v="1"/>
    <s v="OffPeak"/>
    <n v="352"/>
    <n v="1"/>
    <n v="352000"/>
    <n v="109049"/>
    <n v="0.30979829545454546"/>
  </r>
  <r>
    <x v="18"/>
    <x v="1"/>
    <s v="Wrightsville Hydro"/>
    <n v="1"/>
    <n v="1"/>
    <s v="OnPeak"/>
    <n v="320"/>
    <n v="1"/>
    <n v="320000"/>
    <n v="103263"/>
    <n v="0.32269687499999999"/>
  </r>
  <r>
    <x v="18"/>
    <x v="2"/>
    <s v="Wrightsville Hydro"/>
    <n v="1"/>
    <n v="1"/>
    <s v="OffPeak"/>
    <n v="392"/>
    <n v="1"/>
    <n v="392000"/>
    <n v="153944"/>
    <n v="0.39271428571428568"/>
  </r>
  <r>
    <x v="18"/>
    <x v="2"/>
    <s v="Wrightsville Hydro"/>
    <n v="1"/>
    <n v="1"/>
    <s v="OnPeak"/>
    <n v="352"/>
    <n v="1"/>
    <n v="352000"/>
    <n v="132432"/>
    <n v="0.37622727272727269"/>
  </r>
  <r>
    <x v="18"/>
    <x v="3"/>
    <s v="Wrightsville Hydro"/>
    <n v="1"/>
    <n v="1"/>
    <s v="OffPeak"/>
    <n v="384"/>
    <n v="1"/>
    <n v="384000"/>
    <n v="273737"/>
    <n v="0.71285677083333343"/>
  </r>
  <r>
    <x v="18"/>
    <x v="3"/>
    <s v="Wrightsville Hydro"/>
    <n v="1"/>
    <n v="1"/>
    <s v="OnPeak"/>
    <n v="336"/>
    <n v="1"/>
    <n v="336000"/>
    <n v="229313"/>
    <n v="0.68247916666666664"/>
  </r>
  <r>
    <x v="18"/>
    <x v="4"/>
    <s v="Wrightsville Hydro"/>
    <n v="1"/>
    <n v="1"/>
    <s v="OffPeak"/>
    <n v="376"/>
    <n v="1"/>
    <n v="376000"/>
    <n v="143923"/>
    <n v="0.38277393617021271"/>
  </r>
  <r>
    <x v="18"/>
    <x v="4"/>
    <s v="Wrightsville Hydro"/>
    <n v="1"/>
    <n v="1"/>
    <s v="OnPeak"/>
    <n v="368"/>
    <n v="1"/>
    <n v="368000"/>
    <n v="150780"/>
    <n v="0.40972826086956526"/>
  </r>
  <r>
    <x v="18"/>
    <x v="5"/>
    <s v="Wrightsville Hydro"/>
    <n v="1"/>
    <n v="1"/>
    <s v="OffPeak"/>
    <n v="384"/>
    <n v="1"/>
    <n v="384000"/>
    <n v="16949"/>
    <n v="4.4138020833333333E-2"/>
  </r>
  <r>
    <x v="18"/>
    <x v="5"/>
    <s v="Wrightsville Hydro"/>
    <n v="1"/>
    <n v="1"/>
    <s v="OnPeak"/>
    <n v="336"/>
    <n v="1"/>
    <n v="336000"/>
    <n v="24321"/>
    <n v="7.2383928571428571E-2"/>
  </r>
  <r>
    <x v="18"/>
    <x v="6"/>
    <s v="Wrightsville Hydro"/>
    <n v="1"/>
    <n v="1"/>
    <s v="OffPeak"/>
    <n v="392"/>
    <n v="1"/>
    <n v="392000"/>
    <n v="3162"/>
    <n v="8.0663265306122438E-3"/>
  </r>
  <r>
    <x v="18"/>
    <x v="6"/>
    <s v="Wrightsville Hydro"/>
    <n v="1"/>
    <n v="1"/>
    <s v="OnPeak"/>
    <n v="352"/>
    <n v="1"/>
    <n v="352000"/>
    <n v="2710"/>
    <n v="7.6988636363636356E-3"/>
  </r>
  <r>
    <x v="18"/>
    <x v="7"/>
    <s v="Wrightsville Hydro"/>
    <n v="1"/>
    <n v="1"/>
    <s v="OffPeak"/>
    <n v="376"/>
    <n v="1"/>
    <n v="376000"/>
    <n v="0"/>
    <n v="0"/>
  </r>
  <r>
    <x v="18"/>
    <x v="7"/>
    <s v="Wrightsville Hydro"/>
    <n v="1"/>
    <n v="1"/>
    <s v="OnPeak"/>
    <n v="368"/>
    <n v="1"/>
    <n v="368000"/>
    <n v="0"/>
    <n v="0"/>
  </r>
  <r>
    <x v="18"/>
    <x v="8"/>
    <s v="Wrightsville Hydro"/>
    <n v="1"/>
    <n v="1"/>
    <s v="OffPeak"/>
    <n v="400"/>
    <n v="1"/>
    <n v="400000"/>
    <n v="15593"/>
    <n v="3.8982500000000003E-2"/>
  </r>
  <r>
    <x v="18"/>
    <x v="8"/>
    <s v="Wrightsville Hydro"/>
    <n v="1"/>
    <n v="1"/>
    <s v="OnPeak"/>
    <n v="320"/>
    <n v="1"/>
    <n v="320000"/>
    <n v="23837"/>
    <n v="7.4490625000000005E-2"/>
  </r>
  <r>
    <x v="18"/>
    <x v="9"/>
    <s v="Wrightsville Hydro"/>
    <n v="1"/>
    <n v="1"/>
    <s v="OffPeak"/>
    <n v="376"/>
    <n v="1"/>
    <n v="376000"/>
    <n v="108108"/>
    <n v="0.28752127659574467"/>
  </r>
  <r>
    <x v="18"/>
    <x v="9"/>
    <s v="Wrightsville Hydro"/>
    <n v="1"/>
    <n v="1"/>
    <s v="OnPeak"/>
    <n v="368"/>
    <n v="1"/>
    <n v="368000"/>
    <n v="108446"/>
    <n v="0.2946902173913043"/>
  </r>
  <r>
    <x v="18"/>
    <x v="10"/>
    <s v="Wrightsville Hydro"/>
    <n v="1"/>
    <n v="1"/>
    <s v="OffPeak"/>
    <n v="368"/>
    <n v="1"/>
    <n v="368000"/>
    <n v="165771"/>
    <n v="0.45046467391304346"/>
  </r>
  <r>
    <x v="18"/>
    <x v="10"/>
    <s v="Wrightsville Hydro"/>
    <n v="1"/>
    <n v="1"/>
    <s v="OnPeak"/>
    <n v="352"/>
    <n v="1"/>
    <n v="352000"/>
    <n v="134939"/>
    <n v="0.38334943181818182"/>
  </r>
  <r>
    <x v="18"/>
    <x v="11"/>
    <s v="Wrightsville Hydro"/>
    <n v="1"/>
    <n v="1"/>
    <s v="OffPeak"/>
    <n v="408"/>
    <n v="1"/>
    <n v="408000"/>
    <n v="191500"/>
    <n v="0.46936274509803921"/>
  </r>
  <r>
    <x v="18"/>
    <x v="11"/>
    <s v="Wrightsville Hydro"/>
    <n v="1"/>
    <n v="1"/>
    <s v="OnPeak"/>
    <n v="336"/>
    <n v="1"/>
    <n v="336000"/>
    <n v="166362"/>
    <n v="0.49512499999999998"/>
  </r>
  <r>
    <x v="19"/>
    <x v="0"/>
    <s v="Wrightsville Hydro"/>
    <n v="1"/>
    <n v="1"/>
    <s v="OffPeak"/>
    <n v="376"/>
    <n v="1"/>
    <n v="376000"/>
    <n v="100788"/>
    <n v="0.26805319148936169"/>
  </r>
  <r>
    <x v="19"/>
    <x v="0"/>
    <s v="Wrightsville Hydro"/>
    <n v="1"/>
    <n v="1"/>
    <s v="OnPeak"/>
    <n v="368"/>
    <n v="1"/>
    <n v="368000"/>
    <n v="109188"/>
    <n v="0.29670652173913042"/>
  </r>
  <r>
    <x v="19"/>
    <x v="1"/>
    <s v="Wrightsville Hydro"/>
    <n v="1"/>
    <n v="1"/>
    <s v="OffPeak"/>
    <n v="352"/>
    <n v="1"/>
    <n v="352000"/>
    <n v="108379"/>
    <n v="0.30789488636363638"/>
  </r>
  <r>
    <x v="19"/>
    <x v="1"/>
    <s v="Wrightsville Hydro"/>
    <n v="1"/>
    <n v="1"/>
    <s v="OnPeak"/>
    <n v="320"/>
    <n v="1"/>
    <n v="320000"/>
    <n v="102486"/>
    <n v="0.32026874999999999"/>
  </r>
  <r>
    <x v="19"/>
    <x v="2"/>
    <s v="Wrightsville Hydro"/>
    <n v="1"/>
    <n v="1"/>
    <s v="OffPeak"/>
    <n v="408"/>
    <n v="1"/>
    <n v="408000"/>
    <n v="139650"/>
    <n v="0.34227941176470583"/>
  </r>
  <r>
    <x v="19"/>
    <x v="2"/>
    <s v="Wrightsville Hydro"/>
    <n v="1"/>
    <n v="1"/>
    <s v="OnPeak"/>
    <n v="336"/>
    <n v="1"/>
    <n v="336000"/>
    <n v="82562"/>
    <n v="0.24572023809523807"/>
  </r>
  <r>
    <x v="19"/>
    <x v="3"/>
    <s v="Wrightsville Hydro"/>
    <n v="1"/>
    <n v="1"/>
    <s v="OffPeak"/>
    <n v="368"/>
    <n v="1"/>
    <n v="368000"/>
    <n v="164299"/>
    <n v="0.44646467391304345"/>
  </r>
  <r>
    <x v="19"/>
    <x v="3"/>
    <s v="Wrightsville Hydro"/>
    <n v="1"/>
    <n v="1"/>
    <s v="OnPeak"/>
    <n v="352"/>
    <n v="1"/>
    <n v="352000"/>
    <n v="177958"/>
    <n v="0.50556250000000003"/>
  </r>
  <r>
    <x v="19"/>
    <x v="4"/>
    <s v="Wrightsville Hydro"/>
    <n v="1"/>
    <n v="1"/>
    <s v="OffPeak"/>
    <n v="376"/>
    <n v="1"/>
    <n v="376000"/>
    <n v="212397"/>
    <n v="0.56488563829787231"/>
  </r>
  <r>
    <x v="19"/>
    <x v="4"/>
    <s v="Wrightsville Hydro"/>
    <n v="1"/>
    <n v="1"/>
    <s v="OnPeak"/>
    <n v="368"/>
    <n v="1"/>
    <n v="368000"/>
    <n v="233043"/>
    <n v="0.63326902173913047"/>
  </r>
  <r>
    <x v="19"/>
    <x v="5"/>
    <s v="Wrightsville Hydro"/>
    <n v="1"/>
    <n v="1"/>
    <s v="OffPeak"/>
    <n v="400"/>
    <n v="1"/>
    <n v="400000"/>
    <n v="207079"/>
    <n v="0.51769750000000003"/>
  </r>
  <r>
    <x v="19"/>
    <x v="5"/>
    <s v="Wrightsville Hydro"/>
    <n v="1"/>
    <n v="1"/>
    <s v="OnPeak"/>
    <n v="320"/>
    <n v="1"/>
    <n v="320000"/>
    <n v="164991"/>
    <n v="0.51559687499999995"/>
  </r>
  <r>
    <x v="19"/>
    <x v="6"/>
    <s v="Wrightsville Hydro"/>
    <n v="1"/>
    <n v="1"/>
    <s v="OffPeak"/>
    <n v="376"/>
    <n v="1"/>
    <n v="376000"/>
    <n v="48637"/>
    <n v="0.1293537234042553"/>
  </r>
  <r>
    <x v="19"/>
    <x v="6"/>
    <s v="Wrightsville Hydro"/>
    <n v="1"/>
    <n v="1"/>
    <s v="OnPeak"/>
    <n v="368"/>
    <n v="1"/>
    <n v="368000"/>
    <n v="61407"/>
    <n v="0.16686684782608693"/>
  </r>
  <r>
    <x v="19"/>
    <x v="7"/>
    <s v="Wrightsville Hydro"/>
    <n v="1"/>
    <n v="1"/>
    <s v="OffPeak"/>
    <n v="392"/>
    <n v="1"/>
    <n v="392000"/>
    <n v="6342"/>
    <n v="1.6178571428571428E-2"/>
  </r>
  <r>
    <x v="19"/>
    <x v="7"/>
    <s v="Wrightsville Hydro"/>
    <n v="1"/>
    <n v="1"/>
    <s v="OnPeak"/>
    <n v="352"/>
    <n v="1"/>
    <n v="352000"/>
    <n v="14224"/>
    <n v="4.0409090909090915E-2"/>
  </r>
  <r>
    <x v="19"/>
    <x v="8"/>
    <s v="Wrightsville Hydro"/>
    <n v="1"/>
    <n v="1"/>
    <s v="OffPeak"/>
    <n v="384"/>
    <n v="1"/>
    <n v="384000"/>
    <n v="19254"/>
    <n v="5.0140625000000001E-2"/>
  </r>
  <r>
    <x v="19"/>
    <x v="8"/>
    <s v="Wrightsville Hydro"/>
    <n v="1"/>
    <n v="1"/>
    <s v="OnPeak"/>
    <n v="336"/>
    <n v="1"/>
    <n v="336000"/>
    <n v="26656"/>
    <n v="7.9333333333333325E-2"/>
  </r>
  <r>
    <x v="19"/>
    <x v="9"/>
    <s v="Wrightsville Hydro"/>
    <n v="1"/>
    <n v="1"/>
    <s v="OffPeak"/>
    <n v="376"/>
    <n v="1"/>
    <n v="376000"/>
    <n v="123026"/>
    <n v="0.32719680851063826"/>
  </r>
  <r>
    <x v="19"/>
    <x v="9"/>
    <s v="Wrightsville Hydro"/>
    <n v="1"/>
    <n v="1"/>
    <s v="OnPeak"/>
    <n v="368"/>
    <n v="1"/>
    <n v="368000"/>
    <n v="154508"/>
    <n v="0.41985869565217387"/>
  </r>
  <r>
    <x v="19"/>
    <x v="10"/>
    <s v="Wrightsville Hydro"/>
    <n v="1"/>
    <n v="1"/>
    <s v="OffPeak"/>
    <n v="384"/>
    <n v="1"/>
    <n v="384000"/>
    <n v="112464"/>
    <n v="0.292875"/>
  </r>
  <r>
    <x v="19"/>
    <x v="10"/>
    <s v="Wrightsville Hydro"/>
    <n v="1"/>
    <n v="1"/>
    <s v="OnPeak"/>
    <n v="336"/>
    <n v="1"/>
    <n v="336000"/>
    <n v="99209"/>
    <n v="0.2952648809523809"/>
  </r>
  <r>
    <x v="19"/>
    <x v="11"/>
    <s v="Wrightsville Hydro"/>
    <n v="1"/>
    <n v="1"/>
    <s v="OffPeak"/>
    <n v="392"/>
    <n v="1"/>
    <n v="392000"/>
    <n v="136013"/>
    <n v="0.34697193877551019"/>
  </r>
  <r>
    <x v="19"/>
    <x v="11"/>
    <s v="Wrightsville Hydro"/>
    <n v="1"/>
    <n v="1"/>
    <s v="OnPeak"/>
    <n v="352"/>
    <n v="1"/>
    <n v="352000"/>
    <n v="126570"/>
    <n v="0.35957386363636362"/>
  </r>
  <r>
    <x v="20"/>
    <x v="0"/>
    <s v="Wrightsville Hydro"/>
    <n v="1"/>
    <n v="1"/>
    <s v="OffPeak"/>
    <n v="376"/>
    <n v="1"/>
    <n v="376000"/>
    <n v="114050"/>
    <n v="0.30332446808510638"/>
  </r>
  <r>
    <x v="20"/>
    <x v="0"/>
    <s v="Wrightsville Hydro"/>
    <n v="1"/>
    <n v="1"/>
    <s v="OnPeak"/>
    <n v="368"/>
    <n v="1"/>
    <n v="368000"/>
    <n v="106008"/>
    <n v="0.28806521739130436"/>
  </r>
  <r>
    <x v="20"/>
    <x v="1"/>
    <s v="Wrightsville Hydro"/>
    <n v="1"/>
    <n v="1"/>
    <s v="OffPeak"/>
    <n v="376"/>
    <n v="1"/>
    <n v="376000"/>
    <n v="37148"/>
    <n v="9.879787234042553E-2"/>
  </r>
  <r>
    <x v="20"/>
    <x v="1"/>
    <s v="Wrightsville Hydro"/>
    <n v="1"/>
    <n v="1"/>
    <s v="OnPeak"/>
    <n v="320"/>
    <n v="1"/>
    <n v="320000"/>
    <n v="33432"/>
    <n v="0.104475"/>
  </r>
  <r>
    <x v="20"/>
    <x v="2"/>
    <s v="Wrightsville Hydro"/>
    <n v="1"/>
    <n v="1"/>
    <s v="OffPeak"/>
    <n v="392"/>
    <n v="1"/>
    <n v="392000"/>
    <n v="241228"/>
    <n v="0.61537755102040814"/>
  </r>
  <r>
    <x v="20"/>
    <x v="2"/>
    <s v="Wrightsville Hydro"/>
    <n v="1"/>
    <n v="1"/>
    <s v="OnPeak"/>
    <n v="352"/>
    <n v="1"/>
    <n v="352000"/>
    <n v="217056"/>
    <n v="0.61663636363636365"/>
  </r>
  <r>
    <x v="20"/>
    <x v="3"/>
    <s v="Wrightsville Hydro"/>
    <n v="1"/>
    <n v="1"/>
    <s v="OffPeak"/>
    <n v="368"/>
    <n v="1"/>
    <n v="368000"/>
    <n v="240891"/>
    <n v="0.65459510869565218"/>
  </r>
  <r>
    <x v="20"/>
    <x v="3"/>
    <s v="Wrightsville Hydro"/>
    <n v="1"/>
    <n v="1"/>
    <s v="OnPeak"/>
    <n v="352"/>
    <n v="1"/>
    <n v="352000"/>
    <n v="245037"/>
    <n v="0.69612784090909097"/>
  </r>
  <r>
    <x v="20"/>
    <x v="4"/>
    <s v="Wrightsville Hydro"/>
    <n v="1"/>
    <n v="1"/>
    <s v="OffPeak"/>
    <n v="408"/>
    <n v="1"/>
    <n v="408000"/>
    <n v="185079"/>
    <n v="0.453625"/>
  </r>
  <r>
    <x v="20"/>
    <x v="4"/>
    <s v="Wrightsville Hydro"/>
    <n v="1"/>
    <n v="1"/>
    <s v="OnPeak"/>
    <n v="336"/>
    <n v="1"/>
    <n v="336000"/>
    <n v="144334"/>
    <n v="0.42956547619047614"/>
  </r>
  <r>
    <x v="20"/>
    <x v="5"/>
    <s v="Wrightsville Hydro"/>
    <n v="1"/>
    <n v="1"/>
    <s v="OffPeak"/>
    <n v="368"/>
    <n v="1"/>
    <n v="368000"/>
    <n v="8309"/>
    <n v="2.2578804347826088E-2"/>
  </r>
  <r>
    <x v="20"/>
    <x v="5"/>
    <s v="Wrightsville Hydro"/>
    <n v="1"/>
    <n v="1"/>
    <s v="OnPeak"/>
    <n v="352"/>
    <n v="1"/>
    <n v="352000"/>
    <n v="7004"/>
    <n v="1.9897727272727272E-2"/>
  </r>
  <r>
    <x v="20"/>
    <x v="6"/>
    <s v="Wrightsville Hydro"/>
    <n v="1"/>
    <n v="1"/>
    <s v="OffPeak"/>
    <n v="376"/>
    <n v="1"/>
    <n v="376000"/>
    <n v="8406"/>
    <n v="2.2356382978723405E-2"/>
  </r>
  <r>
    <x v="20"/>
    <x v="6"/>
    <s v="Wrightsville Hydro"/>
    <n v="1"/>
    <n v="1"/>
    <s v="OnPeak"/>
    <n v="368"/>
    <n v="1"/>
    <n v="368000"/>
    <n v="7008"/>
    <n v="1.9043478260869565E-2"/>
  </r>
  <r>
    <x v="20"/>
    <x v="7"/>
    <s v="Wrightsville Hydro"/>
    <n v="1"/>
    <n v="1"/>
    <s v="OffPeak"/>
    <n v="408"/>
    <n v="1"/>
    <n v="408000"/>
    <n v="6022"/>
    <n v="1.4759803921568629E-2"/>
  </r>
  <r>
    <x v="20"/>
    <x v="7"/>
    <s v="Wrightsville Hydro"/>
    <n v="1"/>
    <n v="1"/>
    <s v="OnPeak"/>
    <n v="336"/>
    <n v="1"/>
    <n v="336000"/>
    <n v="5005"/>
    <n v="1.4895833333333332E-2"/>
  </r>
  <r>
    <x v="20"/>
    <x v="8"/>
    <s v="Wrightsville Hydro"/>
    <n v="1"/>
    <n v="1"/>
    <s v="OffPeak"/>
    <n v="368"/>
    <n v="1"/>
    <n v="368000"/>
    <n v="0"/>
    <n v="0"/>
  </r>
  <r>
    <x v="20"/>
    <x v="8"/>
    <s v="Wrightsville Hydro"/>
    <n v="1"/>
    <n v="1"/>
    <s v="OnPeak"/>
    <n v="352"/>
    <n v="1"/>
    <n v="352000"/>
    <n v="0"/>
    <n v="0"/>
  </r>
  <r>
    <x v="20"/>
    <x v="9"/>
    <s v="Wrightsville Hydro"/>
    <n v="1"/>
    <n v="1"/>
    <s v="OffPeak"/>
    <n v="392"/>
    <n v="1"/>
    <n v="392000"/>
    <n v="82274"/>
    <n v="0.20988265306122447"/>
  </r>
  <r>
    <x v="20"/>
    <x v="9"/>
    <s v="Wrightsville Hydro"/>
    <n v="1"/>
    <n v="1"/>
    <s v="OnPeak"/>
    <n v="352"/>
    <n v="1"/>
    <n v="352000"/>
    <n v="71672"/>
    <n v="0.20361363636363636"/>
  </r>
  <r>
    <x v="20"/>
    <x v="10"/>
    <s v="Wrightsville Hydro"/>
    <n v="1"/>
    <n v="1"/>
    <s v="OffPeak"/>
    <n v="384"/>
    <n v="1"/>
    <n v="384000"/>
    <n v="88044"/>
    <n v="0.22928124999999999"/>
  </r>
  <r>
    <x v="20"/>
    <x v="10"/>
    <s v="Wrightsville Hydro"/>
    <n v="1"/>
    <n v="1"/>
    <s v="OnPeak"/>
    <n v="336"/>
    <n v="1"/>
    <n v="336000"/>
    <n v="78866"/>
    <n v="0.23472023809523809"/>
  </r>
  <r>
    <x v="20"/>
    <x v="11"/>
    <s v="Wrightsville Hydro"/>
    <n v="1"/>
    <n v="1"/>
    <s v="OffPeak"/>
    <n v="376"/>
    <n v="1"/>
    <n v="376000"/>
    <n v="122339"/>
    <n v="0.32536968085106382"/>
  </r>
  <r>
    <x v="20"/>
    <x v="11"/>
    <s v="Wrightsville Hydro"/>
    <n v="1"/>
    <n v="1"/>
    <s v="OnPeak"/>
    <n v="368"/>
    <n v="1"/>
    <n v="368000"/>
    <n v="116619"/>
    <n v="0.31689945652173912"/>
  </r>
  <r>
    <x v="21"/>
    <x v="0"/>
    <s v="Wrightsville Hydro"/>
    <n v="1"/>
    <n v="1"/>
    <s v="OffPeak"/>
    <n v="408"/>
    <n v="1"/>
    <n v="408000"/>
    <n v="36173"/>
    <n v="8.8659313725490185E-2"/>
  </r>
  <r>
    <x v="21"/>
    <x v="0"/>
    <s v="Wrightsville Hydro"/>
    <n v="1"/>
    <n v="1"/>
    <s v="OnPeak"/>
    <n v="336"/>
    <n v="1"/>
    <n v="336000"/>
    <n v="36348"/>
    <n v="0.10817857142857143"/>
  </r>
  <r>
    <x v="21"/>
    <x v="1"/>
    <s v="Wrightsville Hydro"/>
    <n v="1"/>
    <n v="1"/>
    <s v="OffPeak"/>
    <n v="352"/>
    <n v="1"/>
    <n v="352000"/>
    <n v="0"/>
    <n v="0"/>
  </r>
  <r>
    <x v="21"/>
    <x v="1"/>
    <s v="Wrightsville Hydro"/>
    <n v="1"/>
    <n v="1"/>
    <s v="OnPeak"/>
    <n v="320"/>
    <n v="1"/>
    <n v="320000"/>
    <n v="0"/>
    <n v="0"/>
  </r>
  <r>
    <x v="21"/>
    <x v="2"/>
    <s v="Wrightsville Hydro"/>
    <n v="1"/>
    <n v="1"/>
    <s v="OffPeak"/>
    <n v="376"/>
    <n v="1"/>
    <n v="376000"/>
    <n v="145984"/>
    <n v="0.38825531914893618"/>
  </r>
  <r>
    <x v="21"/>
    <x v="2"/>
    <s v="Wrightsville Hydro"/>
    <n v="1"/>
    <n v="1"/>
    <s v="OnPeak"/>
    <n v="368"/>
    <n v="1"/>
    <n v="368000"/>
    <n v="129091"/>
    <n v="0.35079076086956523"/>
  </r>
  <r>
    <x v="21"/>
    <x v="3"/>
    <s v="Wrightsville Hydro"/>
    <n v="1"/>
    <n v="1"/>
    <s v="OffPeak"/>
    <n v="368"/>
    <n v="1"/>
    <n v="368000"/>
    <n v="169418"/>
    <n v="0.46037499999999998"/>
  </r>
  <r>
    <x v="21"/>
    <x v="3"/>
    <s v="Wrightsville Hydro"/>
    <n v="1"/>
    <n v="1"/>
    <s v="OnPeak"/>
    <n v="352"/>
    <n v="1"/>
    <n v="352000"/>
    <n v="166914"/>
    <n v="0.47418749999999998"/>
  </r>
  <r>
    <x v="21"/>
    <x v="4"/>
    <s v="Wrightsville Hydro"/>
    <n v="1"/>
    <n v="1"/>
    <s v="OffPeak"/>
    <n v="408"/>
    <n v="1"/>
    <n v="408000"/>
    <n v="119460"/>
    <n v="0.29279411764705882"/>
  </r>
  <r>
    <x v="21"/>
    <x v="4"/>
    <s v="Wrightsville Hydro"/>
    <n v="1"/>
    <n v="1"/>
    <s v="OnPeak"/>
    <n v="336"/>
    <n v="1"/>
    <n v="336000"/>
    <n v="90621"/>
    <n v="0.26970535714285715"/>
  </r>
  <r>
    <x v="21"/>
    <x v="5"/>
    <s v="Wrightsville Hydro"/>
    <n v="1"/>
    <n v="1"/>
    <s v="OffPeak"/>
    <n v="368"/>
    <n v="1"/>
    <n v="368000"/>
    <n v="0"/>
    <n v="0"/>
  </r>
  <r>
    <x v="21"/>
    <x v="5"/>
    <s v="Wrightsville Hydro"/>
    <n v="1"/>
    <n v="1"/>
    <s v="OnPeak"/>
    <n v="352"/>
    <n v="1"/>
    <n v="352000"/>
    <n v="0"/>
    <n v="0"/>
  </r>
  <r>
    <x v="21"/>
    <x v="6"/>
    <s v="Wrightsville Hydro"/>
    <n v="1"/>
    <n v="1"/>
    <s v="OffPeak"/>
    <n v="392"/>
    <n v="1"/>
    <n v="392000"/>
    <n v="45862"/>
    <n v="0.11699489795918368"/>
  </r>
  <r>
    <x v="21"/>
    <x v="6"/>
    <s v="Wrightsville Hydro"/>
    <n v="1"/>
    <n v="1"/>
    <s v="OnPeak"/>
    <n v="352"/>
    <n v="1"/>
    <n v="352000"/>
    <n v="53005"/>
    <n v="0.15058238636363636"/>
  </r>
  <r>
    <x v="21"/>
    <x v="7"/>
    <s v="Wrightsville Hydro"/>
    <n v="1"/>
    <n v="1"/>
    <s v="OffPeak"/>
    <n v="392"/>
    <n v="1"/>
    <n v="392000"/>
    <n v="32120"/>
    <n v="8.1938775510204079E-2"/>
  </r>
  <r>
    <x v="21"/>
    <x v="7"/>
    <s v="Wrightsville Hydro"/>
    <n v="1"/>
    <n v="1"/>
    <s v="OnPeak"/>
    <n v="352"/>
    <n v="1"/>
    <n v="352000"/>
    <n v="36270"/>
    <n v="0.10303977272727272"/>
  </r>
  <r>
    <x v="21"/>
    <x v="8"/>
    <s v="Wrightsville Hydro"/>
    <n v="1"/>
    <n v="1"/>
    <s v="OffPeak"/>
    <n v="368"/>
    <n v="1"/>
    <n v="368000"/>
    <n v="9913"/>
    <n v="2.69375E-2"/>
  </r>
  <r>
    <x v="21"/>
    <x v="8"/>
    <s v="Wrightsville Hydro"/>
    <n v="1"/>
    <n v="1"/>
    <s v="OnPeak"/>
    <n v="352"/>
    <n v="1"/>
    <n v="352000"/>
    <n v="13616"/>
    <n v="3.8681818181818185E-2"/>
  </r>
  <r>
    <x v="21"/>
    <x v="9"/>
    <s v="Wrightsville Hydro"/>
    <n v="1"/>
    <n v="1"/>
    <s v="OffPeak"/>
    <n v="408"/>
    <n v="1"/>
    <n v="408000"/>
    <n v="70960"/>
    <n v="0.17392156862745098"/>
  </r>
  <r>
    <x v="21"/>
    <x v="9"/>
    <s v="Wrightsville Hydro"/>
    <n v="1"/>
    <n v="1"/>
    <s v="OnPeak"/>
    <n v="336"/>
    <n v="1"/>
    <n v="336000"/>
    <n v="53539"/>
    <n v="0.15934226190476192"/>
  </r>
  <r>
    <x v="21"/>
    <x v="10"/>
    <s v="Wrightsville Hydro"/>
    <n v="1"/>
    <n v="1"/>
    <s v="OffPeak"/>
    <n v="368"/>
    <n v="1"/>
    <n v="368000"/>
    <n v="169990"/>
    <n v="0.46192934782608697"/>
  </r>
  <r>
    <x v="21"/>
    <x v="10"/>
    <s v="Wrightsville Hydro"/>
    <n v="1"/>
    <n v="1"/>
    <s v="OnPeak"/>
    <n v="352"/>
    <n v="1"/>
    <n v="352000"/>
    <n v="157248"/>
    <n v="0.4467272727272727"/>
  </r>
  <r>
    <x v="21"/>
    <x v="11"/>
    <s v="Wrightsville Hydro"/>
    <n v="1"/>
    <n v="1"/>
    <s v="OffPeak"/>
    <n v="376"/>
    <n v="1"/>
    <n v="376000"/>
    <n v="157309"/>
    <n v="0.418375"/>
  </r>
  <r>
    <x v="21"/>
    <x v="11"/>
    <s v="Wrightsville Hydro"/>
    <n v="1"/>
    <n v="1"/>
    <s v="OnPeak"/>
    <n v="368"/>
    <n v="1"/>
    <n v="368000"/>
    <n v="150608"/>
    <n v="0.4092608695652174"/>
  </r>
  <r>
    <x v="22"/>
    <x v="0"/>
    <s v="Wrightsville Hydro"/>
    <n v="1"/>
    <n v="1"/>
    <s v="OffPeak"/>
    <n v="408"/>
    <n v="1"/>
    <n v="408000"/>
    <n v="29066"/>
    <n v="7.1240196078431378E-2"/>
  </r>
  <r>
    <x v="22"/>
    <x v="0"/>
    <s v="Wrightsville Hydro"/>
    <n v="1"/>
    <n v="1"/>
    <s v="OnPeak"/>
    <n v="336"/>
    <n v="1"/>
    <n v="336000"/>
    <n v="14795"/>
    <n v="4.4032738095238097E-2"/>
  </r>
  <r>
    <x v="22"/>
    <x v="1"/>
    <s v="Wrightsville Hydro"/>
    <n v="1"/>
    <n v="1"/>
    <s v="OffPeak"/>
    <n v="352"/>
    <n v="1"/>
    <n v="352000"/>
    <n v="0"/>
    <n v="0"/>
  </r>
  <r>
    <x v="22"/>
    <x v="1"/>
    <s v="Wrightsville Hydro"/>
    <n v="1"/>
    <n v="1"/>
    <s v="OnPeak"/>
    <n v="320"/>
    <n v="1"/>
    <n v="320000"/>
    <n v="0"/>
    <n v="0"/>
  </r>
  <r>
    <x v="22"/>
    <x v="2"/>
    <s v="Wrightsville Hydro"/>
    <n v="1"/>
    <n v="1"/>
    <s v="OffPeak"/>
    <n v="376"/>
    <n v="1"/>
    <n v="376000"/>
    <n v="0"/>
    <n v="0"/>
  </r>
  <r>
    <x v="22"/>
    <x v="2"/>
    <s v="Wrightsville Hydro"/>
    <n v="1"/>
    <n v="1"/>
    <s v="OnPeak"/>
    <n v="368"/>
    <n v="1"/>
    <n v="368000"/>
    <n v="118"/>
    <n v="3.2065217391304298E-4"/>
  </r>
  <r>
    <x v="22"/>
    <x v="3"/>
    <s v="Wrightsville Hydro"/>
    <n v="1"/>
    <n v="1"/>
    <s v="OffPeak"/>
    <n v="384"/>
    <n v="1"/>
    <n v="384000"/>
    <n v="0"/>
    <n v="0"/>
  </r>
  <r>
    <x v="22"/>
    <x v="3"/>
    <s v="Wrightsville Hydro"/>
    <n v="1"/>
    <n v="1"/>
    <s v="OnPeak"/>
    <n v="336"/>
    <n v="1"/>
    <n v="336000"/>
    <n v="0"/>
    <n v="0"/>
  </r>
  <r>
    <x v="22"/>
    <x v="4"/>
    <s v="Wrightsville Hydro"/>
    <n v="1"/>
    <n v="1"/>
    <s v="OffPeak"/>
    <n v="392"/>
    <n v="1"/>
    <n v="392000"/>
    <n v="32733"/>
    <n v="8.3502551020408156E-2"/>
  </r>
  <r>
    <x v="22"/>
    <x v="4"/>
    <s v="Wrightsville Hydro"/>
    <n v="1"/>
    <n v="1"/>
    <s v="OnPeak"/>
    <n v="352"/>
    <n v="1"/>
    <n v="352000"/>
    <n v="17266"/>
    <n v="4.9051136363636359E-2"/>
  </r>
  <r>
    <x v="22"/>
    <x v="5"/>
    <s v="Wrightsville Hydro"/>
    <n v="1"/>
    <n v="1"/>
    <s v="OffPeak"/>
    <n v="368"/>
    <n v="1"/>
    <n v="368000"/>
    <n v="2683"/>
    <n v="7.290760869565217E-3"/>
  </r>
  <r>
    <x v="22"/>
    <x v="5"/>
    <s v="Wrightsville Hydro"/>
    <n v="1"/>
    <n v="1"/>
    <s v="OnPeak"/>
    <n v="352"/>
    <n v="1"/>
    <n v="352000"/>
    <n v="3210"/>
    <n v="9.1193181818181798E-3"/>
  </r>
  <r>
    <x v="22"/>
    <x v="6"/>
    <s v="Wrightsville Hydro"/>
    <n v="1"/>
    <n v="1"/>
    <s v="OffPeak"/>
    <n v="341"/>
    <n v="1"/>
    <n v="341000"/>
    <n v="528"/>
    <n v="1.5483870967741931E-3"/>
  </r>
  <r>
    <x v="22"/>
    <x v="6"/>
    <s v="Wrightsville Hydro"/>
    <n v="1"/>
    <n v="1"/>
    <s v="OnPeak"/>
    <n v="288"/>
    <n v="1"/>
    <n v="288000"/>
    <n v="1248"/>
    <n v="4.3333333333333331E-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FAA3D3-837C-4C53-AFFB-B7905BFC82F2}" name="PivotTable5" cacheId="16" applyNumberFormats="0" applyBorderFormats="0" applyFontFormats="0" applyPatternFormats="0" applyAlignmentFormats="0" applyWidthHeightFormats="1" dataCaption="Values" updatedVersion="8" minRefreshableVersion="3" useAutoFormatting="1" rowGrandTotals="0" itemPrintTitles="1" createdVersion="7" indent="0" outline="1" outlineData="1" multipleFieldFilters="0">
  <location ref="A3:N27" firstHeaderRow="1" firstDataRow="2" firstDataCol="1"/>
  <pivotFields count="11">
    <pivotField axis="axisRow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Col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um of MeteredKwh" fld="9" baseField="0" baseItem="0" numFmtId="164"/>
  </dataFields>
  <formats count="1">
    <format dxfId="0">
      <pivotArea outline="0" collapsedLevelsAreSubtotals="1" fieldPosition="0"/>
    </format>
  </formats>
  <conditionalFormats count="1">
    <conditionalFormat priority="2">
      <pivotAreas count="1">
        <pivotArea type="data" grandCol="1" collapsedLevelsAreSubtotals="1" fieldPosition="0">
          <references count="2">
            <reference field="4294967294" count="1" selected="0">
              <x v="0"/>
            </reference>
            <reference field="0" count="22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6759018-2039-4F77-8D01-84608F059A26}" autoFormatId="16" applyNumberFormats="0" applyBorderFormats="0" applyFontFormats="0" applyPatternFormats="0" applyAlignmentFormats="0" applyWidthHeightFormats="0">
  <queryTableRefresh nextId="14">
    <queryTableFields count="11">
      <queryTableField id="1" name="Year" tableColumnId="1"/>
      <queryTableField id="2" name="Month" tableColumnId="2"/>
      <queryTableField id="5" name="Invoice_Group" tableColumnId="3"/>
      <queryTableField id="6" name="VppsaShare" tableColumnId="4"/>
      <queryTableField id="7" name="Meters" tableColumnId="5"/>
      <queryTableField id="8" name="EnergyPeriod" tableColumnId="6"/>
      <queryTableField id="9" name="PeriodHours" tableColumnId="7"/>
      <queryTableField id="10" name="PotentialMW" tableColumnId="8"/>
      <queryTableField id="11" name="PotentialKwh" tableColumnId="9"/>
      <queryTableField id="12" name="MeteredKwh" tableColumnId="10"/>
      <queryTableField id="13" name="CapacityFactor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6933F2-AA46-4AFB-BF26-DBCCBDB1B741}" name="Query1" displayName="Query1" ref="A1:K543" tableType="queryTable" totalsRowShown="0">
  <autoFilter ref="A1:K543" xr:uid="{E76933F2-AA46-4AFB-BF26-DBCCBDB1B741}"/>
  <tableColumns count="11">
    <tableColumn id="1" xr3:uid="{93A94591-6176-472B-9632-474DA43E4465}" uniqueName="1" name="Year" queryTableFieldId="1"/>
    <tableColumn id="2" xr3:uid="{0559F3BB-CB70-4892-8C0A-546D9711D713}" uniqueName="2" name="Month" queryTableFieldId="2"/>
    <tableColumn id="3" xr3:uid="{91BE0A94-23F3-4F65-BE62-21720647585A}" uniqueName="3" name="Invoice_Group" queryTableFieldId="5" dataDxfId="2"/>
    <tableColumn id="4" xr3:uid="{519117FA-56C0-4D73-A871-C8E2E62561C9}" uniqueName="4" name="VppsaShare" queryTableFieldId="6"/>
    <tableColumn id="5" xr3:uid="{FCD39683-49C2-4A18-BAF2-669E5E635221}" uniqueName="5" name="Meters" queryTableFieldId="7"/>
    <tableColumn id="6" xr3:uid="{20368A91-3603-41BB-B2DE-A2EBB36504D1}" uniqueName="6" name="EnergyPeriod" queryTableFieldId="8" dataDxfId="1"/>
    <tableColumn id="7" xr3:uid="{CF65A5D5-6C60-405E-B25D-AA1A0AD3BA93}" uniqueName="7" name="PeriodHours" queryTableFieldId="9"/>
    <tableColumn id="8" xr3:uid="{8CD7AAC1-DBDC-4220-A789-2B7A54FFA157}" uniqueName="8" name="PotentialMW" queryTableFieldId="10"/>
    <tableColumn id="9" xr3:uid="{B765ACA0-62D8-4C29-A619-C1C1DC5B637D}" uniqueName="9" name="PotentialKwh" queryTableFieldId="11"/>
    <tableColumn id="10" xr3:uid="{5171FA82-FF8A-4186-8615-EB54C222EFB1}" uniqueName="10" name="MeteredKwh" queryTableFieldId="12"/>
    <tableColumn id="11" xr3:uid="{3C9E4481-2D7A-41EE-AC6D-4B72CD853BC5}" uniqueName="11" name="CapacityFactor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0809-1FA7-4E6F-9246-70624F12E2DF}">
  <dimension ref="A1:K543"/>
  <sheetViews>
    <sheetView workbookViewId="0"/>
  </sheetViews>
  <sheetFormatPr defaultRowHeight="15" x14ac:dyDescent="0.25"/>
  <cols>
    <col min="1" max="1" width="7.28515625" bestFit="1" customWidth="1"/>
    <col min="2" max="2" width="9.28515625" bestFit="1" customWidth="1"/>
    <col min="3" max="3" width="17.7109375" bestFit="1" customWidth="1"/>
    <col min="4" max="4" width="13.7109375" bestFit="1" customWidth="1"/>
    <col min="5" max="5" width="9.7109375" bestFit="1" customWidth="1"/>
    <col min="6" max="6" width="15.140625" bestFit="1" customWidth="1"/>
    <col min="7" max="7" width="14.28515625" bestFit="1" customWidth="1"/>
    <col min="8" max="9" width="15.42578125" bestFit="1" customWidth="1"/>
    <col min="10" max="10" width="15" bestFit="1" customWidth="1"/>
    <col min="11" max="11" width="16.28515625" bestFit="1" customWidth="1"/>
    <col min="12" max="12" width="18.140625" bestFit="1" customWidth="1"/>
    <col min="13" max="13" width="11.85546875" bestFit="1" customWidth="1"/>
  </cols>
  <sheetData>
    <row r="1" spans="1:11" x14ac:dyDescent="0.25">
      <c r="A1" t="s">
        <v>0</v>
      </c>
      <c r="B1" t="s">
        <v>1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</row>
    <row r="2" spans="1:11" x14ac:dyDescent="0.25">
      <c r="A2">
        <v>2000</v>
      </c>
      <c r="B2">
        <v>1</v>
      </c>
      <c r="C2" s="1" t="s">
        <v>2</v>
      </c>
      <c r="D2">
        <v>1</v>
      </c>
      <c r="E2">
        <v>1</v>
      </c>
      <c r="F2" s="1" t="s">
        <v>14</v>
      </c>
      <c r="G2">
        <v>408</v>
      </c>
      <c r="H2">
        <v>1</v>
      </c>
      <c r="I2">
        <v>408000</v>
      </c>
      <c r="J2">
        <v>82158</v>
      </c>
      <c r="K2">
        <v>0.20136764705882351</v>
      </c>
    </row>
    <row r="3" spans="1:11" x14ac:dyDescent="0.25">
      <c r="A3">
        <v>2000</v>
      </c>
      <c r="B3">
        <v>1</v>
      </c>
      <c r="C3" s="1" t="s">
        <v>2</v>
      </c>
      <c r="D3">
        <v>1</v>
      </c>
      <c r="E3">
        <v>1</v>
      </c>
      <c r="F3" s="1" t="s">
        <v>15</v>
      </c>
      <c r="G3">
        <v>336</v>
      </c>
      <c r="H3">
        <v>1</v>
      </c>
      <c r="I3">
        <v>336000</v>
      </c>
      <c r="J3">
        <v>91730</v>
      </c>
      <c r="K3">
        <v>0.27300595238095238</v>
      </c>
    </row>
    <row r="4" spans="1:11" x14ac:dyDescent="0.25">
      <c r="A4">
        <v>2000</v>
      </c>
      <c r="B4">
        <v>2</v>
      </c>
      <c r="C4" s="1" t="s">
        <v>2</v>
      </c>
      <c r="D4">
        <v>1</v>
      </c>
      <c r="E4">
        <v>1</v>
      </c>
      <c r="F4" s="1" t="s">
        <v>14</v>
      </c>
      <c r="G4">
        <v>360</v>
      </c>
      <c r="H4">
        <v>1</v>
      </c>
      <c r="I4">
        <v>360000</v>
      </c>
      <c r="J4">
        <v>59338</v>
      </c>
      <c r="K4">
        <v>0.1648277777777778</v>
      </c>
    </row>
    <row r="5" spans="1:11" x14ac:dyDescent="0.25">
      <c r="A5">
        <v>2000</v>
      </c>
      <c r="B5">
        <v>2</v>
      </c>
      <c r="C5" s="1" t="s">
        <v>2</v>
      </c>
      <c r="D5">
        <v>1</v>
      </c>
      <c r="E5">
        <v>1</v>
      </c>
      <c r="F5" s="1" t="s">
        <v>15</v>
      </c>
      <c r="G5">
        <v>336</v>
      </c>
      <c r="H5">
        <v>1</v>
      </c>
      <c r="I5">
        <v>336000</v>
      </c>
      <c r="J5">
        <v>49357</v>
      </c>
      <c r="K5">
        <v>0.14689583333333334</v>
      </c>
    </row>
    <row r="6" spans="1:11" x14ac:dyDescent="0.25">
      <c r="A6">
        <v>2000</v>
      </c>
      <c r="B6">
        <v>3</v>
      </c>
      <c r="C6" s="1" t="s">
        <v>2</v>
      </c>
      <c r="D6">
        <v>1</v>
      </c>
      <c r="E6">
        <v>1</v>
      </c>
      <c r="F6" s="1" t="s">
        <v>14</v>
      </c>
      <c r="G6">
        <v>376</v>
      </c>
      <c r="H6">
        <v>1</v>
      </c>
      <c r="I6">
        <v>376000</v>
      </c>
      <c r="J6">
        <v>234469</v>
      </c>
      <c r="K6">
        <v>0.6235877659574468</v>
      </c>
    </row>
    <row r="7" spans="1:11" x14ac:dyDescent="0.25">
      <c r="A7">
        <v>2000</v>
      </c>
      <c r="B7">
        <v>3</v>
      </c>
      <c r="C7" s="1" t="s">
        <v>2</v>
      </c>
      <c r="D7">
        <v>1</v>
      </c>
      <c r="E7">
        <v>1</v>
      </c>
      <c r="F7" s="1" t="s">
        <v>15</v>
      </c>
      <c r="G7">
        <v>368</v>
      </c>
      <c r="H7">
        <v>1</v>
      </c>
      <c r="I7">
        <v>368000</v>
      </c>
      <c r="J7">
        <v>229900</v>
      </c>
      <c r="K7">
        <v>0.62472826086956523</v>
      </c>
    </row>
    <row r="8" spans="1:11" x14ac:dyDescent="0.25">
      <c r="A8">
        <v>2000</v>
      </c>
      <c r="B8">
        <v>4</v>
      </c>
      <c r="C8" s="1" t="s">
        <v>2</v>
      </c>
      <c r="D8">
        <v>1</v>
      </c>
      <c r="E8">
        <v>1</v>
      </c>
      <c r="F8" s="1" t="s">
        <v>14</v>
      </c>
      <c r="G8">
        <v>400</v>
      </c>
      <c r="H8">
        <v>1</v>
      </c>
      <c r="I8">
        <v>400000</v>
      </c>
      <c r="J8">
        <v>285205</v>
      </c>
      <c r="K8">
        <v>0.71301250000000005</v>
      </c>
    </row>
    <row r="9" spans="1:11" x14ac:dyDescent="0.25">
      <c r="A9">
        <v>2000</v>
      </c>
      <c r="B9">
        <v>4</v>
      </c>
      <c r="C9" s="1" t="s">
        <v>2</v>
      </c>
      <c r="D9">
        <v>1</v>
      </c>
      <c r="E9">
        <v>1</v>
      </c>
      <c r="F9" s="1" t="s">
        <v>15</v>
      </c>
      <c r="G9">
        <v>320</v>
      </c>
      <c r="H9">
        <v>1</v>
      </c>
      <c r="I9">
        <v>320000</v>
      </c>
      <c r="J9">
        <v>232925</v>
      </c>
      <c r="K9">
        <v>0.72789062500000001</v>
      </c>
    </row>
    <row r="10" spans="1:11" x14ac:dyDescent="0.25">
      <c r="A10">
        <v>2000</v>
      </c>
      <c r="B10">
        <v>5</v>
      </c>
      <c r="C10" s="1" t="s">
        <v>2</v>
      </c>
      <c r="D10">
        <v>1</v>
      </c>
      <c r="E10">
        <v>1</v>
      </c>
      <c r="F10" s="1" t="s">
        <v>14</v>
      </c>
      <c r="G10">
        <v>376</v>
      </c>
      <c r="H10">
        <v>1</v>
      </c>
      <c r="I10">
        <v>376000</v>
      </c>
      <c r="J10">
        <v>263996</v>
      </c>
      <c r="K10">
        <v>0.7021170212765957</v>
      </c>
    </row>
    <row r="11" spans="1:11" x14ac:dyDescent="0.25">
      <c r="A11">
        <v>2000</v>
      </c>
      <c r="B11">
        <v>5</v>
      </c>
      <c r="C11" s="1" t="s">
        <v>2</v>
      </c>
      <c r="D11">
        <v>1</v>
      </c>
      <c r="E11">
        <v>1</v>
      </c>
      <c r="F11" s="1" t="s">
        <v>15</v>
      </c>
      <c r="G11">
        <v>368</v>
      </c>
      <c r="H11">
        <v>1</v>
      </c>
      <c r="I11">
        <v>368000</v>
      </c>
      <c r="J11">
        <v>229877</v>
      </c>
      <c r="K11">
        <v>0.62466576086956516</v>
      </c>
    </row>
    <row r="12" spans="1:11" x14ac:dyDescent="0.25">
      <c r="A12">
        <v>2000</v>
      </c>
      <c r="B12">
        <v>6</v>
      </c>
      <c r="C12" s="1" t="s">
        <v>2</v>
      </c>
      <c r="D12">
        <v>1</v>
      </c>
      <c r="E12">
        <v>1</v>
      </c>
      <c r="F12" s="1" t="s">
        <v>14</v>
      </c>
      <c r="G12">
        <v>368</v>
      </c>
      <c r="H12">
        <v>1</v>
      </c>
      <c r="I12">
        <v>368000</v>
      </c>
      <c r="J12">
        <v>91166</v>
      </c>
      <c r="K12">
        <v>0.24773369565217393</v>
      </c>
    </row>
    <row r="13" spans="1:11" x14ac:dyDescent="0.25">
      <c r="A13">
        <v>2000</v>
      </c>
      <c r="B13">
        <v>6</v>
      </c>
      <c r="C13" s="1" t="s">
        <v>2</v>
      </c>
      <c r="D13">
        <v>1</v>
      </c>
      <c r="E13">
        <v>1</v>
      </c>
      <c r="F13" s="1" t="s">
        <v>15</v>
      </c>
      <c r="G13">
        <v>352</v>
      </c>
      <c r="H13">
        <v>1</v>
      </c>
      <c r="I13">
        <v>352000</v>
      </c>
      <c r="J13">
        <v>97423</v>
      </c>
      <c r="K13">
        <v>0.27676988636363636</v>
      </c>
    </row>
    <row r="14" spans="1:11" x14ac:dyDescent="0.25">
      <c r="A14">
        <v>2000</v>
      </c>
      <c r="B14">
        <v>7</v>
      </c>
      <c r="C14" s="1" t="s">
        <v>2</v>
      </c>
      <c r="D14">
        <v>1</v>
      </c>
      <c r="E14">
        <v>1</v>
      </c>
      <c r="F14" s="1" t="s">
        <v>14</v>
      </c>
      <c r="G14">
        <v>408</v>
      </c>
      <c r="H14">
        <v>1</v>
      </c>
      <c r="I14">
        <v>408000</v>
      </c>
      <c r="J14">
        <v>18908</v>
      </c>
      <c r="K14">
        <v>4.634313725490196E-2</v>
      </c>
    </row>
    <row r="15" spans="1:11" x14ac:dyDescent="0.25">
      <c r="A15">
        <v>2000</v>
      </c>
      <c r="B15">
        <v>7</v>
      </c>
      <c r="C15" s="1" t="s">
        <v>2</v>
      </c>
      <c r="D15">
        <v>1</v>
      </c>
      <c r="E15">
        <v>1</v>
      </c>
      <c r="F15" s="1" t="s">
        <v>15</v>
      </c>
      <c r="G15">
        <v>336</v>
      </c>
      <c r="H15">
        <v>1</v>
      </c>
      <c r="I15">
        <v>336000</v>
      </c>
      <c r="J15">
        <v>12852</v>
      </c>
      <c r="K15">
        <v>3.8249999999999999E-2</v>
      </c>
    </row>
    <row r="16" spans="1:11" x14ac:dyDescent="0.25">
      <c r="A16">
        <v>2000</v>
      </c>
      <c r="B16">
        <v>8</v>
      </c>
      <c r="C16" s="1" t="s">
        <v>2</v>
      </c>
      <c r="D16">
        <v>1</v>
      </c>
      <c r="E16">
        <v>1</v>
      </c>
      <c r="F16" s="1" t="s">
        <v>14</v>
      </c>
      <c r="G16">
        <v>376</v>
      </c>
      <c r="H16">
        <v>1</v>
      </c>
      <c r="I16">
        <v>376000</v>
      </c>
      <c r="J16">
        <v>60383</v>
      </c>
      <c r="K16">
        <v>0.16059308510638298</v>
      </c>
    </row>
    <row r="17" spans="1:11" x14ac:dyDescent="0.25">
      <c r="A17">
        <v>2000</v>
      </c>
      <c r="B17">
        <v>8</v>
      </c>
      <c r="C17" s="1" t="s">
        <v>2</v>
      </c>
      <c r="D17">
        <v>1</v>
      </c>
      <c r="E17">
        <v>1</v>
      </c>
      <c r="F17" s="1" t="s">
        <v>15</v>
      </c>
      <c r="G17">
        <v>368</v>
      </c>
      <c r="H17">
        <v>1</v>
      </c>
      <c r="I17">
        <v>368000</v>
      </c>
      <c r="J17">
        <v>78723</v>
      </c>
      <c r="K17">
        <v>0.21392119565217391</v>
      </c>
    </row>
    <row r="18" spans="1:11" x14ac:dyDescent="0.25">
      <c r="A18">
        <v>2000</v>
      </c>
      <c r="B18">
        <v>9</v>
      </c>
      <c r="C18" s="1" t="s">
        <v>2</v>
      </c>
      <c r="D18">
        <v>1</v>
      </c>
      <c r="E18">
        <v>1</v>
      </c>
      <c r="F18" s="1" t="s">
        <v>14</v>
      </c>
      <c r="G18">
        <v>384</v>
      </c>
      <c r="H18">
        <v>1</v>
      </c>
      <c r="I18">
        <v>384000</v>
      </c>
      <c r="J18">
        <v>17868</v>
      </c>
      <c r="K18">
        <v>4.6531250000000003E-2</v>
      </c>
    </row>
    <row r="19" spans="1:11" x14ac:dyDescent="0.25">
      <c r="A19">
        <v>2000</v>
      </c>
      <c r="B19">
        <v>9</v>
      </c>
      <c r="C19" s="1" t="s">
        <v>2</v>
      </c>
      <c r="D19">
        <v>1</v>
      </c>
      <c r="E19">
        <v>1</v>
      </c>
      <c r="F19" s="1" t="s">
        <v>15</v>
      </c>
      <c r="G19">
        <v>336</v>
      </c>
      <c r="H19">
        <v>1</v>
      </c>
      <c r="I19">
        <v>336000</v>
      </c>
      <c r="J19">
        <v>11881</v>
      </c>
      <c r="K19">
        <v>3.536011904761905E-2</v>
      </c>
    </row>
    <row r="20" spans="1:11" x14ac:dyDescent="0.25">
      <c r="A20">
        <v>2000</v>
      </c>
      <c r="B20">
        <v>10</v>
      </c>
      <c r="C20" s="1" t="s">
        <v>2</v>
      </c>
      <c r="D20">
        <v>1</v>
      </c>
      <c r="E20">
        <v>1</v>
      </c>
      <c r="F20" s="1" t="s">
        <v>14</v>
      </c>
      <c r="G20">
        <v>392</v>
      </c>
      <c r="H20">
        <v>1</v>
      </c>
      <c r="I20">
        <v>392000</v>
      </c>
      <c r="J20">
        <v>78346</v>
      </c>
      <c r="K20">
        <v>0.19986224489795917</v>
      </c>
    </row>
    <row r="21" spans="1:11" x14ac:dyDescent="0.25">
      <c r="A21">
        <v>2000</v>
      </c>
      <c r="B21">
        <v>10</v>
      </c>
      <c r="C21" s="1" t="s">
        <v>2</v>
      </c>
      <c r="D21">
        <v>1</v>
      </c>
      <c r="E21">
        <v>1</v>
      </c>
      <c r="F21" s="1" t="s">
        <v>15</v>
      </c>
      <c r="G21">
        <v>352</v>
      </c>
      <c r="H21">
        <v>1</v>
      </c>
      <c r="I21">
        <v>352000</v>
      </c>
      <c r="J21">
        <v>61731</v>
      </c>
      <c r="K21">
        <v>0.17537215909090909</v>
      </c>
    </row>
    <row r="22" spans="1:11" x14ac:dyDescent="0.25">
      <c r="A22">
        <v>2000</v>
      </c>
      <c r="B22">
        <v>11</v>
      </c>
      <c r="C22" s="1" t="s">
        <v>2</v>
      </c>
      <c r="D22">
        <v>1</v>
      </c>
      <c r="E22">
        <v>1</v>
      </c>
      <c r="F22" s="1" t="s">
        <v>14</v>
      </c>
      <c r="G22">
        <v>368</v>
      </c>
      <c r="H22">
        <v>1</v>
      </c>
      <c r="I22">
        <v>368000</v>
      </c>
      <c r="J22">
        <v>146816</v>
      </c>
      <c r="K22">
        <v>0.39895652173913043</v>
      </c>
    </row>
    <row r="23" spans="1:11" x14ac:dyDescent="0.25">
      <c r="A23">
        <v>2000</v>
      </c>
      <c r="B23">
        <v>11</v>
      </c>
      <c r="C23" s="1" t="s">
        <v>2</v>
      </c>
      <c r="D23">
        <v>1</v>
      </c>
      <c r="E23">
        <v>1</v>
      </c>
      <c r="F23" s="1" t="s">
        <v>15</v>
      </c>
      <c r="G23">
        <v>352</v>
      </c>
      <c r="H23">
        <v>1</v>
      </c>
      <c r="I23">
        <v>352000</v>
      </c>
      <c r="J23">
        <v>148084</v>
      </c>
      <c r="K23">
        <v>0.42069318181818183</v>
      </c>
    </row>
    <row r="24" spans="1:11" x14ac:dyDescent="0.25">
      <c r="A24">
        <v>2000</v>
      </c>
      <c r="B24">
        <v>12</v>
      </c>
      <c r="C24" s="1" t="s">
        <v>2</v>
      </c>
      <c r="D24">
        <v>1</v>
      </c>
      <c r="E24">
        <v>1</v>
      </c>
      <c r="F24" s="1" t="s">
        <v>14</v>
      </c>
      <c r="G24">
        <v>408</v>
      </c>
      <c r="H24">
        <v>1</v>
      </c>
      <c r="I24">
        <v>408000</v>
      </c>
      <c r="J24">
        <v>127569</v>
      </c>
      <c r="K24">
        <v>0.31266911764705879</v>
      </c>
    </row>
    <row r="25" spans="1:11" x14ac:dyDescent="0.25">
      <c r="A25">
        <v>2000</v>
      </c>
      <c r="B25">
        <v>12</v>
      </c>
      <c r="C25" s="1" t="s">
        <v>2</v>
      </c>
      <c r="D25">
        <v>1</v>
      </c>
      <c r="E25">
        <v>1</v>
      </c>
      <c r="F25" s="1" t="s">
        <v>15</v>
      </c>
      <c r="G25">
        <v>336</v>
      </c>
      <c r="H25">
        <v>1</v>
      </c>
      <c r="I25">
        <v>336000</v>
      </c>
      <c r="J25">
        <v>108160</v>
      </c>
      <c r="K25">
        <v>0.32190476190476192</v>
      </c>
    </row>
    <row r="26" spans="1:11" x14ac:dyDescent="0.25">
      <c r="A26">
        <v>2001</v>
      </c>
      <c r="B26">
        <v>1</v>
      </c>
      <c r="C26" s="1" t="s">
        <v>2</v>
      </c>
      <c r="D26">
        <v>1</v>
      </c>
      <c r="E26">
        <v>1</v>
      </c>
      <c r="F26" s="1" t="s">
        <v>14</v>
      </c>
      <c r="G26">
        <v>376</v>
      </c>
      <c r="H26">
        <v>1</v>
      </c>
      <c r="I26">
        <v>376000</v>
      </c>
      <c r="J26">
        <v>37743</v>
      </c>
      <c r="K26">
        <v>0.10038031914893618</v>
      </c>
    </row>
    <row r="27" spans="1:11" x14ac:dyDescent="0.25">
      <c r="A27">
        <v>2001</v>
      </c>
      <c r="B27">
        <v>1</v>
      </c>
      <c r="C27" s="1" t="s">
        <v>2</v>
      </c>
      <c r="D27">
        <v>1</v>
      </c>
      <c r="E27">
        <v>1</v>
      </c>
      <c r="F27" s="1" t="s">
        <v>15</v>
      </c>
      <c r="G27">
        <v>368</v>
      </c>
      <c r="H27">
        <v>1</v>
      </c>
      <c r="I27">
        <v>368000</v>
      </c>
      <c r="J27">
        <v>45793</v>
      </c>
      <c r="K27">
        <v>0.12443750000000001</v>
      </c>
    </row>
    <row r="28" spans="1:11" x14ac:dyDescent="0.25">
      <c r="A28">
        <v>2001</v>
      </c>
      <c r="B28">
        <v>2</v>
      </c>
      <c r="C28" s="1" t="s">
        <v>2</v>
      </c>
      <c r="D28">
        <v>1</v>
      </c>
      <c r="E28">
        <v>1</v>
      </c>
      <c r="F28" s="1" t="s">
        <v>14</v>
      </c>
      <c r="G28">
        <v>352</v>
      </c>
      <c r="H28">
        <v>1</v>
      </c>
      <c r="I28">
        <v>352000</v>
      </c>
      <c r="J28">
        <v>49636</v>
      </c>
      <c r="K28">
        <v>0.14101136363636363</v>
      </c>
    </row>
    <row r="29" spans="1:11" x14ac:dyDescent="0.25">
      <c r="A29">
        <v>2001</v>
      </c>
      <c r="B29">
        <v>2</v>
      </c>
      <c r="C29" s="1" t="s">
        <v>2</v>
      </c>
      <c r="D29">
        <v>1</v>
      </c>
      <c r="E29">
        <v>1</v>
      </c>
      <c r="F29" s="1" t="s">
        <v>15</v>
      </c>
      <c r="G29">
        <v>320</v>
      </c>
      <c r="H29">
        <v>1</v>
      </c>
      <c r="I29">
        <v>320000</v>
      </c>
      <c r="J29">
        <v>47441</v>
      </c>
      <c r="K29">
        <v>0.14825312500000001</v>
      </c>
    </row>
    <row r="30" spans="1:11" x14ac:dyDescent="0.25">
      <c r="A30">
        <v>2001</v>
      </c>
      <c r="B30">
        <v>3</v>
      </c>
      <c r="C30" s="1" t="s">
        <v>2</v>
      </c>
      <c r="D30">
        <v>1</v>
      </c>
      <c r="E30">
        <v>1</v>
      </c>
      <c r="F30" s="1" t="s">
        <v>14</v>
      </c>
      <c r="G30">
        <v>392</v>
      </c>
      <c r="H30">
        <v>1</v>
      </c>
      <c r="I30">
        <v>392000</v>
      </c>
      <c r="J30">
        <v>58110</v>
      </c>
      <c r="K30">
        <v>0.14823979591836736</v>
      </c>
    </row>
    <row r="31" spans="1:11" x14ac:dyDescent="0.25">
      <c r="A31">
        <v>2001</v>
      </c>
      <c r="B31">
        <v>3</v>
      </c>
      <c r="C31" s="1" t="s">
        <v>2</v>
      </c>
      <c r="D31">
        <v>1</v>
      </c>
      <c r="E31">
        <v>1</v>
      </c>
      <c r="F31" s="1" t="s">
        <v>15</v>
      </c>
      <c r="G31">
        <v>352</v>
      </c>
      <c r="H31">
        <v>1</v>
      </c>
      <c r="I31">
        <v>352000</v>
      </c>
      <c r="J31">
        <v>46478</v>
      </c>
      <c r="K31">
        <v>0.13203977272727271</v>
      </c>
    </row>
    <row r="32" spans="1:11" x14ac:dyDescent="0.25">
      <c r="A32">
        <v>2001</v>
      </c>
      <c r="B32">
        <v>4</v>
      </c>
      <c r="C32" s="1" t="s">
        <v>2</v>
      </c>
      <c r="D32">
        <v>1</v>
      </c>
      <c r="E32">
        <v>1</v>
      </c>
      <c r="F32" s="1" t="s">
        <v>14</v>
      </c>
      <c r="G32">
        <v>384</v>
      </c>
      <c r="H32">
        <v>1</v>
      </c>
      <c r="I32">
        <v>384000</v>
      </c>
      <c r="J32">
        <v>198153</v>
      </c>
      <c r="K32">
        <v>0.51602343750000002</v>
      </c>
    </row>
    <row r="33" spans="1:11" x14ac:dyDescent="0.25">
      <c r="A33">
        <v>2001</v>
      </c>
      <c r="B33">
        <v>4</v>
      </c>
      <c r="C33" s="1" t="s">
        <v>2</v>
      </c>
      <c r="D33">
        <v>1</v>
      </c>
      <c r="E33">
        <v>1</v>
      </c>
      <c r="F33" s="1" t="s">
        <v>15</v>
      </c>
      <c r="G33">
        <v>336</v>
      </c>
      <c r="H33">
        <v>1</v>
      </c>
      <c r="I33">
        <v>336000</v>
      </c>
      <c r="J33">
        <v>179111</v>
      </c>
      <c r="K33">
        <v>0.53306845238095235</v>
      </c>
    </row>
    <row r="34" spans="1:11" x14ac:dyDescent="0.25">
      <c r="A34">
        <v>2001</v>
      </c>
      <c r="B34">
        <v>5</v>
      </c>
      <c r="C34" s="1" t="s">
        <v>2</v>
      </c>
      <c r="D34">
        <v>1</v>
      </c>
      <c r="E34">
        <v>1</v>
      </c>
      <c r="F34" s="1" t="s">
        <v>14</v>
      </c>
      <c r="G34">
        <v>376</v>
      </c>
      <c r="H34">
        <v>1</v>
      </c>
      <c r="I34">
        <v>376000</v>
      </c>
      <c r="J34">
        <v>123141</v>
      </c>
      <c r="K34">
        <v>0.32750265957446811</v>
      </c>
    </row>
    <row r="35" spans="1:11" x14ac:dyDescent="0.25">
      <c r="A35">
        <v>2001</v>
      </c>
      <c r="B35">
        <v>5</v>
      </c>
      <c r="C35" s="1" t="s">
        <v>2</v>
      </c>
      <c r="D35">
        <v>1</v>
      </c>
      <c r="E35">
        <v>1</v>
      </c>
      <c r="F35" s="1" t="s">
        <v>15</v>
      </c>
      <c r="G35">
        <v>368</v>
      </c>
      <c r="H35">
        <v>1</v>
      </c>
      <c r="I35">
        <v>368000</v>
      </c>
      <c r="J35">
        <v>116893</v>
      </c>
      <c r="K35">
        <v>0.31764402173913042</v>
      </c>
    </row>
    <row r="36" spans="1:11" x14ac:dyDescent="0.25">
      <c r="A36">
        <v>2001</v>
      </c>
      <c r="B36">
        <v>6</v>
      </c>
      <c r="C36" s="1" t="s">
        <v>2</v>
      </c>
      <c r="D36">
        <v>1</v>
      </c>
      <c r="E36">
        <v>1</v>
      </c>
      <c r="F36" s="1" t="s">
        <v>14</v>
      </c>
      <c r="G36">
        <v>384</v>
      </c>
      <c r="H36">
        <v>1</v>
      </c>
      <c r="I36">
        <v>384000</v>
      </c>
      <c r="J36">
        <v>78640</v>
      </c>
      <c r="K36">
        <v>0.20479166666666665</v>
      </c>
    </row>
    <row r="37" spans="1:11" x14ac:dyDescent="0.25">
      <c r="A37">
        <v>2001</v>
      </c>
      <c r="B37">
        <v>6</v>
      </c>
      <c r="C37" s="1" t="s">
        <v>2</v>
      </c>
      <c r="D37">
        <v>1</v>
      </c>
      <c r="E37">
        <v>1</v>
      </c>
      <c r="F37" s="1" t="s">
        <v>15</v>
      </c>
      <c r="G37">
        <v>336</v>
      </c>
      <c r="H37">
        <v>1</v>
      </c>
      <c r="I37">
        <v>336000</v>
      </c>
      <c r="J37">
        <v>63899</v>
      </c>
      <c r="K37">
        <v>0.19017559523809524</v>
      </c>
    </row>
    <row r="38" spans="1:11" x14ac:dyDescent="0.25">
      <c r="A38">
        <v>2001</v>
      </c>
      <c r="B38">
        <v>7</v>
      </c>
      <c r="C38" s="1" t="s">
        <v>2</v>
      </c>
      <c r="D38">
        <v>1</v>
      </c>
      <c r="E38">
        <v>1</v>
      </c>
      <c r="F38" s="1" t="s">
        <v>14</v>
      </c>
      <c r="G38">
        <v>392</v>
      </c>
      <c r="H38">
        <v>1</v>
      </c>
      <c r="I38">
        <v>392000</v>
      </c>
      <c r="J38">
        <v>1934</v>
      </c>
      <c r="K38">
        <v>4.9336734693877548E-3</v>
      </c>
    </row>
    <row r="39" spans="1:11" x14ac:dyDescent="0.25">
      <c r="A39">
        <v>2001</v>
      </c>
      <c r="B39">
        <v>7</v>
      </c>
      <c r="C39" s="1" t="s">
        <v>2</v>
      </c>
      <c r="D39">
        <v>1</v>
      </c>
      <c r="E39">
        <v>1</v>
      </c>
      <c r="F39" s="1" t="s">
        <v>15</v>
      </c>
      <c r="G39">
        <v>352</v>
      </c>
      <c r="H39">
        <v>1</v>
      </c>
      <c r="I39">
        <v>352000</v>
      </c>
      <c r="J39">
        <v>1039</v>
      </c>
      <c r="K39">
        <v>2.9517045454545451E-3</v>
      </c>
    </row>
    <row r="40" spans="1:11" x14ac:dyDescent="0.25">
      <c r="A40">
        <v>2001</v>
      </c>
      <c r="B40">
        <v>8</v>
      </c>
      <c r="C40" s="1" t="s">
        <v>2</v>
      </c>
      <c r="D40">
        <v>1</v>
      </c>
      <c r="E40">
        <v>1</v>
      </c>
      <c r="F40" s="1" t="s">
        <v>14</v>
      </c>
      <c r="G40">
        <v>376</v>
      </c>
      <c r="H40">
        <v>1</v>
      </c>
      <c r="I40">
        <v>376000</v>
      </c>
      <c r="J40">
        <v>0</v>
      </c>
      <c r="K40">
        <v>0</v>
      </c>
    </row>
    <row r="41" spans="1:11" x14ac:dyDescent="0.25">
      <c r="A41">
        <v>2001</v>
      </c>
      <c r="B41">
        <v>8</v>
      </c>
      <c r="C41" s="1" t="s">
        <v>2</v>
      </c>
      <c r="D41">
        <v>1</v>
      </c>
      <c r="E41">
        <v>1</v>
      </c>
      <c r="F41" s="1" t="s">
        <v>15</v>
      </c>
      <c r="G41">
        <v>368</v>
      </c>
      <c r="H41">
        <v>1</v>
      </c>
      <c r="I41">
        <v>368000</v>
      </c>
      <c r="J41">
        <v>0</v>
      </c>
      <c r="K41">
        <v>0</v>
      </c>
    </row>
    <row r="42" spans="1:11" x14ac:dyDescent="0.25">
      <c r="A42">
        <v>2001</v>
      </c>
      <c r="B42">
        <v>9</v>
      </c>
      <c r="C42" s="1" t="s">
        <v>2</v>
      </c>
      <c r="D42">
        <v>1</v>
      </c>
      <c r="E42">
        <v>1</v>
      </c>
      <c r="F42" s="1" t="s">
        <v>14</v>
      </c>
      <c r="G42">
        <v>400</v>
      </c>
      <c r="H42">
        <v>1</v>
      </c>
      <c r="I42">
        <v>400000</v>
      </c>
      <c r="J42">
        <v>8379</v>
      </c>
      <c r="K42">
        <v>2.0947500000000001E-2</v>
      </c>
    </row>
    <row r="43" spans="1:11" x14ac:dyDescent="0.25">
      <c r="A43">
        <v>2001</v>
      </c>
      <c r="B43">
        <v>9</v>
      </c>
      <c r="C43" s="1" t="s">
        <v>2</v>
      </c>
      <c r="D43">
        <v>1</v>
      </c>
      <c r="E43">
        <v>1</v>
      </c>
      <c r="F43" s="1" t="s">
        <v>15</v>
      </c>
      <c r="G43">
        <v>320</v>
      </c>
      <c r="H43">
        <v>1</v>
      </c>
      <c r="I43">
        <v>320000</v>
      </c>
      <c r="J43">
        <v>13445</v>
      </c>
      <c r="K43">
        <v>4.2015625000000001E-2</v>
      </c>
    </row>
    <row r="44" spans="1:11" x14ac:dyDescent="0.25">
      <c r="A44">
        <v>2001</v>
      </c>
      <c r="B44">
        <v>10</v>
      </c>
      <c r="C44" s="1" t="s">
        <v>2</v>
      </c>
      <c r="D44">
        <v>1</v>
      </c>
      <c r="E44">
        <v>1</v>
      </c>
      <c r="F44" s="1" t="s">
        <v>14</v>
      </c>
      <c r="G44">
        <v>376</v>
      </c>
      <c r="H44">
        <v>1</v>
      </c>
      <c r="I44">
        <v>376000</v>
      </c>
      <c r="J44">
        <v>8570</v>
      </c>
      <c r="K44">
        <v>2.2792553191489359E-2</v>
      </c>
    </row>
    <row r="45" spans="1:11" x14ac:dyDescent="0.25">
      <c r="A45">
        <v>2001</v>
      </c>
      <c r="B45">
        <v>10</v>
      </c>
      <c r="C45" s="1" t="s">
        <v>2</v>
      </c>
      <c r="D45">
        <v>1</v>
      </c>
      <c r="E45">
        <v>1</v>
      </c>
      <c r="F45" s="1" t="s">
        <v>15</v>
      </c>
      <c r="G45">
        <v>368</v>
      </c>
      <c r="H45">
        <v>1</v>
      </c>
      <c r="I45">
        <v>368000</v>
      </c>
      <c r="J45">
        <v>19247</v>
      </c>
      <c r="K45">
        <v>5.2301630434782607E-2</v>
      </c>
    </row>
    <row r="46" spans="1:11" x14ac:dyDescent="0.25">
      <c r="A46">
        <v>2001</v>
      </c>
      <c r="B46">
        <v>11</v>
      </c>
      <c r="C46" s="1" t="s">
        <v>2</v>
      </c>
      <c r="D46">
        <v>1</v>
      </c>
      <c r="E46">
        <v>1</v>
      </c>
      <c r="F46" s="1" t="s">
        <v>14</v>
      </c>
      <c r="G46">
        <v>368</v>
      </c>
      <c r="H46">
        <v>1</v>
      </c>
      <c r="I46">
        <v>368000</v>
      </c>
      <c r="J46">
        <v>0</v>
      </c>
      <c r="K46">
        <v>0</v>
      </c>
    </row>
    <row r="47" spans="1:11" x14ac:dyDescent="0.25">
      <c r="A47">
        <v>2001</v>
      </c>
      <c r="B47">
        <v>11</v>
      </c>
      <c r="C47" s="1" t="s">
        <v>2</v>
      </c>
      <c r="D47">
        <v>1</v>
      </c>
      <c r="E47">
        <v>1</v>
      </c>
      <c r="F47" s="1" t="s">
        <v>15</v>
      </c>
      <c r="G47">
        <v>352</v>
      </c>
      <c r="H47">
        <v>1</v>
      </c>
      <c r="I47">
        <v>352000</v>
      </c>
      <c r="J47">
        <v>0</v>
      </c>
      <c r="K47">
        <v>0</v>
      </c>
    </row>
    <row r="48" spans="1:11" x14ac:dyDescent="0.25">
      <c r="A48">
        <v>2001</v>
      </c>
      <c r="B48">
        <v>12</v>
      </c>
      <c r="C48" s="1" t="s">
        <v>2</v>
      </c>
      <c r="D48">
        <v>1</v>
      </c>
      <c r="E48">
        <v>1</v>
      </c>
      <c r="F48" s="1" t="s">
        <v>14</v>
      </c>
      <c r="G48">
        <v>408</v>
      </c>
      <c r="H48">
        <v>1</v>
      </c>
      <c r="I48">
        <v>408000</v>
      </c>
      <c r="J48">
        <v>63683</v>
      </c>
      <c r="K48">
        <v>0.1560857843137255</v>
      </c>
    </row>
    <row r="49" spans="1:11" x14ac:dyDescent="0.25">
      <c r="A49">
        <v>2001</v>
      </c>
      <c r="B49">
        <v>12</v>
      </c>
      <c r="C49" s="1" t="s">
        <v>2</v>
      </c>
      <c r="D49">
        <v>1</v>
      </c>
      <c r="E49">
        <v>1</v>
      </c>
      <c r="F49" s="1" t="s">
        <v>15</v>
      </c>
      <c r="G49">
        <v>336</v>
      </c>
      <c r="H49">
        <v>1</v>
      </c>
      <c r="I49">
        <v>336000</v>
      </c>
      <c r="J49">
        <v>53230</v>
      </c>
      <c r="K49">
        <v>0.15842261904761903</v>
      </c>
    </row>
    <row r="50" spans="1:11" x14ac:dyDescent="0.25">
      <c r="A50">
        <v>2002</v>
      </c>
      <c r="B50">
        <v>1</v>
      </c>
      <c r="C50" s="1" t="s">
        <v>2</v>
      </c>
      <c r="D50">
        <v>1</v>
      </c>
      <c r="E50">
        <v>1</v>
      </c>
      <c r="F50" s="1" t="s">
        <v>14</v>
      </c>
      <c r="G50">
        <v>376</v>
      </c>
      <c r="H50">
        <v>1</v>
      </c>
      <c r="I50">
        <v>376000</v>
      </c>
      <c r="J50">
        <v>40140</v>
      </c>
      <c r="K50">
        <v>0.10675531914893617</v>
      </c>
    </row>
    <row r="51" spans="1:11" x14ac:dyDescent="0.25">
      <c r="A51">
        <v>2002</v>
      </c>
      <c r="B51">
        <v>1</v>
      </c>
      <c r="C51" s="1" t="s">
        <v>2</v>
      </c>
      <c r="D51">
        <v>1</v>
      </c>
      <c r="E51">
        <v>1</v>
      </c>
      <c r="F51" s="1" t="s">
        <v>15</v>
      </c>
      <c r="G51">
        <v>368</v>
      </c>
      <c r="H51">
        <v>1</v>
      </c>
      <c r="I51">
        <v>368000</v>
      </c>
      <c r="J51">
        <v>39988</v>
      </c>
      <c r="K51">
        <v>0.10866304347826086</v>
      </c>
    </row>
    <row r="52" spans="1:11" x14ac:dyDescent="0.25">
      <c r="A52">
        <v>2002</v>
      </c>
      <c r="B52">
        <v>2</v>
      </c>
      <c r="C52" s="1" t="s">
        <v>2</v>
      </c>
      <c r="D52">
        <v>1</v>
      </c>
      <c r="E52">
        <v>1</v>
      </c>
      <c r="F52" s="1" t="s">
        <v>14</v>
      </c>
      <c r="G52">
        <v>352</v>
      </c>
      <c r="H52">
        <v>1</v>
      </c>
      <c r="I52">
        <v>352000</v>
      </c>
      <c r="J52">
        <v>60883</v>
      </c>
      <c r="K52">
        <v>0.17296306818181817</v>
      </c>
    </row>
    <row r="53" spans="1:11" x14ac:dyDescent="0.25">
      <c r="A53">
        <v>2002</v>
      </c>
      <c r="B53">
        <v>2</v>
      </c>
      <c r="C53" s="1" t="s">
        <v>2</v>
      </c>
      <c r="D53">
        <v>1</v>
      </c>
      <c r="E53">
        <v>1</v>
      </c>
      <c r="F53" s="1" t="s">
        <v>15</v>
      </c>
      <c r="G53">
        <v>320</v>
      </c>
      <c r="H53">
        <v>1</v>
      </c>
      <c r="I53">
        <v>320000</v>
      </c>
      <c r="J53">
        <v>59695</v>
      </c>
      <c r="K53">
        <v>0.186546875</v>
      </c>
    </row>
    <row r="54" spans="1:11" x14ac:dyDescent="0.25">
      <c r="A54">
        <v>2002</v>
      </c>
      <c r="B54">
        <v>3</v>
      </c>
      <c r="C54" s="1" t="s">
        <v>2</v>
      </c>
      <c r="D54">
        <v>1</v>
      </c>
      <c r="E54">
        <v>1</v>
      </c>
      <c r="F54" s="1" t="s">
        <v>14</v>
      </c>
      <c r="G54">
        <v>408</v>
      </c>
      <c r="H54">
        <v>1</v>
      </c>
      <c r="I54">
        <v>408000</v>
      </c>
      <c r="J54">
        <v>202375</v>
      </c>
      <c r="K54">
        <v>0.49601715686274511</v>
      </c>
    </row>
    <row r="55" spans="1:11" x14ac:dyDescent="0.25">
      <c r="A55">
        <v>2002</v>
      </c>
      <c r="B55">
        <v>3</v>
      </c>
      <c r="C55" s="1" t="s">
        <v>2</v>
      </c>
      <c r="D55">
        <v>1</v>
      </c>
      <c r="E55">
        <v>1</v>
      </c>
      <c r="F55" s="1" t="s">
        <v>15</v>
      </c>
      <c r="G55">
        <v>336</v>
      </c>
      <c r="H55">
        <v>1</v>
      </c>
      <c r="I55">
        <v>336000</v>
      </c>
      <c r="J55">
        <v>160739</v>
      </c>
      <c r="K55">
        <v>0.47838988095238094</v>
      </c>
    </row>
    <row r="56" spans="1:11" x14ac:dyDescent="0.25">
      <c r="A56">
        <v>2002</v>
      </c>
      <c r="B56">
        <v>4</v>
      </c>
      <c r="C56" s="1" t="s">
        <v>2</v>
      </c>
      <c r="D56">
        <v>1</v>
      </c>
      <c r="E56">
        <v>1</v>
      </c>
      <c r="F56" s="1" t="s">
        <v>14</v>
      </c>
      <c r="G56">
        <v>368</v>
      </c>
      <c r="H56">
        <v>1</v>
      </c>
      <c r="I56">
        <v>368000</v>
      </c>
      <c r="J56">
        <v>254848</v>
      </c>
      <c r="K56">
        <v>0.6925217391304348</v>
      </c>
    </row>
    <row r="57" spans="1:11" x14ac:dyDescent="0.25">
      <c r="A57">
        <v>2002</v>
      </c>
      <c r="B57">
        <v>4</v>
      </c>
      <c r="C57" s="1" t="s">
        <v>2</v>
      </c>
      <c r="D57">
        <v>1</v>
      </c>
      <c r="E57">
        <v>1</v>
      </c>
      <c r="F57" s="1" t="s">
        <v>15</v>
      </c>
      <c r="G57">
        <v>352</v>
      </c>
      <c r="H57">
        <v>1</v>
      </c>
      <c r="I57">
        <v>352000</v>
      </c>
      <c r="J57">
        <v>244038</v>
      </c>
      <c r="K57">
        <v>0.69328977272727266</v>
      </c>
    </row>
    <row r="58" spans="1:11" x14ac:dyDescent="0.25">
      <c r="A58">
        <v>2002</v>
      </c>
      <c r="B58">
        <v>5</v>
      </c>
      <c r="C58" s="1" t="s">
        <v>2</v>
      </c>
      <c r="D58">
        <v>1</v>
      </c>
      <c r="E58">
        <v>1</v>
      </c>
      <c r="F58" s="1" t="s">
        <v>14</v>
      </c>
      <c r="G58">
        <v>376</v>
      </c>
      <c r="H58">
        <v>1</v>
      </c>
      <c r="I58">
        <v>376000</v>
      </c>
      <c r="J58">
        <v>196731</v>
      </c>
      <c r="K58">
        <v>0.52322074468085111</v>
      </c>
    </row>
    <row r="59" spans="1:11" x14ac:dyDescent="0.25">
      <c r="A59">
        <v>2002</v>
      </c>
      <c r="B59">
        <v>5</v>
      </c>
      <c r="C59" s="1" t="s">
        <v>2</v>
      </c>
      <c r="D59">
        <v>1</v>
      </c>
      <c r="E59">
        <v>1</v>
      </c>
      <c r="F59" s="1" t="s">
        <v>15</v>
      </c>
      <c r="G59">
        <v>368</v>
      </c>
      <c r="H59">
        <v>1</v>
      </c>
      <c r="I59">
        <v>368000</v>
      </c>
      <c r="J59">
        <v>199693</v>
      </c>
      <c r="K59">
        <v>0.5426440217391304</v>
      </c>
    </row>
    <row r="60" spans="1:11" x14ac:dyDescent="0.25">
      <c r="A60">
        <v>2002</v>
      </c>
      <c r="B60">
        <v>6</v>
      </c>
      <c r="C60" s="1" t="s">
        <v>2</v>
      </c>
      <c r="D60">
        <v>1</v>
      </c>
      <c r="E60">
        <v>1</v>
      </c>
      <c r="F60" s="1" t="s">
        <v>14</v>
      </c>
      <c r="G60">
        <v>400</v>
      </c>
      <c r="H60">
        <v>1</v>
      </c>
      <c r="I60">
        <v>400000</v>
      </c>
      <c r="J60">
        <v>175861</v>
      </c>
      <c r="K60">
        <v>0.4396525</v>
      </c>
    </row>
    <row r="61" spans="1:11" x14ac:dyDescent="0.25">
      <c r="A61">
        <v>2002</v>
      </c>
      <c r="B61">
        <v>6</v>
      </c>
      <c r="C61" s="1" t="s">
        <v>2</v>
      </c>
      <c r="D61">
        <v>1</v>
      </c>
      <c r="E61">
        <v>1</v>
      </c>
      <c r="F61" s="1" t="s">
        <v>15</v>
      </c>
      <c r="G61">
        <v>320</v>
      </c>
      <c r="H61">
        <v>1</v>
      </c>
      <c r="I61">
        <v>320000</v>
      </c>
      <c r="J61">
        <v>156533</v>
      </c>
      <c r="K61">
        <v>0.48916562499999999</v>
      </c>
    </row>
    <row r="62" spans="1:11" x14ac:dyDescent="0.25">
      <c r="A62">
        <v>2002</v>
      </c>
      <c r="B62">
        <v>7</v>
      </c>
      <c r="C62" s="1" t="s">
        <v>2</v>
      </c>
      <c r="D62">
        <v>1</v>
      </c>
      <c r="E62">
        <v>1</v>
      </c>
      <c r="F62" s="1" t="s">
        <v>14</v>
      </c>
      <c r="G62">
        <v>376</v>
      </c>
      <c r="H62">
        <v>1</v>
      </c>
      <c r="I62">
        <v>376000</v>
      </c>
      <c r="J62">
        <v>68355</v>
      </c>
      <c r="K62">
        <v>0.18179521276595745</v>
      </c>
    </row>
    <row r="63" spans="1:11" x14ac:dyDescent="0.25">
      <c r="A63">
        <v>2002</v>
      </c>
      <c r="B63">
        <v>7</v>
      </c>
      <c r="C63" s="1" t="s">
        <v>2</v>
      </c>
      <c r="D63">
        <v>1</v>
      </c>
      <c r="E63">
        <v>1</v>
      </c>
      <c r="F63" s="1" t="s">
        <v>15</v>
      </c>
      <c r="G63">
        <v>368</v>
      </c>
      <c r="H63">
        <v>1</v>
      </c>
      <c r="I63">
        <v>368000</v>
      </c>
      <c r="J63">
        <v>72742</v>
      </c>
      <c r="K63">
        <v>0.19766847826086956</v>
      </c>
    </row>
    <row r="64" spans="1:11" x14ac:dyDescent="0.25">
      <c r="A64">
        <v>2002</v>
      </c>
      <c r="B64">
        <v>8</v>
      </c>
      <c r="C64" s="1" t="s">
        <v>2</v>
      </c>
      <c r="D64">
        <v>1</v>
      </c>
      <c r="E64">
        <v>1</v>
      </c>
      <c r="F64" s="1" t="s">
        <v>14</v>
      </c>
      <c r="G64">
        <v>392</v>
      </c>
      <c r="H64">
        <v>1</v>
      </c>
      <c r="I64">
        <v>392000</v>
      </c>
      <c r="J64">
        <v>0</v>
      </c>
      <c r="K64">
        <v>0</v>
      </c>
    </row>
    <row r="65" spans="1:11" x14ac:dyDescent="0.25">
      <c r="A65">
        <v>2002</v>
      </c>
      <c r="B65">
        <v>8</v>
      </c>
      <c r="C65" s="1" t="s">
        <v>2</v>
      </c>
      <c r="D65">
        <v>1</v>
      </c>
      <c r="E65">
        <v>1</v>
      </c>
      <c r="F65" s="1" t="s">
        <v>15</v>
      </c>
      <c r="G65">
        <v>352</v>
      </c>
      <c r="H65">
        <v>1</v>
      </c>
      <c r="I65">
        <v>352000</v>
      </c>
      <c r="J65">
        <v>0</v>
      </c>
      <c r="K65">
        <v>0</v>
      </c>
    </row>
    <row r="66" spans="1:11" x14ac:dyDescent="0.25">
      <c r="A66">
        <v>2002</v>
      </c>
      <c r="B66">
        <v>9</v>
      </c>
      <c r="C66" s="1" t="s">
        <v>2</v>
      </c>
      <c r="D66">
        <v>1</v>
      </c>
      <c r="E66">
        <v>1</v>
      </c>
      <c r="F66" s="1" t="s">
        <v>14</v>
      </c>
      <c r="G66">
        <v>384</v>
      </c>
      <c r="H66">
        <v>1</v>
      </c>
      <c r="I66">
        <v>384000</v>
      </c>
      <c r="J66">
        <v>35541</v>
      </c>
      <c r="K66">
        <v>9.2554687499999996E-2</v>
      </c>
    </row>
    <row r="67" spans="1:11" x14ac:dyDescent="0.25">
      <c r="A67">
        <v>2002</v>
      </c>
      <c r="B67">
        <v>9</v>
      </c>
      <c r="C67" s="1" t="s">
        <v>2</v>
      </c>
      <c r="D67">
        <v>1</v>
      </c>
      <c r="E67">
        <v>1</v>
      </c>
      <c r="F67" s="1" t="s">
        <v>15</v>
      </c>
      <c r="G67">
        <v>336</v>
      </c>
      <c r="H67">
        <v>1</v>
      </c>
      <c r="I67">
        <v>336000</v>
      </c>
      <c r="J67">
        <v>11170</v>
      </c>
      <c r="K67">
        <v>3.3244047619047618E-2</v>
      </c>
    </row>
    <row r="68" spans="1:11" x14ac:dyDescent="0.25">
      <c r="A68">
        <v>2002</v>
      </c>
      <c r="B68">
        <v>10</v>
      </c>
      <c r="C68" s="1" t="s">
        <v>2</v>
      </c>
      <c r="D68">
        <v>1</v>
      </c>
      <c r="E68">
        <v>1</v>
      </c>
      <c r="F68" s="1" t="s">
        <v>14</v>
      </c>
      <c r="G68">
        <v>376</v>
      </c>
      <c r="H68">
        <v>1</v>
      </c>
      <c r="I68">
        <v>376000</v>
      </c>
      <c r="J68">
        <v>71076</v>
      </c>
      <c r="K68">
        <v>0.18903191489361704</v>
      </c>
    </row>
    <row r="69" spans="1:11" x14ac:dyDescent="0.25">
      <c r="A69">
        <v>2002</v>
      </c>
      <c r="B69">
        <v>10</v>
      </c>
      <c r="C69" s="1" t="s">
        <v>2</v>
      </c>
      <c r="D69">
        <v>1</v>
      </c>
      <c r="E69">
        <v>1</v>
      </c>
      <c r="F69" s="1" t="s">
        <v>15</v>
      </c>
      <c r="G69">
        <v>368</v>
      </c>
      <c r="H69">
        <v>1</v>
      </c>
      <c r="I69">
        <v>368000</v>
      </c>
      <c r="J69">
        <v>65239</v>
      </c>
      <c r="K69">
        <v>0.17727989130434785</v>
      </c>
    </row>
    <row r="70" spans="1:11" x14ac:dyDescent="0.25">
      <c r="A70">
        <v>2002</v>
      </c>
      <c r="B70">
        <v>11</v>
      </c>
      <c r="C70" s="1" t="s">
        <v>2</v>
      </c>
      <c r="D70">
        <v>1</v>
      </c>
      <c r="E70">
        <v>1</v>
      </c>
      <c r="F70" s="1" t="s">
        <v>14</v>
      </c>
      <c r="G70">
        <v>384</v>
      </c>
      <c r="H70">
        <v>1</v>
      </c>
      <c r="I70">
        <v>384000</v>
      </c>
      <c r="J70">
        <v>162077</v>
      </c>
      <c r="K70">
        <v>0.42207552083333333</v>
      </c>
    </row>
    <row r="71" spans="1:11" x14ac:dyDescent="0.25">
      <c r="A71">
        <v>2002</v>
      </c>
      <c r="B71">
        <v>11</v>
      </c>
      <c r="C71" s="1" t="s">
        <v>2</v>
      </c>
      <c r="D71">
        <v>1</v>
      </c>
      <c r="E71">
        <v>1</v>
      </c>
      <c r="F71" s="1" t="s">
        <v>15</v>
      </c>
      <c r="G71">
        <v>336</v>
      </c>
      <c r="H71">
        <v>1</v>
      </c>
      <c r="I71">
        <v>336000</v>
      </c>
      <c r="J71">
        <v>156936</v>
      </c>
      <c r="K71">
        <v>0.46707142857142853</v>
      </c>
    </row>
    <row r="72" spans="1:11" x14ac:dyDescent="0.25">
      <c r="A72">
        <v>2002</v>
      </c>
      <c r="B72">
        <v>12</v>
      </c>
      <c r="C72" s="1" t="s">
        <v>2</v>
      </c>
      <c r="D72">
        <v>1</v>
      </c>
      <c r="E72">
        <v>1</v>
      </c>
      <c r="F72" s="1" t="s">
        <v>14</v>
      </c>
      <c r="G72">
        <v>392</v>
      </c>
      <c r="H72">
        <v>1</v>
      </c>
      <c r="I72">
        <v>392000</v>
      </c>
      <c r="J72">
        <v>97043</v>
      </c>
      <c r="K72">
        <v>0.24755867346938776</v>
      </c>
    </row>
    <row r="73" spans="1:11" x14ac:dyDescent="0.25">
      <c r="A73">
        <v>2002</v>
      </c>
      <c r="B73">
        <v>12</v>
      </c>
      <c r="C73" s="1" t="s">
        <v>2</v>
      </c>
      <c r="D73">
        <v>1</v>
      </c>
      <c r="E73">
        <v>1</v>
      </c>
      <c r="F73" s="1" t="s">
        <v>15</v>
      </c>
      <c r="G73">
        <v>352</v>
      </c>
      <c r="H73">
        <v>1</v>
      </c>
      <c r="I73">
        <v>352000</v>
      </c>
      <c r="J73">
        <v>63712</v>
      </c>
      <c r="K73">
        <v>0.18099999999999999</v>
      </c>
    </row>
    <row r="74" spans="1:11" x14ac:dyDescent="0.25">
      <c r="A74">
        <v>2003</v>
      </c>
      <c r="B74">
        <v>1</v>
      </c>
      <c r="C74" s="1" t="s">
        <v>2</v>
      </c>
      <c r="D74">
        <v>1</v>
      </c>
      <c r="E74">
        <v>1</v>
      </c>
      <c r="F74" s="1" t="s">
        <v>14</v>
      </c>
      <c r="G74">
        <v>376</v>
      </c>
      <c r="H74">
        <v>1</v>
      </c>
      <c r="I74">
        <v>376000</v>
      </c>
      <c r="J74">
        <v>41588</v>
      </c>
      <c r="K74">
        <v>0.11060638297872341</v>
      </c>
    </row>
    <row r="75" spans="1:11" x14ac:dyDescent="0.25">
      <c r="A75">
        <v>2003</v>
      </c>
      <c r="B75">
        <v>1</v>
      </c>
      <c r="C75" s="1" t="s">
        <v>2</v>
      </c>
      <c r="D75">
        <v>1</v>
      </c>
      <c r="E75">
        <v>1</v>
      </c>
      <c r="F75" s="1" t="s">
        <v>15</v>
      </c>
      <c r="G75">
        <v>368</v>
      </c>
      <c r="H75">
        <v>1</v>
      </c>
      <c r="I75">
        <v>368000</v>
      </c>
      <c r="J75">
        <v>32665</v>
      </c>
      <c r="K75">
        <v>8.8763586956521742E-2</v>
      </c>
    </row>
    <row r="76" spans="1:11" x14ac:dyDescent="0.25">
      <c r="A76">
        <v>2003</v>
      </c>
      <c r="B76">
        <v>2</v>
      </c>
      <c r="C76" s="1" t="s">
        <v>2</v>
      </c>
      <c r="D76">
        <v>1</v>
      </c>
      <c r="E76">
        <v>1</v>
      </c>
      <c r="F76" s="1" t="s">
        <v>14</v>
      </c>
      <c r="G76">
        <v>352</v>
      </c>
      <c r="H76">
        <v>1</v>
      </c>
      <c r="I76">
        <v>352000</v>
      </c>
      <c r="J76">
        <v>6406</v>
      </c>
      <c r="K76">
        <v>1.8198863636363635E-2</v>
      </c>
    </row>
    <row r="77" spans="1:11" x14ac:dyDescent="0.25">
      <c r="A77">
        <v>2003</v>
      </c>
      <c r="B77">
        <v>2</v>
      </c>
      <c r="C77" s="1" t="s">
        <v>2</v>
      </c>
      <c r="D77">
        <v>1</v>
      </c>
      <c r="E77">
        <v>1</v>
      </c>
      <c r="F77" s="1" t="s">
        <v>15</v>
      </c>
      <c r="G77">
        <v>320</v>
      </c>
      <c r="H77">
        <v>1</v>
      </c>
      <c r="I77">
        <v>320000</v>
      </c>
      <c r="J77">
        <v>8155</v>
      </c>
      <c r="K77">
        <v>2.5484375E-2</v>
      </c>
    </row>
    <row r="78" spans="1:11" x14ac:dyDescent="0.25">
      <c r="A78">
        <v>2003</v>
      </c>
      <c r="B78">
        <v>3</v>
      </c>
      <c r="C78" s="1" t="s">
        <v>2</v>
      </c>
      <c r="D78">
        <v>1</v>
      </c>
      <c r="E78">
        <v>1</v>
      </c>
      <c r="F78" s="1" t="s">
        <v>14</v>
      </c>
      <c r="G78">
        <v>408</v>
      </c>
      <c r="H78">
        <v>1</v>
      </c>
      <c r="I78">
        <v>408000</v>
      </c>
      <c r="J78">
        <v>126652</v>
      </c>
      <c r="K78">
        <v>0.31042156862745102</v>
      </c>
    </row>
    <row r="79" spans="1:11" x14ac:dyDescent="0.25">
      <c r="A79">
        <v>2003</v>
      </c>
      <c r="B79">
        <v>3</v>
      </c>
      <c r="C79" s="1" t="s">
        <v>2</v>
      </c>
      <c r="D79">
        <v>1</v>
      </c>
      <c r="E79">
        <v>1</v>
      </c>
      <c r="F79" s="1" t="s">
        <v>15</v>
      </c>
      <c r="G79">
        <v>336</v>
      </c>
      <c r="H79">
        <v>1</v>
      </c>
      <c r="I79">
        <v>336000</v>
      </c>
      <c r="J79">
        <v>94681</v>
      </c>
      <c r="K79">
        <v>0.28178869047619048</v>
      </c>
    </row>
    <row r="80" spans="1:11" x14ac:dyDescent="0.25">
      <c r="A80">
        <v>2003</v>
      </c>
      <c r="B80">
        <v>4</v>
      </c>
      <c r="C80" s="1" t="s">
        <v>2</v>
      </c>
      <c r="D80">
        <v>1</v>
      </c>
      <c r="E80">
        <v>1</v>
      </c>
      <c r="F80" s="1" t="s">
        <v>14</v>
      </c>
      <c r="G80">
        <v>368</v>
      </c>
      <c r="H80">
        <v>1</v>
      </c>
      <c r="I80">
        <v>368000</v>
      </c>
      <c r="J80">
        <v>252139</v>
      </c>
      <c r="K80">
        <v>0.68516032608695654</v>
      </c>
    </row>
    <row r="81" spans="1:11" x14ac:dyDescent="0.25">
      <c r="A81">
        <v>2003</v>
      </c>
      <c r="B81">
        <v>4</v>
      </c>
      <c r="C81" s="1" t="s">
        <v>2</v>
      </c>
      <c r="D81">
        <v>1</v>
      </c>
      <c r="E81">
        <v>1</v>
      </c>
      <c r="F81" s="1" t="s">
        <v>15</v>
      </c>
      <c r="G81">
        <v>352</v>
      </c>
      <c r="H81">
        <v>1</v>
      </c>
      <c r="I81">
        <v>352000</v>
      </c>
      <c r="J81">
        <v>231633</v>
      </c>
      <c r="K81">
        <v>0.65804829545454546</v>
      </c>
    </row>
    <row r="82" spans="1:11" x14ac:dyDescent="0.25">
      <c r="A82">
        <v>2003</v>
      </c>
      <c r="B82">
        <v>5</v>
      </c>
      <c r="C82" s="1" t="s">
        <v>2</v>
      </c>
      <c r="D82">
        <v>1</v>
      </c>
      <c r="E82">
        <v>1</v>
      </c>
      <c r="F82" s="1" t="s">
        <v>14</v>
      </c>
      <c r="G82">
        <v>392</v>
      </c>
      <c r="H82">
        <v>1</v>
      </c>
      <c r="I82">
        <v>392000</v>
      </c>
      <c r="J82">
        <v>192680</v>
      </c>
      <c r="K82">
        <v>0.49153061224489797</v>
      </c>
    </row>
    <row r="83" spans="1:11" x14ac:dyDescent="0.25">
      <c r="A83">
        <v>2003</v>
      </c>
      <c r="B83">
        <v>5</v>
      </c>
      <c r="C83" s="1" t="s">
        <v>2</v>
      </c>
      <c r="D83">
        <v>1</v>
      </c>
      <c r="E83">
        <v>1</v>
      </c>
      <c r="F83" s="1" t="s">
        <v>15</v>
      </c>
      <c r="G83">
        <v>352</v>
      </c>
      <c r="H83">
        <v>1</v>
      </c>
      <c r="I83">
        <v>352000</v>
      </c>
      <c r="J83">
        <v>187730</v>
      </c>
      <c r="K83">
        <v>0.53332386363636364</v>
      </c>
    </row>
    <row r="84" spans="1:11" x14ac:dyDescent="0.25">
      <c r="A84">
        <v>2003</v>
      </c>
      <c r="B84">
        <v>6</v>
      </c>
      <c r="C84" s="1" t="s">
        <v>2</v>
      </c>
      <c r="D84">
        <v>1</v>
      </c>
      <c r="E84">
        <v>1</v>
      </c>
      <c r="F84" s="1" t="s">
        <v>14</v>
      </c>
      <c r="G84">
        <v>384</v>
      </c>
      <c r="H84">
        <v>1</v>
      </c>
      <c r="I84">
        <v>384000</v>
      </c>
      <c r="J84">
        <v>92460</v>
      </c>
      <c r="K84">
        <v>0.24078125</v>
      </c>
    </row>
    <row r="85" spans="1:11" x14ac:dyDescent="0.25">
      <c r="A85">
        <v>2003</v>
      </c>
      <c r="B85">
        <v>6</v>
      </c>
      <c r="C85" s="1" t="s">
        <v>2</v>
      </c>
      <c r="D85">
        <v>1</v>
      </c>
      <c r="E85">
        <v>1</v>
      </c>
      <c r="F85" s="1" t="s">
        <v>15</v>
      </c>
      <c r="G85">
        <v>336</v>
      </c>
      <c r="H85">
        <v>1</v>
      </c>
      <c r="I85">
        <v>336000</v>
      </c>
      <c r="J85">
        <v>67668</v>
      </c>
      <c r="K85">
        <v>0.20139285714285715</v>
      </c>
    </row>
    <row r="86" spans="1:11" x14ac:dyDescent="0.25">
      <c r="A86">
        <v>2003</v>
      </c>
      <c r="B86">
        <v>7</v>
      </c>
      <c r="C86" s="1" t="s">
        <v>2</v>
      </c>
      <c r="D86">
        <v>1</v>
      </c>
      <c r="E86">
        <v>1</v>
      </c>
      <c r="F86" s="1" t="s">
        <v>14</v>
      </c>
      <c r="G86">
        <v>376</v>
      </c>
      <c r="H86">
        <v>1</v>
      </c>
      <c r="I86">
        <v>376000</v>
      </c>
      <c r="J86">
        <v>37960</v>
      </c>
      <c r="K86">
        <v>0.10095744680851064</v>
      </c>
    </row>
    <row r="87" spans="1:11" x14ac:dyDescent="0.25">
      <c r="A87">
        <v>2003</v>
      </c>
      <c r="B87">
        <v>7</v>
      </c>
      <c r="C87" s="1" t="s">
        <v>2</v>
      </c>
      <c r="D87">
        <v>1</v>
      </c>
      <c r="E87">
        <v>1</v>
      </c>
      <c r="F87" s="1" t="s">
        <v>15</v>
      </c>
      <c r="G87">
        <v>368</v>
      </c>
      <c r="H87">
        <v>1</v>
      </c>
      <c r="I87">
        <v>368000</v>
      </c>
      <c r="J87">
        <v>48072</v>
      </c>
      <c r="K87">
        <v>0.13063043478260869</v>
      </c>
    </row>
    <row r="88" spans="1:11" x14ac:dyDescent="0.25">
      <c r="A88">
        <v>2003</v>
      </c>
      <c r="B88">
        <v>8</v>
      </c>
      <c r="C88" s="1" t="s">
        <v>2</v>
      </c>
      <c r="D88">
        <v>1</v>
      </c>
      <c r="E88">
        <v>1</v>
      </c>
      <c r="F88" s="1" t="s">
        <v>14</v>
      </c>
      <c r="G88">
        <v>408</v>
      </c>
      <c r="H88">
        <v>1</v>
      </c>
      <c r="I88">
        <v>408000</v>
      </c>
      <c r="J88">
        <v>35214</v>
      </c>
      <c r="K88">
        <v>8.6308823529411757E-2</v>
      </c>
    </row>
    <row r="89" spans="1:11" x14ac:dyDescent="0.25">
      <c r="A89">
        <v>2003</v>
      </c>
      <c r="B89">
        <v>8</v>
      </c>
      <c r="C89" s="1" t="s">
        <v>2</v>
      </c>
      <c r="D89">
        <v>1</v>
      </c>
      <c r="E89">
        <v>1</v>
      </c>
      <c r="F89" s="1" t="s">
        <v>15</v>
      </c>
      <c r="G89">
        <v>336</v>
      </c>
      <c r="H89">
        <v>1</v>
      </c>
      <c r="I89">
        <v>336000</v>
      </c>
      <c r="J89">
        <v>29959</v>
      </c>
      <c r="K89">
        <v>8.916369047619048E-2</v>
      </c>
    </row>
    <row r="90" spans="1:11" x14ac:dyDescent="0.25">
      <c r="A90">
        <v>2003</v>
      </c>
      <c r="B90">
        <v>9</v>
      </c>
      <c r="C90" s="1" t="s">
        <v>2</v>
      </c>
      <c r="D90">
        <v>1</v>
      </c>
      <c r="E90">
        <v>1</v>
      </c>
      <c r="F90" s="1" t="s">
        <v>14</v>
      </c>
      <c r="G90">
        <v>368</v>
      </c>
      <c r="H90">
        <v>1</v>
      </c>
      <c r="I90">
        <v>368000</v>
      </c>
      <c r="J90">
        <v>33435</v>
      </c>
      <c r="K90">
        <v>9.0855978260869566E-2</v>
      </c>
    </row>
    <row r="91" spans="1:11" x14ac:dyDescent="0.25">
      <c r="A91">
        <v>2003</v>
      </c>
      <c r="B91">
        <v>9</v>
      </c>
      <c r="C91" s="1" t="s">
        <v>2</v>
      </c>
      <c r="D91">
        <v>1</v>
      </c>
      <c r="E91">
        <v>1</v>
      </c>
      <c r="F91" s="1" t="s">
        <v>15</v>
      </c>
      <c r="G91">
        <v>352</v>
      </c>
      <c r="H91">
        <v>1</v>
      </c>
      <c r="I91">
        <v>352000</v>
      </c>
      <c r="J91">
        <v>42920</v>
      </c>
      <c r="K91">
        <v>0.12193181818181818</v>
      </c>
    </row>
    <row r="92" spans="1:11" x14ac:dyDescent="0.25">
      <c r="A92">
        <v>2003</v>
      </c>
      <c r="B92">
        <v>10</v>
      </c>
      <c r="C92" s="1" t="s">
        <v>2</v>
      </c>
      <c r="D92">
        <v>1</v>
      </c>
      <c r="E92">
        <v>1</v>
      </c>
      <c r="F92" s="1" t="s">
        <v>14</v>
      </c>
      <c r="G92">
        <v>376</v>
      </c>
      <c r="H92">
        <v>1</v>
      </c>
      <c r="I92">
        <v>376000</v>
      </c>
      <c r="J92">
        <v>142517</v>
      </c>
      <c r="K92">
        <v>0.37903457446808514</v>
      </c>
    </row>
    <row r="93" spans="1:11" x14ac:dyDescent="0.25">
      <c r="A93">
        <v>2003</v>
      </c>
      <c r="B93">
        <v>10</v>
      </c>
      <c r="C93" s="1" t="s">
        <v>2</v>
      </c>
      <c r="D93">
        <v>1</v>
      </c>
      <c r="E93">
        <v>1</v>
      </c>
      <c r="F93" s="1" t="s">
        <v>15</v>
      </c>
      <c r="G93">
        <v>368</v>
      </c>
      <c r="H93">
        <v>1</v>
      </c>
      <c r="I93">
        <v>368000</v>
      </c>
      <c r="J93">
        <v>178791</v>
      </c>
      <c r="K93">
        <v>0.48584510869565217</v>
      </c>
    </row>
    <row r="94" spans="1:11" x14ac:dyDescent="0.25">
      <c r="A94">
        <v>2003</v>
      </c>
      <c r="B94">
        <v>11</v>
      </c>
      <c r="C94" s="1" t="s">
        <v>2</v>
      </c>
      <c r="D94">
        <v>1</v>
      </c>
      <c r="E94">
        <v>1</v>
      </c>
      <c r="F94" s="1" t="s">
        <v>14</v>
      </c>
      <c r="G94">
        <v>400</v>
      </c>
      <c r="H94">
        <v>1</v>
      </c>
      <c r="I94">
        <v>400000</v>
      </c>
      <c r="J94">
        <v>270219</v>
      </c>
      <c r="K94">
        <v>0.67554749999999997</v>
      </c>
    </row>
    <row r="95" spans="1:11" x14ac:dyDescent="0.25">
      <c r="A95">
        <v>2003</v>
      </c>
      <c r="B95">
        <v>11</v>
      </c>
      <c r="C95" s="1" t="s">
        <v>2</v>
      </c>
      <c r="D95">
        <v>1</v>
      </c>
      <c r="E95">
        <v>1</v>
      </c>
      <c r="F95" s="1" t="s">
        <v>15</v>
      </c>
      <c r="G95">
        <v>320</v>
      </c>
      <c r="H95">
        <v>1</v>
      </c>
      <c r="I95">
        <v>320000</v>
      </c>
      <c r="J95">
        <v>206711</v>
      </c>
      <c r="K95">
        <v>0.64597187499999997</v>
      </c>
    </row>
    <row r="96" spans="1:11" x14ac:dyDescent="0.25">
      <c r="A96">
        <v>2003</v>
      </c>
      <c r="B96">
        <v>12</v>
      </c>
      <c r="C96" s="1" t="s">
        <v>2</v>
      </c>
      <c r="D96">
        <v>1</v>
      </c>
      <c r="E96">
        <v>1</v>
      </c>
      <c r="F96" s="1" t="s">
        <v>14</v>
      </c>
      <c r="G96">
        <v>376</v>
      </c>
      <c r="H96">
        <v>1</v>
      </c>
      <c r="I96">
        <v>376000</v>
      </c>
      <c r="J96">
        <v>242945</v>
      </c>
      <c r="K96">
        <v>0.64613031914893615</v>
      </c>
    </row>
    <row r="97" spans="1:11" x14ac:dyDescent="0.25">
      <c r="A97">
        <v>2003</v>
      </c>
      <c r="B97">
        <v>12</v>
      </c>
      <c r="C97" s="1" t="s">
        <v>2</v>
      </c>
      <c r="D97">
        <v>1</v>
      </c>
      <c r="E97">
        <v>1</v>
      </c>
      <c r="F97" s="1" t="s">
        <v>15</v>
      </c>
      <c r="G97">
        <v>368</v>
      </c>
      <c r="H97">
        <v>1</v>
      </c>
      <c r="I97">
        <v>368000</v>
      </c>
      <c r="J97">
        <v>225866</v>
      </c>
      <c r="K97">
        <v>0.61376630434782609</v>
      </c>
    </row>
    <row r="98" spans="1:11" x14ac:dyDescent="0.25">
      <c r="A98">
        <v>2004</v>
      </c>
      <c r="B98">
        <v>1</v>
      </c>
      <c r="C98" s="1" t="s">
        <v>2</v>
      </c>
      <c r="D98">
        <v>1</v>
      </c>
      <c r="E98">
        <v>1</v>
      </c>
      <c r="F98" s="1" t="s">
        <v>14</v>
      </c>
      <c r="G98">
        <v>392</v>
      </c>
      <c r="H98">
        <v>1</v>
      </c>
      <c r="I98">
        <v>392000</v>
      </c>
      <c r="J98">
        <v>100220</v>
      </c>
      <c r="K98">
        <v>0.25566326530612243</v>
      </c>
    </row>
    <row r="99" spans="1:11" x14ac:dyDescent="0.25">
      <c r="A99">
        <v>2004</v>
      </c>
      <c r="B99">
        <v>1</v>
      </c>
      <c r="C99" s="1" t="s">
        <v>2</v>
      </c>
      <c r="D99">
        <v>1</v>
      </c>
      <c r="E99">
        <v>1</v>
      </c>
      <c r="F99" s="1" t="s">
        <v>15</v>
      </c>
      <c r="G99">
        <v>352</v>
      </c>
      <c r="H99">
        <v>1</v>
      </c>
      <c r="I99">
        <v>352000</v>
      </c>
      <c r="J99">
        <v>86110</v>
      </c>
      <c r="K99">
        <v>0.24463068181818182</v>
      </c>
    </row>
    <row r="100" spans="1:11" x14ac:dyDescent="0.25">
      <c r="A100">
        <v>2004</v>
      </c>
      <c r="B100">
        <v>2</v>
      </c>
      <c r="C100" s="1" t="s">
        <v>2</v>
      </c>
      <c r="D100">
        <v>1</v>
      </c>
      <c r="E100">
        <v>1</v>
      </c>
      <c r="F100" s="1" t="s">
        <v>14</v>
      </c>
      <c r="G100">
        <v>376</v>
      </c>
      <c r="H100">
        <v>1</v>
      </c>
      <c r="I100">
        <v>376000</v>
      </c>
      <c r="J100">
        <v>19288</v>
      </c>
      <c r="K100">
        <v>5.1297872340425529E-2</v>
      </c>
    </row>
    <row r="101" spans="1:11" x14ac:dyDescent="0.25">
      <c r="A101">
        <v>2004</v>
      </c>
      <c r="B101">
        <v>2</v>
      </c>
      <c r="C101" s="1" t="s">
        <v>2</v>
      </c>
      <c r="D101">
        <v>1</v>
      </c>
      <c r="E101">
        <v>1</v>
      </c>
      <c r="F101" s="1" t="s">
        <v>15</v>
      </c>
      <c r="G101">
        <v>320</v>
      </c>
      <c r="H101">
        <v>1</v>
      </c>
      <c r="I101">
        <v>320000</v>
      </c>
      <c r="J101">
        <v>21278</v>
      </c>
      <c r="K101">
        <v>6.6493750000000004E-2</v>
      </c>
    </row>
    <row r="102" spans="1:11" x14ac:dyDescent="0.25">
      <c r="A102">
        <v>2004</v>
      </c>
      <c r="B102">
        <v>3</v>
      </c>
      <c r="C102" s="1" t="s">
        <v>2</v>
      </c>
      <c r="D102">
        <v>1</v>
      </c>
      <c r="E102">
        <v>1</v>
      </c>
      <c r="F102" s="1" t="s">
        <v>14</v>
      </c>
      <c r="G102">
        <v>376</v>
      </c>
      <c r="H102">
        <v>1</v>
      </c>
      <c r="I102">
        <v>376000</v>
      </c>
      <c r="J102">
        <v>171956</v>
      </c>
      <c r="K102">
        <v>0.45732978723404255</v>
      </c>
    </row>
    <row r="103" spans="1:11" x14ac:dyDescent="0.25">
      <c r="A103">
        <v>2004</v>
      </c>
      <c r="B103">
        <v>3</v>
      </c>
      <c r="C103" s="1" t="s">
        <v>2</v>
      </c>
      <c r="D103">
        <v>1</v>
      </c>
      <c r="E103">
        <v>1</v>
      </c>
      <c r="F103" s="1" t="s">
        <v>15</v>
      </c>
      <c r="G103">
        <v>368</v>
      </c>
      <c r="H103">
        <v>1</v>
      </c>
      <c r="I103">
        <v>368000</v>
      </c>
      <c r="J103">
        <v>150300</v>
      </c>
      <c r="K103">
        <v>0.40842391304347825</v>
      </c>
    </row>
    <row r="104" spans="1:11" x14ac:dyDescent="0.25">
      <c r="A104">
        <v>2004</v>
      </c>
      <c r="B104">
        <v>4</v>
      </c>
      <c r="C104" s="1" t="s">
        <v>2</v>
      </c>
      <c r="D104">
        <v>1</v>
      </c>
      <c r="E104">
        <v>1</v>
      </c>
      <c r="F104" s="1" t="s">
        <v>14</v>
      </c>
      <c r="G104">
        <v>368</v>
      </c>
      <c r="H104">
        <v>1</v>
      </c>
      <c r="I104">
        <v>368000</v>
      </c>
      <c r="J104">
        <v>252734</v>
      </c>
      <c r="K104">
        <v>0.68677717391304349</v>
      </c>
    </row>
    <row r="105" spans="1:11" x14ac:dyDescent="0.25">
      <c r="A105">
        <v>2004</v>
      </c>
      <c r="B105">
        <v>4</v>
      </c>
      <c r="C105" s="1" t="s">
        <v>2</v>
      </c>
      <c r="D105">
        <v>1</v>
      </c>
      <c r="E105">
        <v>1</v>
      </c>
      <c r="F105" s="1" t="s">
        <v>15</v>
      </c>
      <c r="G105">
        <v>352</v>
      </c>
      <c r="H105">
        <v>1</v>
      </c>
      <c r="I105">
        <v>352000</v>
      </c>
      <c r="J105">
        <v>238065</v>
      </c>
      <c r="K105">
        <v>0.67632102272727268</v>
      </c>
    </row>
    <row r="106" spans="1:11" x14ac:dyDescent="0.25">
      <c r="A106">
        <v>2004</v>
      </c>
      <c r="B106">
        <v>5</v>
      </c>
      <c r="C106" s="1" t="s">
        <v>2</v>
      </c>
      <c r="D106">
        <v>1</v>
      </c>
      <c r="E106">
        <v>1</v>
      </c>
      <c r="F106" s="1" t="s">
        <v>14</v>
      </c>
      <c r="G106">
        <v>408</v>
      </c>
      <c r="H106">
        <v>1</v>
      </c>
      <c r="I106">
        <v>408000</v>
      </c>
      <c r="J106">
        <v>191972</v>
      </c>
      <c r="K106">
        <v>0.47051960784313729</v>
      </c>
    </row>
    <row r="107" spans="1:11" x14ac:dyDescent="0.25">
      <c r="A107">
        <v>2004</v>
      </c>
      <c r="B107">
        <v>5</v>
      </c>
      <c r="C107" s="1" t="s">
        <v>2</v>
      </c>
      <c r="D107">
        <v>1</v>
      </c>
      <c r="E107">
        <v>1</v>
      </c>
      <c r="F107" s="1" t="s">
        <v>15</v>
      </c>
      <c r="G107">
        <v>336</v>
      </c>
      <c r="H107">
        <v>1</v>
      </c>
      <c r="I107">
        <v>336000</v>
      </c>
      <c r="J107">
        <v>155027</v>
      </c>
      <c r="K107">
        <v>0.46138988095238093</v>
      </c>
    </row>
    <row r="108" spans="1:11" x14ac:dyDescent="0.25">
      <c r="A108">
        <v>2004</v>
      </c>
      <c r="B108">
        <v>6</v>
      </c>
      <c r="C108" s="1" t="s">
        <v>2</v>
      </c>
      <c r="D108">
        <v>1</v>
      </c>
      <c r="E108">
        <v>1</v>
      </c>
      <c r="F108" s="1" t="s">
        <v>14</v>
      </c>
      <c r="G108">
        <v>368</v>
      </c>
      <c r="H108">
        <v>1</v>
      </c>
      <c r="I108">
        <v>368000</v>
      </c>
      <c r="J108">
        <v>85963</v>
      </c>
      <c r="K108">
        <v>0.23359510869565217</v>
      </c>
    </row>
    <row r="109" spans="1:11" x14ac:dyDescent="0.25">
      <c r="A109">
        <v>2004</v>
      </c>
      <c r="B109">
        <v>6</v>
      </c>
      <c r="C109" s="1" t="s">
        <v>2</v>
      </c>
      <c r="D109">
        <v>1</v>
      </c>
      <c r="E109">
        <v>1</v>
      </c>
      <c r="F109" s="1" t="s">
        <v>15</v>
      </c>
      <c r="G109">
        <v>352</v>
      </c>
      <c r="H109">
        <v>1</v>
      </c>
      <c r="I109">
        <v>352000</v>
      </c>
      <c r="J109">
        <v>84735</v>
      </c>
      <c r="K109">
        <v>0.24072443181818182</v>
      </c>
    </row>
    <row r="110" spans="1:11" x14ac:dyDescent="0.25">
      <c r="A110">
        <v>2004</v>
      </c>
      <c r="B110">
        <v>7</v>
      </c>
      <c r="C110" s="1" t="s">
        <v>2</v>
      </c>
      <c r="D110">
        <v>1</v>
      </c>
      <c r="E110">
        <v>1</v>
      </c>
      <c r="F110" s="1" t="s">
        <v>14</v>
      </c>
      <c r="G110">
        <v>392</v>
      </c>
      <c r="H110">
        <v>1</v>
      </c>
      <c r="I110">
        <v>392000</v>
      </c>
      <c r="J110">
        <v>43073</v>
      </c>
      <c r="K110">
        <v>0.10988010204081632</v>
      </c>
    </row>
    <row r="111" spans="1:11" x14ac:dyDescent="0.25">
      <c r="A111">
        <v>2004</v>
      </c>
      <c r="B111">
        <v>7</v>
      </c>
      <c r="C111" s="1" t="s">
        <v>2</v>
      </c>
      <c r="D111">
        <v>1</v>
      </c>
      <c r="E111">
        <v>1</v>
      </c>
      <c r="F111" s="1" t="s">
        <v>15</v>
      </c>
      <c r="G111">
        <v>352</v>
      </c>
      <c r="H111">
        <v>1</v>
      </c>
      <c r="I111">
        <v>352000</v>
      </c>
      <c r="J111">
        <v>29583</v>
      </c>
      <c r="K111">
        <v>8.4042613636363631E-2</v>
      </c>
    </row>
    <row r="112" spans="1:11" x14ac:dyDescent="0.25">
      <c r="A112">
        <v>2004</v>
      </c>
      <c r="B112">
        <v>8</v>
      </c>
      <c r="C112" s="1" t="s">
        <v>2</v>
      </c>
      <c r="D112">
        <v>1</v>
      </c>
      <c r="E112">
        <v>1</v>
      </c>
      <c r="F112" s="1" t="s">
        <v>14</v>
      </c>
      <c r="G112">
        <v>392</v>
      </c>
      <c r="H112">
        <v>1</v>
      </c>
      <c r="I112">
        <v>392000</v>
      </c>
      <c r="J112">
        <v>118706</v>
      </c>
      <c r="K112">
        <v>0.30282142857142852</v>
      </c>
    </row>
    <row r="113" spans="1:11" x14ac:dyDescent="0.25">
      <c r="A113">
        <v>2004</v>
      </c>
      <c r="B113">
        <v>8</v>
      </c>
      <c r="C113" s="1" t="s">
        <v>2</v>
      </c>
      <c r="D113">
        <v>1</v>
      </c>
      <c r="E113">
        <v>1</v>
      </c>
      <c r="F113" s="1" t="s">
        <v>15</v>
      </c>
      <c r="G113">
        <v>352</v>
      </c>
      <c r="H113">
        <v>1</v>
      </c>
      <c r="I113">
        <v>352000</v>
      </c>
      <c r="J113">
        <v>82207</v>
      </c>
      <c r="K113">
        <v>0.23354261363636364</v>
      </c>
    </row>
    <row r="114" spans="1:11" x14ac:dyDescent="0.25">
      <c r="A114">
        <v>2004</v>
      </c>
      <c r="B114">
        <v>9</v>
      </c>
      <c r="C114" s="1" t="s">
        <v>2</v>
      </c>
      <c r="D114">
        <v>1</v>
      </c>
      <c r="E114">
        <v>1</v>
      </c>
      <c r="F114" s="1" t="s">
        <v>14</v>
      </c>
      <c r="G114">
        <v>368</v>
      </c>
      <c r="H114">
        <v>1</v>
      </c>
      <c r="I114">
        <v>368000</v>
      </c>
      <c r="J114">
        <v>77411</v>
      </c>
      <c r="K114">
        <v>0.21035597826086957</v>
      </c>
    </row>
    <row r="115" spans="1:11" x14ac:dyDescent="0.25">
      <c r="A115">
        <v>2004</v>
      </c>
      <c r="B115">
        <v>9</v>
      </c>
      <c r="C115" s="1" t="s">
        <v>2</v>
      </c>
      <c r="D115">
        <v>1</v>
      </c>
      <c r="E115">
        <v>1</v>
      </c>
      <c r="F115" s="1" t="s">
        <v>15</v>
      </c>
      <c r="G115">
        <v>352</v>
      </c>
      <c r="H115">
        <v>1</v>
      </c>
      <c r="I115">
        <v>352000</v>
      </c>
      <c r="J115">
        <v>60023</v>
      </c>
      <c r="K115">
        <v>0.17051988636363635</v>
      </c>
    </row>
    <row r="116" spans="1:11" x14ac:dyDescent="0.25">
      <c r="A116">
        <v>2004</v>
      </c>
      <c r="B116">
        <v>10</v>
      </c>
      <c r="C116" s="1" t="s">
        <v>2</v>
      </c>
      <c r="D116">
        <v>1</v>
      </c>
      <c r="E116">
        <v>1</v>
      </c>
      <c r="F116" s="1" t="s">
        <v>14</v>
      </c>
      <c r="G116">
        <v>408</v>
      </c>
      <c r="H116">
        <v>1</v>
      </c>
      <c r="I116">
        <v>408000</v>
      </c>
      <c r="J116">
        <v>15234</v>
      </c>
      <c r="K116">
        <v>3.7338235294117651E-2</v>
      </c>
    </row>
    <row r="117" spans="1:11" x14ac:dyDescent="0.25">
      <c r="A117">
        <v>2004</v>
      </c>
      <c r="B117">
        <v>10</v>
      </c>
      <c r="C117" s="1" t="s">
        <v>2</v>
      </c>
      <c r="D117">
        <v>1</v>
      </c>
      <c r="E117">
        <v>1</v>
      </c>
      <c r="F117" s="1" t="s">
        <v>15</v>
      </c>
      <c r="G117">
        <v>336</v>
      </c>
      <c r="H117">
        <v>1</v>
      </c>
      <c r="I117">
        <v>336000</v>
      </c>
      <c r="J117">
        <v>9151</v>
      </c>
      <c r="K117">
        <v>2.723511904761905E-2</v>
      </c>
    </row>
    <row r="118" spans="1:11" x14ac:dyDescent="0.25">
      <c r="A118">
        <v>2004</v>
      </c>
      <c r="B118">
        <v>11</v>
      </c>
      <c r="C118" s="1" t="s">
        <v>2</v>
      </c>
      <c r="D118">
        <v>1</v>
      </c>
      <c r="E118">
        <v>1</v>
      </c>
      <c r="F118" s="1" t="s">
        <v>14</v>
      </c>
      <c r="G118">
        <v>368</v>
      </c>
      <c r="H118">
        <v>1</v>
      </c>
      <c r="I118">
        <v>368000</v>
      </c>
      <c r="J118">
        <v>102829</v>
      </c>
      <c r="K118">
        <v>0.27942663043478261</v>
      </c>
    </row>
    <row r="119" spans="1:11" x14ac:dyDescent="0.25">
      <c r="A119">
        <v>2004</v>
      </c>
      <c r="B119">
        <v>11</v>
      </c>
      <c r="C119" s="1" t="s">
        <v>2</v>
      </c>
      <c r="D119">
        <v>1</v>
      </c>
      <c r="E119">
        <v>1</v>
      </c>
      <c r="F119" s="1" t="s">
        <v>15</v>
      </c>
      <c r="G119">
        <v>352</v>
      </c>
      <c r="H119">
        <v>1</v>
      </c>
      <c r="I119">
        <v>352000</v>
      </c>
      <c r="J119">
        <v>117992</v>
      </c>
      <c r="K119">
        <v>0.33520454545454548</v>
      </c>
    </row>
    <row r="120" spans="1:11" x14ac:dyDescent="0.25">
      <c r="A120">
        <v>2004</v>
      </c>
      <c r="B120">
        <v>12</v>
      </c>
      <c r="C120" s="1" t="s">
        <v>2</v>
      </c>
      <c r="D120">
        <v>1</v>
      </c>
      <c r="E120">
        <v>1</v>
      </c>
      <c r="F120" s="1" t="s">
        <v>14</v>
      </c>
      <c r="G120">
        <v>376</v>
      </c>
      <c r="H120">
        <v>1</v>
      </c>
      <c r="I120">
        <v>376000</v>
      </c>
      <c r="J120">
        <v>153997</v>
      </c>
      <c r="K120">
        <v>0.40956648936170215</v>
      </c>
    </row>
    <row r="121" spans="1:11" x14ac:dyDescent="0.25">
      <c r="A121">
        <v>2004</v>
      </c>
      <c r="B121">
        <v>12</v>
      </c>
      <c r="C121" s="1" t="s">
        <v>2</v>
      </c>
      <c r="D121">
        <v>1</v>
      </c>
      <c r="E121">
        <v>1</v>
      </c>
      <c r="F121" s="1" t="s">
        <v>15</v>
      </c>
      <c r="G121">
        <v>368</v>
      </c>
      <c r="H121">
        <v>1</v>
      </c>
      <c r="I121">
        <v>368000</v>
      </c>
      <c r="J121">
        <v>187494</v>
      </c>
      <c r="K121">
        <v>0.50949456521739134</v>
      </c>
    </row>
    <row r="122" spans="1:11" x14ac:dyDescent="0.25">
      <c r="A122">
        <v>2005</v>
      </c>
      <c r="B122">
        <v>1</v>
      </c>
      <c r="C122" s="1" t="s">
        <v>2</v>
      </c>
      <c r="D122">
        <v>1</v>
      </c>
      <c r="E122">
        <v>1</v>
      </c>
      <c r="F122" s="1" t="s">
        <v>14</v>
      </c>
      <c r="G122">
        <v>408</v>
      </c>
      <c r="H122">
        <v>1</v>
      </c>
      <c r="I122">
        <v>408000</v>
      </c>
      <c r="J122">
        <v>87521</v>
      </c>
      <c r="K122">
        <v>0.21451225490196077</v>
      </c>
    </row>
    <row r="123" spans="1:11" x14ac:dyDescent="0.25">
      <c r="A123">
        <v>2005</v>
      </c>
      <c r="B123">
        <v>1</v>
      </c>
      <c r="C123" s="1" t="s">
        <v>2</v>
      </c>
      <c r="D123">
        <v>1</v>
      </c>
      <c r="E123">
        <v>1</v>
      </c>
      <c r="F123" s="1" t="s">
        <v>15</v>
      </c>
      <c r="G123">
        <v>336</v>
      </c>
      <c r="H123">
        <v>1</v>
      </c>
      <c r="I123">
        <v>336000</v>
      </c>
      <c r="J123">
        <v>124557</v>
      </c>
      <c r="K123">
        <v>0.37070535714285713</v>
      </c>
    </row>
    <row r="124" spans="1:11" x14ac:dyDescent="0.25">
      <c r="A124">
        <v>2005</v>
      </c>
      <c r="B124">
        <v>2</v>
      </c>
      <c r="C124" s="1" t="s">
        <v>2</v>
      </c>
      <c r="D124">
        <v>1</v>
      </c>
      <c r="E124">
        <v>1</v>
      </c>
      <c r="F124" s="1" t="s">
        <v>14</v>
      </c>
      <c r="G124">
        <v>352</v>
      </c>
      <c r="H124">
        <v>1</v>
      </c>
      <c r="I124">
        <v>352000</v>
      </c>
      <c r="J124">
        <v>27238</v>
      </c>
      <c r="K124">
        <v>7.7380681818181821E-2</v>
      </c>
    </row>
    <row r="125" spans="1:11" x14ac:dyDescent="0.25">
      <c r="A125">
        <v>2005</v>
      </c>
      <c r="B125">
        <v>2</v>
      </c>
      <c r="C125" s="1" t="s">
        <v>2</v>
      </c>
      <c r="D125">
        <v>1</v>
      </c>
      <c r="E125">
        <v>1</v>
      </c>
      <c r="F125" s="1" t="s">
        <v>15</v>
      </c>
      <c r="G125">
        <v>320</v>
      </c>
      <c r="H125">
        <v>1</v>
      </c>
      <c r="I125">
        <v>320000</v>
      </c>
      <c r="J125">
        <v>60160</v>
      </c>
      <c r="K125">
        <v>0.188</v>
      </c>
    </row>
    <row r="126" spans="1:11" x14ac:dyDescent="0.25">
      <c r="A126">
        <v>2005</v>
      </c>
      <c r="B126">
        <v>3</v>
      </c>
      <c r="C126" s="1" t="s">
        <v>2</v>
      </c>
      <c r="D126">
        <v>1</v>
      </c>
      <c r="E126">
        <v>1</v>
      </c>
      <c r="F126" s="1" t="s">
        <v>14</v>
      </c>
      <c r="G126">
        <v>376</v>
      </c>
      <c r="H126">
        <v>1</v>
      </c>
      <c r="I126">
        <v>376000</v>
      </c>
      <c r="J126">
        <v>38328</v>
      </c>
      <c r="K126">
        <v>0.10193617021276595</v>
      </c>
    </row>
    <row r="127" spans="1:11" x14ac:dyDescent="0.25">
      <c r="A127">
        <v>2005</v>
      </c>
      <c r="B127">
        <v>3</v>
      </c>
      <c r="C127" s="1" t="s">
        <v>2</v>
      </c>
      <c r="D127">
        <v>1</v>
      </c>
      <c r="E127">
        <v>1</v>
      </c>
      <c r="F127" s="1" t="s">
        <v>15</v>
      </c>
      <c r="G127">
        <v>368</v>
      </c>
      <c r="H127">
        <v>1</v>
      </c>
      <c r="I127">
        <v>368000</v>
      </c>
      <c r="J127">
        <v>67998</v>
      </c>
      <c r="K127">
        <v>0.18477717391304349</v>
      </c>
    </row>
    <row r="128" spans="1:11" x14ac:dyDescent="0.25">
      <c r="A128">
        <v>2005</v>
      </c>
      <c r="B128">
        <v>4</v>
      </c>
      <c r="C128" s="1" t="s">
        <v>2</v>
      </c>
      <c r="D128">
        <v>1</v>
      </c>
      <c r="E128">
        <v>1</v>
      </c>
      <c r="F128" s="1" t="s">
        <v>14</v>
      </c>
      <c r="G128">
        <v>384</v>
      </c>
      <c r="H128">
        <v>1</v>
      </c>
      <c r="I128">
        <v>384000</v>
      </c>
      <c r="J128">
        <v>306330</v>
      </c>
      <c r="K128">
        <v>0.797734375</v>
      </c>
    </row>
    <row r="129" spans="1:11" x14ac:dyDescent="0.25">
      <c r="A129">
        <v>2005</v>
      </c>
      <c r="B129">
        <v>4</v>
      </c>
      <c r="C129" s="1" t="s">
        <v>2</v>
      </c>
      <c r="D129">
        <v>1</v>
      </c>
      <c r="E129">
        <v>1</v>
      </c>
      <c r="F129" s="1" t="s">
        <v>15</v>
      </c>
      <c r="G129">
        <v>336</v>
      </c>
      <c r="H129">
        <v>1</v>
      </c>
      <c r="I129">
        <v>336000</v>
      </c>
      <c r="J129">
        <v>267354</v>
      </c>
      <c r="K129">
        <v>0.79569642857142864</v>
      </c>
    </row>
    <row r="130" spans="1:11" x14ac:dyDescent="0.25">
      <c r="A130">
        <v>2005</v>
      </c>
      <c r="B130">
        <v>5</v>
      </c>
      <c r="C130" s="1" t="s">
        <v>2</v>
      </c>
      <c r="D130">
        <v>1</v>
      </c>
      <c r="E130">
        <v>1</v>
      </c>
      <c r="F130" s="1" t="s">
        <v>14</v>
      </c>
      <c r="G130">
        <v>392</v>
      </c>
      <c r="H130">
        <v>1</v>
      </c>
      <c r="I130">
        <v>392000</v>
      </c>
      <c r="J130">
        <v>126707</v>
      </c>
      <c r="K130">
        <v>0.32323214285714286</v>
      </c>
    </row>
    <row r="131" spans="1:11" x14ac:dyDescent="0.25">
      <c r="A131">
        <v>2005</v>
      </c>
      <c r="B131">
        <v>5</v>
      </c>
      <c r="C131" s="1" t="s">
        <v>2</v>
      </c>
      <c r="D131">
        <v>1</v>
      </c>
      <c r="E131">
        <v>1</v>
      </c>
      <c r="F131" s="1" t="s">
        <v>15</v>
      </c>
      <c r="G131">
        <v>352</v>
      </c>
      <c r="H131">
        <v>1</v>
      </c>
      <c r="I131">
        <v>352000</v>
      </c>
      <c r="J131">
        <v>161332</v>
      </c>
      <c r="K131">
        <v>0.45832954545454546</v>
      </c>
    </row>
    <row r="132" spans="1:11" x14ac:dyDescent="0.25">
      <c r="A132">
        <v>2005</v>
      </c>
      <c r="B132">
        <v>6</v>
      </c>
      <c r="C132" s="1" t="s">
        <v>2</v>
      </c>
      <c r="D132">
        <v>1</v>
      </c>
      <c r="E132">
        <v>1</v>
      </c>
      <c r="F132" s="1" t="s">
        <v>14</v>
      </c>
      <c r="G132">
        <v>368</v>
      </c>
      <c r="H132">
        <v>1</v>
      </c>
      <c r="I132">
        <v>368000</v>
      </c>
      <c r="J132">
        <v>104885</v>
      </c>
      <c r="K132">
        <v>0.28501358695652174</v>
      </c>
    </row>
    <row r="133" spans="1:11" x14ac:dyDescent="0.25">
      <c r="A133">
        <v>2005</v>
      </c>
      <c r="B133">
        <v>6</v>
      </c>
      <c r="C133" s="1" t="s">
        <v>2</v>
      </c>
      <c r="D133">
        <v>1</v>
      </c>
      <c r="E133">
        <v>1</v>
      </c>
      <c r="F133" s="1" t="s">
        <v>15</v>
      </c>
      <c r="G133">
        <v>352</v>
      </c>
      <c r="H133">
        <v>1</v>
      </c>
      <c r="I133">
        <v>352000</v>
      </c>
      <c r="J133">
        <v>114849</v>
      </c>
      <c r="K133">
        <v>0.32627556818181819</v>
      </c>
    </row>
    <row r="134" spans="1:11" x14ac:dyDescent="0.25">
      <c r="A134">
        <v>2005</v>
      </c>
      <c r="B134">
        <v>7</v>
      </c>
      <c r="C134" s="1" t="s">
        <v>2</v>
      </c>
      <c r="D134">
        <v>1</v>
      </c>
      <c r="E134">
        <v>1</v>
      </c>
      <c r="F134" s="1" t="s">
        <v>14</v>
      </c>
      <c r="G134">
        <v>408</v>
      </c>
      <c r="H134">
        <v>1</v>
      </c>
      <c r="I134">
        <v>408000</v>
      </c>
      <c r="J134">
        <v>49352</v>
      </c>
      <c r="K134">
        <v>0.12096078431372549</v>
      </c>
    </row>
    <row r="135" spans="1:11" x14ac:dyDescent="0.25">
      <c r="A135">
        <v>2005</v>
      </c>
      <c r="B135">
        <v>7</v>
      </c>
      <c r="C135" s="1" t="s">
        <v>2</v>
      </c>
      <c r="D135">
        <v>1</v>
      </c>
      <c r="E135">
        <v>1</v>
      </c>
      <c r="F135" s="1" t="s">
        <v>15</v>
      </c>
      <c r="G135">
        <v>336</v>
      </c>
      <c r="H135">
        <v>1</v>
      </c>
      <c r="I135">
        <v>336000</v>
      </c>
      <c r="J135">
        <v>37331</v>
      </c>
      <c r="K135">
        <v>0.11110416666666667</v>
      </c>
    </row>
    <row r="136" spans="1:11" x14ac:dyDescent="0.25">
      <c r="A136">
        <v>2005</v>
      </c>
      <c r="B136">
        <v>8</v>
      </c>
      <c r="C136" s="1" t="s">
        <v>2</v>
      </c>
      <c r="D136">
        <v>1</v>
      </c>
      <c r="E136">
        <v>1</v>
      </c>
      <c r="F136" s="1" t="s">
        <v>14</v>
      </c>
      <c r="G136">
        <v>376</v>
      </c>
      <c r="H136">
        <v>1</v>
      </c>
      <c r="I136">
        <v>376000</v>
      </c>
      <c r="J136">
        <v>16172</v>
      </c>
      <c r="K136">
        <v>4.3010638297872335E-2</v>
      </c>
    </row>
    <row r="137" spans="1:11" x14ac:dyDescent="0.25">
      <c r="A137">
        <v>2005</v>
      </c>
      <c r="B137">
        <v>8</v>
      </c>
      <c r="C137" s="1" t="s">
        <v>2</v>
      </c>
      <c r="D137">
        <v>1</v>
      </c>
      <c r="E137">
        <v>1</v>
      </c>
      <c r="F137" s="1" t="s">
        <v>15</v>
      </c>
      <c r="G137">
        <v>368</v>
      </c>
      <c r="H137">
        <v>1</v>
      </c>
      <c r="I137">
        <v>368000</v>
      </c>
      <c r="J137">
        <v>20588</v>
      </c>
      <c r="K137">
        <v>5.5945652173913042E-2</v>
      </c>
    </row>
    <row r="138" spans="1:11" x14ac:dyDescent="0.25">
      <c r="A138">
        <v>2005</v>
      </c>
      <c r="B138">
        <v>9</v>
      </c>
      <c r="C138" s="1" t="s">
        <v>2</v>
      </c>
      <c r="D138">
        <v>1</v>
      </c>
      <c r="E138">
        <v>1</v>
      </c>
      <c r="F138" s="1" t="s">
        <v>14</v>
      </c>
      <c r="G138">
        <v>368</v>
      </c>
      <c r="H138">
        <v>1</v>
      </c>
      <c r="I138">
        <v>368000</v>
      </c>
      <c r="J138">
        <v>53874</v>
      </c>
      <c r="K138">
        <v>0.14639673913043477</v>
      </c>
    </row>
    <row r="139" spans="1:11" x14ac:dyDescent="0.25">
      <c r="A139">
        <v>2005</v>
      </c>
      <c r="B139">
        <v>9</v>
      </c>
      <c r="C139" s="1" t="s">
        <v>2</v>
      </c>
      <c r="D139">
        <v>1</v>
      </c>
      <c r="E139">
        <v>1</v>
      </c>
      <c r="F139" s="1" t="s">
        <v>15</v>
      </c>
      <c r="G139">
        <v>352</v>
      </c>
      <c r="H139">
        <v>1</v>
      </c>
      <c r="I139">
        <v>352000</v>
      </c>
      <c r="J139">
        <v>67529</v>
      </c>
      <c r="K139">
        <v>0.19184375000000001</v>
      </c>
    </row>
    <row r="140" spans="1:11" x14ac:dyDescent="0.25">
      <c r="A140">
        <v>2005</v>
      </c>
      <c r="B140">
        <v>10</v>
      </c>
      <c r="C140" s="1" t="s">
        <v>2</v>
      </c>
      <c r="D140">
        <v>1</v>
      </c>
      <c r="E140">
        <v>1</v>
      </c>
      <c r="F140" s="1" t="s">
        <v>14</v>
      </c>
      <c r="G140">
        <v>408</v>
      </c>
      <c r="H140">
        <v>1</v>
      </c>
      <c r="I140">
        <v>408000</v>
      </c>
      <c r="J140">
        <v>218872</v>
      </c>
      <c r="K140">
        <v>0.53645098039215688</v>
      </c>
    </row>
    <row r="141" spans="1:11" x14ac:dyDescent="0.25">
      <c r="A141">
        <v>2005</v>
      </c>
      <c r="B141">
        <v>10</v>
      </c>
      <c r="C141" s="1" t="s">
        <v>2</v>
      </c>
      <c r="D141">
        <v>1</v>
      </c>
      <c r="E141">
        <v>1</v>
      </c>
      <c r="F141" s="1" t="s">
        <v>15</v>
      </c>
      <c r="G141">
        <v>336</v>
      </c>
      <c r="H141">
        <v>1</v>
      </c>
      <c r="I141">
        <v>336000</v>
      </c>
      <c r="J141">
        <v>183196</v>
      </c>
      <c r="K141">
        <v>0.54522619047619048</v>
      </c>
    </row>
    <row r="142" spans="1:11" x14ac:dyDescent="0.25">
      <c r="A142">
        <v>2005</v>
      </c>
      <c r="B142">
        <v>11</v>
      </c>
      <c r="C142" s="1" t="s">
        <v>2</v>
      </c>
      <c r="D142">
        <v>1</v>
      </c>
      <c r="E142">
        <v>1</v>
      </c>
      <c r="F142" s="1" t="s">
        <v>14</v>
      </c>
      <c r="G142">
        <v>368</v>
      </c>
      <c r="H142">
        <v>1</v>
      </c>
      <c r="I142">
        <v>368000</v>
      </c>
      <c r="J142">
        <v>240644</v>
      </c>
      <c r="K142">
        <v>0.6539239130434783</v>
      </c>
    </row>
    <row r="143" spans="1:11" x14ac:dyDescent="0.25">
      <c r="A143">
        <v>2005</v>
      </c>
      <c r="B143">
        <v>11</v>
      </c>
      <c r="C143" s="1" t="s">
        <v>2</v>
      </c>
      <c r="D143">
        <v>1</v>
      </c>
      <c r="E143">
        <v>1</v>
      </c>
      <c r="F143" s="1" t="s">
        <v>15</v>
      </c>
      <c r="G143">
        <v>352</v>
      </c>
      <c r="H143">
        <v>1</v>
      </c>
      <c r="I143">
        <v>352000</v>
      </c>
      <c r="J143">
        <v>249498</v>
      </c>
      <c r="K143">
        <v>0.7088011363636364</v>
      </c>
    </row>
    <row r="144" spans="1:11" x14ac:dyDescent="0.25">
      <c r="A144">
        <v>2005</v>
      </c>
      <c r="B144">
        <v>12</v>
      </c>
      <c r="C144" s="1" t="s">
        <v>2</v>
      </c>
      <c r="D144">
        <v>1</v>
      </c>
      <c r="E144">
        <v>1</v>
      </c>
      <c r="F144" s="1" t="s">
        <v>14</v>
      </c>
      <c r="G144">
        <v>392</v>
      </c>
      <c r="H144">
        <v>1</v>
      </c>
      <c r="I144">
        <v>392000</v>
      </c>
      <c r="J144">
        <v>138068</v>
      </c>
      <c r="K144">
        <v>0.3522142857142857</v>
      </c>
    </row>
    <row r="145" spans="1:11" x14ac:dyDescent="0.25">
      <c r="A145">
        <v>2005</v>
      </c>
      <c r="B145">
        <v>12</v>
      </c>
      <c r="C145" s="1" t="s">
        <v>2</v>
      </c>
      <c r="D145">
        <v>1</v>
      </c>
      <c r="E145">
        <v>1</v>
      </c>
      <c r="F145" s="1" t="s">
        <v>15</v>
      </c>
      <c r="G145">
        <v>352</v>
      </c>
      <c r="H145">
        <v>1</v>
      </c>
      <c r="I145">
        <v>352000</v>
      </c>
      <c r="J145">
        <v>163015</v>
      </c>
      <c r="K145">
        <v>0.46311079545454548</v>
      </c>
    </row>
    <row r="146" spans="1:11" x14ac:dyDescent="0.25">
      <c r="A146">
        <v>2006</v>
      </c>
      <c r="B146">
        <v>1</v>
      </c>
      <c r="C146" s="1" t="s">
        <v>2</v>
      </c>
      <c r="D146">
        <v>1</v>
      </c>
      <c r="E146">
        <v>1</v>
      </c>
      <c r="F146" s="1" t="s">
        <v>14</v>
      </c>
      <c r="G146">
        <v>392</v>
      </c>
      <c r="H146">
        <v>1</v>
      </c>
      <c r="I146">
        <v>392000</v>
      </c>
      <c r="J146">
        <v>190309</v>
      </c>
      <c r="K146">
        <v>0.48548214285714286</v>
      </c>
    </row>
    <row r="147" spans="1:11" x14ac:dyDescent="0.25">
      <c r="A147">
        <v>2006</v>
      </c>
      <c r="B147">
        <v>1</v>
      </c>
      <c r="C147" s="1" t="s">
        <v>2</v>
      </c>
      <c r="D147">
        <v>1</v>
      </c>
      <c r="E147">
        <v>1</v>
      </c>
      <c r="F147" s="1" t="s">
        <v>15</v>
      </c>
      <c r="G147">
        <v>352</v>
      </c>
      <c r="H147">
        <v>1</v>
      </c>
      <c r="I147">
        <v>352000</v>
      </c>
      <c r="J147">
        <v>214791</v>
      </c>
      <c r="K147">
        <v>0.61020170454545464</v>
      </c>
    </row>
    <row r="148" spans="1:11" x14ac:dyDescent="0.25">
      <c r="A148">
        <v>2006</v>
      </c>
      <c r="B148">
        <v>2</v>
      </c>
      <c r="C148" s="1" t="s">
        <v>2</v>
      </c>
      <c r="D148">
        <v>1</v>
      </c>
      <c r="E148">
        <v>1</v>
      </c>
      <c r="F148" s="1" t="s">
        <v>14</v>
      </c>
      <c r="G148">
        <v>352</v>
      </c>
      <c r="H148">
        <v>1</v>
      </c>
      <c r="I148">
        <v>352000</v>
      </c>
      <c r="J148">
        <v>102859</v>
      </c>
      <c r="K148">
        <v>0.29221306818181819</v>
      </c>
    </row>
    <row r="149" spans="1:11" x14ac:dyDescent="0.25">
      <c r="A149">
        <v>2006</v>
      </c>
      <c r="B149">
        <v>2</v>
      </c>
      <c r="C149" s="1" t="s">
        <v>2</v>
      </c>
      <c r="D149">
        <v>1</v>
      </c>
      <c r="E149">
        <v>1</v>
      </c>
      <c r="F149" s="1" t="s">
        <v>15</v>
      </c>
      <c r="G149">
        <v>320</v>
      </c>
      <c r="H149">
        <v>1</v>
      </c>
      <c r="I149">
        <v>320000</v>
      </c>
      <c r="J149">
        <v>149359</v>
      </c>
      <c r="K149">
        <v>0.46674687500000001</v>
      </c>
    </row>
    <row r="150" spans="1:11" x14ac:dyDescent="0.25">
      <c r="A150">
        <v>2006</v>
      </c>
      <c r="B150">
        <v>3</v>
      </c>
      <c r="C150" s="1" t="s">
        <v>2</v>
      </c>
      <c r="D150">
        <v>1</v>
      </c>
      <c r="E150">
        <v>1</v>
      </c>
      <c r="F150" s="1" t="s">
        <v>14</v>
      </c>
      <c r="G150">
        <v>376</v>
      </c>
      <c r="H150">
        <v>1</v>
      </c>
      <c r="I150">
        <v>376000</v>
      </c>
      <c r="J150">
        <v>99415</v>
      </c>
      <c r="K150">
        <v>0.26440159574468086</v>
      </c>
    </row>
    <row r="151" spans="1:11" x14ac:dyDescent="0.25">
      <c r="A151">
        <v>2006</v>
      </c>
      <c r="B151">
        <v>3</v>
      </c>
      <c r="C151" s="1" t="s">
        <v>2</v>
      </c>
      <c r="D151">
        <v>1</v>
      </c>
      <c r="E151">
        <v>1</v>
      </c>
      <c r="F151" s="1" t="s">
        <v>15</v>
      </c>
      <c r="G151">
        <v>368</v>
      </c>
      <c r="H151">
        <v>1</v>
      </c>
      <c r="I151">
        <v>368000</v>
      </c>
      <c r="J151">
        <v>158129</v>
      </c>
      <c r="K151">
        <v>0.4296983695652174</v>
      </c>
    </row>
    <row r="152" spans="1:11" x14ac:dyDescent="0.25">
      <c r="A152">
        <v>2006</v>
      </c>
      <c r="B152">
        <v>4</v>
      </c>
      <c r="C152" s="1" t="s">
        <v>2</v>
      </c>
      <c r="D152">
        <v>1</v>
      </c>
      <c r="E152">
        <v>1</v>
      </c>
      <c r="F152" s="1" t="s">
        <v>14</v>
      </c>
      <c r="G152">
        <v>400</v>
      </c>
      <c r="H152">
        <v>1</v>
      </c>
      <c r="I152">
        <v>400000</v>
      </c>
      <c r="J152">
        <v>229366</v>
      </c>
      <c r="K152">
        <v>0.57341500000000001</v>
      </c>
    </row>
    <row r="153" spans="1:11" x14ac:dyDescent="0.25">
      <c r="A153">
        <v>2006</v>
      </c>
      <c r="B153">
        <v>4</v>
      </c>
      <c r="C153" s="1" t="s">
        <v>2</v>
      </c>
      <c r="D153">
        <v>1</v>
      </c>
      <c r="E153">
        <v>1</v>
      </c>
      <c r="F153" s="1" t="s">
        <v>15</v>
      </c>
      <c r="G153">
        <v>320</v>
      </c>
      <c r="H153">
        <v>1</v>
      </c>
      <c r="I153">
        <v>320000</v>
      </c>
      <c r="J153">
        <v>210159</v>
      </c>
      <c r="K153">
        <v>0.65674687499999995</v>
      </c>
    </row>
    <row r="154" spans="1:11" x14ac:dyDescent="0.25">
      <c r="A154">
        <v>2006</v>
      </c>
      <c r="B154">
        <v>5</v>
      </c>
      <c r="C154" s="1" t="s">
        <v>2</v>
      </c>
      <c r="D154">
        <v>1</v>
      </c>
      <c r="E154">
        <v>1</v>
      </c>
      <c r="F154" s="1" t="s">
        <v>14</v>
      </c>
      <c r="G154">
        <v>376</v>
      </c>
      <c r="H154">
        <v>1</v>
      </c>
      <c r="I154">
        <v>376000</v>
      </c>
      <c r="J154">
        <v>188516</v>
      </c>
      <c r="K154">
        <v>0.50137234042553191</v>
      </c>
    </row>
    <row r="155" spans="1:11" x14ac:dyDescent="0.25">
      <c r="A155">
        <v>2006</v>
      </c>
      <c r="B155">
        <v>5</v>
      </c>
      <c r="C155" s="1" t="s">
        <v>2</v>
      </c>
      <c r="D155">
        <v>1</v>
      </c>
      <c r="E155">
        <v>1</v>
      </c>
      <c r="F155" s="1" t="s">
        <v>15</v>
      </c>
      <c r="G155">
        <v>368</v>
      </c>
      <c r="H155">
        <v>1</v>
      </c>
      <c r="I155">
        <v>368000</v>
      </c>
      <c r="J155">
        <v>227070</v>
      </c>
      <c r="K155">
        <v>0.61703804347826086</v>
      </c>
    </row>
    <row r="156" spans="1:11" x14ac:dyDescent="0.25">
      <c r="A156">
        <v>2006</v>
      </c>
      <c r="B156">
        <v>6</v>
      </c>
      <c r="C156" s="1" t="s">
        <v>2</v>
      </c>
      <c r="D156">
        <v>1</v>
      </c>
      <c r="E156">
        <v>1</v>
      </c>
      <c r="F156" s="1" t="s">
        <v>14</v>
      </c>
      <c r="G156">
        <v>368</v>
      </c>
      <c r="H156">
        <v>1</v>
      </c>
      <c r="I156">
        <v>368000</v>
      </c>
      <c r="J156">
        <v>183260</v>
      </c>
      <c r="K156">
        <v>0.4979891304347826</v>
      </c>
    </row>
    <row r="157" spans="1:11" x14ac:dyDescent="0.25">
      <c r="A157">
        <v>2006</v>
      </c>
      <c r="B157">
        <v>6</v>
      </c>
      <c r="C157" s="1" t="s">
        <v>2</v>
      </c>
      <c r="D157">
        <v>1</v>
      </c>
      <c r="E157">
        <v>1</v>
      </c>
      <c r="F157" s="1" t="s">
        <v>15</v>
      </c>
      <c r="G157">
        <v>352</v>
      </c>
      <c r="H157">
        <v>1</v>
      </c>
      <c r="I157">
        <v>352000</v>
      </c>
      <c r="J157">
        <v>215940</v>
      </c>
      <c r="K157">
        <v>0.61346590909090903</v>
      </c>
    </row>
    <row r="158" spans="1:11" x14ac:dyDescent="0.25">
      <c r="A158">
        <v>2006</v>
      </c>
      <c r="B158">
        <v>7</v>
      </c>
      <c r="C158" s="1" t="s">
        <v>2</v>
      </c>
      <c r="D158">
        <v>1</v>
      </c>
      <c r="E158">
        <v>1</v>
      </c>
      <c r="F158" s="1" t="s">
        <v>14</v>
      </c>
      <c r="G158">
        <v>408</v>
      </c>
      <c r="H158">
        <v>1</v>
      </c>
      <c r="I158">
        <v>408000</v>
      </c>
      <c r="J158">
        <v>117681</v>
      </c>
      <c r="K158">
        <v>0.28843382352941177</v>
      </c>
    </row>
    <row r="159" spans="1:11" x14ac:dyDescent="0.25">
      <c r="A159">
        <v>2006</v>
      </c>
      <c r="B159">
        <v>7</v>
      </c>
      <c r="C159" s="1" t="s">
        <v>2</v>
      </c>
      <c r="D159">
        <v>1</v>
      </c>
      <c r="E159">
        <v>1</v>
      </c>
      <c r="F159" s="1" t="s">
        <v>15</v>
      </c>
      <c r="G159">
        <v>336</v>
      </c>
      <c r="H159">
        <v>1</v>
      </c>
      <c r="I159">
        <v>336000</v>
      </c>
      <c r="J159">
        <v>87455</v>
      </c>
      <c r="K159">
        <v>0.26028273809523805</v>
      </c>
    </row>
    <row r="160" spans="1:11" x14ac:dyDescent="0.25">
      <c r="A160">
        <v>2006</v>
      </c>
      <c r="B160">
        <v>8</v>
      </c>
      <c r="C160" s="1" t="s">
        <v>2</v>
      </c>
      <c r="D160">
        <v>1</v>
      </c>
      <c r="E160">
        <v>1</v>
      </c>
      <c r="F160" s="1" t="s">
        <v>14</v>
      </c>
      <c r="G160">
        <v>376</v>
      </c>
      <c r="H160">
        <v>1</v>
      </c>
      <c r="I160">
        <v>376000</v>
      </c>
      <c r="J160">
        <v>68835</v>
      </c>
      <c r="K160">
        <v>0.18307180851063831</v>
      </c>
    </row>
    <row r="161" spans="1:11" x14ac:dyDescent="0.25">
      <c r="A161">
        <v>2006</v>
      </c>
      <c r="B161">
        <v>8</v>
      </c>
      <c r="C161" s="1" t="s">
        <v>2</v>
      </c>
      <c r="D161">
        <v>1</v>
      </c>
      <c r="E161">
        <v>1</v>
      </c>
      <c r="F161" s="1" t="s">
        <v>15</v>
      </c>
      <c r="G161">
        <v>368</v>
      </c>
      <c r="H161">
        <v>1</v>
      </c>
      <c r="I161">
        <v>368000</v>
      </c>
      <c r="J161">
        <v>106458</v>
      </c>
      <c r="K161">
        <v>0.28928804347826087</v>
      </c>
    </row>
    <row r="162" spans="1:11" x14ac:dyDescent="0.25">
      <c r="A162">
        <v>2006</v>
      </c>
      <c r="B162">
        <v>9</v>
      </c>
      <c r="C162" s="1" t="s">
        <v>2</v>
      </c>
      <c r="D162">
        <v>1</v>
      </c>
      <c r="E162">
        <v>1</v>
      </c>
      <c r="F162" s="1" t="s">
        <v>14</v>
      </c>
      <c r="G162">
        <v>384</v>
      </c>
      <c r="H162">
        <v>1</v>
      </c>
      <c r="I162">
        <v>384000</v>
      </c>
      <c r="J162">
        <v>19869</v>
      </c>
      <c r="K162">
        <v>5.1742187500000002E-2</v>
      </c>
    </row>
    <row r="163" spans="1:11" x14ac:dyDescent="0.25">
      <c r="A163">
        <v>2006</v>
      </c>
      <c r="B163">
        <v>9</v>
      </c>
      <c r="C163" s="1" t="s">
        <v>2</v>
      </c>
      <c r="D163">
        <v>1</v>
      </c>
      <c r="E163">
        <v>1</v>
      </c>
      <c r="F163" s="1" t="s">
        <v>15</v>
      </c>
      <c r="G163">
        <v>336</v>
      </c>
      <c r="H163">
        <v>1</v>
      </c>
      <c r="I163">
        <v>336000</v>
      </c>
      <c r="J163">
        <v>12106</v>
      </c>
      <c r="K163">
        <v>3.6029761904761905E-2</v>
      </c>
    </row>
    <row r="164" spans="1:11" x14ac:dyDescent="0.25">
      <c r="A164">
        <v>2006</v>
      </c>
      <c r="B164">
        <v>10</v>
      </c>
      <c r="C164" s="1" t="s">
        <v>2</v>
      </c>
      <c r="D164">
        <v>1</v>
      </c>
      <c r="E164">
        <v>1</v>
      </c>
      <c r="F164" s="1" t="s">
        <v>14</v>
      </c>
      <c r="G164">
        <v>392</v>
      </c>
      <c r="H164">
        <v>1</v>
      </c>
      <c r="I164">
        <v>392000</v>
      </c>
      <c r="J164">
        <v>213990</v>
      </c>
      <c r="K164">
        <v>0.54589285714285718</v>
      </c>
    </row>
    <row r="165" spans="1:11" x14ac:dyDescent="0.25">
      <c r="A165">
        <v>2006</v>
      </c>
      <c r="B165">
        <v>10</v>
      </c>
      <c r="C165" s="1" t="s">
        <v>2</v>
      </c>
      <c r="D165">
        <v>1</v>
      </c>
      <c r="E165">
        <v>1</v>
      </c>
      <c r="F165" s="1" t="s">
        <v>15</v>
      </c>
      <c r="G165">
        <v>352</v>
      </c>
      <c r="H165">
        <v>1</v>
      </c>
      <c r="I165">
        <v>352000</v>
      </c>
      <c r="J165">
        <v>211688</v>
      </c>
      <c r="K165">
        <v>0.60138636363636366</v>
      </c>
    </row>
    <row r="166" spans="1:11" x14ac:dyDescent="0.25">
      <c r="A166">
        <v>2006</v>
      </c>
      <c r="B166">
        <v>11</v>
      </c>
      <c r="C166" s="1" t="s">
        <v>2</v>
      </c>
      <c r="D166">
        <v>1</v>
      </c>
      <c r="E166">
        <v>1</v>
      </c>
      <c r="F166" s="1" t="s">
        <v>14</v>
      </c>
      <c r="G166">
        <v>368</v>
      </c>
      <c r="H166">
        <v>1</v>
      </c>
      <c r="I166">
        <v>368000</v>
      </c>
      <c r="J166">
        <v>169237</v>
      </c>
      <c r="K166">
        <v>0.45988315217391301</v>
      </c>
    </row>
    <row r="167" spans="1:11" x14ac:dyDescent="0.25">
      <c r="A167">
        <v>2006</v>
      </c>
      <c r="B167">
        <v>11</v>
      </c>
      <c r="C167" s="1" t="s">
        <v>2</v>
      </c>
      <c r="D167">
        <v>1</v>
      </c>
      <c r="E167">
        <v>1</v>
      </c>
      <c r="F167" s="1" t="s">
        <v>15</v>
      </c>
      <c r="G167">
        <v>352</v>
      </c>
      <c r="H167">
        <v>1</v>
      </c>
      <c r="I167">
        <v>352000</v>
      </c>
      <c r="J167">
        <v>200771</v>
      </c>
      <c r="K167">
        <v>0.5703721590909091</v>
      </c>
    </row>
    <row r="168" spans="1:11" x14ac:dyDescent="0.25">
      <c r="A168">
        <v>2006</v>
      </c>
      <c r="B168">
        <v>12</v>
      </c>
      <c r="C168" s="1" t="s">
        <v>2</v>
      </c>
      <c r="D168">
        <v>1</v>
      </c>
      <c r="E168">
        <v>1</v>
      </c>
      <c r="F168" s="1" t="s">
        <v>14</v>
      </c>
      <c r="G168">
        <v>408</v>
      </c>
      <c r="H168">
        <v>1</v>
      </c>
      <c r="I168">
        <v>408000</v>
      </c>
      <c r="J168">
        <v>189415</v>
      </c>
      <c r="K168">
        <v>0.46425245098039214</v>
      </c>
    </row>
    <row r="169" spans="1:11" x14ac:dyDescent="0.25">
      <c r="A169">
        <v>2006</v>
      </c>
      <c r="B169">
        <v>12</v>
      </c>
      <c r="C169" s="1" t="s">
        <v>2</v>
      </c>
      <c r="D169">
        <v>1</v>
      </c>
      <c r="E169">
        <v>1</v>
      </c>
      <c r="F169" s="1" t="s">
        <v>15</v>
      </c>
      <c r="G169">
        <v>336</v>
      </c>
      <c r="H169">
        <v>1</v>
      </c>
      <c r="I169">
        <v>336000</v>
      </c>
      <c r="J169">
        <v>196606</v>
      </c>
      <c r="K169">
        <v>0.58513690476190472</v>
      </c>
    </row>
    <row r="170" spans="1:11" x14ac:dyDescent="0.25">
      <c r="A170">
        <v>2007</v>
      </c>
      <c r="B170">
        <v>1</v>
      </c>
      <c r="C170" s="1" t="s">
        <v>2</v>
      </c>
      <c r="D170">
        <v>1</v>
      </c>
      <c r="E170">
        <v>1</v>
      </c>
      <c r="F170" s="1" t="s">
        <v>14</v>
      </c>
      <c r="G170">
        <v>376</v>
      </c>
      <c r="H170">
        <v>1</v>
      </c>
      <c r="I170">
        <v>376000</v>
      </c>
      <c r="J170">
        <v>119780</v>
      </c>
      <c r="K170">
        <v>0.31856382978723402</v>
      </c>
    </row>
    <row r="171" spans="1:11" x14ac:dyDescent="0.25">
      <c r="A171">
        <v>2007</v>
      </c>
      <c r="B171">
        <v>1</v>
      </c>
      <c r="C171" s="1" t="s">
        <v>2</v>
      </c>
      <c r="D171">
        <v>1</v>
      </c>
      <c r="E171">
        <v>1</v>
      </c>
      <c r="F171" s="1" t="s">
        <v>15</v>
      </c>
      <c r="G171">
        <v>368</v>
      </c>
      <c r="H171">
        <v>1</v>
      </c>
      <c r="I171">
        <v>368000</v>
      </c>
      <c r="J171">
        <v>176405</v>
      </c>
      <c r="K171">
        <v>0.47936141304347829</v>
      </c>
    </row>
    <row r="172" spans="1:11" x14ac:dyDescent="0.25">
      <c r="A172">
        <v>2007</v>
      </c>
      <c r="B172">
        <v>2</v>
      </c>
      <c r="C172" s="1" t="s">
        <v>2</v>
      </c>
      <c r="D172">
        <v>1</v>
      </c>
      <c r="E172">
        <v>1</v>
      </c>
      <c r="F172" s="1" t="s">
        <v>14</v>
      </c>
      <c r="G172">
        <v>352</v>
      </c>
      <c r="H172">
        <v>1</v>
      </c>
      <c r="I172">
        <v>352000</v>
      </c>
      <c r="J172">
        <v>23389</v>
      </c>
      <c r="K172">
        <v>6.6446022727272722E-2</v>
      </c>
    </row>
    <row r="173" spans="1:11" x14ac:dyDescent="0.25">
      <c r="A173">
        <v>2007</v>
      </c>
      <c r="B173">
        <v>2</v>
      </c>
      <c r="C173" s="1" t="s">
        <v>2</v>
      </c>
      <c r="D173">
        <v>1</v>
      </c>
      <c r="E173">
        <v>1</v>
      </c>
      <c r="F173" s="1" t="s">
        <v>15</v>
      </c>
      <c r="G173">
        <v>320</v>
      </c>
      <c r="H173">
        <v>1</v>
      </c>
      <c r="I173">
        <v>320000</v>
      </c>
      <c r="J173">
        <v>31762</v>
      </c>
      <c r="K173">
        <v>9.9256250000000004E-2</v>
      </c>
    </row>
    <row r="174" spans="1:11" x14ac:dyDescent="0.25">
      <c r="A174">
        <v>2007</v>
      </c>
      <c r="B174">
        <v>3</v>
      </c>
      <c r="C174" s="1" t="s">
        <v>2</v>
      </c>
      <c r="D174">
        <v>1</v>
      </c>
      <c r="E174">
        <v>1</v>
      </c>
      <c r="F174" s="1" t="s">
        <v>14</v>
      </c>
      <c r="G174">
        <v>392</v>
      </c>
      <c r="H174">
        <v>1</v>
      </c>
      <c r="I174">
        <v>392000</v>
      </c>
      <c r="J174">
        <v>140382</v>
      </c>
      <c r="K174">
        <v>0.3581173469387755</v>
      </c>
    </row>
    <row r="175" spans="1:11" x14ac:dyDescent="0.25">
      <c r="A175">
        <v>2007</v>
      </c>
      <c r="B175">
        <v>3</v>
      </c>
      <c r="C175" s="1" t="s">
        <v>2</v>
      </c>
      <c r="D175">
        <v>1</v>
      </c>
      <c r="E175">
        <v>1</v>
      </c>
      <c r="F175" s="1" t="s">
        <v>15</v>
      </c>
      <c r="G175">
        <v>352</v>
      </c>
      <c r="H175">
        <v>1</v>
      </c>
      <c r="I175">
        <v>352000</v>
      </c>
      <c r="J175">
        <v>142174</v>
      </c>
      <c r="K175">
        <v>0.4039034090909091</v>
      </c>
    </row>
    <row r="176" spans="1:11" x14ac:dyDescent="0.25">
      <c r="A176">
        <v>2007</v>
      </c>
      <c r="B176">
        <v>4</v>
      </c>
      <c r="C176" s="1" t="s">
        <v>2</v>
      </c>
      <c r="D176">
        <v>1</v>
      </c>
      <c r="E176">
        <v>1</v>
      </c>
      <c r="F176" s="1" t="s">
        <v>14</v>
      </c>
      <c r="G176">
        <v>384</v>
      </c>
      <c r="H176">
        <v>1</v>
      </c>
      <c r="I176">
        <v>384000</v>
      </c>
      <c r="J176">
        <v>276422</v>
      </c>
      <c r="K176">
        <v>0.7198489583333334</v>
      </c>
    </row>
    <row r="177" spans="1:11" x14ac:dyDescent="0.25">
      <c r="A177">
        <v>2007</v>
      </c>
      <c r="B177">
        <v>4</v>
      </c>
      <c r="C177" s="1" t="s">
        <v>2</v>
      </c>
      <c r="D177">
        <v>1</v>
      </c>
      <c r="E177">
        <v>1</v>
      </c>
      <c r="F177" s="1" t="s">
        <v>15</v>
      </c>
      <c r="G177">
        <v>336</v>
      </c>
      <c r="H177">
        <v>1</v>
      </c>
      <c r="I177">
        <v>336000</v>
      </c>
      <c r="J177">
        <v>256723</v>
      </c>
      <c r="K177">
        <v>0.76405654761904773</v>
      </c>
    </row>
    <row r="178" spans="1:11" x14ac:dyDescent="0.25">
      <c r="A178">
        <v>2007</v>
      </c>
      <c r="B178">
        <v>5</v>
      </c>
      <c r="C178" s="1" t="s">
        <v>2</v>
      </c>
      <c r="D178">
        <v>1</v>
      </c>
      <c r="E178">
        <v>1</v>
      </c>
      <c r="F178" s="1" t="s">
        <v>14</v>
      </c>
      <c r="G178">
        <v>376</v>
      </c>
      <c r="H178">
        <v>1</v>
      </c>
      <c r="I178">
        <v>376000</v>
      </c>
      <c r="J178">
        <v>143542</v>
      </c>
      <c r="K178">
        <v>0.38176063829787232</v>
      </c>
    </row>
    <row r="179" spans="1:11" x14ac:dyDescent="0.25">
      <c r="A179">
        <v>2007</v>
      </c>
      <c r="B179">
        <v>5</v>
      </c>
      <c r="C179" s="1" t="s">
        <v>2</v>
      </c>
      <c r="D179">
        <v>1</v>
      </c>
      <c r="E179">
        <v>1</v>
      </c>
      <c r="F179" s="1" t="s">
        <v>15</v>
      </c>
      <c r="G179">
        <v>368</v>
      </c>
      <c r="H179">
        <v>1</v>
      </c>
      <c r="I179">
        <v>368000</v>
      </c>
      <c r="J179">
        <v>193977</v>
      </c>
      <c r="K179">
        <v>0.52711141304347831</v>
      </c>
    </row>
    <row r="180" spans="1:11" x14ac:dyDescent="0.25">
      <c r="A180">
        <v>2007</v>
      </c>
      <c r="B180">
        <v>6</v>
      </c>
      <c r="C180" s="1" t="s">
        <v>2</v>
      </c>
      <c r="D180">
        <v>1</v>
      </c>
      <c r="E180">
        <v>1</v>
      </c>
      <c r="F180" s="1" t="s">
        <v>14</v>
      </c>
      <c r="G180">
        <v>384</v>
      </c>
      <c r="H180">
        <v>1</v>
      </c>
      <c r="I180">
        <v>384000</v>
      </c>
      <c r="J180">
        <v>53806</v>
      </c>
      <c r="K180">
        <v>0.14011979166666666</v>
      </c>
    </row>
    <row r="181" spans="1:11" x14ac:dyDescent="0.25">
      <c r="A181">
        <v>2007</v>
      </c>
      <c r="B181">
        <v>6</v>
      </c>
      <c r="C181" s="1" t="s">
        <v>2</v>
      </c>
      <c r="D181">
        <v>1</v>
      </c>
      <c r="E181">
        <v>1</v>
      </c>
      <c r="F181" s="1" t="s">
        <v>15</v>
      </c>
      <c r="G181">
        <v>336</v>
      </c>
      <c r="H181">
        <v>1</v>
      </c>
      <c r="I181">
        <v>336000</v>
      </c>
      <c r="J181">
        <v>52680</v>
      </c>
      <c r="K181">
        <v>0.15678571428571428</v>
      </c>
    </row>
    <row r="182" spans="1:11" x14ac:dyDescent="0.25">
      <c r="A182">
        <v>2007</v>
      </c>
      <c r="B182">
        <v>7</v>
      </c>
      <c r="C182" s="1" t="s">
        <v>2</v>
      </c>
      <c r="D182">
        <v>1</v>
      </c>
      <c r="E182">
        <v>1</v>
      </c>
      <c r="F182" s="1" t="s">
        <v>14</v>
      </c>
      <c r="G182">
        <v>392</v>
      </c>
      <c r="H182">
        <v>1</v>
      </c>
      <c r="I182">
        <v>392000</v>
      </c>
      <c r="J182">
        <v>107256</v>
      </c>
      <c r="K182">
        <v>0.27361224489795916</v>
      </c>
    </row>
    <row r="183" spans="1:11" x14ac:dyDescent="0.25">
      <c r="A183">
        <v>2007</v>
      </c>
      <c r="B183">
        <v>7</v>
      </c>
      <c r="C183" s="1" t="s">
        <v>2</v>
      </c>
      <c r="D183">
        <v>1</v>
      </c>
      <c r="E183">
        <v>1</v>
      </c>
      <c r="F183" s="1" t="s">
        <v>15</v>
      </c>
      <c r="G183">
        <v>352</v>
      </c>
      <c r="H183">
        <v>1</v>
      </c>
      <c r="I183">
        <v>352000</v>
      </c>
      <c r="J183">
        <v>121357</v>
      </c>
      <c r="K183">
        <v>0.34476420454545453</v>
      </c>
    </row>
    <row r="184" spans="1:11" x14ac:dyDescent="0.25">
      <c r="A184">
        <v>2007</v>
      </c>
      <c r="B184">
        <v>8</v>
      </c>
      <c r="C184" s="1" t="s">
        <v>2</v>
      </c>
      <c r="D184">
        <v>1</v>
      </c>
      <c r="E184">
        <v>1</v>
      </c>
      <c r="F184" s="1" t="s">
        <v>14</v>
      </c>
      <c r="G184">
        <v>376</v>
      </c>
      <c r="H184">
        <v>1</v>
      </c>
      <c r="I184">
        <v>376000</v>
      </c>
      <c r="J184">
        <v>3547</v>
      </c>
      <c r="K184">
        <v>9.433510638297872E-3</v>
      </c>
    </row>
    <row r="185" spans="1:11" x14ac:dyDescent="0.25">
      <c r="A185">
        <v>2007</v>
      </c>
      <c r="B185">
        <v>8</v>
      </c>
      <c r="C185" s="1" t="s">
        <v>2</v>
      </c>
      <c r="D185">
        <v>1</v>
      </c>
      <c r="E185">
        <v>1</v>
      </c>
      <c r="F185" s="1" t="s">
        <v>15</v>
      </c>
      <c r="G185">
        <v>368</v>
      </c>
      <c r="H185">
        <v>1</v>
      </c>
      <c r="I185">
        <v>368000</v>
      </c>
      <c r="J185">
        <v>6874</v>
      </c>
      <c r="K185">
        <v>1.8679347826086955E-2</v>
      </c>
    </row>
    <row r="186" spans="1:11" x14ac:dyDescent="0.25">
      <c r="A186">
        <v>2007</v>
      </c>
      <c r="B186">
        <v>9</v>
      </c>
      <c r="C186" s="1" t="s">
        <v>2</v>
      </c>
      <c r="D186">
        <v>1</v>
      </c>
      <c r="E186">
        <v>1</v>
      </c>
      <c r="F186" s="1" t="s">
        <v>14</v>
      </c>
      <c r="G186">
        <v>400</v>
      </c>
      <c r="H186">
        <v>1</v>
      </c>
      <c r="I186">
        <v>400000</v>
      </c>
      <c r="J186">
        <v>5597</v>
      </c>
      <c r="K186">
        <v>1.39925E-2</v>
      </c>
    </row>
    <row r="187" spans="1:11" x14ac:dyDescent="0.25">
      <c r="A187">
        <v>2007</v>
      </c>
      <c r="B187">
        <v>9</v>
      </c>
      <c r="C187" s="1" t="s">
        <v>2</v>
      </c>
      <c r="D187">
        <v>1</v>
      </c>
      <c r="E187">
        <v>1</v>
      </c>
      <c r="F187" s="1" t="s">
        <v>15</v>
      </c>
      <c r="G187">
        <v>320</v>
      </c>
      <c r="H187">
        <v>1</v>
      </c>
      <c r="I187">
        <v>320000</v>
      </c>
      <c r="J187">
        <v>2343</v>
      </c>
      <c r="K187">
        <v>7.3218750000000003E-3</v>
      </c>
    </row>
    <row r="188" spans="1:11" x14ac:dyDescent="0.25">
      <c r="A188">
        <v>2007</v>
      </c>
      <c r="B188">
        <v>10</v>
      </c>
      <c r="C188" s="1" t="s">
        <v>2</v>
      </c>
      <c r="D188">
        <v>1</v>
      </c>
      <c r="E188">
        <v>1</v>
      </c>
      <c r="F188" s="1" t="s">
        <v>14</v>
      </c>
      <c r="G188">
        <v>376</v>
      </c>
      <c r="H188">
        <v>1</v>
      </c>
      <c r="I188">
        <v>376000</v>
      </c>
      <c r="J188">
        <v>127514</v>
      </c>
      <c r="K188">
        <v>0.3391329787234042</v>
      </c>
    </row>
    <row r="189" spans="1:11" x14ac:dyDescent="0.25">
      <c r="A189">
        <v>2007</v>
      </c>
      <c r="B189">
        <v>10</v>
      </c>
      <c r="C189" s="1" t="s">
        <v>2</v>
      </c>
      <c r="D189">
        <v>1</v>
      </c>
      <c r="E189">
        <v>1</v>
      </c>
      <c r="F189" s="1" t="s">
        <v>15</v>
      </c>
      <c r="G189">
        <v>368</v>
      </c>
      <c r="H189">
        <v>1</v>
      </c>
      <c r="I189">
        <v>368000</v>
      </c>
      <c r="J189">
        <v>133720</v>
      </c>
      <c r="K189">
        <v>0.36336956521739128</v>
      </c>
    </row>
    <row r="190" spans="1:11" x14ac:dyDescent="0.25">
      <c r="A190">
        <v>2007</v>
      </c>
      <c r="B190">
        <v>11</v>
      </c>
      <c r="C190" s="1" t="s">
        <v>2</v>
      </c>
      <c r="D190">
        <v>1</v>
      </c>
      <c r="E190">
        <v>1</v>
      </c>
      <c r="F190" s="1" t="s">
        <v>14</v>
      </c>
      <c r="G190">
        <v>368</v>
      </c>
      <c r="H190">
        <v>1</v>
      </c>
      <c r="I190">
        <v>368000</v>
      </c>
      <c r="J190">
        <v>147461</v>
      </c>
      <c r="K190">
        <v>0.40070923913043477</v>
      </c>
    </row>
    <row r="191" spans="1:11" x14ac:dyDescent="0.25">
      <c r="A191">
        <v>2007</v>
      </c>
      <c r="B191">
        <v>11</v>
      </c>
      <c r="C191" s="1" t="s">
        <v>2</v>
      </c>
      <c r="D191">
        <v>1</v>
      </c>
      <c r="E191">
        <v>1</v>
      </c>
      <c r="F191" s="1" t="s">
        <v>15</v>
      </c>
      <c r="G191">
        <v>352</v>
      </c>
      <c r="H191">
        <v>1</v>
      </c>
      <c r="I191">
        <v>352000</v>
      </c>
      <c r="J191">
        <v>201923</v>
      </c>
      <c r="K191">
        <v>0.57364488636363631</v>
      </c>
    </row>
    <row r="192" spans="1:11" x14ac:dyDescent="0.25">
      <c r="A192">
        <v>2007</v>
      </c>
      <c r="B192">
        <v>12</v>
      </c>
      <c r="C192" s="1" t="s">
        <v>2</v>
      </c>
      <c r="D192">
        <v>1</v>
      </c>
      <c r="E192">
        <v>1</v>
      </c>
      <c r="F192" s="1" t="s">
        <v>14</v>
      </c>
      <c r="G192">
        <v>408</v>
      </c>
      <c r="H192">
        <v>1</v>
      </c>
      <c r="I192">
        <v>408000</v>
      </c>
      <c r="J192">
        <v>106442</v>
      </c>
      <c r="K192">
        <v>0.26088725490196074</v>
      </c>
    </row>
    <row r="193" spans="1:11" x14ac:dyDescent="0.25">
      <c r="A193">
        <v>2007</v>
      </c>
      <c r="B193">
        <v>12</v>
      </c>
      <c r="C193" s="1" t="s">
        <v>2</v>
      </c>
      <c r="D193">
        <v>1</v>
      </c>
      <c r="E193">
        <v>1</v>
      </c>
      <c r="F193" s="1" t="s">
        <v>15</v>
      </c>
      <c r="G193">
        <v>336</v>
      </c>
      <c r="H193">
        <v>1</v>
      </c>
      <c r="I193">
        <v>336000</v>
      </c>
      <c r="J193">
        <v>154278</v>
      </c>
      <c r="K193">
        <v>0.45916071428571431</v>
      </c>
    </row>
    <row r="194" spans="1:11" x14ac:dyDescent="0.25">
      <c r="A194">
        <v>2008</v>
      </c>
      <c r="B194">
        <v>1</v>
      </c>
      <c r="C194" s="1" t="s">
        <v>2</v>
      </c>
      <c r="D194">
        <v>1</v>
      </c>
      <c r="E194">
        <v>1</v>
      </c>
      <c r="F194" s="1" t="s">
        <v>14</v>
      </c>
      <c r="G194">
        <v>376</v>
      </c>
      <c r="H194">
        <v>1</v>
      </c>
      <c r="I194">
        <v>376000</v>
      </c>
      <c r="J194">
        <v>120893</v>
      </c>
      <c r="K194">
        <v>0.32152393617021274</v>
      </c>
    </row>
    <row r="195" spans="1:11" x14ac:dyDescent="0.25">
      <c r="A195">
        <v>2008</v>
      </c>
      <c r="B195">
        <v>1</v>
      </c>
      <c r="C195" s="1" t="s">
        <v>2</v>
      </c>
      <c r="D195">
        <v>1</v>
      </c>
      <c r="E195">
        <v>1</v>
      </c>
      <c r="F195" s="1" t="s">
        <v>15</v>
      </c>
      <c r="G195">
        <v>368</v>
      </c>
      <c r="H195">
        <v>1</v>
      </c>
      <c r="I195">
        <v>368000</v>
      </c>
      <c r="J195">
        <v>178381</v>
      </c>
      <c r="K195">
        <v>0.48473097826086958</v>
      </c>
    </row>
    <row r="196" spans="1:11" x14ac:dyDescent="0.25">
      <c r="A196">
        <v>2008</v>
      </c>
      <c r="B196">
        <v>2</v>
      </c>
      <c r="C196" s="1" t="s">
        <v>2</v>
      </c>
      <c r="D196">
        <v>1</v>
      </c>
      <c r="E196">
        <v>1</v>
      </c>
      <c r="F196" s="1" t="s">
        <v>14</v>
      </c>
      <c r="G196">
        <v>360</v>
      </c>
      <c r="H196">
        <v>1</v>
      </c>
      <c r="I196">
        <v>360000</v>
      </c>
      <c r="J196">
        <v>59380</v>
      </c>
      <c r="K196">
        <v>0.16494444444444445</v>
      </c>
    </row>
    <row r="197" spans="1:11" x14ac:dyDescent="0.25">
      <c r="A197">
        <v>2008</v>
      </c>
      <c r="B197">
        <v>2</v>
      </c>
      <c r="C197" s="1" t="s">
        <v>2</v>
      </c>
      <c r="D197">
        <v>1</v>
      </c>
      <c r="E197">
        <v>1</v>
      </c>
      <c r="F197" s="1" t="s">
        <v>15</v>
      </c>
      <c r="G197">
        <v>336</v>
      </c>
      <c r="H197">
        <v>1</v>
      </c>
      <c r="I197">
        <v>336000</v>
      </c>
      <c r="J197">
        <v>119648</v>
      </c>
      <c r="K197">
        <v>0.35609523809523808</v>
      </c>
    </row>
    <row r="198" spans="1:11" x14ac:dyDescent="0.25">
      <c r="A198">
        <v>2008</v>
      </c>
      <c r="B198">
        <v>3</v>
      </c>
      <c r="C198" s="1" t="s">
        <v>2</v>
      </c>
      <c r="D198">
        <v>1</v>
      </c>
      <c r="E198">
        <v>1</v>
      </c>
      <c r="F198" s="1" t="s">
        <v>14</v>
      </c>
      <c r="G198">
        <v>408</v>
      </c>
      <c r="H198">
        <v>1</v>
      </c>
      <c r="I198">
        <v>408000</v>
      </c>
      <c r="J198">
        <v>146461</v>
      </c>
      <c r="K198">
        <v>0.3589730392156863</v>
      </c>
    </row>
    <row r="199" spans="1:11" x14ac:dyDescent="0.25">
      <c r="A199">
        <v>2008</v>
      </c>
      <c r="B199">
        <v>3</v>
      </c>
      <c r="C199" s="1" t="s">
        <v>2</v>
      </c>
      <c r="D199">
        <v>1</v>
      </c>
      <c r="E199">
        <v>1</v>
      </c>
      <c r="F199" s="1" t="s">
        <v>15</v>
      </c>
      <c r="G199">
        <v>336</v>
      </c>
      <c r="H199">
        <v>1</v>
      </c>
      <c r="I199">
        <v>336000</v>
      </c>
      <c r="J199">
        <v>186542</v>
      </c>
      <c r="K199">
        <v>0.55518452380952388</v>
      </c>
    </row>
    <row r="200" spans="1:11" x14ac:dyDescent="0.25">
      <c r="A200">
        <v>2008</v>
      </c>
      <c r="B200">
        <v>4</v>
      </c>
      <c r="C200" s="1" t="s">
        <v>2</v>
      </c>
      <c r="D200">
        <v>1</v>
      </c>
      <c r="E200">
        <v>1</v>
      </c>
      <c r="F200" s="1" t="s">
        <v>14</v>
      </c>
      <c r="G200">
        <v>368</v>
      </c>
      <c r="H200">
        <v>1</v>
      </c>
      <c r="I200">
        <v>368000</v>
      </c>
      <c r="J200">
        <v>296587</v>
      </c>
      <c r="K200">
        <v>0.80594293478260859</v>
      </c>
    </row>
    <row r="201" spans="1:11" x14ac:dyDescent="0.25">
      <c r="A201">
        <v>2008</v>
      </c>
      <c r="B201">
        <v>4</v>
      </c>
      <c r="C201" s="1" t="s">
        <v>2</v>
      </c>
      <c r="D201">
        <v>1</v>
      </c>
      <c r="E201">
        <v>1</v>
      </c>
      <c r="F201" s="1" t="s">
        <v>15</v>
      </c>
      <c r="G201">
        <v>352</v>
      </c>
      <c r="H201">
        <v>1</v>
      </c>
      <c r="I201">
        <v>352000</v>
      </c>
      <c r="J201">
        <v>251067</v>
      </c>
      <c r="K201">
        <v>0.71325852272727275</v>
      </c>
    </row>
    <row r="202" spans="1:11" x14ac:dyDescent="0.25">
      <c r="A202">
        <v>2008</v>
      </c>
      <c r="B202">
        <v>5</v>
      </c>
      <c r="C202" s="1" t="s">
        <v>2</v>
      </c>
      <c r="D202">
        <v>1</v>
      </c>
      <c r="E202">
        <v>1</v>
      </c>
      <c r="F202" s="1" t="s">
        <v>14</v>
      </c>
      <c r="G202">
        <v>392</v>
      </c>
      <c r="H202">
        <v>1</v>
      </c>
      <c r="I202">
        <v>392000</v>
      </c>
      <c r="J202">
        <v>112766</v>
      </c>
      <c r="K202">
        <v>0.28766836734693879</v>
      </c>
    </row>
    <row r="203" spans="1:11" x14ac:dyDescent="0.25">
      <c r="A203">
        <v>2008</v>
      </c>
      <c r="B203">
        <v>5</v>
      </c>
      <c r="C203" s="1" t="s">
        <v>2</v>
      </c>
      <c r="D203">
        <v>1</v>
      </c>
      <c r="E203">
        <v>1</v>
      </c>
      <c r="F203" s="1" t="s">
        <v>15</v>
      </c>
      <c r="G203">
        <v>352</v>
      </c>
      <c r="H203">
        <v>1</v>
      </c>
      <c r="I203">
        <v>352000</v>
      </c>
      <c r="J203">
        <v>125913</v>
      </c>
      <c r="K203">
        <v>0.35770738636363636</v>
      </c>
    </row>
    <row r="204" spans="1:11" x14ac:dyDescent="0.25">
      <c r="A204">
        <v>2008</v>
      </c>
      <c r="B204">
        <v>6</v>
      </c>
      <c r="C204" s="1" t="s">
        <v>2</v>
      </c>
      <c r="D204">
        <v>1</v>
      </c>
      <c r="E204">
        <v>1</v>
      </c>
      <c r="F204" s="1" t="s">
        <v>14</v>
      </c>
      <c r="G204">
        <v>384</v>
      </c>
      <c r="H204">
        <v>1</v>
      </c>
      <c r="I204">
        <v>384000</v>
      </c>
      <c r="J204">
        <v>106205</v>
      </c>
      <c r="K204">
        <v>0.27657552083333337</v>
      </c>
    </row>
    <row r="205" spans="1:11" x14ac:dyDescent="0.25">
      <c r="A205">
        <v>2008</v>
      </c>
      <c r="B205">
        <v>6</v>
      </c>
      <c r="C205" s="1" t="s">
        <v>2</v>
      </c>
      <c r="D205">
        <v>1</v>
      </c>
      <c r="E205">
        <v>1</v>
      </c>
      <c r="F205" s="1" t="s">
        <v>15</v>
      </c>
      <c r="G205">
        <v>336</v>
      </c>
      <c r="H205">
        <v>1</v>
      </c>
      <c r="I205">
        <v>336000</v>
      </c>
      <c r="J205">
        <v>126267</v>
      </c>
      <c r="K205">
        <v>0.37579464285714287</v>
      </c>
    </row>
    <row r="206" spans="1:11" x14ac:dyDescent="0.25">
      <c r="A206">
        <v>2008</v>
      </c>
      <c r="B206">
        <v>7</v>
      </c>
      <c r="C206" s="1" t="s">
        <v>2</v>
      </c>
      <c r="D206">
        <v>1</v>
      </c>
      <c r="E206">
        <v>1</v>
      </c>
      <c r="F206" s="1" t="s">
        <v>14</v>
      </c>
      <c r="G206">
        <v>376</v>
      </c>
      <c r="H206">
        <v>1</v>
      </c>
      <c r="I206">
        <v>376000</v>
      </c>
      <c r="J206">
        <v>140371</v>
      </c>
      <c r="K206">
        <v>0.37332712765957449</v>
      </c>
    </row>
    <row r="207" spans="1:11" x14ac:dyDescent="0.25">
      <c r="A207">
        <v>2008</v>
      </c>
      <c r="B207">
        <v>7</v>
      </c>
      <c r="C207" s="1" t="s">
        <v>2</v>
      </c>
      <c r="D207">
        <v>1</v>
      </c>
      <c r="E207">
        <v>1</v>
      </c>
      <c r="F207" s="1" t="s">
        <v>15</v>
      </c>
      <c r="G207">
        <v>368</v>
      </c>
      <c r="H207">
        <v>1</v>
      </c>
      <c r="I207">
        <v>368000</v>
      </c>
      <c r="J207">
        <v>158021</v>
      </c>
      <c r="K207">
        <v>0.42940489130434784</v>
      </c>
    </row>
    <row r="208" spans="1:11" x14ac:dyDescent="0.25">
      <c r="A208">
        <v>2008</v>
      </c>
      <c r="B208">
        <v>8</v>
      </c>
      <c r="C208" s="1" t="s">
        <v>2</v>
      </c>
      <c r="D208">
        <v>1</v>
      </c>
      <c r="E208">
        <v>1</v>
      </c>
      <c r="F208" s="1" t="s">
        <v>14</v>
      </c>
      <c r="G208">
        <v>408</v>
      </c>
      <c r="H208">
        <v>1</v>
      </c>
      <c r="I208">
        <v>408000</v>
      </c>
      <c r="J208">
        <v>178744</v>
      </c>
      <c r="K208">
        <v>0.4380980392156863</v>
      </c>
    </row>
    <row r="209" spans="1:11" x14ac:dyDescent="0.25">
      <c r="A209">
        <v>2008</v>
      </c>
      <c r="B209">
        <v>8</v>
      </c>
      <c r="C209" s="1" t="s">
        <v>2</v>
      </c>
      <c r="D209">
        <v>1</v>
      </c>
      <c r="E209">
        <v>1</v>
      </c>
      <c r="F209" s="1" t="s">
        <v>15</v>
      </c>
      <c r="G209">
        <v>336</v>
      </c>
      <c r="H209">
        <v>1</v>
      </c>
      <c r="I209">
        <v>336000</v>
      </c>
      <c r="J209">
        <v>175936</v>
      </c>
      <c r="K209">
        <v>0.52361904761904765</v>
      </c>
    </row>
    <row r="210" spans="1:11" x14ac:dyDescent="0.25">
      <c r="A210">
        <v>2008</v>
      </c>
      <c r="B210">
        <v>9</v>
      </c>
      <c r="C210" s="1" t="s">
        <v>2</v>
      </c>
      <c r="D210">
        <v>1</v>
      </c>
      <c r="E210">
        <v>1</v>
      </c>
      <c r="F210" s="1" t="s">
        <v>14</v>
      </c>
      <c r="G210">
        <v>368</v>
      </c>
      <c r="H210">
        <v>1</v>
      </c>
      <c r="I210">
        <v>368000</v>
      </c>
      <c r="J210">
        <v>16427</v>
      </c>
      <c r="K210">
        <v>4.4638586956521738E-2</v>
      </c>
    </row>
    <row r="211" spans="1:11" x14ac:dyDescent="0.25">
      <c r="A211">
        <v>2008</v>
      </c>
      <c r="B211">
        <v>9</v>
      </c>
      <c r="C211" s="1" t="s">
        <v>2</v>
      </c>
      <c r="D211">
        <v>1</v>
      </c>
      <c r="E211">
        <v>1</v>
      </c>
      <c r="F211" s="1" t="s">
        <v>15</v>
      </c>
      <c r="G211">
        <v>352</v>
      </c>
      <c r="H211">
        <v>1</v>
      </c>
      <c r="I211">
        <v>352000</v>
      </c>
      <c r="J211">
        <v>31541</v>
      </c>
      <c r="K211">
        <v>8.9605113636363629E-2</v>
      </c>
    </row>
    <row r="212" spans="1:11" x14ac:dyDescent="0.25">
      <c r="A212">
        <v>2008</v>
      </c>
      <c r="B212">
        <v>10</v>
      </c>
      <c r="C212" s="1" t="s">
        <v>2</v>
      </c>
      <c r="D212">
        <v>1</v>
      </c>
      <c r="E212">
        <v>1</v>
      </c>
      <c r="F212" s="1" t="s">
        <v>14</v>
      </c>
      <c r="G212">
        <v>376</v>
      </c>
      <c r="H212">
        <v>1</v>
      </c>
      <c r="I212">
        <v>376000</v>
      </c>
      <c r="J212">
        <v>89756</v>
      </c>
      <c r="K212">
        <v>0.23871276595744681</v>
      </c>
    </row>
    <row r="213" spans="1:11" x14ac:dyDescent="0.25">
      <c r="A213">
        <v>2008</v>
      </c>
      <c r="B213">
        <v>10</v>
      </c>
      <c r="C213" s="1" t="s">
        <v>2</v>
      </c>
      <c r="D213">
        <v>1</v>
      </c>
      <c r="E213">
        <v>1</v>
      </c>
      <c r="F213" s="1" t="s">
        <v>15</v>
      </c>
      <c r="G213">
        <v>368</v>
      </c>
      <c r="H213">
        <v>1</v>
      </c>
      <c r="I213">
        <v>368000</v>
      </c>
      <c r="J213">
        <v>134328</v>
      </c>
      <c r="K213">
        <v>0.36502173913043473</v>
      </c>
    </row>
    <row r="214" spans="1:11" x14ac:dyDescent="0.25">
      <c r="A214">
        <v>2008</v>
      </c>
      <c r="B214">
        <v>11</v>
      </c>
      <c r="C214" s="1" t="s">
        <v>2</v>
      </c>
      <c r="D214">
        <v>1</v>
      </c>
      <c r="E214">
        <v>1</v>
      </c>
      <c r="F214" s="1" t="s">
        <v>14</v>
      </c>
      <c r="G214">
        <v>400</v>
      </c>
      <c r="H214">
        <v>1</v>
      </c>
      <c r="I214">
        <v>400000</v>
      </c>
      <c r="J214">
        <v>175864</v>
      </c>
      <c r="K214">
        <v>0.43966</v>
      </c>
    </row>
    <row r="215" spans="1:11" x14ac:dyDescent="0.25">
      <c r="A215">
        <v>2008</v>
      </c>
      <c r="B215">
        <v>11</v>
      </c>
      <c r="C215" s="1" t="s">
        <v>2</v>
      </c>
      <c r="D215">
        <v>1</v>
      </c>
      <c r="E215">
        <v>1</v>
      </c>
      <c r="F215" s="1" t="s">
        <v>15</v>
      </c>
      <c r="G215">
        <v>320</v>
      </c>
      <c r="H215">
        <v>1</v>
      </c>
      <c r="I215">
        <v>320000</v>
      </c>
      <c r="J215">
        <v>180857</v>
      </c>
      <c r="K215">
        <v>0.56517812499999998</v>
      </c>
    </row>
    <row r="216" spans="1:11" x14ac:dyDescent="0.25">
      <c r="A216">
        <v>2008</v>
      </c>
      <c r="B216">
        <v>12</v>
      </c>
      <c r="C216" s="1" t="s">
        <v>2</v>
      </c>
      <c r="D216">
        <v>1</v>
      </c>
      <c r="E216">
        <v>1</v>
      </c>
      <c r="F216" s="1" t="s">
        <v>14</v>
      </c>
      <c r="G216">
        <v>376</v>
      </c>
      <c r="H216">
        <v>1</v>
      </c>
      <c r="I216">
        <v>376000</v>
      </c>
      <c r="J216">
        <v>113890</v>
      </c>
      <c r="K216">
        <v>0.30289893617021274</v>
      </c>
    </row>
    <row r="217" spans="1:11" x14ac:dyDescent="0.25">
      <c r="A217">
        <v>2008</v>
      </c>
      <c r="B217">
        <v>12</v>
      </c>
      <c r="C217" s="1" t="s">
        <v>2</v>
      </c>
      <c r="D217">
        <v>1</v>
      </c>
      <c r="E217">
        <v>1</v>
      </c>
      <c r="F217" s="1" t="s">
        <v>15</v>
      </c>
      <c r="G217">
        <v>368</v>
      </c>
      <c r="H217">
        <v>1</v>
      </c>
      <c r="I217">
        <v>368000</v>
      </c>
      <c r="J217">
        <v>187362</v>
      </c>
      <c r="K217">
        <v>0.50913586956521739</v>
      </c>
    </row>
    <row r="218" spans="1:11" x14ac:dyDescent="0.25">
      <c r="A218">
        <v>2009</v>
      </c>
      <c r="B218">
        <v>1</v>
      </c>
      <c r="C218" s="1" t="s">
        <v>2</v>
      </c>
      <c r="D218">
        <v>1</v>
      </c>
      <c r="E218">
        <v>1</v>
      </c>
      <c r="F218" s="1" t="s">
        <v>14</v>
      </c>
      <c r="G218">
        <v>392</v>
      </c>
      <c r="H218">
        <v>1</v>
      </c>
      <c r="I218">
        <v>392000</v>
      </c>
      <c r="J218">
        <v>57389</v>
      </c>
      <c r="K218">
        <v>0.14640051020408162</v>
      </c>
    </row>
    <row r="219" spans="1:11" x14ac:dyDescent="0.25">
      <c r="A219">
        <v>2009</v>
      </c>
      <c r="B219">
        <v>1</v>
      </c>
      <c r="C219" s="1" t="s">
        <v>2</v>
      </c>
      <c r="D219">
        <v>1</v>
      </c>
      <c r="E219">
        <v>1</v>
      </c>
      <c r="F219" s="1" t="s">
        <v>15</v>
      </c>
      <c r="G219">
        <v>352</v>
      </c>
      <c r="H219">
        <v>1</v>
      </c>
      <c r="I219">
        <v>352000</v>
      </c>
      <c r="J219">
        <v>110847</v>
      </c>
      <c r="K219">
        <v>0.31490625</v>
      </c>
    </row>
    <row r="220" spans="1:11" x14ac:dyDescent="0.25">
      <c r="A220">
        <v>2009</v>
      </c>
      <c r="B220">
        <v>2</v>
      </c>
      <c r="C220" s="1" t="s">
        <v>2</v>
      </c>
      <c r="D220">
        <v>1</v>
      </c>
      <c r="E220">
        <v>1</v>
      </c>
      <c r="F220" s="1" t="s">
        <v>14</v>
      </c>
      <c r="G220">
        <v>352</v>
      </c>
      <c r="H220">
        <v>1</v>
      </c>
      <c r="I220">
        <v>352000</v>
      </c>
      <c r="J220">
        <v>70542</v>
      </c>
      <c r="K220">
        <v>0.20040340909090909</v>
      </c>
    </row>
    <row r="221" spans="1:11" x14ac:dyDescent="0.25">
      <c r="A221">
        <v>2009</v>
      </c>
      <c r="B221">
        <v>2</v>
      </c>
      <c r="C221" s="1" t="s">
        <v>2</v>
      </c>
      <c r="D221">
        <v>1</v>
      </c>
      <c r="E221">
        <v>1</v>
      </c>
      <c r="F221" s="1" t="s">
        <v>15</v>
      </c>
      <c r="G221">
        <v>320</v>
      </c>
      <c r="H221">
        <v>1</v>
      </c>
      <c r="I221">
        <v>320000</v>
      </c>
      <c r="J221">
        <v>93587</v>
      </c>
      <c r="K221">
        <v>0.29245937500000002</v>
      </c>
    </row>
    <row r="222" spans="1:11" x14ac:dyDescent="0.25">
      <c r="A222">
        <v>2009</v>
      </c>
      <c r="B222">
        <v>3</v>
      </c>
      <c r="C222" s="1" t="s">
        <v>2</v>
      </c>
      <c r="D222">
        <v>1</v>
      </c>
      <c r="E222">
        <v>1</v>
      </c>
      <c r="F222" s="1" t="s">
        <v>14</v>
      </c>
      <c r="G222">
        <v>392</v>
      </c>
      <c r="H222">
        <v>1</v>
      </c>
      <c r="I222">
        <v>392000</v>
      </c>
      <c r="J222">
        <v>242315</v>
      </c>
      <c r="K222">
        <v>0.61815051020408163</v>
      </c>
    </row>
    <row r="223" spans="1:11" x14ac:dyDescent="0.25">
      <c r="A223">
        <v>2009</v>
      </c>
      <c r="B223">
        <v>3</v>
      </c>
      <c r="C223" s="1" t="s">
        <v>2</v>
      </c>
      <c r="D223">
        <v>1</v>
      </c>
      <c r="E223">
        <v>1</v>
      </c>
      <c r="F223" s="1" t="s">
        <v>15</v>
      </c>
      <c r="G223">
        <v>352</v>
      </c>
      <c r="H223">
        <v>1</v>
      </c>
      <c r="I223">
        <v>352000</v>
      </c>
      <c r="J223">
        <v>239386</v>
      </c>
      <c r="K223">
        <v>0.68007386363636368</v>
      </c>
    </row>
    <row r="224" spans="1:11" x14ac:dyDescent="0.25">
      <c r="A224">
        <v>2009</v>
      </c>
      <c r="B224">
        <v>4</v>
      </c>
      <c r="C224" s="1" t="s">
        <v>2</v>
      </c>
      <c r="D224">
        <v>1</v>
      </c>
      <c r="E224">
        <v>1</v>
      </c>
      <c r="F224" s="1" t="s">
        <v>14</v>
      </c>
      <c r="G224">
        <v>368</v>
      </c>
      <c r="H224">
        <v>1</v>
      </c>
      <c r="I224">
        <v>368000</v>
      </c>
      <c r="J224">
        <v>255230</v>
      </c>
      <c r="K224">
        <v>0.69355978260869566</v>
      </c>
    </row>
    <row r="225" spans="1:11" x14ac:dyDescent="0.25">
      <c r="A225">
        <v>2009</v>
      </c>
      <c r="B225">
        <v>4</v>
      </c>
      <c r="C225" s="1" t="s">
        <v>2</v>
      </c>
      <c r="D225">
        <v>1</v>
      </c>
      <c r="E225">
        <v>1</v>
      </c>
      <c r="F225" s="1" t="s">
        <v>15</v>
      </c>
      <c r="G225">
        <v>352</v>
      </c>
      <c r="H225">
        <v>1</v>
      </c>
      <c r="I225">
        <v>352000</v>
      </c>
      <c r="J225">
        <v>228493</v>
      </c>
      <c r="K225">
        <v>0.64912784090909093</v>
      </c>
    </row>
    <row r="226" spans="1:11" x14ac:dyDescent="0.25">
      <c r="A226">
        <v>2009</v>
      </c>
      <c r="B226">
        <v>5</v>
      </c>
      <c r="C226" s="1" t="s">
        <v>2</v>
      </c>
      <c r="D226">
        <v>1</v>
      </c>
      <c r="E226">
        <v>1</v>
      </c>
      <c r="F226" s="1" t="s">
        <v>14</v>
      </c>
      <c r="G226">
        <v>408</v>
      </c>
      <c r="H226">
        <v>1</v>
      </c>
      <c r="I226">
        <v>408000</v>
      </c>
      <c r="J226">
        <v>219119</v>
      </c>
      <c r="K226">
        <v>0.53705637254901961</v>
      </c>
    </row>
    <row r="227" spans="1:11" x14ac:dyDescent="0.25">
      <c r="A227">
        <v>2009</v>
      </c>
      <c r="B227">
        <v>5</v>
      </c>
      <c r="C227" s="1" t="s">
        <v>2</v>
      </c>
      <c r="D227">
        <v>1</v>
      </c>
      <c r="E227">
        <v>1</v>
      </c>
      <c r="F227" s="1" t="s">
        <v>15</v>
      </c>
      <c r="G227">
        <v>336</v>
      </c>
      <c r="H227">
        <v>1</v>
      </c>
      <c r="I227">
        <v>336000</v>
      </c>
      <c r="J227">
        <v>204919</v>
      </c>
      <c r="K227">
        <v>0.60987797619047612</v>
      </c>
    </row>
    <row r="228" spans="1:11" x14ac:dyDescent="0.25">
      <c r="A228">
        <v>2009</v>
      </c>
      <c r="B228">
        <v>6</v>
      </c>
      <c r="C228" s="1" t="s">
        <v>2</v>
      </c>
      <c r="D228">
        <v>1</v>
      </c>
      <c r="E228">
        <v>1</v>
      </c>
      <c r="F228" s="1" t="s">
        <v>14</v>
      </c>
      <c r="G228">
        <v>368</v>
      </c>
      <c r="H228">
        <v>1</v>
      </c>
      <c r="I228">
        <v>368000</v>
      </c>
      <c r="J228">
        <v>114359</v>
      </c>
      <c r="K228">
        <v>0.310758152173913</v>
      </c>
    </row>
    <row r="229" spans="1:11" x14ac:dyDescent="0.25">
      <c r="A229">
        <v>2009</v>
      </c>
      <c r="B229">
        <v>6</v>
      </c>
      <c r="C229" s="1" t="s">
        <v>2</v>
      </c>
      <c r="D229">
        <v>1</v>
      </c>
      <c r="E229">
        <v>1</v>
      </c>
      <c r="F229" s="1" t="s">
        <v>15</v>
      </c>
      <c r="G229">
        <v>352</v>
      </c>
      <c r="H229">
        <v>1</v>
      </c>
      <c r="I229">
        <v>352000</v>
      </c>
      <c r="J229">
        <v>138805</v>
      </c>
      <c r="K229">
        <v>0.39433238636363638</v>
      </c>
    </row>
    <row r="230" spans="1:11" x14ac:dyDescent="0.25">
      <c r="A230">
        <v>2009</v>
      </c>
      <c r="B230">
        <v>7</v>
      </c>
      <c r="C230" s="1" t="s">
        <v>2</v>
      </c>
      <c r="D230">
        <v>1</v>
      </c>
      <c r="E230">
        <v>1</v>
      </c>
      <c r="F230" s="1" t="s">
        <v>14</v>
      </c>
      <c r="G230">
        <v>376</v>
      </c>
      <c r="H230">
        <v>1</v>
      </c>
      <c r="I230">
        <v>376000</v>
      </c>
      <c r="J230">
        <v>187756</v>
      </c>
      <c r="K230">
        <v>0.49935106382978728</v>
      </c>
    </row>
    <row r="231" spans="1:11" x14ac:dyDescent="0.25">
      <c r="A231">
        <v>2009</v>
      </c>
      <c r="B231">
        <v>7</v>
      </c>
      <c r="C231" s="1" t="s">
        <v>2</v>
      </c>
      <c r="D231">
        <v>1</v>
      </c>
      <c r="E231">
        <v>1</v>
      </c>
      <c r="F231" s="1" t="s">
        <v>15</v>
      </c>
      <c r="G231">
        <v>368</v>
      </c>
      <c r="H231">
        <v>1</v>
      </c>
      <c r="I231">
        <v>368000</v>
      </c>
      <c r="J231">
        <v>196514</v>
      </c>
      <c r="K231">
        <v>0.53400543478260876</v>
      </c>
    </row>
    <row r="232" spans="1:11" x14ac:dyDescent="0.25">
      <c r="A232">
        <v>2009</v>
      </c>
      <c r="B232">
        <v>8</v>
      </c>
      <c r="C232" s="1" t="s">
        <v>2</v>
      </c>
      <c r="D232">
        <v>1</v>
      </c>
      <c r="E232">
        <v>1</v>
      </c>
      <c r="F232" s="1" t="s">
        <v>14</v>
      </c>
      <c r="G232">
        <v>408</v>
      </c>
      <c r="H232">
        <v>1</v>
      </c>
      <c r="I232">
        <v>408000</v>
      </c>
      <c r="J232">
        <v>84370</v>
      </c>
      <c r="K232">
        <v>0.20678921568627451</v>
      </c>
    </row>
    <row r="233" spans="1:11" x14ac:dyDescent="0.25">
      <c r="A233">
        <v>2009</v>
      </c>
      <c r="B233">
        <v>8</v>
      </c>
      <c r="C233" s="1" t="s">
        <v>2</v>
      </c>
      <c r="D233">
        <v>1</v>
      </c>
      <c r="E233">
        <v>1</v>
      </c>
      <c r="F233" s="1" t="s">
        <v>15</v>
      </c>
      <c r="G233">
        <v>336</v>
      </c>
      <c r="H233">
        <v>1</v>
      </c>
      <c r="I233">
        <v>336000</v>
      </c>
      <c r="J233">
        <v>65227</v>
      </c>
      <c r="K233">
        <v>0.1941279761904762</v>
      </c>
    </row>
    <row r="234" spans="1:11" x14ac:dyDescent="0.25">
      <c r="A234">
        <v>2009</v>
      </c>
      <c r="B234">
        <v>9</v>
      </c>
      <c r="C234" s="1" t="s">
        <v>2</v>
      </c>
      <c r="D234">
        <v>1</v>
      </c>
      <c r="E234">
        <v>1</v>
      </c>
      <c r="F234" s="1" t="s">
        <v>14</v>
      </c>
      <c r="G234">
        <v>368</v>
      </c>
      <c r="H234">
        <v>1</v>
      </c>
      <c r="I234">
        <v>368000</v>
      </c>
      <c r="J234">
        <v>21419</v>
      </c>
      <c r="K234">
        <v>5.8203804347826085E-2</v>
      </c>
    </row>
    <row r="235" spans="1:11" x14ac:dyDescent="0.25">
      <c r="A235">
        <v>2009</v>
      </c>
      <c r="B235">
        <v>9</v>
      </c>
      <c r="C235" s="1" t="s">
        <v>2</v>
      </c>
      <c r="D235">
        <v>1</v>
      </c>
      <c r="E235">
        <v>1</v>
      </c>
      <c r="F235" s="1" t="s">
        <v>15</v>
      </c>
      <c r="G235">
        <v>352</v>
      </c>
      <c r="H235">
        <v>1</v>
      </c>
      <c r="I235">
        <v>352000</v>
      </c>
      <c r="J235">
        <v>52518</v>
      </c>
      <c r="K235">
        <v>0.14919886363636364</v>
      </c>
    </row>
    <row r="236" spans="1:11" x14ac:dyDescent="0.25">
      <c r="A236">
        <v>2009</v>
      </c>
      <c r="B236">
        <v>10</v>
      </c>
      <c r="C236" s="1" t="s">
        <v>2</v>
      </c>
      <c r="D236">
        <v>1</v>
      </c>
      <c r="E236">
        <v>1</v>
      </c>
      <c r="F236" s="1" t="s">
        <v>14</v>
      </c>
      <c r="G236">
        <v>392</v>
      </c>
      <c r="H236">
        <v>1</v>
      </c>
      <c r="I236">
        <v>392000</v>
      </c>
      <c r="J236">
        <v>142095</v>
      </c>
      <c r="K236">
        <v>0.36248724489795919</v>
      </c>
    </row>
    <row r="237" spans="1:11" x14ac:dyDescent="0.25">
      <c r="A237">
        <v>2009</v>
      </c>
      <c r="B237">
        <v>10</v>
      </c>
      <c r="C237" s="1" t="s">
        <v>2</v>
      </c>
      <c r="D237">
        <v>1</v>
      </c>
      <c r="E237">
        <v>1</v>
      </c>
      <c r="F237" s="1" t="s">
        <v>15</v>
      </c>
      <c r="G237">
        <v>352</v>
      </c>
      <c r="H237">
        <v>1</v>
      </c>
      <c r="I237">
        <v>352000</v>
      </c>
      <c r="J237">
        <v>173359</v>
      </c>
      <c r="K237">
        <v>0.49249715909090913</v>
      </c>
    </row>
    <row r="238" spans="1:11" x14ac:dyDescent="0.25">
      <c r="A238">
        <v>2009</v>
      </c>
      <c r="B238">
        <v>11</v>
      </c>
      <c r="C238" s="1" t="s">
        <v>2</v>
      </c>
      <c r="D238">
        <v>1</v>
      </c>
      <c r="E238">
        <v>1</v>
      </c>
      <c r="F238" s="1" t="s">
        <v>14</v>
      </c>
      <c r="G238">
        <v>384</v>
      </c>
      <c r="H238">
        <v>1</v>
      </c>
      <c r="I238">
        <v>384000</v>
      </c>
      <c r="J238">
        <v>171641</v>
      </c>
      <c r="K238">
        <v>0.44698177083333329</v>
      </c>
    </row>
    <row r="239" spans="1:11" x14ac:dyDescent="0.25">
      <c r="A239">
        <v>2009</v>
      </c>
      <c r="B239">
        <v>11</v>
      </c>
      <c r="C239" s="1" t="s">
        <v>2</v>
      </c>
      <c r="D239">
        <v>1</v>
      </c>
      <c r="E239">
        <v>1</v>
      </c>
      <c r="F239" s="1" t="s">
        <v>15</v>
      </c>
      <c r="G239">
        <v>336</v>
      </c>
      <c r="H239">
        <v>1</v>
      </c>
      <c r="I239">
        <v>336000</v>
      </c>
      <c r="J239">
        <v>171943</v>
      </c>
      <c r="K239">
        <v>0.51173511904761904</v>
      </c>
    </row>
    <row r="240" spans="1:11" x14ac:dyDescent="0.25">
      <c r="A240">
        <v>2009</v>
      </c>
      <c r="B240">
        <v>12</v>
      </c>
      <c r="C240" s="1" t="s">
        <v>2</v>
      </c>
      <c r="D240">
        <v>1</v>
      </c>
      <c r="E240">
        <v>1</v>
      </c>
      <c r="F240" s="1" t="s">
        <v>14</v>
      </c>
      <c r="G240">
        <v>376</v>
      </c>
      <c r="H240">
        <v>1</v>
      </c>
      <c r="I240">
        <v>376000</v>
      </c>
      <c r="J240">
        <v>144801</v>
      </c>
      <c r="K240">
        <v>0.38510904255319151</v>
      </c>
    </row>
    <row r="241" spans="1:11" x14ac:dyDescent="0.25">
      <c r="A241">
        <v>2009</v>
      </c>
      <c r="B241">
        <v>12</v>
      </c>
      <c r="C241" s="1" t="s">
        <v>2</v>
      </c>
      <c r="D241">
        <v>1</v>
      </c>
      <c r="E241">
        <v>1</v>
      </c>
      <c r="F241" s="1" t="s">
        <v>15</v>
      </c>
      <c r="G241">
        <v>368</v>
      </c>
      <c r="H241">
        <v>1</v>
      </c>
      <c r="I241">
        <v>368000</v>
      </c>
      <c r="J241">
        <v>184687</v>
      </c>
      <c r="K241">
        <v>0.50186684782608693</v>
      </c>
    </row>
    <row r="242" spans="1:11" x14ac:dyDescent="0.25">
      <c r="A242">
        <v>2010</v>
      </c>
      <c r="B242">
        <v>1</v>
      </c>
      <c r="C242" s="1" t="s">
        <v>2</v>
      </c>
      <c r="D242">
        <v>1</v>
      </c>
      <c r="E242">
        <v>1</v>
      </c>
      <c r="F242" s="1" t="s">
        <v>14</v>
      </c>
      <c r="G242">
        <v>408</v>
      </c>
      <c r="H242">
        <v>1</v>
      </c>
      <c r="I242">
        <v>408000</v>
      </c>
      <c r="J242">
        <v>88322</v>
      </c>
      <c r="K242">
        <v>0.21647549019607842</v>
      </c>
    </row>
    <row r="243" spans="1:11" x14ac:dyDescent="0.25">
      <c r="A243">
        <v>2010</v>
      </c>
      <c r="B243">
        <v>1</v>
      </c>
      <c r="C243" s="1" t="s">
        <v>2</v>
      </c>
      <c r="D243">
        <v>1</v>
      </c>
      <c r="E243">
        <v>1</v>
      </c>
      <c r="F243" s="1" t="s">
        <v>15</v>
      </c>
      <c r="G243">
        <v>336</v>
      </c>
      <c r="H243">
        <v>1</v>
      </c>
      <c r="I243">
        <v>336000</v>
      </c>
      <c r="J243">
        <v>115755</v>
      </c>
      <c r="K243">
        <v>0.34450892857142856</v>
      </c>
    </row>
    <row r="244" spans="1:11" x14ac:dyDescent="0.25">
      <c r="A244">
        <v>2010</v>
      </c>
      <c r="B244">
        <v>2</v>
      </c>
      <c r="C244" s="1" t="s">
        <v>2</v>
      </c>
      <c r="D244">
        <v>1</v>
      </c>
      <c r="E244">
        <v>1</v>
      </c>
      <c r="F244" s="1" t="s">
        <v>14</v>
      </c>
      <c r="G244">
        <v>352</v>
      </c>
      <c r="H244">
        <v>1</v>
      </c>
      <c r="I244">
        <v>352000</v>
      </c>
      <c r="J244">
        <v>37592</v>
      </c>
      <c r="K244">
        <v>0.10679545454545454</v>
      </c>
    </row>
    <row r="245" spans="1:11" x14ac:dyDescent="0.25">
      <c r="A245">
        <v>2010</v>
      </c>
      <c r="B245">
        <v>2</v>
      </c>
      <c r="C245" s="1" t="s">
        <v>2</v>
      </c>
      <c r="D245">
        <v>1</v>
      </c>
      <c r="E245">
        <v>1</v>
      </c>
      <c r="F245" s="1" t="s">
        <v>15</v>
      </c>
      <c r="G245">
        <v>320</v>
      </c>
      <c r="H245">
        <v>1</v>
      </c>
      <c r="I245">
        <v>320000</v>
      </c>
      <c r="J245">
        <v>67329</v>
      </c>
      <c r="K245">
        <v>0.210403125</v>
      </c>
    </row>
    <row r="246" spans="1:11" x14ac:dyDescent="0.25">
      <c r="A246">
        <v>2010</v>
      </c>
      <c r="B246">
        <v>3</v>
      </c>
      <c r="C246" s="1" t="s">
        <v>2</v>
      </c>
      <c r="D246">
        <v>1</v>
      </c>
      <c r="E246">
        <v>1</v>
      </c>
      <c r="F246" s="1" t="s">
        <v>14</v>
      </c>
      <c r="G246">
        <v>376</v>
      </c>
      <c r="H246">
        <v>1</v>
      </c>
      <c r="I246">
        <v>376000</v>
      </c>
      <c r="J246">
        <v>195042</v>
      </c>
      <c r="K246">
        <v>0.51872872340425524</v>
      </c>
    </row>
    <row r="247" spans="1:11" x14ac:dyDescent="0.25">
      <c r="A247">
        <v>2010</v>
      </c>
      <c r="B247">
        <v>3</v>
      </c>
      <c r="C247" s="1" t="s">
        <v>2</v>
      </c>
      <c r="D247">
        <v>1</v>
      </c>
      <c r="E247">
        <v>1</v>
      </c>
      <c r="F247" s="1" t="s">
        <v>15</v>
      </c>
      <c r="G247">
        <v>368</v>
      </c>
      <c r="H247">
        <v>1</v>
      </c>
      <c r="I247">
        <v>368000</v>
      </c>
      <c r="J247">
        <v>231218</v>
      </c>
      <c r="K247">
        <v>0.62830978260869563</v>
      </c>
    </row>
    <row r="248" spans="1:11" x14ac:dyDescent="0.25">
      <c r="A248">
        <v>2010</v>
      </c>
      <c r="B248">
        <v>4</v>
      </c>
      <c r="C248" s="1" t="s">
        <v>2</v>
      </c>
      <c r="D248">
        <v>1</v>
      </c>
      <c r="E248">
        <v>1</v>
      </c>
      <c r="F248" s="1" t="s">
        <v>14</v>
      </c>
      <c r="G248">
        <v>368</v>
      </c>
      <c r="H248">
        <v>1</v>
      </c>
      <c r="I248">
        <v>368000</v>
      </c>
      <c r="J248">
        <v>238373</v>
      </c>
      <c r="K248">
        <v>0.64775271739130436</v>
      </c>
    </row>
    <row r="249" spans="1:11" x14ac:dyDescent="0.25">
      <c r="A249">
        <v>2010</v>
      </c>
      <c r="B249">
        <v>4</v>
      </c>
      <c r="C249" s="1" t="s">
        <v>2</v>
      </c>
      <c r="D249">
        <v>1</v>
      </c>
      <c r="E249">
        <v>1</v>
      </c>
      <c r="F249" s="1" t="s">
        <v>15</v>
      </c>
      <c r="G249">
        <v>352</v>
      </c>
      <c r="H249">
        <v>1</v>
      </c>
      <c r="I249">
        <v>352000</v>
      </c>
      <c r="J249">
        <v>231977</v>
      </c>
      <c r="K249">
        <v>0.65902556818181823</v>
      </c>
    </row>
    <row r="250" spans="1:11" x14ac:dyDescent="0.25">
      <c r="A250">
        <v>2010</v>
      </c>
      <c r="B250">
        <v>5</v>
      </c>
      <c r="C250" s="1" t="s">
        <v>2</v>
      </c>
      <c r="D250">
        <v>1</v>
      </c>
      <c r="E250">
        <v>1</v>
      </c>
      <c r="F250" s="1" t="s">
        <v>14</v>
      </c>
      <c r="G250">
        <v>408</v>
      </c>
      <c r="H250">
        <v>1</v>
      </c>
      <c r="I250">
        <v>408000</v>
      </c>
      <c r="J250">
        <v>158155</v>
      </c>
      <c r="K250">
        <v>0.38763480392156863</v>
      </c>
    </row>
    <row r="251" spans="1:11" x14ac:dyDescent="0.25">
      <c r="A251">
        <v>2010</v>
      </c>
      <c r="B251">
        <v>5</v>
      </c>
      <c r="C251" s="1" t="s">
        <v>2</v>
      </c>
      <c r="D251">
        <v>1</v>
      </c>
      <c r="E251">
        <v>1</v>
      </c>
      <c r="F251" s="1" t="s">
        <v>15</v>
      </c>
      <c r="G251">
        <v>336</v>
      </c>
      <c r="H251">
        <v>1</v>
      </c>
      <c r="I251">
        <v>336000</v>
      </c>
      <c r="J251">
        <v>152055</v>
      </c>
      <c r="K251">
        <v>0.45254464285714285</v>
      </c>
    </row>
    <row r="252" spans="1:11" x14ac:dyDescent="0.25">
      <c r="A252">
        <v>2010</v>
      </c>
      <c r="B252">
        <v>6</v>
      </c>
      <c r="C252" s="1" t="s">
        <v>2</v>
      </c>
      <c r="D252">
        <v>1</v>
      </c>
      <c r="E252">
        <v>1</v>
      </c>
      <c r="F252" s="1" t="s">
        <v>14</v>
      </c>
      <c r="G252">
        <v>368</v>
      </c>
      <c r="H252">
        <v>1</v>
      </c>
      <c r="I252">
        <v>368000</v>
      </c>
      <c r="J252">
        <v>77268</v>
      </c>
      <c r="K252">
        <v>0.20996739130434783</v>
      </c>
    </row>
    <row r="253" spans="1:11" x14ac:dyDescent="0.25">
      <c r="A253">
        <v>2010</v>
      </c>
      <c r="B253">
        <v>6</v>
      </c>
      <c r="C253" s="1" t="s">
        <v>2</v>
      </c>
      <c r="D253">
        <v>1</v>
      </c>
      <c r="E253">
        <v>1</v>
      </c>
      <c r="F253" s="1" t="s">
        <v>15</v>
      </c>
      <c r="G253">
        <v>352</v>
      </c>
      <c r="H253">
        <v>1</v>
      </c>
      <c r="I253">
        <v>352000</v>
      </c>
      <c r="J253">
        <v>103718</v>
      </c>
      <c r="K253">
        <v>0.29465340909090915</v>
      </c>
    </row>
    <row r="254" spans="1:11" x14ac:dyDescent="0.25">
      <c r="A254">
        <v>2010</v>
      </c>
      <c r="B254">
        <v>7</v>
      </c>
      <c r="C254" s="1" t="s">
        <v>2</v>
      </c>
      <c r="D254">
        <v>1</v>
      </c>
      <c r="E254">
        <v>1</v>
      </c>
      <c r="F254" s="1" t="s">
        <v>14</v>
      </c>
      <c r="G254">
        <v>392</v>
      </c>
      <c r="H254">
        <v>1</v>
      </c>
      <c r="I254">
        <v>392000</v>
      </c>
      <c r="J254">
        <v>27910</v>
      </c>
      <c r="K254">
        <v>7.1198979591836742E-2</v>
      </c>
    </row>
    <row r="255" spans="1:11" x14ac:dyDescent="0.25">
      <c r="A255">
        <v>2010</v>
      </c>
      <c r="B255">
        <v>7</v>
      </c>
      <c r="C255" s="1" t="s">
        <v>2</v>
      </c>
      <c r="D255">
        <v>1</v>
      </c>
      <c r="E255">
        <v>1</v>
      </c>
      <c r="F255" s="1" t="s">
        <v>15</v>
      </c>
      <c r="G255">
        <v>352</v>
      </c>
      <c r="H255">
        <v>1</v>
      </c>
      <c r="I255">
        <v>352000</v>
      </c>
      <c r="J255">
        <v>17609</v>
      </c>
      <c r="K255">
        <v>5.0025568181818185E-2</v>
      </c>
    </row>
    <row r="256" spans="1:11" x14ac:dyDescent="0.25">
      <c r="A256">
        <v>2010</v>
      </c>
      <c r="B256">
        <v>8</v>
      </c>
      <c r="C256" s="1" t="s">
        <v>2</v>
      </c>
      <c r="D256">
        <v>1</v>
      </c>
      <c r="E256">
        <v>1</v>
      </c>
      <c r="F256" s="1" t="s">
        <v>14</v>
      </c>
      <c r="G256">
        <v>392</v>
      </c>
      <c r="H256">
        <v>1</v>
      </c>
      <c r="I256">
        <v>392000</v>
      </c>
      <c r="J256">
        <v>23423</v>
      </c>
      <c r="K256">
        <v>5.9752551020408162E-2</v>
      </c>
    </row>
    <row r="257" spans="1:11" x14ac:dyDescent="0.25">
      <c r="A257">
        <v>2010</v>
      </c>
      <c r="B257">
        <v>8</v>
      </c>
      <c r="C257" s="1" t="s">
        <v>2</v>
      </c>
      <c r="D257">
        <v>1</v>
      </c>
      <c r="E257">
        <v>1</v>
      </c>
      <c r="F257" s="1" t="s">
        <v>15</v>
      </c>
      <c r="G257">
        <v>352</v>
      </c>
      <c r="H257">
        <v>1</v>
      </c>
      <c r="I257">
        <v>352000</v>
      </c>
      <c r="J257">
        <v>50176</v>
      </c>
      <c r="K257">
        <v>0.14254545454545453</v>
      </c>
    </row>
    <row r="258" spans="1:11" x14ac:dyDescent="0.25">
      <c r="A258">
        <v>2010</v>
      </c>
      <c r="B258">
        <v>9</v>
      </c>
      <c r="C258" s="1" t="s">
        <v>2</v>
      </c>
      <c r="D258">
        <v>1</v>
      </c>
      <c r="E258">
        <v>1</v>
      </c>
      <c r="F258" s="1" t="s">
        <v>14</v>
      </c>
      <c r="G258">
        <v>368</v>
      </c>
      <c r="H258">
        <v>1</v>
      </c>
      <c r="I258">
        <v>368000</v>
      </c>
      <c r="J258">
        <v>12788</v>
      </c>
      <c r="K258">
        <v>3.4750000000000003E-2</v>
      </c>
    </row>
    <row r="259" spans="1:11" x14ac:dyDescent="0.25">
      <c r="A259">
        <v>2010</v>
      </c>
      <c r="B259">
        <v>9</v>
      </c>
      <c r="C259" s="1" t="s">
        <v>2</v>
      </c>
      <c r="D259">
        <v>1</v>
      </c>
      <c r="E259">
        <v>1</v>
      </c>
      <c r="F259" s="1" t="s">
        <v>15</v>
      </c>
      <c r="G259">
        <v>352</v>
      </c>
      <c r="H259">
        <v>1</v>
      </c>
      <c r="I259">
        <v>352000</v>
      </c>
      <c r="J259">
        <v>20551</v>
      </c>
      <c r="K259">
        <v>5.8383522727272728E-2</v>
      </c>
    </row>
    <row r="260" spans="1:11" x14ac:dyDescent="0.25">
      <c r="A260">
        <v>2010</v>
      </c>
      <c r="B260">
        <v>10</v>
      </c>
      <c r="C260" s="1" t="s">
        <v>2</v>
      </c>
      <c r="D260">
        <v>1</v>
      </c>
      <c r="E260">
        <v>1</v>
      </c>
      <c r="F260" s="1" t="s">
        <v>14</v>
      </c>
      <c r="G260">
        <v>408</v>
      </c>
      <c r="H260">
        <v>1</v>
      </c>
      <c r="I260">
        <v>408000</v>
      </c>
      <c r="J260">
        <v>172065</v>
      </c>
      <c r="K260">
        <v>0.42172794117647061</v>
      </c>
    </row>
    <row r="261" spans="1:11" x14ac:dyDescent="0.25">
      <c r="A261">
        <v>2010</v>
      </c>
      <c r="B261">
        <v>10</v>
      </c>
      <c r="C261" s="1" t="s">
        <v>2</v>
      </c>
      <c r="D261">
        <v>1</v>
      </c>
      <c r="E261">
        <v>1</v>
      </c>
      <c r="F261" s="1" t="s">
        <v>15</v>
      </c>
      <c r="G261">
        <v>336</v>
      </c>
      <c r="H261">
        <v>1</v>
      </c>
      <c r="I261">
        <v>336000</v>
      </c>
      <c r="J261">
        <v>181457</v>
      </c>
      <c r="K261">
        <v>0.54005059523809518</v>
      </c>
    </row>
    <row r="262" spans="1:11" x14ac:dyDescent="0.25">
      <c r="A262">
        <v>2010</v>
      </c>
      <c r="B262">
        <v>11</v>
      </c>
      <c r="C262" s="1" t="s">
        <v>2</v>
      </c>
      <c r="D262">
        <v>1</v>
      </c>
      <c r="E262">
        <v>1</v>
      </c>
      <c r="F262" s="1" t="s">
        <v>14</v>
      </c>
      <c r="G262">
        <v>368</v>
      </c>
      <c r="H262">
        <v>1</v>
      </c>
      <c r="I262">
        <v>368000</v>
      </c>
      <c r="J262">
        <v>136723</v>
      </c>
      <c r="K262">
        <v>0.37152989130434783</v>
      </c>
    </row>
    <row r="263" spans="1:11" x14ac:dyDescent="0.25">
      <c r="A263">
        <v>2010</v>
      </c>
      <c r="B263">
        <v>11</v>
      </c>
      <c r="C263" s="1" t="s">
        <v>2</v>
      </c>
      <c r="D263">
        <v>1</v>
      </c>
      <c r="E263">
        <v>1</v>
      </c>
      <c r="F263" s="1" t="s">
        <v>15</v>
      </c>
      <c r="G263">
        <v>352</v>
      </c>
      <c r="H263">
        <v>1</v>
      </c>
      <c r="I263">
        <v>352000</v>
      </c>
      <c r="J263">
        <v>181754</v>
      </c>
      <c r="K263">
        <v>0.51634659090909085</v>
      </c>
    </row>
    <row r="264" spans="1:11" x14ac:dyDescent="0.25">
      <c r="A264">
        <v>2010</v>
      </c>
      <c r="B264">
        <v>12</v>
      </c>
      <c r="C264" s="1" t="s">
        <v>2</v>
      </c>
      <c r="D264">
        <v>1</v>
      </c>
      <c r="E264">
        <v>1</v>
      </c>
      <c r="F264" s="1" t="s">
        <v>14</v>
      </c>
      <c r="G264">
        <v>376</v>
      </c>
      <c r="H264">
        <v>1</v>
      </c>
      <c r="I264">
        <v>376000</v>
      </c>
      <c r="J264">
        <v>95973</v>
      </c>
      <c r="K264">
        <v>0.25524734042553188</v>
      </c>
    </row>
    <row r="265" spans="1:11" x14ac:dyDescent="0.25">
      <c r="A265">
        <v>2010</v>
      </c>
      <c r="B265">
        <v>12</v>
      </c>
      <c r="C265" s="1" t="s">
        <v>2</v>
      </c>
      <c r="D265">
        <v>1</v>
      </c>
      <c r="E265">
        <v>1</v>
      </c>
      <c r="F265" s="1" t="s">
        <v>15</v>
      </c>
      <c r="G265">
        <v>368</v>
      </c>
      <c r="H265">
        <v>1</v>
      </c>
      <c r="I265">
        <v>368000</v>
      </c>
      <c r="J265">
        <v>119805</v>
      </c>
      <c r="K265">
        <v>0.32555706521739131</v>
      </c>
    </row>
    <row r="266" spans="1:11" x14ac:dyDescent="0.25">
      <c r="A266">
        <v>2011</v>
      </c>
      <c r="B266">
        <v>1</v>
      </c>
      <c r="C266" s="1" t="s">
        <v>2</v>
      </c>
      <c r="D266">
        <v>1</v>
      </c>
      <c r="E266">
        <v>1</v>
      </c>
      <c r="F266" s="1" t="s">
        <v>14</v>
      </c>
      <c r="G266">
        <v>408</v>
      </c>
      <c r="H266">
        <v>1</v>
      </c>
      <c r="I266">
        <v>408000</v>
      </c>
      <c r="J266">
        <v>25531</v>
      </c>
      <c r="K266">
        <v>6.2575980392156866E-2</v>
      </c>
    </row>
    <row r="267" spans="1:11" x14ac:dyDescent="0.25">
      <c r="A267">
        <v>2011</v>
      </c>
      <c r="B267">
        <v>1</v>
      </c>
      <c r="C267" s="1" t="s">
        <v>2</v>
      </c>
      <c r="D267">
        <v>1</v>
      </c>
      <c r="E267">
        <v>1</v>
      </c>
      <c r="F267" s="1" t="s">
        <v>15</v>
      </c>
      <c r="G267">
        <v>336</v>
      </c>
      <c r="H267">
        <v>1</v>
      </c>
      <c r="I267">
        <v>336000</v>
      </c>
      <c r="J267">
        <v>31801</v>
      </c>
      <c r="K267">
        <v>9.4645833333333332E-2</v>
      </c>
    </row>
    <row r="268" spans="1:11" x14ac:dyDescent="0.25">
      <c r="A268">
        <v>2011</v>
      </c>
      <c r="B268">
        <v>2</v>
      </c>
      <c r="C268" s="1" t="s">
        <v>2</v>
      </c>
      <c r="D268">
        <v>1</v>
      </c>
      <c r="E268">
        <v>1</v>
      </c>
      <c r="F268" s="1" t="s">
        <v>14</v>
      </c>
      <c r="G268">
        <v>352</v>
      </c>
      <c r="H268">
        <v>1</v>
      </c>
      <c r="I268">
        <v>352000</v>
      </c>
      <c r="J268">
        <v>9039</v>
      </c>
      <c r="K268">
        <v>2.5678977272727273E-2</v>
      </c>
    </row>
    <row r="269" spans="1:11" x14ac:dyDescent="0.25">
      <c r="A269">
        <v>2011</v>
      </c>
      <c r="B269">
        <v>2</v>
      </c>
      <c r="C269" s="1" t="s">
        <v>2</v>
      </c>
      <c r="D269">
        <v>1</v>
      </c>
      <c r="E269">
        <v>1</v>
      </c>
      <c r="F269" s="1" t="s">
        <v>15</v>
      </c>
      <c r="G269">
        <v>320</v>
      </c>
      <c r="H269">
        <v>1</v>
      </c>
      <c r="I269">
        <v>320000</v>
      </c>
      <c r="J269">
        <v>9335</v>
      </c>
      <c r="K269">
        <v>2.9171875E-2</v>
      </c>
    </row>
    <row r="270" spans="1:11" x14ac:dyDescent="0.25">
      <c r="A270">
        <v>2011</v>
      </c>
      <c r="B270">
        <v>3</v>
      </c>
      <c r="C270" s="1" t="s">
        <v>2</v>
      </c>
      <c r="D270">
        <v>1</v>
      </c>
      <c r="E270">
        <v>1</v>
      </c>
      <c r="F270" s="1" t="s">
        <v>14</v>
      </c>
      <c r="G270">
        <v>376</v>
      </c>
      <c r="H270">
        <v>1</v>
      </c>
      <c r="I270">
        <v>376000</v>
      </c>
      <c r="J270">
        <v>161590</v>
      </c>
      <c r="K270">
        <v>0.42976063829787231</v>
      </c>
    </row>
    <row r="271" spans="1:11" x14ac:dyDescent="0.25">
      <c r="A271">
        <v>2011</v>
      </c>
      <c r="B271">
        <v>3</v>
      </c>
      <c r="C271" s="1" t="s">
        <v>2</v>
      </c>
      <c r="D271">
        <v>1</v>
      </c>
      <c r="E271">
        <v>1</v>
      </c>
      <c r="F271" s="1" t="s">
        <v>15</v>
      </c>
      <c r="G271">
        <v>368</v>
      </c>
      <c r="H271">
        <v>1</v>
      </c>
      <c r="I271">
        <v>368000</v>
      </c>
      <c r="J271">
        <v>171102</v>
      </c>
      <c r="K271">
        <v>0.46495108695652171</v>
      </c>
    </row>
    <row r="272" spans="1:11" x14ac:dyDescent="0.25">
      <c r="A272">
        <v>2011</v>
      </c>
      <c r="B272">
        <v>4</v>
      </c>
      <c r="C272" s="1" t="s">
        <v>2</v>
      </c>
      <c r="D272">
        <v>1</v>
      </c>
      <c r="E272">
        <v>1</v>
      </c>
      <c r="F272" s="1" t="s">
        <v>14</v>
      </c>
      <c r="G272">
        <v>384</v>
      </c>
      <c r="H272">
        <v>1</v>
      </c>
      <c r="I272">
        <v>384000</v>
      </c>
      <c r="J272">
        <v>82939</v>
      </c>
      <c r="K272">
        <v>0.21598697916666665</v>
      </c>
    </row>
    <row r="273" spans="1:11" x14ac:dyDescent="0.25">
      <c r="A273">
        <v>2011</v>
      </c>
      <c r="B273">
        <v>4</v>
      </c>
      <c r="C273" s="1" t="s">
        <v>2</v>
      </c>
      <c r="D273">
        <v>1</v>
      </c>
      <c r="E273">
        <v>1</v>
      </c>
      <c r="F273" s="1" t="s">
        <v>15</v>
      </c>
      <c r="G273">
        <v>336</v>
      </c>
      <c r="H273">
        <v>1</v>
      </c>
      <c r="I273">
        <v>336000</v>
      </c>
      <c r="J273">
        <v>76676</v>
      </c>
      <c r="K273">
        <v>0.22820238095238096</v>
      </c>
    </row>
    <row r="274" spans="1:11" x14ac:dyDescent="0.25">
      <c r="A274">
        <v>2011</v>
      </c>
      <c r="B274">
        <v>5</v>
      </c>
      <c r="C274" s="1" t="s">
        <v>2</v>
      </c>
      <c r="D274">
        <v>1</v>
      </c>
      <c r="E274">
        <v>1</v>
      </c>
      <c r="F274" s="1" t="s">
        <v>14</v>
      </c>
      <c r="G274">
        <v>392</v>
      </c>
      <c r="H274">
        <v>1</v>
      </c>
      <c r="I274">
        <v>392000</v>
      </c>
      <c r="J274">
        <v>195665</v>
      </c>
      <c r="K274">
        <v>0.4991454081632653</v>
      </c>
    </row>
    <row r="275" spans="1:11" x14ac:dyDescent="0.25">
      <c r="A275">
        <v>2011</v>
      </c>
      <c r="B275">
        <v>5</v>
      </c>
      <c r="C275" s="1" t="s">
        <v>2</v>
      </c>
      <c r="D275">
        <v>1</v>
      </c>
      <c r="E275">
        <v>1</v>
      </c>
      <c r="F275" s="1" t="s">
        <v>15</v>
      </c>
      <c r="G275">
        <v>352</v>
      </c>
      <c r="H275">
        <v>1</v>
      </c>
      <c r="I275">
        <v>352000</v>
      </c>
      <c r="J275">
        <v>176291</v>
      </c>
      <c r="K275">
        <v>0.50082670454545453</v>
      </c>
    </row>
    <row r="276" spans="1:11" x14ac:dyDescent="0.25">
      <c r="A276">
        <v>2011</v>
      </c>
      <c r="B276">
        <v>6</v>
      </c>
      <c r="C276" s="1" t="s">
        <v>2</v>
      </c>
      <c r="D276">
        <v>1</v>
      </c>
      <c r="E276">
        <v>1</v>
      </c>
      <c r="F276" s="1" t="s">
        <v>14</v>
      </c>
      <c r="G276">
        <v>368</v>
      </c>
      <c r="H276">
        <v>1</v>
      </c>
      <c r="I276">
        <v>368000</v>
      </c>
      <c r="J276">
        <v>161155</v>
      </c>
      <c r="K276">
        <v>0.43792119565217391</v>
      </c>
    </row>
    <row r="277" spans="1:11" x14ac:dyDescent="0.25">
      <c r="A277">
        <v>2011</v>
      </c>
      <c r="B277">
        <v>6</v>
      </c>
      <c r="C277" s="1" t="s">
        <v>2</v>
      </c>
      <c r="D277">
        <v>1</v>
      </c>
      <c r="E277">
        <v>1</v>
      </c>
      <c r="F277" s="1" t="s">
        <v>15</v>
      </c>
      <c r="G277">
        <v>352</v>
      </c>
      <c r="H277">
        <v>1</v>
      </c>
      <c r="I277">
        <v>352000</v>
      </c>
      <c r="J277">
        <v>142925</v>
      </c>
      <c r="K277">
        <v>0.40603693181818185</v>
      </c>
    </row>
    <row r="278" spans="1:11" x14ac:dyDescent="0.25">
      <c r="A278">
        <v>2011</v>
      </c>
      <c r="B278">
        <v>7</v>
      </c>
      <c r="C278" s="1" t="s">
        <v>2</v>
      </c>
      <c r="D278">
        <v>1</v>
      </c>
      <c r="E278">
        <v>1</v>
      </c>
      <c r="F278" s="1" t="s">
        <v>14</v>
      </c>
      <c r="G278">
        <v>408</v>
      </c>
      <c r="H278">
        <v>1</v>
      </c>
      <c r="I278">
        <v>408000</v>
      </c>
      <c r="J278">
        <v>14841</v>
      </c>
      <c r="K278">
        <v>3.6374999999999998E-2</v>
      </c>
    </row>
    <row r="279" spans="1:11" x14ac:dyDescent="0.25">
      <c r="A279">
        <v>2011</v>
      </c>
      <c r="B279">
        <v>7</v>
      </c>
      <c r="C279" s="1" t="s">
        <v>2</v>
      </c>
      <c r="D279">
        <v>1</v>
      </c>
      <c r="E279">
        <v>1</v>
      </c>
      <c r="F279" s="1" t="s">
        <v>15</v>
      </c>
      <c r="G279">
        <v>336</v>
      </c>
      <c r="H279">
        <v>1</v>
      </c>
      <c r="I279">
        <v>336000</v>
      </c>
      <c r="J279">
        <v>19282</v>
      </c>
      <c r="K279">
        <v>5.7386904761904757E-2</v>
      </c>
    </row>
    <row r="280" spans="1:11" x14ac:dyDescent="0.25">
      <c r="A280">
        <v>2011</v>
      </c>
      <c r="B280">
        <v>8</v>
      </c>
      <c r="C280" s="1" t="s">
        <v>2</v>
      </c>
      <c r="D280">
        <v>1</v>
      </c>
      <c r="E280">
        <v>1</v>
      </c>
      <c r="F280" s="1" t="s">
        <v>14</v>
      </c>
      <c r="G280">
        <v>376</v>
      </c>
      <c r="H280">
        <v>1</v>
      </c>
      <c r="I280">
        <v>376000</v>
      </c>
      <c r="J280">
        <v>27536</v>
      </c>
      <c r="K280">
        <v>7.3234042553191492E-2</v>
      </c>
    </row>
    <row r="281" spans="1:11" x14ac:dyDescent="0.25">
      <c r="A281">
        <v>2011</v>
      </c>
      <c r="B281">
        <v>8</v>
      </c>
      <c r="C281" s="1" t="s">
        <v>2</v>
      </c>
      <c r="D281">
        <v>1</v>
      </c>
      <c r="E281">
        <v>1</v>
      </c>
      <c r="F281" s="1" t="s">
        <v>15</v>
      </c>
      <c r="G281">
        <v>368</v>
      </c>
      <c r="H281">
        <v>1</v>
      </c>
      <c r="I281">
        <v>368000</v>
      </c>
      <c r="J281">
        <v>52254</v>
      </c>
      <c r="K281">
        <v>0.14199456521739129</v>
      </c>
    </row>
    <row r="282" spans="1:11" x14ac:dyDescent="0.25">
      <c r="A282">
        <v>2011</v>
      </c>
      <c r="B282">
        <v>9</v>
      </c>
      <c r="C282" s="1" t="s">
        <v>2</v>
      </c>
      <c r="D282">
        <v>1</v>
      </c>
      <c r="E282">
        <v>1</v>
      </c>
      <c r="F282" s="1" t="s">
        <v>14</v>
      </c>
      <c r="G282">
        <v>368</v>
      </c>
      <c r="H282">
        <v>1</v>
      </c>
      <c r="I282">
        <v>368000</v>
      </c>
      <c r="J282">
        <v>130969</v>
      </c>
      <c r="K282">
        <v>0.35589402173913043</v>
      </c>
    </row>
    <row r="283" spans="1:11" x14ac:dyDescent="0.25">
      <c r="A283">
        <v>2011</v>
      </c>
      <c r="B283">
        <v>9</v>
      </c>
      <c r="C283" s="1" t="s">
        <v>2</v>
      </c>
      <c r="D283">
        <v>1</v>
      </c>
      <c r="E283">
        <v>1</v>
      </c>
      <c r="F283" s="1" t="s">
        <v>15</v>
      </c>
      <c r="G283">
        <v>352</v>
      </c>
      <c r="H283">
        <v>1</v>
      </c>
      <c r="I283">
        <v>352000</v>
      </c>
      <c r="J283">
        <v>123199</v>
      </c>
      <c r="K283">
        <v>0.34999715909090912</v>
      </c>
    </row>
    <row r="284" spans="1:11" x14ac:dyDescent="0.25">
      <c r="A284">
        <v>2011</v>
      </c>
      <c r="B284">
        <v>10</v>
      </c>
      <c r="C284" s="1" t="s">
        <v>2</v>
      </c>
      <c r="D284">
        <v>1</v>
      </c>
      <c r="E284">
        <v>1</v>
      </c>
      <c r="F284" s="1" t="s">
        <v>14</v>
      </c>
      <c r="G284">
        <v>408</v>
      </c>
      <c r="H284">
        <v>1</v>
      </c>
      <c r="I284">
        <v>408000</v>
      </c>
      <c r="J284">
        <v>131425</v>
      </c>
      <c r="K284">
        <v>0.32212009803921571</v>
      </c>
    </row>
    <row r="285" spans="1:11" x14ac:dyDescent="0.25">
      <c r="A285">
        <v>2011</v>
      </c>
      <c r="B285">
        <v>10</v>
      </c>
      <c r="C285" s="1" t="s">
        <v>2</v>
      </c>
      <c r="D285">
        <v>1</v>
      </c>
      <c r="E285">
        <v>1</v>
      </c>
      <c r="F285" s="1" t="s">
        <v>15</v>
      </c>
      <c r="G285">
        <v>336</v>
      </c>
      <c r="H285">
        <v>1</v>
      </c>
      <c r="I285">
        <v>336000</v>
      </c>
      <c r="J285">
        <v>117318</v>
      </c>
      <c r="K285">
        <v>0.34916071428571432</v>
      </c>
    </row>
    <row r="286" spans="1:11" x14ac:dyDescent="0.25">
      <c r="A286">
        <v>2011</v>
      </c>
      <c r="B286">
        <v>11</v>
      </c>
      <c r="C286" s="1" t="s">
        <v>2</v>
      </c>
      <c r="D286">
        <v>1</v>
      </c>
      <c r="E286">
        <v>1</v>
      </c>
      <c r="F286" s="1" t="s">
        <v>14</v>
      </c>
      <c r="G286">
        <v>368</v>
      </c>
      <c r="H286">
        <v>1</v>
      </c>
      <c r="I286">
        <v>368000</v>
      </c>
      <c r="J286">
        <v>56704</v>
      </c>
      <c r="K286">
        <v>0.15408695652173915</v>
      </c>
    </row>
    <row r="287" spans="1:11" x14ac:dyDescent="0.25">
      <c r="A287">
        <v>2011</v>
      </c>
      <c r="B287">
        <v>11</v>
      </c>
      <c r="C287" s="1" t="s">
        <v>2</v>
      </c>
      <c r="D287">
        <v>1</v>
      </c>
      <c r="E287">
        <v>1</v>
      </c>
      <c r="F287" s="1" t="s">
        <v>15</v>
      </c>
      <c r="G287">
        <v>352</v>
      </c>
      <c r="H287">
        <v>1</v>
      </c>
      <c r="I287">
        <v>352000</v>
      </c>
      <c r="J287">
        <v>88277</v>
      </c>
      <c r="K287">
        <v>0.25078693181818185</v>
      </c>
    </row>
    <row r="288" spans="1:11" x14ac:dyDescent="0.25">
      <c r="A288">
        <v>2011</v>
      </c>
      <c r="B288">
        <v>12</v>
      </c>
      <c r="C288" s="1" t="s">
        <v>2</v>
      </c>
      <c r="D288">
        <v>1</v>
      </c>
      <c r="E288">
        <v>1</v>
      </c>
      <c r="F288" s="1" t="s">
        <v>14</v>
      </c>
      <c r="G288">
        <v>392</v>
      </c>
      <c r="H288">
        <v>1</v>
      </c>
      <c r="I288">
        <v>392000</v>
      </c>
      <c r="J288">
        <v>131557</v>
      </c>
      <c r="K288">
        <v>0.33560459183673474</v>
      </c>
    </row>
    <row r="289" spans="1:11" x14ac:dyDescent="0.25">
      <c r="A289">
        <v>2011</v>
      </c>
      <c r="B289">
        <v>12</v>
      </c>
      <c r="C289" s="1" t="s">
        <v>2</v>
      </c>
      <c r="D289">
        <v>1</v>
      </c>
      <c r="E289">
        <v>1</v>
      </c>
      <c r="F289" s="1" t="s">
        <v>15</v>
      </c>
      <c r="G289">
        <v>352</v>
      </c>
      <c r="H289">
        <v>1</v>
      </c>
      <c r="I289">
        <v>352000</v>
      </c>
      <c r="J289">
        <v>169378</v>
      </c>
      <c r="K289">
        <v>0.48118749999999999</v>
      </c>
    </row>
    <row r="290" spans="1:11" x14ac:dyDescent="0.25">
      <c r="A290">
        <v>2012</v>
      </c>
      <c r="B290">
        <v>1</v>
      </c>
      <c r="C290" s="1" t="s">
        <v>2</v>
      </c>
      <c r="D290">
        <v>1</v>
      </c>
      <c r="E290">
        <v>1</v>
      </c>
      <c r="F290" s="1" t="s">
        <v>14</v>
      </c>
      <c r="G290">
        <v>392</v>
      </c>
      <c r="H290">
        <v>1</v>
      </c>
      <c r="I290">
        <v>392000</v>
      </c>
      <c r="J290">
        <v>86497</v>
      </c>
      <c r="K290">
        <v>0.22065561224489796</v>
      </c>
    </row>
    <row r="291" spans="1:11" x14ac:dyDescent="0.25">
      <c r="A291">
        <v>2012</v>
      </c>
      <c r="B291">
        <v>1</v>
      </c>
      <c r="C291" s="1" t="s">
        <v>2</v>
      </c>
      <c r="D291">
        <v>1</v>
      </c>
      <c r="E291">
        <v>1</v>
      </c>
      <c r="F291" s="1" t="s">
        <v>15</v>
      </c>
      <c r="G291">
        <v>352</v>
      </c>
      <c r="H291">
        <v>1</v>
      </c>
      <c r="I291">
        <v>352000</v>
      </c>
      <c r="J291">
        <v>112210</v>
      </c>
      <c r="K291">
        <v>0.3187784090909091</v>
      </c>
    </row>
    <row r="292" spans="1:11" x14ac:dyDescent="0.25">
      <c r="A292">
        <v>2012</v>
      </c>
      <c r="B292">
        <v>2</v>
      </c>
      <c r="C292" s="1" t="s">
        <v>2</v>
      </c>
      <c r="D292">
        <v>1</v>
      </c>
      <c r="E292">
        <v>1</v>
      </c>
      <c r="F292" s="1" t="s">
        <v>14</v>
      </c>
      <c r="G292">
        <v>360</v>
      </c>
      <c r="H292">
        <v>1</v>
      </c>
      <c r="I292">
        <v>360000</v>
      </c>
      <c r="J292">
        <v>54401</v>
      </c>
      <c r="K292">
        <v>0.15111388888888891</v>
      </c>
    </row>
    <row r="293" spans="1:11" x14ac:dyDescent="0.25">
      <c r="A293">
        <v>2012</v>
      </c>
      <c r="B293">
        <v>2</v>
      </c>
      <c r="C293" s="1" t="s">
        <v>2</v>
      </c>
      <c r="D293">
        <v>1</v>
      </c>
      <c r="E293">
        <v>1</v>
      </c>
      <c r="F293" s="1" t="s">
        <v>15</v>
      </c>
      <c r="G293">
        <v>336</v>
      </c>
      <c r="H293">
        <v>1</v>
      </c>
      <c r="I293">
        <v>336000</v>
      </c>
      <c r="J293">
        <v>90864</v>
      </c>
      <c r="K293">
        <v>0.27042857142857141</v>
      </c>
    </row>
    <row r="294" spans="1:11" x14ac:dyDescent="0.25">
      <c r="A294">
        <v>2012</v>
      </c>
      <c r="B294">
        <v>3</v>
      </c>
      <c r="C294" s="1" t="s">
        <v>2</v>
      </c>
      <c r="D294">
        <v>1</v>
      </c>
      <c r="E294">
        <v>1</v>
      </c>
      <c r="F294" s="1" t="s">
        <v>14</v>
      </c>
      <c r="G294">
        <v>392</v>
      </c>
      <c r="H294">
        <v>1</v>
      </c>
      <c r="I294">
        <v>392000</v>
      </c>
      <c r="J294">
        <v>206977</v>
      </c>
      <c r="K294">
        <v>0.52800255102040816</v>
      </c>
    </row>
    <row r="295" spans="1:11" x14ac:dyDescent="0.25">
      <c r="A295">
        <v>2012</v>
      </c>
      <c r="B295">
        <v>3</v>
      </c>
      <c r="C295" s="1" t="s">
        <v>2</v>
      </c>
      <c r="D295">
        <v>1</v>
      </c>
      <c r="E295">
        <v>1</v>
      </c>
      <c r="F295" s="1" t="s">
        <v>15</v>
      </c>
      <c r="G295">
        <v>352</v>
      </c>
      <c r="H295">
        <v>1</v>
      </c>
      <c r="I295">
        <v>352000</v>
      </c>
      <c r="J295">
        <v>190479</v>
      </c>
      <c r="K295">
        <v>0.54113352272727266</v>
      </c>
    </row>
    <row r="296" spans="1:11" x14ac:dyDescent="0.25">
      <c r="A296">
        <v>2012</v>
      </c>
      <c r="B296">
        <v>4</v>
      </c>
      <c r="C296" s="1" t="s">
        <v>2</v>
      </c>
      <c r="D296">
        <v>1</v>
      </c>
      <c r="E296">
        <v>1</v>
      </c>
      <c r="F296" s="1" t="s">
        <v>14</v>
      </c>
      <c r="G296">
        <v>384</v>
      </c>
      <c r="H296">
        <v>1</v>
      </c>
      <c r="I296">
        <v>384000</v>
      </c>
      <c r="J296">
        <v>166016</v>
      </c>
      <c r="K296">
        <v>0.43233333333333329</v>
      </c>
    </row>
    <row r="297" spans="1:11" x14ac:dyDescent="0.25">
      <c r="A297">
        <v>2012</v>
      </c>
      <c r="B297">
        <v>4</v>
      </c>
      <c r="C297" s="1" t="s">
        <v>2</v>
      </c>
      <c r="D297">
        <v>1</v>
      </c>
      <c r="E297">
        <v>1</v>
      </c>
      <c r="F297" s="1" t="s">
        <v>15</v>
      </c>
      <c r="G297">
        <v>336</v>
      </c>
      <c r="H297">
        <v>1</v>
      </c>
      <c r="I297">
        <v>336000</v>
      </c>
      <c r="J297">
        <v>155787</v>
      </c>
      <c r="K297">
        <v>0.46365178571428567</v>
      </c>
    </row>
    <row r="298" spans="1:11" x14ac:dyDescent="0.25">
      <c r="A298">
        <v>2012</v>
      </c>
      <c r="B298">
        <v>5</v>
      </c>
      <c r="C298" s="1" t="s">
        <v>2</v>
      </c>
      <c r="D298">
        <v>1</v>
      </c>
      <c r="E298">
        <v>1</v>
      </c>
      <c r="F298" s="1" t="s">
        <v>14</v>
      </c>
      <c r="G298">
        <v>376</v>
      </c>
      <c r="H298">
        <v>1</v>
      </c>
      <c r="I298">
        <v>376000</v>
      </c>
      <c r="J298">
        <v>182754</v>
      </c>
      <c r="K298">
        <v>0.48604787234042551</v>
      </c>
    </row>
    <row r="299" spans="1:11" x14ac:dyDescent="0.25">
      <c r="A299">
        <v>2012</v>
      </c>
      <c r="B299">
        <v>5</v>
      </c>
      <c r="C299" s="1" t="s">
        <v>2</v>
      </c>
      <c r="D299">
        <v>1</v>
      </c>
      <c r="E299">
        <v>1</v>
      </c>
      <c r="F299" s="1" t="s">
        <v>15</v>
      </c>
      <c r="G299">
        <v>368</v>
      </c>
      <c r="H299">
        <v>1</v>
      </c>
      <c r="I299">
        <v>368000</v>
      </c>
      <c r="J299">
        <v>182726</v>
      </c>
      <c r="K299">
        <v>0.49653804347826086</v>
      </c>
    </row>
    <row r="300" spans="1:11" x14ac:dyDescent="0.25">
      <c r="A300">
        <v>2012</v>
      </c>
      <c r="B300">
        <v>6</v>
      </c>
      <c r="C300" s="1" t="s">
        <v>2</v>
      </c>
      <c r="D300">
        <v>1</v>
      </c>
      <c r="E300">
        <v>1</v>
      </c>
      <c r="F300" s="1" t="s">
        <v>14</v>
      </c>
      <c r="G300">
        <v>384</v>
      </c>
      <c r="H300">
        <v>1</v>
      </c>
      <c r="I300">
        <v>384000</v>
      </c>
      <c r="J300">
        <v>84194</v>
      </c>
      <c r="K300">
        <v>0.21925520833333334</v>
      </c>
    </row>
    <row r="301" spans="1:11" x14ac:dyDescent="0.25">
      <c r="A301">
        <v>2012</v>
      </c>
      <c r="B301">
        <v>6</v>
      </c>
      <c r="C301" s="1" t="s">
        <v>2</v>
      </c>
      <c r="D301">
        <v>1</v>
      </c>
      <c r="E301">
        <v>1</v>
      </c>
      <c r="F301" s="1" t="s">
        <v>15</v>
      </c>
      <c r="G301">
        <v>336</v>
      </c>
      <c r="H301">
        <v>1</v>
      </c>
      <c r="I301">
        <v>336000</v>
      </c>
      <c r="J301">
        <v>81705</v>
      </c>
      <c r="K301">
        <v>0.24316964285714285</v>
      </c>
    </row>
    <row r="302" spans="1:11" x14ac:dyDescent="0.25">
      <c r="A302">
        <v>2012</v>
      </c>
      <c r="B302">
        <v>7</v>
      </c>
      <c r="C302" s="1" t="s">
        <v>2</v>
      </c>
      <c r="D302">
        <v>1</v>
      </c>
      <c r="E302">
        <v>1</v>
      </c>
      <c r="F302" s="1" t="s">
        <v>14</v>
      </c>
      <c r="G302">
        <v>392</v>
      </c>
      <c r="H302">
        <v>1</v>
      </c>
      <c r="I302">
        <v>392000</v>
      </c>
      <c r="J302">
        <v>16261</v>
      </c>
      <c r="K302">
        <v>4.1482142857142856E-2</v>
      </c>
    </row>
    <row r="303" spans="1:11" x14ac:dyDescent="0.25">
      <c r="A303">
        <v>2012</v>
      </c>
      <c r="B303">
        <v>7</v>
      </c>
      <c r="C303" s="1" t="s">
        <v>2</v>
      </c>
      <c r="D303">
        <v>1</v>
      </c>
      <c r="E303">
        <v>1</v>
      </c>
      <c r="F303" s="1" t="s">
        <v>15</v>
      </c>
      <c r="G303">
        <v>352</v>
      </c>
      <c r="H303">
        <v>1</v>
      </c>
      <c r="I303">
        <v>352000</v>
      </c>
      <c r="J303">
        <v>28773</v>
      </c>
      <c r="K303">
        <v>8.1741477272727264E-2</v>
      </c>
    </row>
    <row r="304" spans="1:11" x14ac:dyDescent="0.25">
      <c r="A304">
        <v>2012</v>
      </c>
      <c r="B304">
        <v>8</v>
      </c>
      <c r="C304" s="1" t="s">
        <v>2</v>
      </c>
      <c r="D304">
        <v>1</v>
      </c>
      <c r="E304">
        <v>1</v>
      </c>
      <c r="F304" s="1" t="s">
        <v>14</v>
      </c>
      <c r="G304">
        <v>376</v>
      </c>
      <c r="H304">
        <v>1</v>
      </c>
      <c r="I304">
        <v>376000</v>
      </c>
      <c r="J304">
        <v>47028</v>
      </c>
      <c r="K304">
        <v>0.12507446808510639</v>
      </c>
    </row>
    <row r="305" spans="1:11" x14ac:dyDescent="0.25">
      <c r="A305">
        <v>2012</v>
      </c>
      <c r="B305">
        <v>8</v>
      </c>
      <c r="C305" s="1" t="s">
        <v>2</v>
      </c>
      <c r="D305">
        <v>1</v>
      </c>
      <c r="E305">
        <v>1</v>
      </c>
      <c r="F305" s="1" t="s">
        <v>15</v>
      </c>
      <c r="G305">
        <v>368</v>
      </c>
      <c r="H305">
        <v>1</v>
      </c>
      <c r="I305">
        <v>368000</v>
      </c>
      <c r="J305">
        <v>29220</v>
      </c>
      <c r="K305">
        <v>7.9402173913043467E-2</v>
      </c>
    </row>
    <row r="306" spans="1:11" x14ac:dyDescent="0.25">
      <c r="A306">
        <v>2012</v>
      </c>
      <c r="B306">
        <v>9</v>
      </c>
      <c r="C306" s="1" t="s">
        <v>2</v>
      </c>
      <c r="D306">
        <v>1</v>
      </c>
      <c r="E306">
        <v>1</v>
      </c>
      <c r="F306" s="1" t="s">
        <v>14</v>
      </c>
      <c r="G306">
        <v>400</v>
      </c>
      <c r="H306">
        <v>1</v>
      </c>
      <c r="I306">
        <v>400000</v>
      </c>
      <c r="J306">
        <v>68309</v>
      </c>
      <c r="K306">
        <v>0.17077249999999999</v>
      </c>
    </row>
    <row r="307" spans="1:11" x14ac:dyDescent="0.25">
      <c r="A307">
        <v>2012</v>
      </c>
      <c r="B307">
        <v>9</v>
      </c>
      <c r="C307" s="1" t="s">
        <v>2</v>
      </c>
      <c r="D307">
        <v>1</v>
      </c>
      <c r="E307">
        <v>1</v>
      </c>
      <c r="F307" s="1" t="s">
        <v>15</v>
      </c>
      <c r="G307">
        <v>320</v>
      </c>
      <c r="H307">
        <v>1</v>
      </c>
      <c r="I307">
        <v>320000</v>
      </c>
      <c r="J307">
        <v>80290</v>
      </c>
      <c r="K307">
        <v>0.25090625</v>
      </c>
    </row>
    <row r="308" spans="1:11" x14ac:dyDescent="0.25">
      <c r="A308">
        <v>2012</v>
      </c>
      <c r="B308">
        <v>10</v>
      </c>
      <c r="C308" s="1" t="s">
        <v>2</v>
      </c>
      <c r="D308">
        <v>1</v>
      </c>
      <c r="E308">
        <v>1</v>
      </c>
      <c r="F308" s="1" t="s">
        <v>14</v>
      </c>
      <c r="G308">
        <v>376</v>
      </c>
      <c r="H308">
        <v>1</v>
      </c>
      <c r="I308">
        <v>376000</v>
      </c>
      <c r="J308">
        <v>185576</v>
      </c>
      <c r="K308">
        <v>0.49355319148936172</v>
      </c>
    </row>
    <row r="309" spans="1:11" x14ac:dyDescent="0.25">
      <c r="A309">
        <v>2012</v>
      </c>
      <c r="B309">
        <v>10</v>
      </c>
      <c r="C309" s="1" t="s">
        <v>2</v>
      </c>
      <c r="D309">
        <v>1</v>
      </c>
      <c r="E309">
        <v>1</v>
      </c>
      <c r="F309" s="1" t="s">
        <v>15</v>
      </c>
      <c r="G309">
        <v>368</v>
      </c>
      <c r="H309">
        <v>1</v>
      </c>
      <c r="I309">
        <v>368000</v>
      </c>
      <c r="J309">
        <v>176294</v>
      </c>
      <c r="K309">
        <v>0.47905978260869569</v>
      </c>
    </row>
    <row r="310" spans="1:11" x14ac:dyDescent="0.25">
      <c r="A310">
        <v>2012</v>
      </c>
      <c r="B310">
        <v>11</v>
      </c>
      <c r="C310" s="1" t="s">
        <v>2</v>
      </c>
      <c r="D310">
        <v>1</v>
      </c>
      <c r="E310">
        <v>1</v>
      </c>
      <c r="F310" s="1" t="s">
        <v>14</v>
      </c>
      <c r="G310">
        <v>368</v>
      </c>
      <c r="H310">
        <v>1</v>
      </c>
      <c r="I310">
        <v>368000</v>
      </c>
      <c r="J310">
        <v>105259</v>
      </c>
      <c r="K310">
        <v>0.28602989130434786</v>
      </c>
    </row>
    <row r="311" spans="1:11" x14ac:dyDescent="0.25">
      <c r="A311">
        <v>2012</v>
      </c>
      <c r="B311">
        <v>11</v>
      </c>
      <c r="C311" s="1" t="s">
        <v>2</v>
      </c>
      <c r="D311">
        <v>1</v>
      </c>
      <c r="E311">
        <v>1</v>
      </c>
      <c r="F311" s="1" t="s">
        <v>15</v>
      </c>
      <c r="G311">
        <v>352</v>
      </c>
      <c r="H311">
        <v>1</v>
      </c>
      <c r="I311">
        <v>352000</v>
      </c>
      <c r="J311">
        <v>97668</v>
      </c>
      <c r="K311">
        <v>0.27746590909090907</v>
      </c>
    </row>
    <row r="312" spans="1:11" x14ac:dyDescent="0.25">
      <c r="A312">
        <v>2012</v>
      </c>
      <c r="B312">
        <v>12</v>
      </c>
      <c r="C312" s="1" t="s">
        <v>2</v>
      </c>
      <c r="D312">
        <v>1</v>
      </c>
      <c r="E312">
        <v>1</v>
      </c>
      <c r="F312" s="1" t="s">
        <v>14</v>
      </c>
      <c r="G312">
        <v>408</v>
      </c>
      <c r="H312">
        <v>1</v>
      </c>
      <c r="I312">
        <v>408000</v>
      </c>
      <c r="J312">
        <v>188539</v>
      </c>
      <c r="K312">
        <v>0.46210539215686269</v>
      </c>
    </row>
    <row r="313" spans="1:11" x14ac:dyDescent="0.25">
      <c r="A313">
        <v>2012</v>
      </c>
      <c r="B313">
        <v>12</v>
      </c>
      <c r="C313" s="1" t="s">
        <v>2</v>
      </c>
      <c r="D313">
        <v>1</v>
      </c>
      <c r="E313">
        <v>1</v>
      </c>
      <c r="F313" s="1" t="s">
        <v>15</v>
      </c>
      <c r="G313">
        <v>336</v>
      </c>
      <c r="H313">
        <v>1</v>
      </c>
      <c r="I313">
        <v>336000</v>
      </c>
      <c r="J313">
        <v>184368</v>
      </c>
      <c r="K313">
        <v>0.54871428571428571</v>
      </c>
    </row>
    <row r="314" spans="1:11" x14ac:dyDescent="0.25">
      <c r="A314">
        <v>2013</v>
      </c>
      <c r="B314">
        <v>1</v>
      </c>
      <c r="C314" s="1" t="s">
        <v>2</v>
      </c>
      <c r="D314">
        <v>1</v>
      </c>
      <c r="E314">
        <v>1</v>
      </c>
      <c r="F314" s="1" t="s">
        <v>14</v>
      </c>
      <c r="G314">
        <v>376</v>
      </c>
      <c r="H314">
        <v>1</v>
      </c>
      <c r="I314">
        <v>376000</v>
      </c>
      <c r="J314">
        <v>88791</v>
      </c>
      <c r="K314">
        <v>0.23614627659574466</v>
      </c>
    </row>
    <row r="315" spans="1:11" x14ac:dyDescent="0.25">
      <c r="A315">
        <v>2013</v>
      </c>
      <c r="B315">
        <v>1</v>
      </c>
      <c r="C315" s="1" t="s">
        <v>2</v>
      </c>
      <c r="D315">
        <v>1</v>
      </c>
      <c r="E315">
        <v>1</v>
      </c>
      <c r="F315" s="1" t="s">
        <v>15</v>
      </c>
      <c r="G315">
        <v>368</v>
      </c>
      <c r="H315">
        <v>1</v>
      </c>
      <c r="I315">
        <v>368000</v>
      </c>
      <c r="J315">
        <v>100347</v>
      </c>
      <c r="K315">
        <v>0.2726820652173913</v>
      </c>
    </row>
    <row r="316" spans="1:11" x14ac:dyDescent="0.25">
      <c r="A316">
        <v>2013</v>
      </c>
      <c r="B316">
        <v>2</v>
      </c>
      <c r="C316" s="1" t="s">
        <v>2</v>
      </c>
      <c r="D316">
        <v>1</v>
      </c>
      <c r="E316">
        <v>1</v>
      </c>
      <c r="F316" s="1" t="s">
        <v>14</v>
      </c>
      <c r="G316">
        <v>352</v>
      </c>
      <c r="H316">
        <v>1</v>
      </c>
      <c r="I316">
        <v>352000</v>
      </c>
      <c r="J316">
        <v>85589</v>
      </c>
      <c r="K316">
        <v>0.24315056818181818</v>
      </c>
    </row>
    <row r="317" spans="1:11" x14ac:dyDescent="0.25">
      <c r="A317">
        <v>2013</v>
      </c>
      <c r="B317">
        <v>2</v>
      </c>
      <c r="C317" s="1" t="s">
        <v>2</v>
      </c>
      <c r="D317">
        <v>1</v>
      </c>
      <c r="E317">
        <v>1</v>
      </c>
      <c r="F317" s="1" t="s">
        <v>15</v>
      </c>
      <c r="G317">
        <v>320</v>
      </c>
      <c r="H317">
        <v>1</v>
      </c>
      <c r="I317">
        <v>320000</v>
      </c>
      <c r="J317">
        <v>64078</v>
      </c>
      <c r="K317">
        <v>0.20024375</v>
      </c>
    </row>
    <row r="318" spans="1:11" x14ac:dyDescent="0.25">
      <c r="A318">
        <v>2013</v>
      </c>
      <c r="B318">
        <v>3</v>
      </c>
      <c r="C318" s="1" t="s">
        <v>2</v>
      </c>
      <c r="D318">
        <v>1</v>
      </c>
      <c r="E318">
        <v>1</v>
      </c>
      <c r="F318" s="1" t="s">
        <v>14</v>
      </c>
      <c r="G318">
        <v>408</v>
      </c>
      <c r="H318">
        <v>1</v>
      </c>
      <c r="I318">
        <v>408000</v>
      </c>
      <c r="J318">
        <v>131921</v>
      </c>
      <c r="K318">
        <v>0.3233357843137255</v>
      </c>
    </row>
    <row r="319" spans="1:11" x14ac:dyDescent="0.25">
      <c r="A319">
        <v>2013</v>
      </c>
      <c r="B319">
        <v>3</v>
      </c>
      <c r="C319" s="1" t="s">
        <v>2</v>
      </c>
      <c r="D319">
        <v>1</v>
      </c>
      <c r="E319">
        <v>1</v>
      </c>
      <c r="F319" s="1" t="s">
        <v>15</v>
      </c>
      <c r="G319">
        <v>336</v>
      </c>
      <c r="H319">
        <v>1</v>
      </c>
      <c r="I319">
        <v>336000</v>
      </c>
      <c r="J319">
        <v>99226</v>
      </c>
      <c r="K319">
        <v>0.29531547619047616</v>
      </c>
    </row>
    <row r="320" spans="1:11" x14ac:dyDescent="0.25">
      <c r="A320">
        <v>2013</v>
      </c>
      <c r="B320">
        <v>4</v>
      </c>
      <c r="C320" s="1" t="s">
        <v>2</v>
      </c>
      <c r="D320">
        <v>1</v>
      </c>
      <c r="E320">
        <v>1</v>
      </c>
      <c r="F320" s="1" t="s">
        <v>14</v>
      </c>
      <c r="G320">
        <v>368</v>
      </c>
      <c r="H320">
        <v>1</v>
      </c>
      <c r="I320">
        <v>368000</v>
      </c>
      <c r="J320">
        <v>252477</v>
      </c>
      <c r="K320">
        <v>0.68607880434782609</v>
      </c>
    </row>
    <row r="321" spans="1:11" x14ac:dyDescent="0.25">
      <c r="A321">
        <v>2013</v>
      </c>
      <c r="B321">
        <v>4</v>
      </c>
      <c r="C321" s="1" t="s">
        <v>2</v>
      </c>
      <c r="D321">
        <v>1</v>
      </c>
      <c r="E321">
        <v>1</v>
      </c>
      <c r="F321" s="1" t="s">
        <v>15</v>
      </c>
      <c r="G321">
        <v>352</v>
      </c>
      <c r="H321">
        <v>1</v>
      </c>
      <c r="I321">
        <v>352000</v>
      </c>
      <c r="J321">
        <v>245318</v>
      </c>
      <c r="K321">
        <v>0.69692613636363632</v>
      </c>
    </row>
    <row r="322" spans="1:11" x14ac:dyDescent="0.25">
      <c r="A322">
        <v>2013</v>
      </c>
      <c r="B322">
        <v>5</v>
      </c>
      <c r="C322" s="1" t="s">
        <v>2</v>
      </c>
      <c r="D322">
        <v>1</v>
      </c>
      <c r="E322">
        <v>1</v>
      </c>
      <c r="F322" s="1" t="s">
        <v>14</v>
      </c>
      <c r="G322">
        <v>376</v>
      </c>
      <c r="H322">
        <v>1</v>
      </c>
      <c r="I322">
        <v>376000</v>
      </c>
      <c r="J322">
        <v>132209</v>
      </c>
      <c r="K322">
        <v>0.35161968085106382</v>
      </c>
    </row>
    <row r="323" spans="1:11" x14ac:dyDescent="0.25">
      <c r="A323">
        <v>2013</v>
      </c>
      <c r="B323">
        <v>5</v>
      </c>
      <c r="C323" s="1" t="s">
        <v>2</v>
      </c>
      <c r="D323">
        <v>1</v>
      </c>
      <c r="E323">
        <v>1</v>
      </c>
      <c r="F323" s="1" t="s">
        <v>15</v>
      </c>
      <c r="G323">
        <v>368</v>
      </c>
      <c r="H323">
        <v>1</v>
      </c>
      <c r="I323">
        <v>368000</v>
      </c>
      <c r="J323">
        <v>146199</v>
      </c>
      <c r="K323">
        <v>0.39727989130434782</v>
      </c>
    </row>
    <row r="324" spans="1:11" x14ac:dyDescent="0.25">
      <c r="A324">
        <v>2013</v>
      </c>
      <c r="B324">
        <v>6</v>
      </c>
      <c r="C324" s="1" t="s">
        <v>2</v>
      </c>
      <c r="D324">
        <v>1</v>
      </c>
      <c r="E324">
        <v>1</v>
      </c>
      <c r="F324" s="1" t="s">
        <v>14</v>
      </c>
      <c r="G324">
        <v>400</v>
      </c>
      <c r="H324">
        <v>1</v>
      </c>
      <c r="I324">
        <v>400000</v>
      </c>
      <c r="J324">
        <v>225448</v>
      </c>
      <c r="K324">
        <v>0.56362000000000001</v>
      </c>
    </row>
    <row r="325" spans="1:11" x14ac:dyDescent="0.25">
      <c r="A325">
        <v>2013</v>
      </c>
      <c r="B325">
        <v>6</v>
      </c>
      <c r="C325" s="1" t="s">
        <v>2</v>
      </c>
      <c r="D325">
        <v>1</v>
      </c>
      <c r="E325">
        <v>1</v>
      </c>
      <c r="F325" s="1" t="s">
        <v>15</v>
      </c>
      <c r="G325">
        <v>320</v>
      </c>
      <c r="H325">
        <v>1</v>
      </c>
      <c r="I325">
        <v>320000</v>
      </c>
      <c r="J325">
        <v>176205</v>
      </c>
      <c r="K325">
        <v>0.55064062499999999</v>
      </c>
    </row>
    <row r="326" spans="1:11" x14ac:dyDescent="0.25">
      <c r="A326">
        <v>2013</v>
      </c>
      <c r="B326">
        <v>7</v>
      </c>
      <c r="C326" s="1" t="s">
        <v>2</v>
      </c>
      <c r="D326">
        <v>1</v>
      </c>
      <c r="E326">
        <v>1</v>
      </c>
      <c r="F326" s="1" t="s">
        <v>14</v>
      </c>
      <c r="G326">
        <v>376</v>
      </c>
      <c r="H326">
        <v>1</v>
      </c>
      <c r="I326">
        <v>376000</v>
      </c>
      <c r="J326">
        <v>187147</v>
      </c>
      <c r="K326">
        <v>0.49773138297872338</v>
      </c>
    </row>
    <row r="327" spans="1:11" x14ac:dyDescent="0.25">
      <c r="A327">
        <v>2013</v>
      </c>
      <c r="B327">
        <v>7</v>
      </c>
      <c r="C327" s="1" t="s">
        <v>2</v>
      </c>
      <c r="D327">
        <v>1</v>
      </c>
      <c r="E327">
        <v>1</v>
      </c>
      <c r="F327" s="1" t="s">
        <v>15</v>
      </c>
      <c r="G327">
        <v>368</v>
      </c>
      <c r="H327">
        <v>1</v>
      </c>
      <c r="I327">
        <v>368000</v>
      </c>
      <c r="J327">
        <v>207285</v>
      </c>
      <c r="K327">
        <v>0.56327445652173913</v>
      </c>
    </row>
    <row r="328" spans="1:11" x14ac:dyDescent="0.25">
      <c r="A328">
        <v>2013</v>
      </c>
      <c r="B328">
        <v>8</v>
      </c>
      <c r="C328" s="1" t="s">
        <v>2</v>
      </c>
      <c r="D328">
        <v>1</v>
      </c>
      <c r="E328">
        <v>1</v>
      </c>
      <c r="F328" s="1" t="s">
        <v>14</v>
      </c>
      <c r="G328">
        <v>392</v>
      </c>
      <c r="H328">
        <v>1</v>
      </c>
      <c r="I328">
        <v>392000</v>
      </c>
      <c r="J328">
        <v>50483</v>
      </c>
      <c r="K328">
        <v>0.12878316326530612</v>
      </c>
    </row>
    <row r="329" spans="1:11" x14ac:dyDescent="0.25">
      <c r="A329">
        <v>2013</v>
      </c>
      <c r="B329">
        <v>8</v>
      </c>
      <c r="C329" s="1" t="s">
        <v>2</v>
      </c>
      <c r="D329">
        <v>1</v>
      </c>
      <c r="E329">
        <v>1</v>
      </c>
      <c r="F329" s="1" t="s">
        <v>15</v>
      </c>
      <c r="G329">
        <v>352</v>
      </c>
      <c r="H329">
        <v>1</v>
      </c>
      <c r="I329">
        <v>352000</v>
      </c>
      <c r="J329">
        <v>35154</v>
      </c>
      <c r="K329">
        <v>9.986931818181817E-2</v>
      </c>
    </row>
    <row r="330" spans="1:11" x14ac:dyDescent="0.25">
      <c r="A330">
        <v>2013</v>
      </c>
      <c r="B330">
        <v>9</v>
      </c>
      <c r="C330" s="1" t="s">
        <v>2</v>
      </c>
      <c r="D330">
        <v>1</v>
      </c>
      <c r="E330">
        <v>1</v>
      </c>
      <c r="F330" s="1" t="s">
        <v>14</v>
      </c>
      <c r="G330">
        <v>384</v>
      </c>
      <c r="H330">
        <v>1</v>
      </c>
      <c r="I330">
        <v>384000</v>
      </c>
      <c r="J330">
        <v>58218</v>
      </c>
      <c r="K330">
        <v>0.15160937499999999</v>
      </c>
    </row>
    <row r="331" spans="1:11" x14ac:dyDescent="0.25">
      <c r="A331">
        <v>2013</v>
      </c>
      <c r="B331">
        <v>9</v>
      </c>
      <c r="C331" s="1" t="s">
        <v>2</v>
      </c>
      <c r="D331">
        <v>1</v>
      </c>
      <c r="E331">
        <v>1</v>
      </c>
      <c r="F331" s="1" t="s">
        <v>15</v>
      </c>
      <c r="G331">
        <v>336</v>
      </c>
      <c r="H331">
        <v>1</v>
      </c>
      <c r="I331">
        <v>336000</v>
      </c>
      <c r="J331">
        <v>43638</v>
      </c>
      <c r="K331">
        <v>0.12987499999999999</v>
      </c>
    </row>
    <row r="332" spans="1:11" x14ac:dyDescent="0.25">
      <c r="A332">
        <v>2013</v>
      </c>
      <c r="B332">
        <v>10</v>
      </c>
      <c r="C332" s="1" t="s">
        <v>2</v>
      </c>
      <c r="D332">
        <v>1</v>
      </c>
      <c r="E332">
        <v>1</v>
      </c>
      <c r="F332" s="1" t="s">
        <v>14</v>
      </c>
      <c r="G332">
        <v>376</v>
      </c>
      <c r="H332">
        <v>1</v>
      </c>
      <c r="I332">
        <v>376000</v>
      </c>
      <c r="J332">
        <v>41968</v>
      </c>
      <c r="K332">
        <v>0.11161702127659574</v>
      </c>
    </row>
    <row r="333" spans="1:11" x14ac:dyDescent="0.25">
      <c r="A333">
        <v>2013</v>
      </c>
      <c r="B333">
        <v>10</v>
      </c>
      <c r="C333" s="1" t="s">
        <v>2</v>
      </c>
      <c r="D333">
        <v>1</v>
      </c>
      <c r="E333">
        <v>1</v>
      </c>
      <c r="F333" s="1" t="s">
        <v>15</v>
      </c>
      <c r="G333">
        <v>368</v>
      </c>
      <c r="H333">
        <v>1</v>
      </c>
      <c r="I333">
        <v>368000</v>
      </c>
      <c r="J333">
        <v>45267</v>
      </c>
      <c r="K333">
        <v>0.12300815217391305</v>
      </c>
    </row>
    <row r="334" spans="1:11" x14ac:dyDescent="0.25">
      <c r="A334">
        <v>2013</v>
      </c>
      <c r="B334">
        <v>11</v>
      </c>
      <c r="C334" s="1" t="s">
        <v>2</v>
      </c>
      <c r="D334">
        <v>1</v>
      </c>
      <c r="E334">
        <v>1</v>
      </c>
      <c r="F334" s="1" t="s">
        <v>14</v>
      </c>
      <c r="G334">
        <v>384</v>
      </c>
      <c r="H334">
        <v>1</v>
      </c>
      <c r="I334">
        <v>384000</v>
      </c>
      <c r="J334">
        <v>178814</v>
      </c>
      <c r="K334">
        <v>0.46566145833333333</v>
      </c>
    </row>
    <row r="335" spans="1:11" x14ac:dyDescent="0.25">
      <c r="A335">
        <v>2013</v>
      </c>
      <c r="B335">
        <v>11</v>
      </c>
      <c r="C335" s="1" t="s">
        <v>2</v>
      </c>
      <c r="D335">
        <v>1</v>
      </c>
      <c r="E335">
        <v>1</v>
      </c>
      <c r="F335" s="1" t="s">
        <v>15</v>
      </c>
      <c r="G335">
        <v>336</v>
      </c>
      <c r="H335">
        <v>1</v>
      </c>
      <c r="I335">
        <v>336000</v>
      </c>
      <c r="J335">
        <v>159591</v>
      </c>
      <c r="K335">
        <v>0.47497321428571432</v>
      </c>
    </row>
    <row r="336" spans="1:11" x14ac:dyDescent="0.25">
      <c r="A336">
        <v>2013</v>
      </c>
      <c r="B336">
        <v>12</v>
      </c>
      <c r="C336" s="1" t="s">
        <v>2</v>
      </c>
      <c r="D336">
        <v>1</v>
      </c>
      <c r="E336">
        <v>1</v>
      </c>
      <c r="F336" s="1" t="s">
        <v>14</v>
      </c>
      <c r="G336">
        <v>392</v>
      </c>
      <c r="H336">
        <v>1</v>
      </c>
      <c r="I336">
        <v>392000</v>
      </c>
      <c r="J336">
        <v>159311</v>
      </c>
      <c r="K336">
        <v>0.40640561224489796</v>
      </c>
    </row>
    <row r="337" spans="1:11" x14ac:dyDescent="0.25">
      <c r="A337">
        <v>2013</v>
      </c>
      <c r="B337">
        <v>12</v>
      </c>
      <c r="C337" s="1" t="s">
        <v>2</v>
      </c>
      <c r="D337">
        <v>1</v>
      </c>
      <c r="E337">
        <v>1</v>
      </c>
      <c r="F337" s="1" t="s">
        <v>15</v>
      </c>
      <c r="G337">
        <v>352</v>
      </c>
      <c r="H337">
        <v>1</v>
      </c>
      <c r="I337">
        <v>352000</v>
      </c>
      <c r="J337">
        <v>129901</v>
      </c>
      <c r="K337">
        <v>0.36903693181818181</v>
      </c>
    </row>
    <row r="338" spans="1:11" x14ac:dyDescent="0.25">
      <c r="A338">
        <v>2014</v>
      </c>
      <c r="B338">
        <v>1</v>
      </c>
      <c r="C338" s="1" t="s">
        <v>2</v>
      </c>
      <c r="D338">
        <v>1</v>
      </c>
      <c r="E338">
        <v>1</v>
      </c>
      <c r="F338" s="1" t="s">
        <v>14</v>
      </c>
      <c r="G338">
        <v>376</v>
      </c>
      <c r="H338">
        <v>1</v>
      </c>
      <c r="I338">
        <v>376000</v>
      </c>
      <c r="J338">
        <v>127145</v>
      </c>
      <c r="K338">
        <v>0.33815159574468084</v>
      </c>
    </row>
    <row r="339" spans="1:11" x14ac:dyDescent="0.25">
      <c r="A339">
        <v>2014</v>
      </c>
      <c r="B339">
        <v>1</v>
      </c>
      <c r="C339" s="1" t="s">
        <v>2</v>
      </c>
      <c r="D339">
        <v>1</v>
      </c>
      <c r="E339">
        <v>1</v>
      </c>
      <c r="F339" s="1" t="s">
        <v>15</v>
      </c>
      <c r="G339">
        <v>368</v>
      </c>
      <c r="H339">
        <v>1</v>
      </c>
      <c r="I339">
        <v>368000</v>
      </c>
      <c r="J339">
        <v>113871</v>
      </c>
      <c r="K339">
        <v>0.30943206521739131</v>
      </c>
    </row>
    <row r="340" spans="1:11" x14ac:dyDescent="0.25">
      <c r="A340">
        <v>2014</v>
      </c>
      <c r="B340">
        <v>2</v>
      </c>
      <c r="C340" s="1" t="s">
        <v>2</v>
      </c>
      <c r="D340">
        <v>1</v>
      </c>
      <c r="E340">
        <v>1</v>
      </c>
      <c r="F340" s="1" t="s">
        <v>14</v>
      </c>
      <c r="G340">
        <v>352</v>
      </c>
      <c r="H340">
        <v>1</v>
      </c>
      <c r="I340">
        <v>352000</v>
      </c>
      <c r="J340">
        <v>39712</v>
      </c>
      <c r="K340">
        <v>0.11281818181818182</v>
      </c>
    </row>
    <row r="341" spans="1:11" x14ac:dyDescent="0.25">
      <c r="A341">
        <v>2014</v>
      </c>
      <c r="B341">
        <v>2</v>
      </c>
      <c r="C341" s="1" t="s">
        <v>2</v>
      </c>
      <c r="D341">
        <v>1</v>
      </c>
      <c r="E341">
        <v>1</v>
      </c>
      <c r="F341" s="1" t="s">
        <v>15</v>
      </c>
      <c r="G341">
        <v>320</v>
      </c>
      <c r="H341">
        <v>1</v>
      </c>
      <c r="I341">
        <v>320000</v>
      </c>
      <c r="J341">
        <v>28786</v>
      </c>
      <c r="K341">
        <v>8.9956250000000001E-2</v>
      </c>
    </row>
    <row r="342" spans="1:11" x14ac:dyDescent="0.25">
      <c r="A342">
        <v>2014</v>
      </c>
      <c r="B342">
        <v>3</v>
      </c>
      <c r="C342" s="1" t="s">
        <v>2</v>
      </c>
      <c r="D342">
        <v>1</v>
      </c>
      <c r="E342">
        <v>1</v>
      </c>
      <c r="F342" s="1" t="s">
        <v>14</v>
      </c>
      <c r="G342">
        <v>408</v>
      </c>
      <c r="H342">
        <v>1</v>
      </c>
      <c r="I342">
        <v>408000</v>
      </c>
      <c r="J342">
        <v>41138</v>
      </c>
      <c r="K342">
        <v>0.10082843137254903</v>
      </c>
    </row>
    <row r="343" spans="1:11" x14ac:dyDescent="0.25">
      <c r="A343">
        <v>2014</v>
      </c>
      <c r="B343">
        <v>3</v>
      </c>
      <c r="C343" s="1" t="s">
        <v>2</v>
      </c>
      <c r="D343">
        <v>1</v>
      </c>
      <c r="E343">
        <v>1</v>
      </c>
      <c r="F343" s="1" t="s">
        <v>15</v>
      </c>
      <c r="G343">
        <v>336</v>
      </c>
      <c r="H343">
        <v>1</v>
      </c>
      <c r="I343">
        <v>336000</v>
      </c>
      <c r="J343">
        <v>31578</v>
      </c>
      <c r="K343">
        <v>9.3982142857142861E-2</v>
      </c>
    </row>
    <row r="344" spans="1:11" x14ac:dyDescent="0.25">
      <c r="A344">
        <v>2014</v>
      </c>
      <c r="B344">
        <v>4</v>
      </c>
      <c r="C344" s="1" t="s">
        <v>2</v>
      </c>
      <c r="D344">
        <v>1</v>
      </c>
      <c r="E344">
        <v>1</v>
      </c>
      <c r="F344" s="1" t="s">
        <v>14</v>
      </c>
      <c r="G344">
        <v>368</v>
      </c>
      <c r="H344">
        <v>1</v>
      </c>
      <c r="I344">
        <v>368000</v>
      </c>
      <c r="J344">
        <v>226402</v>
      </c>
      <c r="K344">
        <v>0.61522282608695655</v>
      </c>
    </row>
    <row r="345" spans="1:11" x14ac:dyDescent="0.25">
      <c r="A345">
        <v>2014</v>
      </c>
      <c r="B345">
        <v>4</v>
      </c>
      <c r="C345" s="1" t="s">
        <v>2</v>
      </c>
      <c r="D345">
        <v>1</v>
      </c>
      <c r="E345">
        <v>1</v>
      </c>
      <c r="F345" s="1" t="s">
        <v>15</v>
      </c>
      <c r="G345">
        <v>352</v>
      </c>
      <c r="H345">
        <v>1</v>
      </c>
      <c r="I345">
        <v>352000</v>
      </c>
      <c r="J345">
        <v>229233</v>
      </c>
      <c r="K345">
        <v>0.65123011363636363</v>
      </c>
    </row>
    <row r="346" spans="1:11" x14ac:dyDescent="0.25">
      <c r="A346">
        <v>2014</v>
      </c>
      <c r="B346">
        <v>5</v>
      </c>
      <c r="C346" s="1" t="s">
        <v>2</v>
      </c>
      <c r="D346">
        <v>1</v>
      </c>
      <c r="E346">
        <v>1</v>
      </c>
      <c r="F346" s="1" t="s">
        <v>14</v>
      </c>
      <c r="G346">
        <v>392</v>
      </c>
      <c r="H346">
        <v>1</v>
      </c>
      <c r="I346">
        <v>392000</v>
      </c>
      <c r="J346">
        <v>241718</v>
      </c>
      <c r="K346">
        <v>0.61662755102040823</v>
      </c>
    </row>
    <row r="347" spans="1:11" x14ac:dyDescent="0.25">
      <c r="A347">
        <v>2014</v>
      </c>
      <c r="B347">
        <v>5</v>
      </c>
      <c r="C347" s="1" t="s">
        <v>2</v>
      </c>
      <c r="D347">
        <v>1</v>
      </c>
      <c r="E347">
        <v>1</v>
      </c>
      <c r="F347" s="1" t="s">
        <v>15</v>
      </c>
      <c r="G347">
        <v>352</v>
      </c>
      <c r="H347">
        <v>1</v>
      </c>
      <c r="I347">
        <v>352000</v>
      </c>
      <c r="J347">
        <v>196178</v>
      </c>
      <c r="K347">
        <v>0.55732386363636366</v>
      </c>
    </row>
    <row r="348" spans="1:11" x14ac:dyDescent="0.25">
      <c r="A348">
        <v>2014</v>
      </c>
      <c r="B348">
        <v>6</v>
      </c>
      <c r="C348" s="1" t="s">
        <v>2</v>
      </c>
      <c r="D348">
        <v>1</v>
      </c>
      <c r="E348">
        <v>1</v>
      </c>
      <c r="F348" s="1" t="s">
        <v>14</v>
      </c>
      <c r="G348">
        <v>384</v>
      </c>
      <c r="H348">
        <v>1</v>
      </c>
      <c r="I348">
        <v>384000</v>
      </c>
      <c r="J348">
        <v>81018</v>
      </c>
      <c r="K348">
        <v>0.210984375</v>
      </c>
    </row>
    <row r="349" spans="1:11" x14ac:dyDescent="0.25">
      <c r="A349">
        <v>2014</v>
      </c>
      <c r="B349">
        <v>6</v>
      </c>
      <c r="C349" s="1" t="s">
        <v>2</v>
      </c>
      <c r="D349">
        <v>1</v>
      </c>
      <c r="E349">
        <v>1</v>
      </c>
      <c r="F349" s="1" t="s">
        <v>15</v>
      </c>
      <c r="G349">
        <v>336</v>
      </c>
      <c r="H349">
        <v>1</v>
      </c>
      <c r="I349">
        <v>336000</v>
      </c>
      <c r="J349">
        <v>68740</v>
      </c>
      <c r="K349">
        <v>0.20458333333333334</v>
      </c>
    </row>
    <row r="350" spans="1:11" x14ac:dyDescent="0.25">
      <c r="A350">
        <v>2014</v>
      </c>
      <c r="B350">
        <v>7</v>
      </c>
      <c r="C350" s="1" t="s">
        <v>2</v>
      </c>
      <c r="D350">
        <v>1</v>
      </c>
      <c r="E350">
        <v>1</v>
      </c>
      <c r="F350" s="1" t="s">
        <v>14</v>
      </c>
      <c r="G350">
        <v>376</v>
      </c>
      <c r="H350">
        <v>1</v>
      </c>
      <c r="I350">
        <v>376000</v>
      </c>
      <c r="J350">
        <v>39057</v>
      </c>
      <c r="K350">
        <v>0.103875</v>
      </c>
    </row>
    <row r="351" spans="1:11" x14ac:dyDescent="0.25">
      <c r="A351">
        <v>2014</v>
      </c>
      <c r="B351">
        <v>7</v>
      </c>
      <c r="C351" s="1" t="s">
        <v>2</v>
      </c>
      <c r="D351">
        <v>1</v>
      </c>
      <c r="E351">
        <v>1</v>
      </c>
      <c r="F351" s="1" t="s">
        <v>15</v>
      </c>
      <c r="G351">
        <v>368</v>
      </c>
      <c r="H351">
        <v>1</v>
      </c>
      <c r="I351">
        <v>368000</v>
      </c>
      <c r="J351">
        <v>64910</v>
      </c>
      <c r="K351">
        <v>0.17638586956521737</v>
      </c>
    </row>
    <row r="352" spans="1:11" x14ac:dyDescent="0.25">
      <c r="A352">
        <v>2014</v>
      </c>
      <c r="B352">
        <v>8</v>
      </c>
      <c r="C352" s="1" t="s">
        <v>2</v>
      </c>
      <c r="D352">
        <v>1</v>
      </c>
      <c r="E352">
        <v>1</v>
      </c>
      <c r="F352" s="1" t="s">
        <v>14</v>
      </c>
      <c r="G352">
        <v>408</v>
      </c>
      <c r="H352">
        <v>1</v>
      </c>
      <c r="I352">
        <v>408000</v>
      </c>
      <c r="J352">
        <v>48690</v>
      </c>
      <c r="K352">
        <v>0.11933823529411765</v>
      </c>
    </row>
    <row r="353" spans="1:11" x14ac:dyDescent="0.25">
      <c r="A353">
        <v>2014</v>
      </c>
      <c r="B353">
        <v>8</v>
      </c>
      <c r="C353" s="1" t="s">
        <v>2</v>
      </c>
      <c r="D353">
        <v>1</v>
      </c>
      <c r="E353">
        <v>1</v>
      </c>
      <c r="F353" s="1" t="s">
        <v>15</v>
      </c>
      <c r="G353">
        <v>336</v>
      </c>
      <c r="H353">
        <v>1</v>
      </c>
      <c r="I353">
        <v>336000</v>
      </c>
      <c r="J353">
        <v>47842</v>
      </c>
      <c r="K353">
        <v>0.14238690476190477</v>
      </c>
    </row>
    <row r="354" spans="1:11" x14ac:dyDescent="0.25">
      <c r="A354">
        <v>2014</v>
      </c>
      <c r="B354">
        <v>9</v>
      </c>
      <c r="C354" s="1" t="s">
        <v>2</v>
      </c>
      <c r="D354">
        <v>1</v>
      </c>
      <c r="E354">
        <v>1</v>
      </c>
      <c r="F354" s="1" t="s">
        <v>14</v>
      </c>
      <c r="G354">
        <v>368</v>
      </c>
      <c r="H354">
        <v>1</v>
      </c>
      <c r="I354">
        <v>368000</v>
      </c>
      <c r="J354">
        <v>2406</v>
      </c>
      <c r="K354">
        <v>6.5380434782608687E-3</v>
      </c>
    </row>
    <row r="355" spans="1:11" x14ac:dyDescent="0.25">
      <c r="A355">
        <v>2014</v>
      </c>
      <c r="B355">
        <v>9</v>
      </c>
      <c r="C355" s="1" t="s">
        <v>2</v>
      </c>
      <c r="D355">
        <v>1</v>
      </c>
      <c r="E355">
        <v>1</v>
      </c>
      <c r="F355" s="1" t="s">
        <v>15</v>
      </c>
      <c r="G355">
        <v>352</v>
      </c>
      <c r="H355">
        <v>1</v>
      </c>
      <c r="I355">
        <v>352000</v>
      </c>
      <c r="J355">
        <v>6809</v>
      </c>
      <c r="K355">
        <v>1.934375E-2</v>
      </c>
    </row>
    <row r="356" spans="1:11" x14ac:dyDescent="0.25">
      <c r="A356">
        <v>2014</v>
      </c>
      <c r="B356">
        <v>10</v>
      </c>
      <c r="C356" s="1" t="s">
        <v>2</v>
      </c>
      <c r="D356">
        <v>1</v>
      </c>
      <c r="E356">
        <v>1</v>
      </c>
      <c r="F356" s="1" t="s">
        <v>14</v>
      </c>
      <c r="G356">
        <v>376</v>
      </c>
      <c r="H356">
        <v>1</v>
      </c>
      <c r="I356">
        <v>376000</v>
      </c>
      <c r="J356">
        <v>51890</v>
      </c>
      <c r="K356">
        <v>0.13800531914893618</v>
      </c>
    </row>
    <row r="357" spans="1:11" x14ac:dyDescent="0.25">
      <c r="A357">
        <v>2014</v>
      </c>
      <c r="B357">
        <v>10</v>
      </c>
      <c r="C357" s="1" t="s">
        <v>2</v>
      </c>
      <c r="D357">
        <v>1</v>
      </c>
      <c r="E357">
        <v>1</v>
      </c>
      <c r="F357" s="1" t="s">
        <v>15</v>
      </c>
      <c r="G357">
        <v>368</v>
      </c>
      <c r="H357">
        <v>1</v>
      </c>
      <c r="I357">
        <v>368000</v>
      </c>
      <c r="J357">
        <v>60161</v>
      </c>
      <c r="K357">
        <v>0.16348097826086957</v>
      </c>
    </row>
    <row r="358" spans="1:11" x14ac:dyDescent="0.25">
      <c r="A358">
        <v>2014</v>
      </c>
      <c r="B358">
        <v>11</v>
      </c>
      <c r="C358" s="1" t="s">
        <v>2</v>
      </c>
      <c r="D358">
        <v>1</v>
      </c>
      <c r="E358">
        <v>1</v>
      </c>
      <c r="F358" s="1" t="s">
        <v>14</v>
      </c>
      <c r="G358">
        <v>400</v>
      </c>
      <c r="H358">
        <v>1</v>
      </c>
      <c r="I358">
        <v>400000</v>
      </c>
      <c r="J358">
        <v>87332</v>
      </c>
      <c r="K358">
        <v>0.21833</v>
      </c>
    </row>
    <row r="359" spans="1:11" x14ac:dyDescent="0.25">
      <c r="A359">
        <v>2014</v>
      </c>
      <c r="B359">
        <v>11</v>
      </c>
      <c r="C359" s="1" t="s">
        <v>2</v>
      </c>
      <c r="D359">
        <v>1</v>
      </c>
      <c r="E359">
        <v>1</v>
      </c>
      <c r="F359" s="1" t="s">
        <v>15</v>
      </c>
      <c r="G359">
        <v>320</v>
      </c>
      <c r="H359">
        <v>1</v>
      </c>
      <c r="I359">
        <v>320000</v>
      </c>
      <c r="J359">
        <v>87745</v>
      </c>
      <c r="K359">
        <v>0.27420312499999999</v>
      </c>
    </row>
    <row r="360" spans="1:11" x14ac:dyDescent="0.25">
      <c r="A360">
        <v>2014</v>
      </c>
      <c r="B360">
        <v>12</v>
      </c>
      <c r="C360" s="1" t="s">
        <v>2</v>
      </c>
      <c r="D360">
        <v>1</v>
      </c>
      <c r="E360">
        <v>1</v>
      </c>
      <c r="F360" s="1" t="s">
        <v>14</v>
      </c>
      <c r="G360">
        <v>376</v>
      </c>
      <c r="H360">
        <v>1</v>
      </c>
      <c r="I360">
        <v>376000</v>
      </c>
      <c r="J360">
        <v>121079</v>
      </c>
      <c r="K360">
        <v>0.3220186170212766</v>
      </c>
    </row>
    <row r="361" spans="1:11" x14ac:dyDescent="0.25">
      <c r="A361">
        <v>2014</v>
      </c>
      <c r="B361">
        <v>12</v>
      </c>
      <c r="C361" s="1" t="s">
        <v>2</v>
      </c>
      <c r="D361">
        <v>1</v>
      </c>
      <c r="E361">
        <v>1</v>
      </c>
      <c r="F361" s="1" t="s">
        <v>15</v>
      </c>
      <c r="G361">
        <v>368</v>
      </c>
      <c r="H361">
        <v>1</v>
      </c>
      <c r="I361">
        <v>368000</v>
      </c>
      <c r="J361">
        <v>123918</v>
      </c>
      <c r="K361">
        <v>0.33673369565217387</v>
      </c>
    </row>
    <row r="362" spans="1:11" x14ac:dyDescent="0.25">
      <c r="A362">
        <v>2015</v>
      </c>
      <c r="B362">
        <v>1</v>
      </c>
      <c r="C362" s="1" t="s">
        <v>2</v>
      </c>
      <c r="D362">
        <v>1</v>
      </c>
      <c r="E362">
        <v>1</v>
      </c>
      <c r="F362" s="1" t="s">
        <v>14</v>
      </c>
      <c r="G362">
        <v>392</v>
      </c>
      <c r="H362">
        <v>1</v>
      </c>
      <c r="I362">
        <v>392000</v>
      </c>
      <c r="J362">
        <v>21764</v>
      </c>
      <c r="K362">
        <v>5.5520408163265304E-2</v>
      </c>
    </row>
    <row r="363" spans="1:11" x14ac:dyDescent="0.25">
      <c r="A363">
        <v>2015</v>
      </c>
      <c r="B363">
        <v>1</v>
      </c>
      <c r="C363" s="1" t="s">
        <v>2</v>
      </c>
      <c r="D363">
        <v>1</v>
      </c>
      <c r="E363">
        <v>1</v>
      </c>
      <c r="F363" s="1" t="s">
        <v>15</v>
      </c>
      <c r="G363">
        <v>352</v>
      </c>
      <c r="H363">
        <v>1</v>
      </c>
      <c r="I363">
        <v>352000</v>
      </c>
      <c r="J363">
        <v>18358</v>
      </c>
      <c r="K363">
        <v>5.2153409090909091E-2</v>
      </c>
    </row>
    <row r="364" spans="1:11" x14ac:dyDescent="0.25">
      <c r="A364">
        <v>2015</v>
      </c>
      <c r="B364">
        <v>2</v>
      </c>
      <c r="C364" s="1" t="s">
        <v>2</v>
      </c>
      <c r="D364">
        <v>1</v>
      </c>
      <c r="E364">
        <v>1</v>
      </c>
      <c r="F364" s="1" t="s">
        <v>14</v>
      </c>
      <c r="G364">
        <v>352</v>
      </c>
      <c r="H364">
        <v>1</v>
      </c>
      <c r="I364">
        <v>352000</v>
      </c>
      <c r="J364">
        <v>10895</v>
      </c>
      <c r="K364">
        <v>3.0951704545454543E-2</v>
      </c>
    </row>
    <row r="365" spans="1:11" x14ac:dyDescent="0.25">
      <c r="A365">
        <v>2015</v>
      </c>
      <c r="B365">
        <v>2</v>
      </c>
      <c r="C365" s="1" t="s">
        <v>2</v>
      </c>
      <c r="D365">
        <v>1</v>
      </c>
      <c r="E365">
        <v>1</v>
      </c>
      <c r="F365" s="1" t="s">
        <v>15</v>
      </c>
      <c r="G365">
        <v>320</v>
      </c>
      <c r="H365">
        <v>1</v>
      </c>
      <c r="I365">
        <v>320000</v>
      </c>
      <c r="J365">
        <v>12890</v>
      </c>
      <c r="K365">
        <v>4.0281249999999998E-2</v>
      </c>
    </row>
    <row r="366" spans="1:11" x14ac:dyDescent="0.25">
      <c r="A366">
        <v>2015</v>
      </c>
      <c r="B366">
        <v>3</v>
      </c>
      <c r="C366" s="1" t="s">
        <v>2</v>
      </c>
      <c r="D366">
        <v>1</v>
      </c>
      <c r="E366">
        <v>1</v>
      </c>
      <c r="F366" s="1" t="s">
        <v>14</v>
      </c>
      <c r="G366">
        <v>392</v>
      </c>
      <c r="H366">
        <v>1</v>
      </c>
      <c r="I366">
        <v>392000</v>
      </c>
      <c r="J366">
        <v>32681</v>
      </c>
      <c r="K366">
        <v>8.3369897959183675E-2</v>
      </c>
    </row>
    <row r="367" spans="1:11" x14ac:dyDescent="0.25">
      <c r="A367">
        <v>2015</v>
      </c>
      <c r="B367">
        <v>3</v>
      </c>
      <c r="C367" s="1" t="s">
        <v>2</v>
      </c>
      <c r="D367">
        <v>1</v>
      </c>
      <c r="E367">
        <v>1</v>
      </c>
      <c r="F367" s="1" t="s">
        <v>15</v>
      </c>
      <c r="G367">
        <v>352</v>
      </c>
      <c r="H367">
        <v>1</v>
      </c>
      <c r="I367">
        <v>352000</v>
      </c>
      <c r="J367">
        <v>26277</v>
      </c>
      <c r="K367">
        <v>7.4650568181818172E-2</v>
      </c>
    </row>
    <row r="368" spans="1:11" x14ac:dyDescent="0.25">
      <c r="A368">
        <v>2015</v>
      </c>
      <c r="B368">
        <v>4</v>
      </c>
      <c r="C368" s="1" t="s">
        <v>2</v>
      </c>
      <c r="D368">
        <v>1</v>
      </c>
      <c r="E368">
        <v>1</v>
      </c>
      <c r="F368" s="1" t="s">
        <v>14</v>
      </c>
      <c r="G368">
        <v>368</v>
      </c>
      <c r="H368">
        <v>1</v>
      </c>
      <c r="I368">
        <v>368000</v>
      </c>
      <c r="J368">
        <v>269471</v>
      </c>
      <c r="K368">
        <v>0.7322581521739131</v>
      </c>
    </row>
    <row r="369" spans="1:11" x14ac:dyDescent="0.25">
      <c r="A369">
        <v>2015</v>
      </c>
      <c r="B369">
        <v>4</v>
      </c>
      <c r="C369" s="1" t="s">
        <v>2</v>
      </c>
      <c r="D369">
        <v>1</v>
      </c>
      <c r="E369">
        <v>1</v>
      </c>
      <c r="F369" s="1" t="s">
        <v>15</v>
      </c>
      <c r="G369">
        <v>352</v>
      </c>
      <c r="H369">
        <v>1</v>
      </c>
      <c r="I369">
        <v>352000</v>
      </c>
      <c r="J369">
        <v>239909</v>
      </c>
      <c r="K369">
        <v>0.6815596590909091</v>
      </c>
    </row>
    <row r="370" spans="1:11" x14ac:dyDescent="0.25">
      <c r="A370">
        <v>2015</v>
      </c>
      <c r="B370">
        <v>5</v>
      </c>
      <c r="C370" s="1" t="s">
        <v>2</v>
      </c>
      <c r="D370">
        <v>1</v>
      </c>
      <c r="E370">
        <v>1</v>
      </c>
      <c r="F370" s="1" t="s">
        <v>14</v>
      </c>
      <c r="G370">
        <v>408</v>
      </c>
      <c r="H370">
        <v>1</v>
      </c>
      <c r="I370">
        <v>408000</v>
      </c>
      <c r="J370">
        <v>144917</v>
      </c>
      <c r="K370">
        <v>0.35518872549019609</v>
      </c>
    </row>
    <row r="371" spans="1:11" x14ac:dyDescent="0.25">
      <c r="A371">
        <v>2015</v>
      </c>
      <c r="B371">
        <v>5</v>
      </c>
      <c r="C371" s="1" t="s">
        <v>2</v>
      </c>
      <c r="D371">
        <v>1</v>
      </c>
      <c r="E371">
        <v>1</v>
      </c>
      <c r="F371" s="1" t="s">
        <v>15</v>
      </c>
      <c r="G371">
        <v>336</v>
      </c>
      <c r="H371">
        <v>1</v>
      </c>
      <c r="I371">
        <v>336000</v>
      </c>
      <c r="J371">
        <v>121715</v>
      </c>
      <c r="K371">
        <v>0.36224702380952384</v>
      </c>
    </row>
    <row r="372" spans="1:11" x14ac:dyDescent="0.25">
      <c r="A372">
        <v>2015</v>
      </c>
      <c r="B372">
        <v>6</v>
      </c>
      <c r="C372" s="1" t="s">
        <v>2</v>
      </c>
      <c r="D372">
        <v>1</v>
      </c>
      <c r="E372">
        <v>1</v>
      </c>
      <c r="F372" s="1" t="s">
        <v>14</v>
      </c>
      <c r="G372">
        <v>368</v>
      </c>
      <c r="H372">
        <v>1</v>
      </c>
      <c r="I372">
        <v>368000</v>
      </c>
      <c r="J372">
        <v>231320</v>
      </c>
      <c r="K372">
        <v>0.62858695652173913</v>
      </c>
    </row>
    <row r="373" spans="1:11" x14ac:dyDescent="0.25">
      <c r="A373">
        <v>2015</v>
      </c>
      <c r="B373">
        <v>6</v>
      </c>
      <c r="C373" s="1" t="s">
        <v>2</v>
      </c>
      <c r="D373">
        <v>1</v>
      </c>
      <c r="E373">
        <v>1</v>
      </c>
      <c r="F373" s="1" t="s">
        <v>15</v>
      </c>
      <c r="G373">
        <v>352</v>
      </c>
      <c r="H373">
        <v>1</v>
      </c>
      <c r="I373">
        <v>352000</v>
      </c>
      <c r="J373">
        <v>246839</v>
      </c>
      <c r="K373">
        <v>0.70124715909090907</v>
      </c>
    </row>
    <row r="374" spans="1:11" x14ac:dyDescent="0.25">
      <c r="A374">
        <v>2015</v>
      </c>
      <c r="B374">
        <v>7</v>
      </c>
      <c r="C374" s="1" t="s">
        <v>2</v>
      </c>
      <c r="D374">
        <v>1</v>
      </c>
      <c r="E374">
        <v>1</v>
      </c>
      <c r="F374" s="1" t="s">
        <v>14</v>
      </c>
      <c r="G374">
        <v>376</v>
      </c>
      <c r="H374">
        <v>1</v>
      </c>
      <c r="I374">
        <v>376000</v>
      </c>
      <c r="J374">
        <v>131293</v>
      </c>
      <c r="K374">
        <v>0.34918351063829783</v>
      </c>
    </row>
    <row r="375" spans="1:11" x14ac:dyDescent="0.25">
      <c r="A375">
        <v>2015</v>
      </c>
      <c r="B375">
        <v>7</v>
      </c>
      <c r="C375" s="1" t="s">
        <v>2</v>
      </c>
      <c r="D375">
        <v>1</v>
      </c>
      <c r="E375">
        <v>1</v>
      </c>
      <c r="F375" s="1" t="s">
        <v>15</v>
      </c>
      <c r="G375">
        <v>368</v>
      </c>
      <c r="H375">
        <v>1</v>
      </c>
      <c r="I375">
        <v>368000</v>
      </c>
      <c r="J375">
        <v>138344</v>
      </c>
      <c r="K375">
        <v>0.37593478260869567</v>
      </c>
    </row>
    <row r="376" spans="1:11" x14ac:dyDescent="0.25">
      <c r="A376">
        <v>2015</v>
      </c>
      <c r="B376">
        <v>8</v>
      </c>
      <c r="C376" s="1" t="s">
        <v>2</v>
      </c>
      <c r="D376">
        <v>1</v>
      </c>
      <c r="E376">
        <v>1</v>
      </c>
      <c r="F376" s="1" t="s">
        <v>14</v>
      </c>
      <c r="G376">
        <v>408</v>
      </c>
      <c r="H376">
        <v>1</v>
      </c>
      <c r="I376">
        <v>408000</v>
      </c>
      <c r="J376">
        <v>25580</v>
      </c>
      <c r="K376">
        <v>6.2696078431372551E-2</v>
      </c>
    </row>
    <row r="377" spans="1:11" x14ac:dyDescent="0.25">
      <c r="A377">
        <v>2015</v>
      </c>
      <c r="B377">
        <v>8</v>
      </c>
      <c r="C377" s="1" t="s">
        <v>2</v>
      </c>
      <c r="D377">
        <v>1</v>
      </c>
      <c r="E377">
        <v>1</v>
      </c>
      <c r="F377" s="1" t="s">
        <v>15</v>
      </c>
      <c r="G377">
        <v>336</v>
      </c>
      <c r="H377">
        <v>1</v>
      </c>
      <c r="I377">
        <v>336000</v>
      </c>
      <c r="J377">
        <v>26709</v>
      </c>
      <c r="K377">
        <v>7.9491071428571425E-2</v>
      </c>
    </row>
    <row r="378" spans="1:11" x14ac:dyDescent="0.25">
      <c r="A378">
        <v>2015</v>
      </c>
      <c r="B378">
        <v>9</v>
      </c>
      <c r="C378" s="1" t="s">
        <v>2</v>
      </c>
      <c r="D378">
        <v>1</v>
      </c>
      <c r="E378">
        <v>1</v>
      </c>
      <c r="F378" s="1" t="s">
        <v>14</v>
      </c>
      <c r="G378">
        <v>368</v>
      </c>
      <c r="H378">
        <v>1</v>
      </c>
      <c r="I378">
        <v>368000</v>
      </c>
      <c r="J378">
        <v>9315</v>
      </c>
      <c r="K378">
        <v>2.5312500000000002E-2</v>
      </c>
    </row>
    <row r="379" spans="1:11" x14ac:dyDescent="0.25">
      <c r="A379">
        <v>2015</v>
      </c>
      <c r="B379">
        <v>9</v>
      </c>
      <c r="C379" s="1" t="s">
        <v>2</v>
      </c>
      <c r="D379">
        <v>1</v>
      </c>
      <c r="E379">
        <v>1</v>
      </c>
      <c r="F379" s="1" t="s">
        <v>15</v>
      </c>
      <c r="G379">
        <v>352</v>
      </c>
      <c r="H379">
        <v>1</v>
      </c>
      <c r="I379">
        <v>352000</v>
      </c>
      <c r="J379">
        <v>30283</v>
      </c>
      <c r="K379">
        <v>8.6031250000000004E-2</v>
      </c>
    </row>
    <row r="380" spans="1:11" x14ac:dyDescent="0.25">
      <c r="A380">
        <v>2015</v>
      </c>
      <c r="B380">
        <v>10</v>
      </c>
      <c r="C380" s="1" t="s">
        <v>2</v>
      </c>
      <c r="D380">
        <v>1</v>
      </c>
      <c r="E380">
        <v>1</v>
      </c>
      <c r="F380" s="1" t="s">
        <v>14</v>
      </c>
      <c r="G380">
        <v>392</v>
      </c>
      <c r="H380">
        <v>1</v>
      </c>
      <c r="I380">
        <v>392000</v>
      </c>
      <c r="J380">
        <v>76335</v>
      </c>
      <c r="K380">
        <v>0.19473214285714285</v>
      </c>
    </row>
    <row r="381" spans="1:11" x14ac:dyDescent="0.25">
      <c r="A381">
        <v>2015</v>
      </c>
      <c r="B381">
        <v>10</v>
      </c>
      <c r="C381" s="1" t="s">
        <v>2</v>
      </c>
      <c r="D381">
        <v>1</v>
      </c>
      <c r="E381">
        <v>1</v>
      </c>
      <c r="F381" s="1" t="s">
        <v>15</v>
      </c>
      <c r="G381">
        <v>352</v>
      </c>
      <c r="H381">
        <v>1</v>
      </c>
      <c r="I381">
        <v>352000</v>
      </c>
      <c r="J381">
        <v>68578</v>
      </c>
      <c r="K381">
        <v>0.19482386363636364</v>
      </c>
    </row>
    <row r="382" spans="1:11" x14ac:dyDescent="0.25">
      <c r="A382">
        <v>2015</v>
      </c>
      <c r="B382">
        <v>11</v>
      </c>
      <c r="C382" s="1" t="s">
        <v>2</v>
      </c>
      <c r="D382">
        <v>1</v>
      </c>
      <c r="E382">
        <v>1</v>
      </c>
      <c r="F382" s="1" t="s">
        <v>14</v>
      </c>
      <c r="G382">
        <v>384</v>
      </c>
      <c r="H382">
        <v>1</v>
      </c>
      <c r="I382">
        <v>384000</v>
      </c>
      <c r="J382">
        <v>142304</v>
      </c>
      <c r="K382">
        <v>0.37058333333333332</v>
      </c>
    </row>
    <row r="383" spans="1:11" x14ac:dyDescent="0.25">
      <c r="A383">
        <v>2015</v>
      </c>
      <c r="B383">
        <v>11</v>
      </c>
      <c r="C383" s="1" t="s">
        <v>2</v>
      </c>
      <c r="D383">
        <v>1</v>
      </c>
      <c r="E383">
        <v>1</v>
      </c>
      <c r="F383" s="1" t="s">
        <v>15</v>
      </c>
      <c r="G383">
        <v>336</v>
      </c>
      <c r="H383">
        <v>1</v>
      </c>
      <c r="I383">
        <v>336000</v>
      </c>
      <c r="J383">
        <v>89777</v>
      </c>
      <c r="K383">
        <v>0.26719345238095238</v>
      </c>
    </row>
    <row r="384" spans="1:11" x14ac:dyDescent="0.25">
      <c r="A384">
        <v>2015</v>
      </c>
      <c r="B384">
        <v>12</v>
      </c>
      <c r="C384" s="1" t="s">
        <v>2</v>
      </c>
      <c r="D384">
        <v>1</v>
      </c>
      <c r="E384">
        <v>1</v>
      </c>
      <c r="F384" s="1" t="s">
        <v>14</v>
      </c>
      <c r="G384">
        <v>376</v>
      </c>
      <c r="H384">
        <v>1</v>
      </c>
      <c r="I384">
        <v>376000</v>
      </c>
      <c r="J384">
        <v>191499</v>
      </c>
      <c r="K384">
        <v>0.50930585106382975</v>
      </c>
    </row>
    <row r="385" spans="1:11" x14ac:dyDescent="0.25">
      <c r="A385">
        <v>2015</v>
      </c>
      <c r="B385">
        <v>12</v>
      </c>
      <c r="C385" s="1" t="s">
        <v>2</v>
      </c>
      <c r="D385">
        <v>1</v>
      </c>
      <c r="E385">
        <v>1</v>
      </c>
      <c r="F385" s="1" t="s">
        <v>15</v>
      </c>
      <c r="G385">
        <v>368</v>
      </c>
      <c r="H385">
        <v>1</v>
      </c>
      <c r="I385">
        <v>368000</v>
      </c>
      <c r="J385">
        <v>184910</v>
      </c>
      <c r="K385">
        <v>0.50247282608695654</v>
      </c>
    </row>
    <row r="386" spans="1:11" x14ac:dyDescent="0.25">
      <c r="A386">
        <v>2016</v>
      </c>
      <c r="B386">
        <v>1</v>
      </c>
      <c r="C386" s="1" t="s">
        <v>2</v>
      </c>
      <c r="D386">
        <v>1</v>
      </c>
      <c r="E386">
        <v>1</v>
      </c>
      <c r="F386" s="1" t="s">
        <v>14</v>
      </c>
      <c r="G386">
        <v>408</v>
      </c>
      <c r="H386">
        <v>1</v>
      </c>
      <c r="I386">
        <v>408000</v>
      </c>
      <c r="J386">
        <v>118341</v>
      </c>
      <c r="K386">
        <v>0.29005147058823527</v>
      </c>
    </row>
    <row r="387" spans="1:11" x14ac:dyDescent="0.25">
      <c r="A387">
        <v>2016</v>
      </c>
      <c r="B387">
        <v>1</v>
      </c>
      <c r="C387" s="1" t="s">
        <v>2</v>
      </c>
      <c r="D387">
        <v>1</v>
      </c>
      <c r="E387">
        <v>1</v>
      </c>
      <c r="F387" s="1" t="s">
        <v>15</v>
      </c>
      <c r="G387">
        <v>336</v>
      </c>
      <c r="H387">
        <v>1</v>
      </c>
      <c r="I387">
        <v>336000</v>
      </c>
      <c r="J387">
        <v>103482</v>
      </c>
      <c r="K387">
        <v>0.30798214285714287</v>
      </c>
    </row>
    <row r="388" spans="1:11" x14ac:dyDescent="0.25">
      <c r="A388">
        <v>2016</v>
      </c>
      <c r="B388">
        <v>2</v>
      </c>
      <c r="C388" s="1" t="s">
        <v>2</v>
      </c>
      <c r="D388">
        <v>1</v>
      </c>
      <c r="E388">
        <v>1</v>
      </c>
      <c r="F388" s="1" t="s">
        <v>14</v>
      </c>
      <c r="G388">
        <v>360</v>
      </c>
      <c r="H388">
        <v>1</v>
      </c>
      <c r="I388">
        <v>360000</v>
      </c>
      <c r="J388">
        <v>129282</v>
      </c>
      <c r="K388">
        <v>0.3591166666666667</v>
      </c>
    </row>
    <row r="389" spans="1:11" x14ac:dyDescent="0.25">
      <c r="A389">
        <v>2016</v>
      </c>
      <c r="B389">
        <v>2</v>
      </c>
      <c r="C389" s="1" t="s">
        <v>2</v>
      </c>
      <c r="D389">
        <v>1</v>
      </c>
      <c r="E389">
        <v>1</v>
      </c>
      <c r="F389" s="1" t="s">
        <v>15</v>
      </c>
      <c r="G389">
        <v>336</v>
      </c>
      <c r="H389">
        <v>1</v>
      </c>
      <c r="I389">
        <v>336000</v>
      </c>
      <c r="J389">
        <v>114571</v>
      </c>
      <c r="K389">
        <v>0.34098511904761908</v>
      </c>
    </row>
    <row r="390" spans="1:11" x14ac:dyDescent="0.25">
      <c r="A390">
        <v>2016</v>
      </c>
      <c r="B390">
        <v>3</v>
      </c>
      <c r="C390" s="1" t="s">
        <v>2</v>
      </c>
      <c r="D390">
        <v>1</v>
      </c>
      <c r="E390">
        <v>1</v>
      </c>
      <c r="F390" s="1" t="s">
        <v>14</v>
      </c>
      <c r="G390">
        <v>376</v>
      </c>
      <c r="H390">
        <v>1</v>
      </c>
      <c r="I390">
        <v>376000</v>
      </c>
      <c r="J390">
        <v>206331</v>
      </c>
      <c r="K390">
        <v>0.54875265957446806</v>
      </c>
    </row>
    <row r="391" spans="1:11" x14ac:dyDescent="0.25">
      <c r="A391">
        <v>2016</v>
      </c>
      <c r="B391">
        <v>3</v>
      </c>
      <c r="C391" s="1" t="s">
        <v>2</v>
      </c>
      <c r="D391">
        <v>1</v>
      </c>
      <c r="E391">
        <v>1</v>
      </c>
      <c r="F391" s="1" t="s">
        <v>15</v>
      </c>
      <c r="G391">
        <v>368</v>
      </c>
      <c r="H391">
        <v>1</v>
      </c>
      <c r="I391">
        <v>368000</v>
      </c>
      <c r="J391">
        <v>208503</v>
      </c>
      <c r="K391">
        <v>0.56658423913043476</v>
      </c>
    </row>
    <row r="392" spans="1:11" x14ac:dyDescent="0.25">
      <c r="A392">
        <v>2016</v>
      </c>
      <c r="B392">
        <v>4</v>
      </c>
      <c r="C392" s="1" t="s">
        <v>2</v>
      </c>
      <c r="D392">
        <v>1</v>
      </c>
      <c r="E392">
        <v>1</v>
      </c>
      <c r="F392" s="1" t="s">
        <v>14</v>
      </c>
      <c r="G392">
        <v>384</v>
      </c>
      <c r="H392">
        <v>1</v>
      </c>
      <c r="I392">
        <v>384000</v>
      </c>
      <c r="J392">
        <v>203602</v>
      </c>
      <c r="K392">
        <v>0.53021354166666668</v>
      </c>
    </row>
    <row r="393" spans="1:11" x14ac:dyDescent="0.25">
      <c r="A393">
        <v>2016</v>
      </c>
      <c r="B393">
        <v>4</v>
      </c>
      <c r="C393" s="1" t="s">
        <v>2</v>
      </c>
      <c r="D393">
        <v>1</v>
      </c>
      <c r="E393">
        <v>1</v>
      </c>
      <c r="F393" s="1" t="s">
        <v>15</v>
      </c>
      <c r="G393">
        <v>336</v>
      </c>
      <c r="H393">
        <v>1</v>
      </c>
      <c r="I393">
        <v>336000</v>
      </c>
      <c r="J393">
        <v>177479</v>
      </c>
      <c r="K393">
        <v>0.52821130952380957</v>
      </c>
    </row>
    <row r="394" spans="1:11" x14ac:dyDescent="0.25">
      <c r="A394">
        <v>2016</v>
      </c>
      <c r="B394">
        <v>5</v>
      </c>
      <c r="C394" s="1" t="s">
        <v>2</v>
      </c>
      <c r="D394">
        <v>1</v>
      </c>
      <c r="E394">
        <v>1</v>
      </c>
      <c r="F394" s="1" t="s">
        <v>14</v>
      </c>
      <c r="G394">
        <v>392</v>
      </c>
      <c r="H394">
        <v>1</v>
      </c>
      <c r="I394">
        <v>392000</v>
      </c>
      <c r="J394">
        <v>134830</v>
      </c>
      <c r="K394">
        <v>0.34395408163265306</v>
      </c>
    </row>
    <row r="395" spans="1:11" x14ac:dyDescent="0.25">
      <c r="A395">
        <v>2016</v>
      </c>
      <c r="B395">
        <v>5</v>
      </c>
      <c r="C395" s="1" t="s">
        <v>2</v>
      </c>
      <c r="D395">
        <v>1</v>
      </c>
      <c r="E395">
        <v>1</v>
      </c>
      <c r="F395" s="1" t="s">
        <v>15</v>
      </c>
      <c r="G395">
        <v>352</v>
      </c>
      <c r="H395">
        <v>1</v>
      </c>
      <c r="I395">
        <v>352000</v>
      </c>
      <c r="J395">
        <v>129421</v>
      </c>
      <c r="K395">
        <v>0.36767329545454547</v>
      </c>
    </row>
    <row r="396" spans="1:11" x14ac:dyDescent="0.25">
      <c r="A396">
        <v>2016</v>
      </c>
      <c r="B396">
        <v>6</v>
      </c>
      <c r="C396" s="1" t="s">
        <v>2</v>
      </c>
      <c r="D396">
        <v>1</v>
      </c>
      <c r="E396">
        <v>1</v>
      </c>
      <c r="F396" s="1" t="s">
        <v>14</v>
      </c>
      <c r="G396">
        <v>368</v>
      </c>
      <c r="H396">
        <v>1</v>
      </c>
      <c r="I396">
        <v>368000</v>
      </c>
      <c r="J396">
        <v>43792</v>
      </c>
      <c r="K396">
        <v>0.11899999999999999</v>
      </c>
    </row>
    <row r="397" spans="1:11" x14ac:dyDescent="0.25">
      <c r="A397">
        <v>2016</v>
      </c>
      <c r="B397">
        <v>6</v>
      </c>
      <c r="C397" s="1" t="s">
        <v>2</v>
      </c>
      <c r="D397">
        <v>1</v>
      </c>
      <c r="E397">
        <v>1</v>
      </c>
      <c r="F397" s="1" t="s">
        <v>15</v>
      </c>
      <c r="G397">
        <v>352</v>
      </c>
      <c r="H397">
        <v>1</v>
      </c>
      <c r="I397">
        <v>352000</v>
      </c>
      <c r="J397">
        <v>59582</v>
      </c>
      <c r="K397">
        <v>0.16926704545454543</v>
      </c>
    </row>
    <row r="398" spans="1:11" x14ac:dyDescent="0.25">
      <c r="A398">
        <v>2016</v>
      </c>
      <c r="B398">
        <v>7</v>
      </c>
      <c r="C398" s="1" t="s">
        <v>2</v>
      </c>
      <c r="D398">
        <v>1</v>
      </c>
      <c r="E398">
        <v>1</v>
      </c>
      <c r="F398" s="1" t="s">
        <v>14</v>
      </c>
      <c r="G398">
        <v>408</v>
      </c>
      <c r="H398">
        <v>1</v>
      </c>
      <c r="I398">
        <v>408000</v>
      </c>
      <c r="J398">
        <v>30395</v>
      </c>
      <c r="K398">
        <v>7.4497549019607839E-2</v>
      </c>
    </row>
    <row r="399" spans="1:11" x14ac:dyDescent="0.25">
      <c r="A399">
        <v>2016</v>
      </c>
      <c r="B399">
        <v>7</v>
      </c>
      <c r="C399" s="1" t="s">
        <v>2</v>
      </c>
      <c r="D399">
        <v>1</v>
      </c>
      <c r="E399">
        <v>1</v>
      </c>
      <c r="F399" s="1" t="s">
        <v>15</v>
      </c>
      <c r="G399">
        <v>336</v>
      </c>
      <c r="H399">
        <v>1</v>
      </c>
      <c r="I399">
        <v>336000</v>
      </c>
      <c r="J399">
        <v>26114</v>
      </c>
      <c r="K399">
        <v>7.7720238095238092E-2</v>
      </c>
    </row>
    <row r="400" spans="1:11" x14ac:dyDescent="0.25">
      <c r="A400">
        <v>2016</v>
      </c>
      <c r="B400">
        <v>8</v>
      </c>
      <c r="C400" s="1" t="s">
        <v>2</v>
      </c>
      <c r="D400">
        <v>1</v>
      </c>
      <c r="E400">
        <v>1</v>
      </c>
      <c r="F400" s="1" t="s">
        <v>14</v>
      </c>
      <c r="G400">
        <v>376</v>
      </c>
      <c r="H400">
        <v>1</v>
      </c>
      <c r="I400">
        <v>376000</v>
      </c>
      <c r="J400">
        <v>35041</v>
      </c>
      <c r="K400">
        <v>9.3194148936170201E-2</v>
      </c>
    </row>
    <row r="401" spans="1:11" x14ac:dyDescent="0.25">
      <c r="A401">
        <v>2016</v>
      </c>
      <c r="B401">
        <v>8</v>
      </c>
      <c r="C401" s="1" t="s">
        <v>2</v>
      </c>
      <c r="D401">
        <v>1</v>
      </c>
      <c r="E401">
        <v>1</v>
      </c>
      <c r="F401" s="1" t="s">
        <v>15</v>
      </c>
      <c r="G401">
        <v>368</v>
      </c>
      <c r="H401">
        <v>1</v>
      </c>
      <c r="I401">
        <v>368000</v>
      </c>
      <c r="J401">
        <v>56522</v>
      </c>
      <c r="K401">
        <v>0.15359239130434785</v>
      </c>
    </row>
    <row r="402" spans="1:11" x14ac:dyDescent="0.25">
      <c r="A402">
        <v>2016</v>
      </c>
      <c r="B402">
        <v>9</v>
      </c>
      <c r="C402" s="1" t="s">
        <v>2</v>
      </c>
      <c r="D402">
        <v>1</v>
      </c>
      <c r="E402">
        <v>1</v>
      </c>
      <c r="F402" s="1" t="s">
        <v>14</v>
      </c>
      <c r="G402">
        <v>368</v>
      </c>
      <c r="H402">
        <v>1</v>
      </c>
      <c r="I402">
        <v>368000</v>
      </c>
      <c r="J402">
        <v>2495</v>
      </c>
      <c r="K402">
        <v>6.7798913043478262E-3</v>
      </c>
    </row>
    <row r="403" spans="1:11" x14ac:dyDescent="0.25">
      <c r="A403">
        <v>2016</v>
      </c>
      <c r="B403">
        <v>9</v>
      </c>
      <c r="C403" s="1" t="s">
        <v>2</v>
      </c>
      <c r="D403">
        <v>1</v>
      </c>
      <c r="E403">
        <v>1</v>
      </c>
      <c r="F403" s="1" t="s">
        <v>15</v>
      </c>
      <c r="G403">
        <v>352</v>
      </c>
      <c r="H403">
        <v>1</v>
      </c>
      <c r="I403">
        <v>352000</v>
      </c>
      <c r="J403">
        <v>7816</v>
      </c>
      <c r="K403">
        <v>2.2204545454545456E-2</v>
      </c>
    </row>
    <row r="404" spans="1:11" x14ac:dyDescent="0.25">
      <c r="A404">
        <v>2016</v>
      </c>
      <c r="B404">
        <v>10</v>
      </c>
      <c r="C404" s="1" t="s">
        <v>2</v>
      </c>
      <c r="D404">
        <v>1</v>
      </c>
      <c r="E404">
        <v>1</v>
      </c>
      <c r="F404" s="1" t="s">
        <v>14</v>
      </c>
      <c r="G404">
        <v>408</v>
      </c>
      <c r="H404">
        <v>1</v>
      </c>
      <c r="I404">
        <v>408000</v>
      </c>
      <c r="J404">
        <v>8096</v>
      </c>
      <c r="K404">
        <v>1.9843137254901961E-2</v>
      </c>
    </row>
    <row r="405" spans="1:11" x14ac:dyDescent="0.25">
      <c r="A405">
        <v>2016</v>
      </c>
      <c r="B405">
        <v>10</v>
      </c>
      <c r="C405" s="1" t="s">
        <v>2</v>
      </c>
      <c r="D405">
        <v>1</v>
      </c>
      <c r="E405">
        <v>1</v>
      </c>
      <c r="F405" s="1" t="s">
        <v>15</v>
      </c>
      <c r="G405">
        <v>336</v>
      </c>
      <c r="H405">
        <v>1</v>
      </c>
      <c r="I405">
        <v>336000</v>
      </c>
      <c r="J405">
        <v>5909</v>
      </c>
      <c r="K405">
        <v>1.7586309523809525E-2</v>
      </c>
    </row>
    <row r="406" spans="1:11" x14ac:dyDescent="0.25">
      <c r="A406">
        <v>2016</v>
      </c>
      <c r="B406">
        <v>11</v>
      </c>
      <c r="C406" s="1" t="s">
        <v>2</v>
      </c>
      <c r="D406">
        <v>1</v>
      </c>
      <c r="E406">
        <v>1</v>
      </c>
      <c r="F406" s="1" t="s">
        <v>14</v>
      </c>
      <c r="G406">
        <v>368</v>
      </c>
      <c r="H406">
        <v>1</v>
      </c>
      <c r="I406">
        <v>368000</v>
      </c>
      <c r="J406">
        <v>68554</v>
      </c>
      <c r="K406">
        <v>0.18628804347826086</v>
      </c>
    </row>
    <row r="407" spans="1:11" x14ac:dyDescent="0.25">
      <c r="A407">
        <v>2016</v>
      </c>
      <c r="B407">
        <v>11</v>
      </c>
      <c r="C407" s="1" t="s">
        <v>2</v>
      </c>
      <c r="D407">
        <v>1</v>
      </c>
      <c r="E407">
        <v>1</v>
      </c>
      <c r="F407" s="1" t="s">
        <v>15</v>
      </c>
      <c r="G407">
        <v>352</v>
      </c>
      <c r="H407">
        <v>1</v>
      </c>
      <c r="I407">
        <v>352000</v>
      </c>
      <c r="J407">
        <v>66168</v>
      </c>
      <c r="K407">
        <v>0.18797727272727274</v>
      </c>
    </row>
    <row r="408" spans="1:11" x14ac:dyDescent="0.25">
      <c r="A408">
        <v>2016</v>
      </c>
      <c r="B408">
        <v>12</v>
      </c>
      <c r="C408" s="1" t="s">
        <v>2</v>
      </c>
      <c r="D408">
        <v>1</v>
      </c>
      <c r="E408">
        <v>1</v>
      </c>
      <c r="F408" s="1" t="s">
        <v>14</v>
      </c>
      <c r="G408">
        <v>392</v>
      </c>
      <c r="H408">
        <v>1</v>
      </c>
      <c r="I408">
        <v>392000</v>
      </c>
      <c r="J408">
        <v>153170</v>
      </c>
      <c r="K408">
        <v>0.39073979591836738</v>
      </c>
    </row>
    <row r="409" spans="1:11" x14ac:dyDescent="0.25">
      <c r="A409">
        <v>2016</v>
      </c>
      <c r="B409">
        <v>12</v>
      </c>
      <c r="C409" s="1" t="s">
        <v>2</v>
      </c>
      <c r="D409">
        <v>1</v>
      </c>
      <c r="E409">
        <v>1</v>
      </c>
      <c r="F409" s="1" t="s">
        <v>15</v>
      </c>
      <c r="G409">
        <v>352</v>
      </c>
      <c r="H409">
        <v>1</v>
      </c>
      <c r="I409">
        <v>352000</v>
      </c>
      <c r="J409">
        <v>148808</v>
      </c>
      <c r="K409">
        <v>0.42275000000000001</v>
      </c>
    </row>
    <row r="410" spans="1:11" x14ac:dyDescent="0.25">
      <c r="A410">
        <v>2017</v>
      </c>
      <c r="B410">
        <v>1</v>
      </c>
      <c r="C410" s="1" t="s">
        <v>2</v>
      </c>
      <c r="D410">
        <v>1</v>
      </c>
      <c r="E410">
        <v>1</v>
      </c>
      <c r="F410" s="1" t="s">
        <v>14</v>
      </c>
      <c r="G410">
        <v>392</v>
      </c>
      <c r="H410">
        <v>1</v>
      </c>
      <c r="I410">
        <v>392000</v>
      </c>
      <c r="J410">
        <v>154967</v>
      </c>
      <c r="K410">
        <v>0.39532397959183674</v>
      </c>
    </row>
    <row r="411" spans="1:11" x14ac:dyDescent="0.25">
      <c r="A411">
        <v>2017</v>
      </c>
      <c r="B411">
        <v>1</v>
      </c>
      <c r="C411" s="1" t="s">
        <v>2</v>
      </c>
      <c r="D411">
        <v>1</v>
      </c>
      <c r="E411">
        <v>1</v>
      </c>
      <c r="F411" s="1" t="s">
        <v>15</v>
      </c>
      <c r="G411">
        <v>352</v>
      </c>
      <c r="H411">
        <v>1</v>
      </c>
      <c r="I411">
        <v>352000</v>
      </c>
      <c r="J411">
        <v>127866</v>
      </c>
      <c r="K411">
        <v>0.3632556818181818</v>
      </c>
    </row>
    <row r="412" spans="1:11" x14ac:dyDescent="0.25">
      <c r="A412">
        <v>2017</v>
      </c>
      <c r="B412">
        <v>2</v>
      </c>
      <c r="C412" s="1" t="s">
        <v>2</v>
      </c>
      <c r="D412">
        <v>1</v>
      </c>
      <c r="E412">
        <v>1</v>
      </c>
      <c r="F412" s="1" t="s">
        <v>14</v>
      </c>
      <c r="G412">
        <v>352</v>
      </c>
      <c r="H412">
        <v>1</v>
      </c>
      <c r="I412">
        <v>352000</v>
      </c>
      <c r="J412">
        <v>81434</v>
      </c>
      <c r="K412">
        <v>0.2313465909090909</v>
      </c>
    </row>
    <row r="413" spans="1:11" x14ac:dyDescent="0.25">
      <c r="A413">
        <v>2017</v>
      </c>
      <c r="B413">
        <v>2</v>
      </c>
      <c r="C413" s="1" t="s">
        <v>2</v>
      </c>
      <c r="D413">
        <v>1</v>
      </c>
      <c r="E413">
        <v>1</v>
      </c>
      <c r="F413" s="1" t="s">
        <v>15</v>
      </c>
      <c r="G413">
        <v>320</v>
      </c>
      <c r="H413">
        <v>1</v>
      </c>
      <c r="I413">
        <v>320000</v>
      </c>
      <c r="J413">
        <v>84054</v>
      </c>
      <c r="K413">
        <v>0.26266875000000001</v>
      </c>
    </row>
    <row r="414" spans="1:11" x14ac:dyDescent="0.25">
      <c r="A414">
        <v>2017</v>
      </c>
      <c r="B414">
        <v>3</v>
      </c>
      <c r="C414" s="1" t="s">
        <v>2</v>
      </c>
      <c r="D414">
        <v>1</v>
      </c>
      <c r="E414">
        <v>1</v>
      </c>
      <c r="F414" s="1" t="s">
        <v>14</v>
      </c>
      <c r="G414">
        <v>376</v>
      </c>
      <c r="H414">
        <v>1</v>
      </c>
      <c r="I414">
        <v>376000</v>
      </c>
      <c r="J414">
        <v>152774</v>
      </c>
      <c r="K414">
        <v>0.40631382978723407</v>
      </c>
    </row>
    <row r="415" spans="1:11" x14ac:dyDescent="0.25">
      <c r="A415">
        <v>2017</v>
      </c>
      <c r="B415">
        <v>3</v>
      </c>
      <c r="C415" s="1" t="s">
        <v>2</v>
      </c>
      <c r="D415">
        <v>1</v>
      </c>
      <c r="E415">
        <v>1</v>
      </c>
      <c r="F415" s="1" t="s">
        <v>15</v>
      </c>
      <c r="G415">
        <v>368</v>
      </c>
      <c r="H415">
        <v>1</v>
      </c>
      <c r="I415">
        <v>368000</v>
      </c>
      <c r="J415">
        <v>148437</v>
      </c>
      <c r="K415">
        <v>0.40336141304347828</v>
      </c>
    </row>
    <row r="416" spans="1:11" x14ac:dyDescent="0.25">
      <c r="A416">
        <v>2017</v>
      </c>
      <c r="B416">
        <v>4</v>
      </c>
      <c r="C416" s="1" t="s">
        <v>2</v>
      </c>
      <c r="D416">
        <v>1</v>
      </c>
      <c r="E416">
        <v>1</v>
      </c>
      <c r="F416" s="1" t="s">
        <v>14</v>
      </c>
      <c r="G416">
        <v>400</v>
      </c>
      <c r="H416">
        <v>1</v>
      </c>
      <c r="I416">
        <v>400000</v>
      </c>
      <c r="J416">
        <v>287307</v>
      </c>
      <c r="K416">
        <v>0.71826749999999995</v>
      </c>
    </row>
    <row r="417" spans="1:11" x14ac:dyDescent="0.25">
      <c r="A417">
        <v>2017</v>
      </c>
      <c r="B417">
        <v>4</v>
      </c>
      <c r="C417" s="1" t="s">
        <v>2</v>
      </c>
      <c r="D417">
        <v>1</v>
      </c>
      <c r="E417">
        <v>1</v>
      </c>
      <c r="F417" s="1" t="s">
        <v>15</v>
      </c>
      <c r="G417">
        <v>320</v>
      </c>
      <c r="H417">
        <v>1</v>
      </c>
      <c r="I417">
        <v>320000</v>
      </c>
      <c r="J417">
        <v>244753</v>
      </c>
      <c r="K417">
        <v>0.76485312500000002</v>
      </c>
    </row>
    <row r="418" spans="1:11" x14ac:dyDescent="0.25">
      <c r="A418">
        <v>2017</v>
      </c>
      <c r="B418">
        <v>5</v>
      </c>
      <c r="C418" s="1" t="s">
        <v>2</v>
      </c>
      <c r="D418">
        <v>1</v>
      </c>
      <c r="E418">
        <v>1</v>
      </c>
      <c r="F418" s="1" t="s">
        <v>14</v>
      </c>
      <c r="G418">
        <v>376</v>
      </c>
      <c r="H418">
        <v>1</v>
      </c>
      <c r="I418">
        <v>376000</v>
      </c>
      <c r="J418">
        <v>213750</v>
      </c>
      <c r="K418">
        <v>0.56848404255319152</v>
      </c>
    </row>
    <row r="419" spans="1:11" x14ac:dyDescent="0.25">
      <c r="A419">
        <v>2017</v>
      </c>
      <c r="B419">
        <v>5</v>
      </c>
      <c r="C419" s="1" t="s">
        <v>2</v>
      </c>
      <c r="D419">
        <v>1</v>
      </c>
      <c r="E419">
        <v>1</v>
      </c>
      <c r="F419" s="1" t="s">
        <v>15</v>
      </c>
      <c r="G419">
        <v>368</v>
      </c>
      <c r="H419">
        <v>1</v>
      </c>
      <c r="I419">
        <v>368000</v>
      </c>
      <c r="J419">
        <v>224140</v>
      </c>
      <c r="K419">
        <v>0.60907608695652171</v>
      </c>
    </row>
    <row r="420" spans="1:11" x14ac:dyDescent="0.25">
      <c r="A420">
        <v>2017</v>
      </c>
      <c r="B420">
        <v>6</v>
      </c>
      <c r="C420" s="1" t="s">
        <v>2</v>
      </c>
      <c r="D420">
        <v>1</v>
      </c>
      <c r="E420">
        <v>1</v>
      </c>
      <c r="F420" s="1" t="s">
        <v>14</v>
      </c>
      <c r="G420">
        <v>368</v>
      </c>
      <c r="H420">
        <v>1</v>
      </c>
      <c r="I420">
        <v>368000</v>
      </c>
      <c r="J420">
        <v>169749</v>
      </c>
      <c r="K420">
        <v>0.46127445652173915</v>
      </c>
    </row>
    <row r="421" spans="1:11" x14ac:dyDescent="0.25">
      <c r="A421">
        <v>2017</v>
      </c>
      <c r="B421">
        <v>6</v>
      </c>
      <c r="C421" s="1" t="s">
        <v>2</v>
      </c>
      <c r="D421">
        <v>1</v>
      </c>
      <c r="E421">
        <v>1</v>
      </c>
      <c r="F421" s="1" t="s">
        <v>15</v>
      </c>
      <c r="G421">
        <v>352</v>
      </c>
      <c r="H421">
        <v>1</v>
      </c>
      <c r="I421">
        <v>352000</v>
      </c>
      <c r="J421">
        <v>172741</v>
      </c>
      <c r="K421">
        <v>0.49074147727272732</v>
      </c>
    </row>
    <row r="422" spans="1:11" x14ac:dyDescent="0.25">
      <c r="A422">
        <v>2017</v>
      </c>
      <c r="B422">
        <v>7</v>
      </c>
      <c r="C422" s="1" t="s">
        <v>2</v>
      </c>
      <c r="D422">
        <v>1</v>
      </c>
      <c r="E422">
        <v>1</v>
      </c>
      <c r="F422" s="1" t="s">
        <v>14</v>
      </c>
      <c r="G422">
        <v>408</v>
      </c>
      <c r="H422">
        <v>1</v>
      </c>
      <c r="I422">
        <v>408000</v>
      </c>
      <c r="J422">
        <v>117311</v>
      </c>
      <c r="K422">
        <v>0.28752696078431372</v>
      </c>
    </row>
    <row r="423" spans="1:11" x14ac:dyDescent="0.25">
      <c r="A423">
        <v>2017</v>
      </c>
      <c r="B423">
        <v>7</v>
      </c>
      <c r="C423" s="1" t="s">
        <v>2</v>
      </c>
      <c r="D423">
        <v>1</v>
      </c>
      <c r="E423">
        <v>1</v>
      </c>
      <c r="F423" s="1" t="s">
        <v>15</v>
      </c>
      <c r="G423">
        <v>336</v>
      </c>
      <c r="H423">
        <v>1</v>
      </c>
      <c r="I423">
        <v>336000</v>
      </c>
      <c r="J423">
        <v>90015</v>
      </c>
      <c r="K423">
        <v>0.26790178571428575</v>
      </c>
    </row>
    <row r="424" spans="1:11" x14ac:dyDescent="0.25">
      <c r="A424">
        <v>2017</v>
      </c>
      <c r="B424">
        <v>8</v>
      </c>
      <c r="C424" s="1" t="s">
        <v>2</v>
      </c>
      <c r="D424">
        <v>1</v>
      </c>
      <c r="E424">
        <v>1</v>
      </c>
      <c r="F424" s="1" t="s">
        <v>14</v>
      </c>
      <c r="G424">
        <v>376</v>
      </c>
      <c r="H424">
        <v>1</v>
      </c>
      <c r="I424">
        <v>376000</v>
      </c>
      <c r="J424">
        <v>28367</v>
      </c>
      <c r="K424">
        <v>7.5444148936170213E-2</v>
      </c>
    </row>
    <row r="425" spans="1:11" x14ac:dyDescent="0.25">
      <c r="A425">
        <v>2017</v>
      </c>
      <c r="B425">
        <v>8</v>
      </c>
      <c r="C425" s="1" t="s">
        <v>2</v>
      </c>
      <c r="D425">
        <v>1</v>
      </c>
      <c r="E425">
        <v>1</v>
      </c>
      <c r="F425" s="1" t="s">
        <v>15</v>
      </c>
      <c r="G425">
        <v>368</v>
      </c>
      <c r="H425">
        <v>1</v>
      </c>
      <c r="I425">
        <v>368000</v>
      </c>
      <c r="J425">
        <v>19578</v>
      </c>
      <c r="K425">
        <v>5.3201086956521738E-2</v>
      </c>
    </row>
    <row r="426" spans="1:11" x14ac:dyDescent="0.25">
      <c r="A426">
        <v>2017</v>
      </c>
      <c r="B426">
        <v>9</v>
      </c>
      <c r="C426" s="1" t="s">
        <v>2</v>
      </c>
      <c r="D426">
        <v>1</v>
      </c>
      <c r="E426">
        <v>1</v>
      </c>
      <c r="F426" s="1" t="s">
        <v>14</v>
      </c>
      <c r="G426">
        <v>384</v>
      </c>
      <c r="H426">
        <v>1</v>
      </c>
      <c r="I426">
        <v>384000</v>
      </c>
      <c r="J426">
        <v>30724</v>
      </c>
      <c r="K426">
        <v>8.0010416666666667E-2</v>
      </c>
    </row>
    <row r="427" spans="1:11" x14ac:dyDescent="0.25">
      <c r="A427">
        <v>2017</v>
      </c>
      <c r="B427">
        <v>9</v>
      </c>
      <c r="C427" s="1" t="s">
        <v>2</v>
      </c>
      <c r="D427">
        <v>1</v>
      </c>
      <c r="E427">
        <v>1</v>
      </c>
      <c r="F427" s="1" t="s">
        <v>15</v>
      </c>
      <c r="G427">
        <v>336</v>
      </c>
      <c r="H427">
        <v>1</v>
      </c>
      <c r="I427">
        <v>336000</v>
      </c>
      <c r="J427">
        <v>43205</v>
      </c>
      <c r="K427">
        <v>0.12858630952380953</v>
      </c>
    </row>
    <row r="428" spans="1:11" x14ac:dyDescent="0.25">
      <c r="A428">
        <v>2017</v>
      </c>
      <c r="B428">
        <v>10</v>
      </c>
      <c r="C428" s="1" t="s">
        <v>2</v>
      </c>
      <c r="D428">
        <v>1</v>
      </c>
      <c r="E428">
        <v>1</v>
      </c>
      <c r="F428" s="1" t="s">
        <v>14</v>
      </c>
      <c r="G428">
        <v>392</v>
      </c>
      <c r="H428">
        <v>1</v>
      </c>
      <c r="I428">
        <v>392000</v>
      </c>
      <c r="J428">
        <v>49766</v>
      </c>
      <c r="K428">
        <v>0.12695408163265307</v>
      </c>
    </row>
    <row r="429" spans="1:11" x14ac:dyDescent="0.25">
      <c r="A429">
        <v>2017</v>
      </c>
      <c r="B429">
        <v>10</v>
      </c>
      <c r="C429" s="1" t="s">
        <v>2</v>
      </c>
      <c r="D429">
        <v>1</v>
      </c>
      <c r="E429">
        <v>1</v>
      </c>
      <c r="F429" s="1" t="s">
        <v>15</v>
      </c>
      <c r="G429">
        <v>352</v>
      </c>
      <c r="H429">
        <v>1</v>
      </c>
      <c r="I429">
        <v>352000</v>
      </c>
      <c r="J429">
        <v>40454</v>
      </c>
      <c r="K429">
        <v>0.11492613636363637</v>
      </c>
    </row>
    <row r="430" spans="1:11" x14ac:dyDescent="0.25">
      <c r="A430">
        <v>2017</v>
      </c>
      <c r="B430">
        <v>11</v>
      </c>
      <c r="C430" s="1" t="s">
        <v>2</v>
      </c>
      <c r="D430">
        <v>1</v>
      </c>
      <c r="E430">
        <v>1</v>
      </c>
      <c r="F430" s="1" t="s">
        <v>14</v>
      </c>
      <c r="G430">
        <v>368</v>
      </c>
      <c r="H430">
        <v>1</v>
      </c>
      <c r="I430">
        <v>368000</v>
      </c>
      <c r="J430">
        <v>96937</v>
      </c>
      <c r="K430">
        <v>0.2634157608695652</v>
      </c>
    </row>
    <row r="431" spans="1:11" x14ac:dyDescent="0.25">
      <c r="A431">
        <v>2017</v>
      </c>
      <c r="B431">
        <v>11</v>
      </c>
      <c r="C431" s="1" t="s">
        <v>2</v>
      </c>
      <c r="D431">
        <v>1</v>
      </c>
      <c r="E431">
        <v>1</v>
      </c>
      <c r="F431" s="1" t="s">
        <v>15</v>
      </c>
      <c r="G431">
        <v>352</v>
      </c>
      <c r="H431">
        <v>1</v>
      </c>
      <c r="I431">
        <v>352000</v>
      </c>
      <c r="J431">
        <v>106287</v>
      </c>
      <c r="K431">
        <v>0.3019517045454545</v>
      </c>
    </row>
    <row r="432" spans="1:11" x14ac:dyDescent="0.25">
      <c r="A432">
        <v>2017</v>
      </c>
      <c r="B432">
        <v>12</v>
      </c>
      <c r="C432" s="1" t="s">
        <v>2</v>
      </c>
      <c r="D432">
        <v>1</v>
      </c>
      <c r="E432">
        <v>1</v>
      </c>
      <c r="F432" s="1" t="s">
        <v>14</v>
      </c>
      <c r="G432">
        <v>408</v>
      </c>
      <c r="H432">
        <v>1</v>
      </c>
      <c r="I432">
        <v>408000</v>
      </c>
      <c r="J432">
        <v>91783</v>
      </c>
      <c r="K432">
        <v>0.22495833333333334</v>
      </c>
    </row>
    <row r="433" spans="1:11" x14ac:dyDescent="0.25">
      <c r="A433">
        <v>2017</v>
      </c>
      <c r="B433">
        <v>12</v>
      </c>
      <c r="C433" s="1" t="s">
        <v>2</v>
      </c>
      <c r="D433">
        <v>1</v>
      </c>
      <c r="E433">
        <v>1</v>
      </c>
      <c r="F433" s="1" t="s">
        <v>15</v>
      </c>
      <c r="G433">
        <v>336</v>
      </c>
      <c r="H433">
        <v>1</v>
      </c>
      <c r="I433">
        <v>336000</v>
      </c>
      <c r="J433">
        <v>87939</v>
      </c>
      <c r="K433">
        <v>0.26172321428571427</v>
      </c>
    </row>
    <row r="434" spans="1:11" x14ac:dyDescent="0.25">
      <c r="A434">
        <v>2018</v>
      </c>
      <c r="B434">
        <v>1</v>
      </c>
      <c r="C434" s="1" t="s">
        <v>2</v>
      </c>
      <c r="D434">
        <v>1</v>
      </c>
      <c r="E434">
        <v>1</v>
      </c>
      <c r="F434" s="1" t="s">
        <v>14</v>
      </c>
      <c r="G434">
        <v>376</v>
      </c>
      <c r="H434">
        <v>1</v>
      </c>
      <c r="I434">
        <v>376000</v>
      </c>
      <c r="J434">
        <v>135671</v>
      </c>
      <c r="K434">
        <v>0.36082712765957448</v>
      </c>
    </row>
    <row r="435" spans="1:11" x14ac:dyDescent="0.25">
      <c r="A435">
        <v>2018</v>
      </c>
      <c r="B435">
        <v>1</v>
      </c>
      <c r="C435" s="1" t="s">
        <v>2</v>
      </c>
      <c r="D435">
        <v>1</v>
      </c>
      <c r="E435">
        <v>1</v>
      </c>
      <c r="F435" s="1" t="s">
        <v>15</v>
      </c>
      <c r="G435">
        <v>368</v>
      </c>
      <c r="H435">
        <v>1</v>
      </c>
      <c r="I435">
        <v>368000</v>
      </c>
      <c r="J435">
        <v>118349</v>
      </c>
      <c r="K435">
        <v>0.32160054347826084</v>
      </c>
    </row>
    <row r="436" spans="1:11" x14ac:dyDescent="0.25">
      <c r="A436">
        <v>2018</v>
      </c>
      <c r="B436">
        <v>2</v>
      </c>
      <c r="C436" s="1" t="s">
        <v>2</v>
      </c>
      <c r="D436">
        <v>1</v>
      </c>
      <c r="E436">
        <v>1</v>
      </c>
      <c r="F436" s="1" t="s">
        <v>14</v>
      </c>
      <c r="G436">
        <v>352</v>
      </c>
      <c r="H436">
        <v>1</v>
      </c>
      <c r="I436">
        <v>352000</v>
      </c>
      <c r="J436">
        <v>109049</v>
      </c>
      <c r="K436">
        <v>0.30979829545454546</v>
      </c>
    </row>
    <row r="437" spans="1:11" x14ac:dyDescent="0.25">
      <c r="A437">
        <v>2018</v>
      </c>
      <c r="B437">
        <v>2</v>
      </c>
      <c r="C437" s="1" t="s">
        <v>2</v>
      </c>
      <c r="D437">
        <v>1</v>
      </c>
      <c r="E437">
        <v>1</v>
      </c>
      <c r="F437" s="1" t="s">
        <v>15</v>
      </c>
      <c r="G437">
        <v>320</v>
      </c>
      <c r="H437">
        <v>1</v>
      </c>
      <c r="I437">
        <v>320000</v>
      </c>
      <c r="J437">
        <v>103263</v>
      </c>
      <c r="K437">
        <v>0.32269687499999999</v>
      </c>
    </row>
    <row r="438" spans="1:11" x14ac:dyDescent="0.25">
      <c r="A438">
        <v>2018</v>
      </c>
      <c r="B438">
        <v>3</v>
      </c>
      <c r="C438" s="1" t="s">
        <v>2</v>
      </c>
      <c r="D438">
        <v>1</v>
      </c>
      <c r="E438">
        <v>1</v>
      </c>
      <c r="F438" s="1" t="s">
        <v>14</v>
      </c>
      <c r="G438">
        <v>392</v>
      </c>
      <c r="H438">
        <v>1</v>
      </c>
      <c r="I438">
        <v>392000</v>
      </c>
      <c r="J438">
        <v>153944</v>
      </c>
      <c r="K438">
        <v>0.39271428571428568</v>
      </c>
    </row>
    <row r="439" spans="1:11" x14ac:dyDescent="0.25">
      <c r="A439">
        <v>2018</v>
      </c>
      <c r="B439">
        <v>3</v>
      </c>
      <c r="C439" s="1" t="s">
        <v>2</v>
      </c>
      <c r="D439">
        <v>1</v>
      </c>
      <c r="E439">
        <v>1</v>
      </c>
      <c r="F439" s="1" t="s">
        <v>15</v>
      </c>
      <c r="G439">
        <v>352</v>
      </c>
      <c r="H439">
        <v>1</v>
      </c>
      <c r="I439">
        <v>352000</v>
      </c>
      <c r="J439">
        <v>132432</v>
      </c>
      <c r="K439">
        <v>0.37622727272727269</v>
      </c>
    </row>
    <row r="440" spans="1:11" x14ac:dyDescent="0.25">
      <c r="A440">
        <v>2018</v>
      </c>
      <c r="B440">
        <v>4</v>
      </c>
      <c r="C440" s="1" t="s">
        <v>2</v>
      </c>
      <c r="D440">
        <v>1</v>
      </c>
      <c r="E440">
        <v>1</v>
      </c>
      <c r="F440" s="1" t="s">
        <v>14</v>
      </c>
      <c r="G440">
        <v>384</v>
      </c>
      <c r="H440">
        <v>1</v>
      </c>
      <c r="I440">
        <v>384000</v>
      </c>
      <c r="J440">
        <v>273737</v>
      </c>
      <c r="K440">
        <v>0.71285677083333343</v>
      </c>
    </row>
    <row r="441" spans="1:11" x14ac:dyDescent="0.25">
      <c r="A441">
        <v>2018</v>
      </c>
      <c r="B441">
        <v>4</v>
      </c>
      <c r="C441" s="1" t="s">
        <v>2</v>
      </c>
      <c r="D441">
        <v>1</v>
      </c>
      <c r="E441">
        <v>1</v>
      </c>
      <c r="F441" s="1" t="s">
        <v>15</v>
      </c>
      <c r="G441">
        <v>336</v>
      </c>
      <c r="H441">
        <v>1</v>
      </c>
      <c r="I441">
        <v>336000</v>
      </c>
      <c r="J441">
        <v>229313</v>
      </c>
      <c r="K441">
        <v>0.68247916666666664</v>
      </c>
    </row>
    <row r="442" spans="1:11" x14ac:dyDescent="0.25">
      <c r="A442">
        <v>2018</v>
      </c>
      <c r="B442">
        <v>5</v>
      </c>
      <c r="C442" s="1" t="s">
        <v>2</v>
      </c>
      <c r="D442">
        <v>1</v>
      </c>
      <c r="E442">
        <v>1</v>
      </c>
      <c r="F442" s="1" t="s">
        <v>14</v>
      </c>
      <c r="G442">
        <v>376</v>
      </c>
      <c r="H442">
        <v>1</v>
      </c>
      <c r="I442">
        <v>376000</v>
      </c>
      <c r="J442">
        <v>143923</v>
      </c>
      <c r="K442">
        <v>0.38277393617021271</v>
      </c>
    </row>
    <row r="443" spans="1:11" x14ac:dyDescent="0.25">
      <c r="A443">
        <v>2018</v>
      </c>
      <c r="B443">
        <v>5</v>
      </c>
      <c r="C443" s="1" t="s">
        <v>2</v>
      </c>
      <c r="D443">
        <v>1</v>
      </c>
      <c r="E443">
        <v>1</v>
      </c>
      <c r="F443" s="1" t="s">
        <v>15</v>
      </c>
      <c r="G443">
        <v>368</v>
      </c>
      <c r="H443">
        <v>1</v>
      </c>
      <c r="I443">
        <v>368000</v>
      </c>
      <c r="J443">
        <v>150780</v>
      </c>
      <c r="K443">
        <v>0.40972826086956526</v>
      </c>
    </row>
    <row r="444" spans="1:11" x14ac:dyDescent="0.25">
      <c r="A444">
        <v>2018</v>
      </c>
      <c r="B444">
        <v>6</v>
      </c>
      <c r="C444" s="1" t="s">
        <v>2</v>
      </c>
      <c r="D444">
        <v>1</v>
      </c>
      <c r="E444">
        <v>1</v>
      </c>
      <c r="F444" s="1" t="s">
        <v>14</v>
      </c>
      <c r="G444">
        <v>384</v>
      </c>
      <c r="H444">
        <v>1</v>
      </c>
      <c r="I444">
        <v>384000</v>
      </c>
      <c r="J444">
        <v>16949</v>
      </c>
      <c r="K444">
        <v>4.4138020833333333E-2</v>
      </c>
    </row>
    <row r="445" spans="1:11" x14ac:dyDescent="0.25">
      <c r="A445">
        <v>2018</v>
      </c>
      <c r="B445">
        <v>6</v>
      </c>
      <c r="C445" s="1" t="s">
        <v>2</v>
      </c>
      <c r="D445">
        <v>1</v>
      </c>
      <c r="E445">
        <v>1</v>
      </c>
      <c r="F445" s="1" t="s">
        <v>15</v>
      </c>
      <c r="G445">
        <v>336</v>
      </c>
      <c r="H445">
        <v>1</v>
      </c>
      <c r="I445">
        <v>336000</v>
      </c>
      <c r="J445">
        <v>24321</v>
      </c>
      <c r="K445">
        <v>7.2383928571428571E-2</v>
      </c>
    </row>
    <row r="446" spans="1:11" x14ac:dyDescent="0.25">
      <c r="A446">
        <v>2018</v>
      </c>
      <c r="B446">
        <v>7</v>
      </c>
      <c r="C446" s="1" t="s">
        <v>2</v>
      </c>
      <c r="D446">
        <v>1</v>
      </c>
      <c r="E446">
        <v>1</v>
      </c>
      <c r="F446" s="1" t="s">
        <v>14</v>
      </c>
      <c r="G446">
        <v>392</v>
      </c>
      <c r="H446">
        <v>1</v>
      </c>
      <c r="I446">
        <v>392000</v>
      </c>
      <c r="J446">
        <v>3162</v>
      </c>
      <c r="K446">
        <v>8.0663265306122438E-3</v>
      </c>
    </row>
    <row r="447" spans="1:11" x14ac:dyDescent="0.25">
      <c r="A447">
        <v>2018</v>
      </c>
      <c r="B447">
        <v>7</v>
      </c>
      <c r="C447" s="1" t="s">
        <v>2</v>
      </c>
      <c r="D447">
        <v>1</v>
      </c>
      <c r="E447">
        <v>1</v>
      </c>
      <c r="F447" s="1" t="s">
        <v>15</v>
      </c>
      <c r="G447">
        <v>352</v>
      </c>
      <c r="H447">
        <v>1</v>
      </c>
      <c r="I447">
        <v>352000</v>
      </c>
      <c r="J447">
        <v>2710</v>
      </c>
      <c r="K447">
        <v>7.6988636363636356E-3</v>
      </c>
    </row>
    <row r="448" spans="1:11" x14ac:dyDescent="0.25">
      <c r="A448">
        <v>2018</v>
      </c>
      <c r="B448">
        <v>8</v>
      </c>
      <c r="C448" s="1" t="s">
        <v>2</v>
      </c>
      <c r="D448">
        <v>1</v>
      </c>
      <c r="E448">
        <v>1</v>
      </c>
      <c r="F448" s="1" t="s">
        <v>14</v>
      </c>
      <c r="G448">
        <v>376</v>
      </c>
      <c r="H448">
        <v>1</v>
      </c>
      <c r="I448">
        <v>376000</v>
      </c>
      <c r="J448">
        <v>0</v>
      </c>
      <c r="K448">
        <v>0</v>
      </c>
    </row>
    <row r="449" spans="1:11" x14ac:dyDescent="0.25">
      <c r="A449">
        <v>2018</v>
      </c>
      <c r="B449">
        <v>8</v>
      </c>
      <c r="C449" s="1" t="s">
        <v>2</v>
      </c>
      <c r="D449">
        <v>1</v>
      </c>
      <c r="E449">
        <v>1</v>
      </c>
      <c r="F449" s="1" t="s">
        <v>15</v>
      </c>
      <c r="G449">
        <v>368</v>
      </c>
      <c r="H449">
        <v>1</v>
      </c>
      <c r="I449">
        <v>368000</v>
      </c>
      <c r="J449">
        <v>0</v>
      </c>
      <c r="K449">
        <v>0</v>
      </c>
    </row>
    <row r="450" spans="1:11" x14ac:dyDescent="0.25">
      <c r="A450">
        <v>2018</v>
      </c>
      <c r="B450">
        <v>9</v>
      </c>
      <c r="C450" s="1" t="s">
        <v>2</v>
      </c>
      <c r="D450">
        <v>1</v>
      </c>
      <c r="E450">
        <v>1</v>
      </c>
      <c r="F450" s="1" t="s">
        <v>14</v>
      </c>
      <c r="G450">
        <v>400</v>
      </c>
      <c r="H450">
        <v>1</v>
      </c>
      <c r="I450">
        <v>400000</v>
      </c>
      <c r="J450">
        <v>15593</v>
      </c>
      <c r="K450">
        <v>3.8982500000000003E-2</v>
      </c>
    </row>
    <row r="451" spans="1:11" x14ac:dyDescent="0.25">
      <c r="A451">
        <v>2018</v>
      </c>
      <c r="B451">
        <v>9</v>
      </c>
      <c r="C451" s="1" t="s">
        <v>2</v>
      </c>
      <c r="D451">
        <v>1</v>
      </c>
      <c r="E451">
        <v>1</v>
      </c>
      <c r="F451" s="1" t="s">
        <v>15</v>
      </c>
      <c r="G451">
        <v>320</v>
      </c>
      <c r="H451">
        <v>1</v>
      </c>
      <c r="I451">
        <v>320000</v>
      </c>
      <c r="J451">
        <v>23837</v>
      </c>
      <c r="K451">
        <v>7.4490625000000005E-2</v>
      </c>
    </row>
    <row r="452" spans="1:11" x14ac:dyDescent="0.25">
      <c r="A452">
        <v>2018</v>
      </c>
      <c r="B452">
        <v>10</v>
      </c>
      <c r="C452" s="1" t="s">
        <v>2</v>
      </c>
      <c r="D452">
        <v>1</v>
      </c>
      <c r="E452">
        <v>1</v>
      </c>
      <c r="F452" s="1" t="s">
        <v>14</v>
      </c>
      <c r="G452">
        <v>376</v>
      </c>
      <c r="H452">
        <v>1</v>
      </c>
      <c r="I452">
        <v>376000</v>
      </c>
      <c r="J452">
        <v>108108</v>
      </c>
      <c r="K452">
        <v>0.28752127659574467</v>
      </c>
    </row>
    <row r="453" spans="1:11" x14ac:dyDescent="0.25">
      <c r="A453">
        <v>2018</v>
      </c>
      <c r="B453">
        <v>10</v>
      </c>
      <c r="C453" s="1" t="s">
        <v>2</v>
      </c>
      <c r="D453">
        <v>1</v>
      </c>
      <c r="E453">
        <v>1</v>
      </c>
      <c r="F453" s="1" t="s">
        <v>15</v>
      </c>
      <c r="G453">
        <v>368</v>
      </c>
      <c r="H453">
        <v>1</v>
      </c>
      <c r="I453">
        <v>368000</v>
      </c>
      <c r="J453">
        <v>108446</v>
      </c>
      <c r="K453">
        <v>0.2946902173913043</v>
      </c>
    </row>
    <row r="454" spans="1:11" x14ac:dyDescent="0.25">
      <c r="A454">
        <v>2018</v>
      </c>
      <c r="B454">
        <v>11</v>
      </c>
      <c r="C454" s="1" t="s">
        <v>2</v>
      </c>
      <c r="D454">
        <v>1</v>
      </c>
      <c r="E454">
        <v>1</v>
      </c>
      <c r="F454" s="1" t="s">
        <v>14</v>
      </c>
      <c r="G454">
        <v>368</v>
      </c>
      <c r="H454">
        <v>1</v>
      </c>
      <c r="I454">
        <v>368000</v>
      </c>
      <c r="J454">
        <v>165771</v>
      </c>
      <c r="K454">
        <v>0.45046467391304346</v>
      </c>
    </row>
    <row r="455" spans="1:11" x14ac:dyDescent="0.25">
      <c r="A455">
        <v>2018</v>
      </c>
      <c r="B455">
        <v>11</v>
      </c>
      <c r="C455" s="1" t="s">
        <v>2</v>
      </c>
      <c r="D455">
        <v>1</v>
      </c>
      <c r="E455">
        <v>1</v>
      </c>
      <c r="F455" s="1" t="s">
        <v>15</v>
      </c>
      <c r="G455">
        <v>352</v>
      </c>
      <c r="H455">
        <v>1</v>
      </c>
      <c r="I455">
        <v>352000</v>
      </c>
      <c r="J455">
        <v>134939</v>
      </c>
      <c r="K455">
        <v>0.38334943181818182</v>
      </c>
    </row>
    <row r="456" spans="1:11" x14ac:dyDescent="0.25">
      <c r="A456">
        <v>2018</v>
      </c>
      <c r="B456">
        <v>12</v>
      </c>
      <c r="C456" s="1" t="s">
        <v>2</v>
      </c>
      <c r="D456">
        <v>1</v>
      </c>
      <c r="E456">
        <v>1</v>
      </c>
      <c r="F456" s="1" t="s">
        <v>14</v>
      </c>
      <c r="G456">
        <v>408</v>
      </c>
      <c r="H456">
        <v>1</v>
      </c>
      <c r="I456">
        <v>408000</v>
      </c>
      <c r="J456">
        <v>191500</v>
      </c>
      <c r="K456">
        <v>0.46936274509803921</v>
      </c>
    </row>
    <row r="457" spans="1:11" x14ac:dyDescent="0.25">
      <c r="A457">
        <v>2018</v>
      </c>
      <c r="B457">
        <v>12</v>
      </c>
      <c r="C457" s="1" t="s">
        <v>2</v>
      </c>
      <c r="D457">
        <v>1</v>
      </c>
      <c r="E457">
        <v>1</v>
      </c>
      <c r="F457" s="1" t="s">
        <v>15</v>
      </c>
      <c r="G457">
        <v>336</v>
      </c>
      <c r="H457">
        <v>1</v>
      </c>
      <c r="I457">
        <v>336000</v>
      </c>
      <c r="J457">
        <v>166362</v>
      </c>
      <c r="K457">
        <v>0.49512499999999998</v>
      </c>
    </row>
    <row r="458" spans="1:11" x14ac:dyDescent="0.25">
      <c r="A458">
        <v>2019</v>
      </c>
      <c r="B458">
        <v>1</v>
      </c>
      <c r="C458" s="1" t="s">
        <v>2</v>
      </c>
      <c r="D458">
        <v>1</v>
      </c>
      <c r="E458">
        <v>1</v>
      </c>
      <c r="F458" s="1" t="s">
        <v>14</v>
      </c>
      <c r="G458">
        <v>376</v>
      </c>
      <c r="H458">
        <v>1</v>
      </c>
      <c r="I458">
        <v>376000</v>
      </c>
      <c r="J458">
        <v>100788</v>
      </c>
      <c r="K458">
        <v>0.26805319148936169</v>
      </c>
    </row>
    <row r="459" spans="1:11" x14ac:dyDescent="0.25">
      <c r="A459">
        <v>2019</v>
      </c>
      <c r="B459">
        <v>1</v>
      </c>
      <c r="C459" s="1" t="s">
        <v>2</v>
      </c>
      <c r="D459">
        <v>1</v>
      </c>
      <c r="E459">
        <v>1</v>
      </c>
      <c r="F459" s="1" t="s">
        <v>15</v>
      </c>
      <c r="G459">
        <v>368</v>
      </c>
      <c r="H459">
        <v>1</v>
      </c>
      <c r="I459">
        <v>368000</v>
      </c>
      <c r="J459">
        <v>109188</v>
      </c>
      <c r="K459">
        <v>0.29670652173913042</v>
      </c>
    </row>
    <row r="460" spans="1:11" x14ac:dyDescent="0.25">
      <c r="A460">
        <v>2019</v>
      </c>
      <c r="B460">
        <v>2</v>
      </c>
      <c r="C460" s="1" t="s">
        <v>2</v>
      </c>
      <c r="D460">
        <v>1</v>
      </c>
      <c r="E460">
        <v>1</v>
      </c>
      <c r="F460" s="1" t="s">
        <v>14</v>
      </c>
      <c r="G460">
        <v>352</v>
      </c>
      <c r="H460">
        <v>1</v>
      </c>
      <c r="I460">
        <v>352000</v>
      </c>
      <c r="J460">
        <v>108379</v>
      </c>
      <c r="K460">
        <v>0.30789488636363638</v>
      </c>
    </row>
    <row r="461" spans="1:11" x14ac:dyDescent="0.25">
      <c r="A461">
        <v>2019</v>
      </c>
      <c r="B461">
        <v>2</v>
      </c>
      <c r="C461" s="1" t="s">
        <v>2</v>
      </c>
      <c r="D461">
        <v>1</v>
      </c>
      <c r="E461">
        <v>1</v>
      </c>
      <c r="F461" s="1" t="s">
        <v>15</v>
      </c>
      <c r="G461">
        <v>320</v>
      </c>
      <c r="H461">
        <v>1</v>
      </c>
      <c r="I461">
        <v>320000</v>
      </c>
      <c r="J461">
        <v>102486</v>
      </c>
      <c r="K461">
        <v>0.32026874999999999</v>
      </c>
    </row>
    <row r="462" spans="1:11" x14ac:dyDescent="0.25">
      <c r="A462">
        <v>2019</v>
      </c>
      <c r="B462">
        <v>3</v>
      </c>
      <c r="C462" s="1" t="s">
        <v>2</v>
      </c>
      <c r="D462">
        <v>1</v>
      </c>
      <c r="E462">
        <v>1</v>
      </c>
      <c r="F462" s="1" t="s">
        <v>14</v>
      </c>
      <c r="G462">
        <v>408</v>
      </c>
      <c r="H462">
        <v>1</v>
      </c>
      <c r="I462">
        <v>408000</v>
      </c>
      <c r="J462">
        <v>139650</v>
      </c>
      <c r="K462">
        <v>0.34227941176470583</v>
      </c>
    </row>
    <row r="463" spans="1:11" x14ac:dyDescent="0.25">
      <c r="A463">
        <v>2019</v>
      </c>
      <c r="B463">
        <v>3</v>
      </c>
      <c r="C463" s="1" t="s">
        <v>2</v>
      </c>
      <c r="D463">
        <v>1</v>
      </c>
      <c r="E463">
        <v>1</v>
      </c>
      <c r="F463" s="1" t="s">
        <v>15</v>
      </c>
      <c r="G463">
        <v>336</v>
      </c>
      <c r="H463">
        <v>1</v>
      </c>
      <c r="I463">
        <v>336000</v>
      </c>
      <c r="J463">
        <v>82562</v>
      </c>
      <c r="K463">
        <v>0.24572023809523807</v>
      </c>
    </row>
    <row r="464" spans="1:11" x14ac:dyDescent="0.25">
      <c r="A464">
        <v>2019</v>
      </c>
      <c r="B464">
        <v>4</v>
      </c>
      <c r="C464" s="1" t="s">
        <v>2</v>
      </c>
      <c r="D464">
        <v>1</v>
      </c>
      <c r="E464">
        <v>1</v>
      </c>
      <c r="F464" s="1" t="s">
        <v>14</v>
      </c>
      <c r="G464">
        <v>368</v>
      </c>
      <c r="H464">
        <v>1</v>
      </c>
      <c r="I464">
        <v>368000</v>
      </c>
      <c r="J464">
        <v>164299</v>
      </c>
      <c r="K464">
        <v>0.44646467391304345</v>
      </c>
    </row>
    <row r="465" spans="1:11" x14ac:dyDescent="0.25">
      <c r="A465">
        <v>2019</v>
      </c>
      <c r="B465">
        <v>4</v>
      </c>
      <c r="C465" s="1" t="s">
        <v>2</v>
      </c>
      <c r="D465">
        <v>1</v>
      </c>
      <c r="E465">
        <v>1</v>
      </c>
      <c r="F465" s="1" t="s">
        <v>15</v>
      </c>
      <c r="G465">
        <v>352</v>
      </c>
      <c r="H465">
        <v>1</v>
      </c>
      <c r="I465">
        <v>352000</v>
      </c>
      <c r="J465">
        <v>177958</v>
      </c>
      <c r="K465">
        <v>0.50556250000000003</v>
      </c>
    </row>
    <row r="466" spans="1:11" x14ac:dyDescent="0.25">
      <c r="A466">
        <v>2019</v>
      </c>
      <c r="B466">
        <v>5</v>
      </c>
      <c r="C466" s="1" t="s">
        <v>2</v>
      </c>
      <c r="D466">
        <v>1</v>
      </c>
      <c r="E466">
        <v>1</v>
      </c>
      <c r="F466" s="1" t="s">
        <v>14</v>
      </c>
      <c r="G466">
        <v>376</v>
      </c>
      <c r="H466">
        <v>1</v>
      </c>
      <c r="I466">
        <v>376000</v>
      </c>
      <c r="J466">
        <v>212397</v>
      </c>
      <c r="K466">
        <v>0.56488563829787231</v>
      </c>
    </row>
    <row r="467" spans="1:11" x14ac:dyDescent="0.25">
      <c r="A467">
        <v>2019</v>
      </c>
      <c r="B467">
        <v>5</v>
      </c>
      <c r="C467" s="1" t="s">
        <v>2</v>
      </c>
      <c r="D467">
        <v>1</v>
      </c>
      <c r="E467">
        <v>1</v>
      </c>
      <c r="F467" s="1" t="s">
        <v>15</v>
      </c>
      <c r="G467">
        <v>368</v>
      </c>
      <c r="H467">
        <v>1</v>
      </c>
      <c r="I467">
        <v>368000</v>
      </c>
      <c r="J467">
        <v>233043</v>
      </c>
      <c r="K467">
        <v>0.63326902173913047</v>
      </c>
    </row>
    <row r="468" spans="1:11" x14ac:dyDescent="0.25">
      <c r="A468">
        <v>2019</v>
      </c>
      <c r="B468">
        <v>6</v>
      </c>
      <c r="C468" s="1" t="s">
        <v>2</v>
      </c>
      <c r="D468">
        <v>1</v>
      </c>
      <c r="E468">
        <v>1</v>
      </c>
      <c r="F468" s="1" t="s">
        <v>14</v>
      </c>
      <c r="G468">
        <v>400</v>
      </c>
      <c r="H468">
        <v>1</v>
      </c>
      <c r="I468">
        <v>400000</v>
      </c>
      <c r="J468">
        <v>207079</v>
      </c>
      <c r="K468">
        <v>0.51769750000000003</v>
      </c>
    </row>
    <row r="469" spans="1:11" x14ac:dyDescent="0.25">
      <c r="A469">
        <v>2019</v>
      </c>
      <c r="B469">
        <v>6</v>
      </c>
      <c r="C469" s="1" t="s">
        <v>2</v>
      </c>
      <c r="D469">
        <v>1</v>
      </c>
      <c r="E469">
        <v>1</v>
      </c>
      <c r="F469" s="1" t="s">
        <v>15</v>
      </c>
      <c r="G469">
        <v>320</v>
      </c>
      <c r="H469">
        <v>1</v>
      </c>
      <c r="I469">
        <v>320000</v>
      </c>
      <c r="J469">
        <v>164991</v>
      </c>
      <c r="K469">
        <v>0.51559687499999995</v>
      </c>
    </row>
    <row r="470" spans="1:11" x14ac:dyDescent="0.25">
      <c r="A470">
        <v>2019</v>
      </c>
      <c r="B470">
        <v>7</v>
      </c>
      <c r="C470" s="1" t="s">
        <v>2</v>
      </c>
      <c r="D470">
        <v>1</v>
      </c>
      <c r="E470">
        <v>1</v>
      </c>
      <c r="F470" s="1" t="s">
        <v>14</v>
      </c>
      <c r="G470">
        <v>376</v>
      </c>
      <c r="H470">
        <v>1</v>
      </c>
      <c r="I470">
        <v>376000</v>
      </c>
      <c r="J470">
        <v>48637</v>
      </c>
      <c r="K470">
        <v>0.1293537234042553</v>
      </c>
    </row>
    <row r="471" spans="1:11" x14ac:dyDescent="0.25">
      <c r="A471">
        <v>2019</v>
      </c>
      <c r="B471">
        <v>7</v>
      </c>
      <c r="C471" s="1" t="s">
        <v>2</v>
      </c>
      <c r="D471">
        <v>1</v>
      </c>
      <c r="E471">
        <v>1</v>
      </c>
      <c r="F471" s="1" t="s">
        <v>15</v>
      </c>
      <c r="G471">
        <v>368</v>
      </c>
      <c r="H471">
        <v>1</v>
      </c>
      <c r="I471">
        <v>368000</v>
      </c>
      <c r="J471">
        <v>61407</v>
      </c>
      <c r="K471">
        <v>0.16686684782608693</v>
      </c>
    </row>
    <row r="472" spans="1:11" x14ac:dyDescent="0.25">
      <c r="A472">
        <v>2019</v>
      </c>
      <c r="B472">
        <v>8</v>
      </c>
      <c r="C472" s="1" t="s">
        <v>2</v>
      </c>
      <c r="D472">
        <v>1</v>
      </c>
      <c r="E472">
        <v>1</v>
      </c>
      <c r="F472" s="1" t="s">
        <v>14</v>
      </c>
      <c r="G472">
        <v>392</v>
      </c>
      <c r="H472">
        <v>1</v>
      </c>
      <c r="I472">
        <v>392000</v>
      </c>
      <c r="J472">
        <v>6342</v>
      </c>
      <c r="K472">
        <v>1.6178571428571428E-2</v>
      </c>
    </row>
    <row r="473" spans="1:11" x14ac:dyDescent="0.25">
      <c r="A473">
        <v>2019</v>
      </c>
      <c r="B473">
        <v>8</v>
      </c>
      <c r="C473" s="1" t="s">
        <v>2</v>
      </c>
      <c r="D473">
        <v>1</v>
      </c>
      <c r="E473">
        <v>1</v>
      </c>
      <c r="F473" s="1" t="s">
        <v>15</v>
      </c>
      <c r="G473">
        <v>352</v>
      </c>
      <c r="H473">
        <v>1</v>
      </c>
      <c r="I473">
        <v>352000</v>
      </c>
      <c r="J473">
        <v>14224</v>
      </c>
      <c r="K473">
        <v>4.0409090909090915E-2</v>
      </c>
    </row>
    <row r="474" spans="1:11" x14ac:dyDescent="0.25">
      <c r="A474">
        <v>2019</v>
      </c>
      <c r="B474">
        <v>9</v>
      </c>
      <c r="C474" s="1" t="s">
        <v>2</v>
      </c>
      <c r="D474">
        <v>1</v>
      </c>
      <c r="E474">
        <v>1</v>
      </c>
      <c r="F474" s="1" t="s">
        <v>14</v>
      </c>
      <c r="G474">
        <v>384</v>
      </c>
      <c r="H474">
        <v>1</v>
      </c>
      <c r="I474">
        <v>384000</v>
      </c>
      <c r="J474">
        <v>19254</v>
      </c>
      <c r="K474">
        <v>5.0140625000000001E-2</v>
      </c>
    </row>
    <row r="475" spans="1:11" x14ac:dyDescent="0.25">
      <c r="A475">
        <v>2019</v>
      </c>
      <c r="B475">
        <v>9</v>
      </c>
      <c r="C475" s="1" t="s">
        <v>2</v>
      </c>
      <c r="D475">
        <v>1</v>
      </c>
      <c r="E475">
        <v>1</v>
      </c>
      <c r="F475" s="1" t="s">
        <v>15</v>
      </c>
      <c r="G475">
        <v>336</v>
      </c>
      <c r="H475">
        <v>1</v>
      </c>
      <c r="I475">
        <v>336000</v>
      </c>
      <c r="J475">
        <v>26656</v>
      </c>
      <c r="K475">
        <v>7.9333333333333325E-2</v>
      </c>
    </row>
    <row r="476" spans="1:11" x14ac:dyDescent="0.25">
      <c r="A476">
        <v>2019</v>
      </c>
      <c r="B476">
        <v>10</v>
      </c>
      <c r="C476" s="1" t="s">
        <v>2</v>
      </c>
      <c r="D476">
        <v>1</v>
      </c>
      <c r="E476">
        <v>1</v>
      </c>
      <c r="F476" s="1" t="s">
        <v>14</v>
      </c>
      <c r="G476">
        <v>376</v>
      </c>
      <c r="H476">
        <v>1</v>
      </c>
      <c r="I476">
        <v>376000</v>
      </c>
      <c r="J476">
        <v>123026</v>
      </c>
      <c r="K476">
        <v>0.32719680851063826</v>
      </c>
    </row>
    <row r="477" spans="1:11" x14ac:dyDescent="0.25">
      <c r="A477">
        <v>2019</v>
      </c>
      <c r="B477">
        <v>10</v>
      </c>
      <c r="C477" s="1" t="s">
        <v>2</v>
      </c>
      <c r="D477">
        <v>1</v>
      </c>
      <c r="E477">
        <v>1</v>
      </c>
      <c r="F477" s="1" t="s">
        <v>15</v>
      </c>
      <c r="G477">
        <v>368</v>
      </c>
      <c r="H477">
        <v>1</v>
      </c>
      <c r="I477">
        <v>368000</v>
      </c>
      <c r="J477">
        <v>154508</v>
      </c>
      <c r="K477">
        <v>0.41985869565217387</v>
      </c>
    </row>
    <row r="478" spans="1:11" x14ac:dyDescent="0.25">
      <c r="A478">
        <v>2019</v>
      </c>
      <c r="B478">
        <v>11</v>
      </c>
      <c r="C478" s="1" t="s">
        <v>2</v>
      </c>
      <c r="D478">
        <v>1</v>
      </c>
      <c r="E478">
        <v>1</v>
      </c>
      <c r="F478" s="1" t="s">
        <v>14</v>
      </c>
      <c r="G478">
        <v>384</v>
      </c>
      <c r="H478">
        <v>1</v>
      </c>
      <c r="I478">
        <v>384000</v>
      </c>
      <c r="J478">
        <v>112464</v>
      </c>
      <c r="K478">
        <v>0.292875</v>
      </c>
    </row>
    <row r="479" spans="1:11" x14ac:dyDescent="0.25">
      <c r="A479">
        <v>2019</v>
      </c>
      <c r="B479">
        <v>11</v>
      </c>
      <c r="C479" s="1" t="s">
        <v>2</v>
      </c>
      <c r="D479">
        <v>1</v>
      </c>
      <c r="E479">
        <v>1</v>
      </c>
      <c r="F479" s="1" t="s">
        <v>15</v>
      </c>
      <c r="G479">
        <v>336</v>
      </c>
      <c r="H479">
        <v>1</v>
      </c>
      <c r="I479">
        <v>336000</v>
      </c>
      <c r="J479">
        <v>99209</v>
      </c>
      <c r="K479">
        <v>0.2952648809523809</v>
      </c>
    </row>
    <row r="480" spans="1:11" x14ac:dyDescent="0.25">
      <c r="A480">
        <v>2019</v>
      </c>
      <c r="B480">
        <v>12</v>
      </c>
      <c r="C480" s="1" t="s">
        <v>2</v>
      </c>
      <c r="D480">
        <v>1</v>
      </c>
      <c r="E480">
        <v>1</v>
      </c>
      <c r="F480" s="1" t="s">
        <v>14</v>
      </c>
      <c r="G480">
        <v>392</v>
      </c>
      <c r="H480">
        <v>1</v>
      </c>
      <c r="I480">
        <v>392000</v>
      </c>
      <c r="J480">
        <v>136013</v>
      </c>
      <c r="K480">
        <v>0.34697193877551019</v>
      </c>
    </row>
    <row r="481" spans="1:11" x14ac:dyDescent="0.25">
      <c r="A481">
        <v>2019</v>
      </c>
      <c r="B481">
        <v>12</v>
      </c>
      <c r="C481" s="1" t="s">
        <v>2</v>
      </c>
      <c r="D481">
        <v>1</v>
      </c>
      <c r="E481">
        <v>1</v>
      </c>
      <c r="F481" s="1" t="s">
        <v>15</v>
      </c>
      <c r="G481">
        <v>352</v>
      </c>
      <c r="H481">
        <v>1</v>
      </c>
      <c r="I481">
        <v>352000</v>
      </c>
      <c r="J481">
        <v>126570</v>
      </c>
      <c r="K481">
        <v>0.35957386363636362</v>
      </c>
    </row>
    <row r="482" spans="1:11" x14ac:dyDescent="0.25">
      <c r="A482">
        <v>2020</v>
      </c>
      <c r="B482">
        <v>1</v>
      </c>
      <c r="C482" s="1" t="s">
        <v>2</v>
      </c>
      <c r="D482">
        <v>1</v>
      </c>
      <c r="E482">
        <v>1</v>
      </c>
      <c r="F482" s="1" t="s">
        <v>14</v>
      </c>
      <c r="G482">
        <v>376</v>
      </c>
      <c r="H482">
        <v>1</v>
      </c>
      <c r="I482">
        <v>376000</v>
      </c>
      <c r="J482">
        <v>114050</v>
      </c>
      <c r="K482">
        <v>0.30332446808510638</v>
      </c>
    </row>
    <row r="483" spans="1:11" x14ac:dyDescent="0.25">
      <c r="A483">
        <v>2020</v>
      </c>
      <c r="B483">
        <v>1</v>
      </c>
      <c r="C483" s="1" t="s">
        <v>2</v>
      </c>
      <c r="D483">
        <v>1</v>
      </c>
      <c r="E483">
        <v>1</v>
      </c>
      <c r="F483" s="1" t="s">
        <v>15</v>
      </c>
      <c r="G483">
        <v>368</v>
      </c>
      <c r="H483">
        <v>1</v>
      </c>
      <c r="I483">
        <v>368000</v>
      </c>
      <c r="J483">
        <v>106008</v>
      </c>
      <c r="K483">
        <v>0.28806521739130436</v>
      </c>
    </row>
    <row r="484" spans="1:11" x14ac:dyDescent="0.25">
      <c r="A484">
        <v>2020</v>
      </c>
      <c r="B484">
        <v>2</v>
      </c>
      <c r="C484" s="1" t="s">
        <v>2</v>
      </c>
      <c r="D484">
        <v>1</v>
      </c>
      <c r="E484">
        <v>1</v>
      </c>
      <c r="F484" s="1" t="s">
        <v>14</v>
      </c>
      <c r="G484">
        <v>376</v>
      </c>
      <c r="H484">
        <v>1</v>
      </c>
      <c r="I484">
        <v>376000</v>
      </c>
      <c r="J484">
        <v>37148</v>
      </c>
      <c r="K484">
        <v>9.879787234042553E-2</v>
      </c>
    </row>
    <row r="485" spans="1:11" x14ac:dyDescent="0.25">
      <c r="A485">
        <v>2020</v>
      </c>
      <c r="B485">
        <v>2</v>
      </c>
      <c r="C485" s="1" t="s">
        <v>2</v>
      </c>
      <c r="D485">
        <v>1</v>
      </c>
      <c r="E485">
        <v>1</v>
      </c>
      <c r="F485" s="1" t="s">
        <v>15</v>
      </c>
      <c r="G485">
        <v>320</v>
      </c>
      <c r="H485">
        <v>1</v>
      </c>
      <c r="I485">
        <v>320000</v>
      </c>
      <c r="J485">
        <v>33432</v>
      </c>
      <c r="K485">
        <v>0.104475</v>
      </c>
    </row>
    <row r="486" spans="1:11" x14ac:dyDescent="0.25">
      <c r="A486">
        <v>2020</v>
      </c>
      <c r="B486">
        <v>3</v>
      </c>
      <c r="C486" s="1" t="s">
        <v>2</v>
      </c>
      <c r="D486">
        <v>1</v>
      </c>
      <c r="E486">
        <v>1</v>
      </c>
      <c r="F486" s="1" t="s">
        <v>14</v>
      </c>
      <c r="G486">
        <v>392</v>
      </c>
      <c r="H486">
        <v>1</v>
      </c>
      <c r="I486">
        <v>392000</v>
      </c>
      <c r="J486">
        <v>241228</v>
      </c>
      <c r="K486">
        <v>0.61537755102040814</v>
      </c>
    </row>
    <row r="487" spans="1:11" x14ac:dyDescent="0.25">
      <c r="A487">
        <v>2020</v>
      </c>
      <c r="B487">
        <v>3</v>
      </c>
      <c r="C487" s="1" t="s">
        <v>2</v>
      </c>
      <c r="D487">
        <v>1</v>
      </c>
      <c r="E487">
        <v>1</v>
      </c>
      <c r="F487" s="1" t="s">
        <v>15</v>
      </c>
      <c r="G487">
        <v>352</v>
      </c>
      <c r="H487">
        <v>1</v>
      </c>
      <c r="I487">
        <v>352000</v>
      </c>
      <c r="J487">
        <v>217056</v>
      </c>
      <c r="K487">
        <v>0.61663636363636365</v>
      </c>
    </row>
    <row r="488" spans="1:11" x14ac:dyDescent="0.25">
      <c r="A488">
        <v>2020</v>
      </c>
      <c r="B488">
        <v>4</v>
      </c>
      <c r="C488" s="1" t="s">
        <v>2</v>
      </c>
      <c r="D488">
        <v>1</v>
      </c>
      <c r="E488">
        <v>1</v>
      </c>
      <c r="F488" s="1" t="s">
        <v>14</v>
      </c>
      <c r="G488">
        <v>368</v>
      </c>
      <c r="H488">
        <v>1</v>
      </c>
      <c r="I488">
        <v>368000</v>
      </c>
      <c r="J488">
        <v>240891</v>
      </c>
      <c r="K488">
        <v>0.65459510869565218</v>
      </c>
    </row>
    <row r="489" spans="1:11" x14ac:dyDescent="0.25">
      <c r="A489">
        <v>2020</v>
      </c>
      <c r="B489">
        <v>4</v>
      </c>
      <c r="C489" s="1" t="s">
        <v>2</v>
      </c>
      <c r="D489">
        <v>1</v>
      </c>
      <c r="E489">
        <v>1</v>
      </c>
      <c r="F489" s="1" t="s">
        <v>15</v>
      </c>
      <c r="G489">
        <v>352</v>
      </c>
      <c r="H489">
        <v>1</v>
      </c>
      <c r="I489">
        <v>352000</v>
      </c>
      <c r="J489">
        <v>245037</v>
      </c>
      <c r="K489">
        <v>0.69612784090909097</v>
      </c>
    </row>
    <row r="490" spans="1:11" x14ac:dyDescent="0.25">
      <c r="A490">
        <v>2020</v>
      </c>
      <c r="B490">
        <v>5</v>
      </c>
      <c r="C490" s="1" t="s">
        <v>2</v>
      </c>
      <c r="D490">
        <v>1</v>
      </c>
      <c r="E490">
        <v>1</v>
      </c>
      <c r="F490" s="1" t="s">
        <v>14</v>
      </c>
      <c r="G490">
        <v>408</v>
      </c>
      <c r="H490">
        <v>1</v>
      </c>
      <c r="I490">
        <v>408000</v>
      </c>
      <c r="J490">
        <v>185079</v>
      </c>
      <c r="K490">
        <v>0.453625</v>
      </c>
    </row>
    <row r="491" spans="1:11" x14ac:dyDescent="0.25">
      <c r="A491">
        <v>2020</v>
      </c>
      <c r="B491">
        <v>5</v>
      </c>
      <c r="C491" s="1" t="s">
        <v>2</v>
      </c>
      <c r="D491">
        <v>1</v>
      </c>
      <c r="E491">
        <v>1</v>
      </c>
      <c r="F491" s="1" t="s">
        <v>15</v>
      </c>
      <c r="G491">
        <v>336</v>
      </c>
      <c r="H491">
        <v>1</v>
      </c>
      <c r="I491">
        <v>336000</v>
      </c>
      <c r="J491">
        <v>144334</v>
      </c>
      <c r="K491">
        <v>0.42956547619047614</v>
      </c>
    </row>
    <row r="492" spans="1:11" x14ac:dyDescent="0.25">
      <c r="A492">
        <v>2020</v>
      </c>
      <c r="B492">
        <v>6</v>
      </c>
      <c r="C492" s="1" t="s">
        <v>2</v>
      </c>
      <c r="D492">
        <v>1</v>
      </c>
      <c r="E492">
        <v>1</v>
      </c>
      <c r="F492" s="1" t="s">
        <v>14</v>
      </c>
      <c r="G492">
        <v>368</v>
      </c>
      <c r="H492">
        <v>1</v>
      </c>
      <c r="I492">
        <v>368000</v>
      </c>
      <c r="J492">
        <v>8309</v>
      </c>
      <c r="K492">
        <v>2.2578804347826088E-2</v>
      </c>
    </row>
    <row r="493" spans="1:11" x14ac:dyDescent="0.25">
      <c r="A493">
        <v>2020</v>
      </c>
      <c r="B493">
        <v>6</v>
      </c>
      <c r="C493" s="1" t="s">
        <v>2</v>
      </c>
      <c r="D493">
        <v>1</v>
      </c>
      <c r="E493">
        <v>1</v>
      </c>
      <c r="F493" s="1" t="s">
        <v>15</v>
      </c>
      <c r="G493">
        <v>352</v>
      </c>
      <c r="H493">
        <v>1</v>
      </c>
      <c r="I493">
        <v>352000</v>
      </c>
      <c r="J493">
        <v>7004</v>
      </c>
      <c r="K493">
        <v>1.9897727272727272E-2</v>
      </c>
    </row>
    <row r="494" spans="1:11" x14ac:dyDescent="0.25">
      <c r="A494">
        <v>2020</v>
      </c>
      <c r="B494">
        <v>7</v>
      </c>
      <c r="C494" s="1" t="s">
        <v>2</v>
      </c>
      <c r="D494">
        <v>1</v>
      </c>
      <c r="E494">
        <v>1</v>
      </c>
      <c r="F494" s="1" t="s">
        <v>14</v>
      </c>
      <c r="G494">
        <v>376</v>
      </c>
      <c r="H494">
        <v>1</v>
      </c>
      <c r="I494">
        <v>376000</v>
      </c>
      <c r="J494">
        <v>8406</v>
      </c>
      <c r="K494">
        <v>2.2356382978723405E-2</v>
      </c>
    </row>
    <row r="495" spans="1:11" x14ac:dyDescent="0.25">
      <c r="A495">
        <v>2020</v>
      </c>
      <c r="B495">
        <v>7</v>
      </c>
      <c r="C495" s="1" t="s">
        <v>2</v>
      </c>
      <c r="D495">
        <v>1</v>
      </c>
      <c r="E495">
        <v>1</v>
      </c>
      <c r="F495" s="1" t="s">
        <v>15</v>
      </c>
      <c r="G495">
        <v>368</v>
      </c>
      <c r="H495">
        <v>1</v>
      </c>
      <c r="I495">
        <v>368000</v>
      </c>
      <c r="J495">
        <v>7008</v>
      </c>
      <c r="K495">
        <v>1.9043478260869565E-2</v>
      </c>
    </row>
    <row r="496" spans="1:11" x14ac:dyDescent="0.25">
      <c r="A496">
        <v>2020</v>
      </c>
      <c r="B496">
        <v>8</v>
      </c>
      <c r="C496" s="1" t="s">
        <v>2</v>
      </c>
      <c r="D496">
        <v>1</v>
      </c>
      <c r="E496">
        <v>1</v>
      </c>
      <c r="F496" s="1" t="s">
        <v>14</v>
      </c>
      <c r="G496">
        <v>408</v>
      </c>
      <c r="H496">
        <v>1</v>
      </c>
      <c r="I496">
        <v>408000</v>
      </c>
      <c r="J496">
        <v>6022</v>
      </c>
      <c r="K496">
        <v>1.4759803921568629E-2</v>
      </c>
    </row>
    <row r="497" spans="1:11" x14ac:dyDescent="0.25">
      <c r="A497">
        <v>2020</v>
      </c>
      <c r="B497">
        <v>8</v>
      </c>
      <c r="C497" s="1" t="s">
        <v>2</v>
      </c>
      <c r="D497">
        <v>1</v>
      </c>
      <c r="E497">
        <v>1</v>
      </c>
      <c r="F497" s="1" t="s">
        <v>15</v>
      </c>
      <c r="G497">
        <v>336</v>
      </c>
      <c r="H497">
        <v>1</v>
      </c>
      <c r="I497">
        <v>336000</v>
      </c>
      <c r="J497">
        <v>5005</v>
      </c>
      <c r="K497">
        <v>1.4895833333333332E-2</v>
      </c>
    </row>
    <row r="498" spans="1:11" x14ac:dyDescent="0.25">
      <c r="A498">
        <v>2020</v>
      </c>
      <c r="B498">
        <v>9</v>
      </c>
      <c r="C498" s="1" t="s">
        <v>2</v>
      </c>
      <c r="D498">
        <v>1</v>
      </c>
      <c r="E498">
        <v>1</v>
      </c>
      <c r="F498" s="1" t="s">
        <v>14</v>
      </c>
      <c r="G498">
        <v>368</v>
      </c>
      <c r="H498">
        <v>1</v>
      </c>
      <c r="I498">
        <v>368000</v>
      </c>
      <c r="J498">
        <v>0</v>
      </c>
      <c r="K498">
        <v>0</v>
      </c>
    </row>
    <row r="499" spans="1:11" x14ac:dyDescent="0.25">
      <c r="A499">
        <v>2020</v>
      </c>
      <c r="B499">
        <v>9</v>
      </c>
      <c r="C499" s="1" t="s">
        <v>2</v>
      </c>
      <c r="D499">
        <v>1</v>
      </c>
      <c r="E499">
        <v>1</v>
      </c>
      <c r="F499" s="1" t="s">
        <v>15</v>
      </c>
      <c r="G499">
        <v>352</v>
      </c>
      <c r="H499">
        <v>1</v>
      </c>
      <c r="I499">
        <v>352000</v>
      </c>
      <c r="J499">
        <v>0</v>
      </c>
      <c r="K499">
        <v>0</v>
      </c>
    </row>
    <row r="500" spans="1:11" x14ac:dyDescent="0.25">
      <c r="A500">
        <v>2020</v>
      </c>
      <c r="B500">
        <v>10</v>
      </c>
      <c r="C500" s="1" t="s">
        <v>2</v>
      </c>
      <c r="D500">
        <v>1</v>
      </c>
      <c r="E500">
        <v>1</v>
      </c>
      <c r="F500" s="1" t="s">
        <v>14</v>
      </c>
      <c r="G500">
        <v>392</v>
      </c>
      <c r="H500">
        <v>1</v>
      </c>
      <c r="I500">
        <v>392000</v>
      </c>
      <c r="J500">
        <v>82274</v>
      </c>
      <c r="K500">
        <v>0.20988265306122447</v>
      </c>
    </row>
    <row r="501" spans="1:11" x14ac:dyDescent="0.25">
      <c r="A501">
        <v>2020</v>
      </c>
      <c r="B501">
        <v>10</v>
      </c>
      <c r="C501" s="1" t="s">
        <v>2</v>
      </c>
      <c r="D501">
        <v>1</v>
      </c>
      <c r="E501">
        <v>1</v>
      </c>
      <c r="F501" s="1" t="s">
        <v>15</v>
      </c>
      <c r="G501">
        <v>352</v>
      </c>
      <c r="H501">
        <v>1</v>
      </c>
      <c r="I501">
        <v>352000</v>
      </c>
      <c r="J501">
        <v>71672</v>
      </c>
      <c r="K501">
        <v>0.20361363636363636</v>
      </c>
    </row>
    <row r="502" spans="1:11" x14ac:dyDescent="0.25">
      <c r="A502">
        <v>2020</v>
      </c>
      <c r="B502">
        <v>11</v>
      </c>
      <c r="C502" s="1" t="s">
        <v>2</v>
      </c>
      <c r="D502">
        <v>1</v>
      </c>
      <c r="E502">
        <v>1</v>
      </c>
      <c r="F502" s="1" t="s">
        <v>14</v>
      </c>
      <c r="G502">
        <v>384</v>
      </c>
      <c r="H502">
        <v>1</v>
      </c>
      <c r="I502">
        <v>384000</v>
      </c>
      <c r="J502">
        <v>88044</v>
      </c>
      <c r="K502">
        <v>0.22928124999999999</v>
      </c>
    </row>
    <row r="503" spans="1:11" x14ac:dyDescent="0.25">
      <c r="A503">
        <v>2020</v>
      </c>
      <c r="B503">
        <v>11</v>
      </c>
      <c r="C503" s="1" t="s">
        <v>2</v>
      </c>
      <c r="D503">
        <v>1</v>
      </c>
      <c r="E503">
        <v>1</v>
      </c>
      <c r="F503" s="1" t="s">
        <v>15</v>
      </c>
      <c r="G503">
        <v>336</v>
      </c>
      <c r="H503">
        <v>1</v>
      </c>
      <c r="I503">
        <v>336000</v>
      </c>
      <c r="J503">
        <v>78866</v>
      </c>
      <c r="K503">
        <v>0.23472023809523809</v>
      </c>
    </row>
    <row r="504" spans="1:11" x14ac:dyDescent="0.25">
      <c r="A504">
        <v>2020</v>
      </c>
      <c r="B504">
        <v>12</v>
      </c>
      <c r="C504" s="1" t="s">
        <v>2</v>
      </c>
      <c r="D504">
        <v>1</v>
      </c>
      <c r="E504">
        <v>1</v>
      </c>
      <c r="F504" s="1" t="s">
        <v>14</v>
      </c>
      <c r="G504">
        <v>376</v>
      </c>
      <c r="H504">
        <v>1</v>
      </c>
      <c r="I504">
        <v>376000</v>
      </c>
      <c r="J504">
        <v>122339</v>
      </c>
      <c r="K504">
        <v>0.32536968085106382</v>
      </c>
    </row>
    <row r="505" spans="1:11" x14ac:dyDescent="0.25">
      <c r="A505">
        <v>2020</v>
      </c>
      <c r="B505">
        <v>12</v>
      </c>
      <c r="C505" s="1" t="s">
        <v>2</v>
      </c>
      <c r="D505">
        <v>1</v>
      </c>
      <c r="E505">
        <v>1</v>
      </c>
      <c r="F505" s="1" t="s">
        <v>15</v>
      </c>
      <c r="G505">
        <v>368</v>
      </c>
      <c r="H505">
        <v>1</v>
      </c>
      <c r="I505">
        <v>368000</v>
      </c>
      <c r="J505">
        <v>116619</v>
      </c>
      <c r="K505">
        <v>0.31689945652173912</v>
      </c>
    </row>
    <row r="506" spans="1:11" x14ac:dyDescent="0.25">
      <c r="A506">
        <v>2021</v>
      </c>
      <c r="B506">
        <v>1</v>
      </c>
      <c r="C506" s="1" t="s">
        <v>2</v>
      </c>
      <c r="D506">
        <v>1</v>
      </c>
      <c r="E506">
        <v>1</v>
      </c>
      <c r="F506" s="1" t="s">
        <v>14</v>
      </c>
      <c r="G506">
        <v>408</v>
      </c>
      <c r="H506">
        <v>1</v>
      </c>
      <c r="I506">
        <v>408000</v>
      </c>
      <c r="J506">
        <v>36173</v>
      </c>
      <c r="K506">
        <v>8.8659313725490185E-2</v>
      </c>
    </row>
    <row r="507" spans="1:11" x14ac:dyDescent="0.25">
      <c r="A507">
        <v>2021</v>
      </c>
      <c r="B507">
        <v>1</v>
      </c>
      <c r="C507" s="1" t="s">
        <v>2</v>
      </c>
      <c r="D507">
        <v>1</v>
      </c>
      <c r="E507">
        <v>1</v>
      </c>
      <c r="F507" s="1" t="s">
        <v>15</v>
      </c>
      <c r="G507">
        <v>336</v>
      </c>
      <c r="H507">
        <v>1</v>
      </c>
      <c r="I507">
        <v>336000</v>
      </c>
      <c r="J507">
        <v>36348</v>
      </c>
      <c r="K507">
        <v>0.10817857142857143</v>
      </c>
    </row>
    <row r="508" spans="1:11" x14ac:dyDescent="0.25">
      <c r="A508">
        <v>2021</v>
      </c>
      <c r="B508">
        <v>2</v>
      </c>
      <c r="C508" s="1" t="s">
        <v>2</v>
      </c>
      <c r="D508">
        <v>1</v>
      </c>
      <c r="E508">
        <v>1</v>
      </c>
      <c r="F508" s="1" t="s">
        <v>14</v>
      </c>
      <c r="G508">
        <v>352</v>
      </c>
      <c r="H508">
        <v>1</v>
      </c>
      <c r="I508">
        <v>352000</v>
      </c>
      <c r="J508">
        <v>0</v>
      </c>
      <c r="K508">
        <v>0</v>
      </c>
    </row>
    <row r="509" spans="1:11" x14ac:dyDescent="0.25">
      <c r="A509">
        <v>2021</v>
      </c>
      <c r="B509">
        <v>2</v>
      </c>
      <c r="C509" s="1" t="s">
        <v>2</v>
      </c>
      <c r="D509">
        <v>1</v>
      </c>
      <c r="E509">
        <v>1</v>
      </c>
      <c r="F509" s="1" t="s">
        <v>15</v>
      </c>
      <c r="G509">
        <v>320</v>
      </c>
      <c r="H509">
        <v>1</v>
      </c>
      <c r="I509">
        <v>320000</v>
      </c>
      <c r="J509">
        <v>0</v>
      </c>
      <c r="K509">
        <v>0</v>
      </c>
    </row>
    <row r="510" spans="1:11" x14ac:dyDescent="0.25">
      <c r="A510">
        <v>2021</v>
      </c>
      <c r="B510">
        <v>3</v>
      </c>
      <c r="C510" s="1" t="s">
        <v>2</v>
      </c>
      <c r="D510">
        <v>1</v>
      </c>
      <c r="E510">
        <v>1</v>
      </c>
      <c r="F510" s="1" t="s">
        <v>14</v>
      </c>
      <c r="G510">
        <v>376</v>
      </c>
      <c r="H510">
        <v>1</v>
      </c>
      <c r="I510">
        <v>376000</v>
      </c>
      <c r="J510">
        <v>145984</v>
      </c>
      <c r="K510">
        <v>0.38825531914893618</v>
      </c>
    </row>
    <row r="511" spans="1:11" x14ac:dyDescent="0.25">
      <c r="A511">
        <v>2021</v>
      </c>
      <c r="B511">
        <v>3</v>
      </c>
      <c r="C511" s="1" t="s">
        <v>2</v>
      </c>
      <c r="D511">
        <v>1</v>
      </c>
      <c r="E511">
        <v>1</v>
      </c>
      <c r="F511" s="1" t="s">
        <v>15</v>
      </c>
      <c r="G511">
        <v>368</v>
      </c>
      <c r="H511">
        <v>1</v>
      </c>
      <c r="I511">
        <v>368000</v>
      </c>
      <c r="J511">
        <v>129091</v>
      </c>
      <c r="K511">
        <v>0.35079076086956523</v>
      </c>
    </row>
    <row r="512" spans="1:11" x14ac:dyDescent="0.25">
      <c r="A512">
        <v>2021</v>
      </c>
      <c r="B512">
        <v>4</v>
      </c>
      <c r="C512" s="1" t="s">
        <v>2</v>
      </c>
      <c r="D512">
        <v>1</v>
      </c>
      <c r="E512">
        <v>1</v>
      </c>
      <c r="F512" s="1" t="s">
        <v>14</v>
      </c>
      <c r="G512">
        <v>368</v>
      </c>
      <c r="H512">
        <v>1</v>
      </c>
      <c r="I512">
        <v>368000</v>
      </c>
      <c r="J512">
        <v>169418</v>
      </c>
      <c r="K512">
        <v>0.46037499999999998</v>
      </c>
    </row>
    <row r="513" spans="1:11" x14ac:dyDescent="0.25">
      <c r="A513">
        <v>2021</v>
      </c>
      <c r="B513">
        <v>4</v>
      </c>
      <c r="C513" s="1" t="s">
        <v>2</v>
      </c>
      <c r="D513">
        <v>1</v>
      </c>
      <c r="E513">
        <v>1</v>
      </c>
      <c r="F513" s="1" t="s">
        <v>15</v>
      </c>
      <c r="G513">
        <v>352</v>
      </c>
      <c r="H513">
        <v>1</v>
      </c>
      <c r="I513">
        <v>352000</v>
      </c>
      <c r="J513">
        <v>166914</v>
      </c>
      <c r="K513">
        <v>0.47418749999999998</v>
      </c>
    </row>
    <row r="514" spans="1:11" x14ac:dyDescent="0.25">
      <c r="A514">
        <v>2021</v>
      </c>
      <c r="B514">
        <v>5</v>
      </c>
      <c r="C514" s="1" t="s">
        <v>2</v>
      </c>
      <c r="D514">
        <v>1</v>
      </c>
      <c r="E514">
        <v>1</v>
      </c>
      <c r="F514" s="1" t="s">
        <v>14</v>
      </c>
      <c r="G514">
        <v>408</v>
      </c>
      <c r="H514">
        <v>1</v>
      </c>
      <c r="I514">
        <v>408000</v>
      </c>
      <c r="J514">
        <v>119460</v>
      </c>
      <c r="K514">
        <v>0.29279411764705882</v>
      </c>
    </row>
    <row r="515" spans="1:11" x14ac:dyDescent="0.25">
      <c r="A515">
        <v>2021</v>
      </c>
      <c r="B515">
        <v>5</v>
      </c>
      <c r="C515" s="1" t="s">
        <v>2</v>
      </c>
      <c r="D515">
        <v>1</v>
      </c>
      <c r="E515">
        <v>1</v>
      </c>
      <c r="F515" s="1" t="s">
        <v>15</v>
      </c>
      <c r="G515">
        <v>336</v>
      </c>
      <c r="H515">
        <v>1</v>
      </c>
      <c r="I515">
        <v>336000</v>
      </c>
      <c r="J515">
        <v>90621</v>
      </c>
      <c r="K515">
        <v>0.26970535714285715</v>
      </c>
    </row>
    <row r="516" spans="1:11" x14ac:dyDescent="0.25">
      <c r="A516">
        <v>2021</v>
      </c>
      <c r="B516">
        <v>6</v>
      </c>
      <c r="C516" s="1" t="s">
        <v>2</v>
      </c>
      <c r="D516">
        <v>1</v>
      </c>
      <c r="E516">
        <v>1</v>
      </c>
      <c r="F516" s="1" t="s">
        <v>14</v>
      </c>
      <c r="G516">
        <v>368</v>
      </c>
      <c r="H516">
        <v>1</v>
      </c>
      <c r="I516">
        <v>368000</v>
      </c>
      <c r="J516">
        <v>0</v>
      </c>
      <c r="K516">
        <v>0</v>
      </c>
    </row>
    <row r="517" spans="1:11" x14ac:dyDescent="0.25">
      <c r="A517">
        <v>2021</v>
      </c>
      <c r="B517">
        <v>6</v>
      </c>
      <c r="C517" s="1" t="s">
        <v>2</v>
      </c>
      <c r="D517">
        <v>1</v>
      </c>
      <c r="E517">
        <v>1</v>
      </c>
      <c r="F517" s="1" t="s">
        <v>15</v>
      </c>
      <c r="G517">
        <v>352</v>
      </c>
      <c r="H517">
        <v>1</v>
      </c>
      <c r="I517">
        <v>352000</v>
      </c>
      <c r="J517">
        <v>0</v>
      </c>
      <c r="K517">
        <v>0</v>
      </c>
    </row>
    <row r="518" spans="1:11" x14ac:dyDescent="0.25">
      <c r="A518">
        <v>2021</v>
      </c>
      <c r="B518">
        <v>7</v>
      </c>
      <c r="C518" s="1" t="s">
        <v>2</v>
      </c>
      <c r="D518">
        <v>1</v>
      </c>
      <c r="E518">
        <v>1</v>
      </c>
      <c r="F518" s="1" t="s">
        <v>14</v>
      </c>
      <c r="G518">
        <v>392</v>
      </c>
      <c r="H518">
        <v>1</v>
      </c>
      <c r="I518">
        <v>392000</v>
      </c>
      <c r="J518">
        <v>45862</v>
      </c>
      <c r="K518">
        <v>0.11699489795918368</v>
      </c>
    </row>
    <row r="519" spans="1:11" x14ac:dyDescent="0.25">
      <c r="A519">
        <v>2021</v>
      </c>
      <c r="B519">
        <v>7</v>
      </c>
      <c r="C519" s="1" t="s">
        <v>2</v>
      </c>
      <c r="D519">
        <v>1</v>
      </c>
      <c r="E519">
        <v>1</v>
      </c>
      <c r="F519" s="1" t="s">
        <v>15</v>
      </c>
      <c r="G519">
        <v>352</v>
      </c>
      <c r="H519">
        <v>1</v>
      </c>
      <c r="I519">
        <v>352000</v>
      </c>
      <c r="J519">
        <v>53005</v>
      </c>
      <c r="K519">
        <v>0.15058238636363636</v>
      </c>
    </row>
    <row r="520" spans="1:11" x14ac:dyDescent="0.25">
      <c r="A520">
        <v>2021</v>
      </c>
      <c r="B520">
        <v>8</v>
      </c>
      <c r="C520" s="1" t="s">
        <v>2</v>
      </c>
      <c r="D520">
        <v>1</v>
      </c>
      <c r="E520">
        <v>1</v>
      </c>
      <c r="F520" s="1" t="s">
        <v>14</v>
      </c>
      <c r="G520">
        <v>392</v>
      </c>
      <c r="H520">
        <v>1</v>
      </c>
      <c r="I520">
        <v>392000</v>
      </c>
      <c r="J520">
        <v>32120</v>
      </c>
      <c r="K520">
        <v>8.1938775510204079E-2</v>
      </c>
    </row>
    <row r="521" spans="1:11" x14ac:dyDescent="0.25">
      <c r="A521">
        <v>2021</v>
      </c>
      <c r="B521">
        <v>8</v>
      </c>
      <c r="C521" s="1" t="s">
        <v>2</v>
      </c>
      <c r="D521">
        <v>1</v>
      </c>
      <c r="E521">
        <v>1</v>
      </c>
      <c r="F521" s="1" t="s">
        <v>15</v>
      </c>
      <c r="G521">
        <v>352</v>
      </c>
      <c r="H521">
        <v>1</v>
      </c>
      <c r="I521">
        <v>352000</v>
      </c>
      <c r="J521">
        <v>36270</v>
      </c>
      <c r="K521">
        <v>0.10303977272727272</v>
      </c>
    </row>
    <row r="522" spans="1:11" x14ac:dyDescent="0.25">
      <c r="A522">
        <v>2021</v>
      </c>
      <c r="B522">
        <v>9</v>
      </c>
      <c r="C522" s="1" t="s">
        <v>2</v>
      </c>
      <c r="D522">
        <v>1</v>
      </c>
      <c r="E522">
        <v>1</v>
      </c>
      <c r="F522" s="1" t="s">
        <v>14</v>
      </c>
      <c r="G522">
        <v>368</v>
      </c>
      <c r="H522">
        <v>1</v>
      </c>
      <c r="I522">
        <v>368000</v>
      </c>
      <c r="J522">
        <v>9913</v>
      </c>
      <c r="K522">
        <v>2.69375E-2</v>
      </c>
    </row>
    <row r="523" spans="1:11" x14ac:dyDescent="0.25">
      <c r="A523">
        <v>2021</v>
      </c>
      <c r="B523">
        <v>9</v>
      </c>
      <c r="C523" s="1" t="s">
        <v>2</v>
      </c>
      <c r="D523">
        <v>1</v>
      </c>
      <c r="E523">
        <v>1</v>
      </c>
      <c r="F523" s="1" t="s">
        <v>15</v>
      </c>
      <c r="G523">
        <v>352</v>
      </c>
      <c r="H523">
        <v>1</v>
      </c>
      <c r="I523">
        <v>352000</v>
      </c>
      <c r="J523">
        <v>13616</v>
      </c>
      <c r="K523">
        <v>3.8681818181818185E-2</v>
      </c>
    </row>
    <row r="524" spans="1:11" x14ac:dyDescent="0.25">
      <c r="A524">
        <v>2021</v>
      </c>
      <c r="B524">
        <v>10</v>
      </c>
      <c r="C524" s="1" t="s">
        <v>2</v>
      </c>
      <c r="D524">
        <v>1</v>
      </c>
      <c r="E524">
        <v>1</v>
      </c>
      <c r="F524" s="1" t="s">
        <v>14</v>
      </c>
      <c r="G524">
        <v>408</v>
      </c>
      <c r="H524">
        <v>1</v>
      </c>
      <c r="I524">
        <v>408000</v>
      </c>
      <c r="J524">
        <v>70960</v>
      </c>
      <c r="K524">
        <v>0.17392156862745098</v>
      </c>
    </row>
    <row r="525" spans="1:11" x14ac:dyDescent="0.25">
      <c r="A525">
        <v>2021</v>
      </c>
      <c r="B525">
        <v>10</v>
      </c>
      <c r="C525" s="1" t="s">
        <v>2</v>
      </c>
      <c r="D525">
        <v>1</v>
      </c>
      <c r="E525">
        <v>1</v>
      </c>
      <c r="F525" s="1" t="s">
        <v>15</v>
      </c>
      <c r="G525">
        <v>336</v>
      </c>
      <c r="H525">
        <v>1</v>
      </c>
      <c r="I525">
        <v>336000</v>
      </c>
      <c r="J525">
        <v>53539</v>
      </c>
      <c r="K525">
        <v>0.15934226190476192</v>
      </c>
    </row>
    <row r="526" spans="1:11" x14ac:dyDescent="0.25">
      <c r="A526">
        <v>2021</v>
      </c>
      <c r="B526">
        <v>11</v>
      </c>
      <c r="C526" s="1" t="s">
        <v>2</v>
      </c>
      <c r="D526">
        <v>1</v>
      </c>
      <c r="E526">
        <v>1</v>
      </c>
      <c r="F526" s="1" t="s">
        <v>14</v>
      </c>
      <c r="G526">
        <v>368</v>
      </c>
      <c r="H526">
        <v>1</v>
      </c>
      <c r="I526">
        <v>368000</v>
      </c>
      <c r="J526">
        <v>169990</v>
      </c>
      <c r="K526">
        <v>0.46192934782608697</v>
      </c>
    </row>
    <row r="527" spans="1:11" x14ac:dyDescent="0.25">
      <c r="A527">
        <v>2021</v>
      </c>
      <c r="B527">
        <v>11</v>
      </c>
      <c r="C527" s="1" t="s">
        <v>2</v>
      </c>
      <c r="D527">
        <v>1</v>
      </c>
      <c r="E527">
        <v>1</v>
      </c>
      <c r="F527" s="1" t="s">
        <v>15</v>
      </c>
      <c r="G527">
        <v>352</v>
      </c>
      <c r="H527">
        <v>1</v>
      </c>
      <c r="I527">
        <v>352000</v>
      </c>
      <c r="J527">
        <v>157248</v>
      </c>
      <c r="K527">
        <v>0.4467272727272727</v>
      </c>
    </row>
    <row r="528" spans="1:11" x14ac:dyDescent="0.25">
      <c r="A528">
        <v>2021</v>
      </c>
      <c r="B528">
        <v>12</v>
      </c>
      <c r="C528" s="1" t="s">
        <v>2</v>
      </c>
      <c r="D528">
        <v>1</v>
      </c>
      <c r="E528">
        <v>1</v>
      </c>
      <c r="F528" s="1" t="s">
        <v>14</v>
      </c>
      <c r="G528">
        <v>376</v>
      </c>
      <c r="H528">
        <v>1</v>
      </c>
      <c r="I528">
        <v>376000</v>
      </c>
      <c r="J528">
        <v>157309</v>
      </c>
      <c r="K528">
        <v>0.418375</v>
      </c>
    </row>
    <row r="529" spans="1:11" x14ac:dyDescent="0.25">
      <c r="A529">
        <v>2021</v>
      </c>
      <c r="B529">
        <v>12</v>
      </c>
      <c r="C529" s="1" t="s">
        <v>2</v>
      </c>
      <c r="D529">
        <v>1</v>
      </c>
      <c r="E529">
        <v>1</v>
      </c>
      <c r="F529" s="1" t="s">
        <v>15</v>
      </c>
      <c r="G529">
        <v>368</v>
      </c>
      <c r="H529">
        <v>1</v>
      </c>
      <c r="I529">
        <v>368000</v>
      </c>
      <c r="J529">
        <v>150608</v>
      </c>
      <c r="K529">
        <v>0.4092608695652174</v>
      </c>
    </row>
    <row r="530" spans="1:11" x14ac:dyDescent="0.25">
      <c r="A530">
        <v>2022</v>
      </c>
      <c r="B530">
        <v>1</v>
      </c>
      <c r="C530" s="1" t="s">
        <v>2</v>
      </c>
      <c r="D530">
        <v>1</v>
      </c>
      <c r="E530">
        <v>1</v>
      </c>
      <c r="F530" s="1" t="s">
        <v>14</v>
      </c>
      <c r="G530">
        <v>408</v>
      </c>
      <c r="H530">
        <v>1</v>
      </c>
      <c r="I530">
        <v>408000</v>
      </c>
      <c r="J530">
        <v>29066</v>
      </c>
      <c r="K530">
        <v>7.1240196078431378E-2</v>
      </c>
    </row>
    <row r="531" spans="1:11" x14ac:dyDescent="0.25">
      <c r="A531">
        <v>2022</v>
      </c>
      <c r="B531">
        <v>1</v>
      </c>
      <c r="C531" s="1" t="s">
        <v>2</v>
      </c>
      <c r="D531">
        <v>1</v>
      </c>
      <c r="E531">
        <v>1</v>
      </c>
      <c r="F531" s="1" t="s">
        <v>15</v>
      </c>
      <c r="G531">
        <v>336</v>
      </c>
      <c r="H531">
        <v>1</v>
      </c>
      <c r="I531">
        <v>336000</v>
      </c>
      <c r="J531">
        <v>14795</v>
      </c>
      <c r="K531">
        <v>4.4032738095238097E-2</v>
      </c>
    </row>
    <row r="532" spans="1:11" x14ac:dyDescent="0.25">
      <c r="A532">
        <v>2022</v>
      </c>
      <c r="B532">
        <v>2</v>
      </c>
      <c r="C532" s="1" t="s">
        <v>2</v>
      </c>
      <c r="D532">
        <v>1</v>
      </c>
      <c r="E532">
        <v>1</v>
      </c>
      <c r="F532" s="1" t="s">
        <v>14</v>
      </c>
      <c r="G532">
        <v>352</v>
      </c>
      <c r="H532">
        <v>1</v>
      </c>
      <c r="I532">
        <v>352000</v>
      </c>
      <c r="J532">
        <v>0</v>
      </c>
      <c r="K532">
        <v>0</v>
      </c>
    </row>
    <row r="533" spans="1:11" x14ac:dyDescent="0.25">
      <c r="A533">
        <v>2022</v>
      </c>
      <c r="B533">
        <v>2</v>
      </c>
      <c r="C533" s="1" t="s">
        <v>2</v>
      </c>
      <c r="D533">
        <v>1</v>
      </c>
      <c r="E533">
        <v>1</v>
      </c>
      <c r="F533" s="1" t="s">
        <v>15</v>
      </c>
      <c r="G533">
        <v>320</v>
      </c>
      <c r="H533">
        <v>1</v>
      </c>
      <c r="I533">
        <v>320000</v>
      </c>
      <c r="J533">
        <v>0</v>
      </c>
      <c r="K533">
        <v>0</v>
      </c>
    </row>
    <row r="534" spans="1:11" x14ac:dyDescent="0.25">
      <c r="A534">
        <v>2022</v>
      </c>
      <c r="B534">
        <v>3</v>
      </c>
      <c r="C534" s="1" t="s">
        <v>2</v>
      </c>
      <c r="D534">
        <v>1</v>
      </c>
      <c r="E534">
        <v>1</v>
      </c>
      <c r="F534" s="1" t="s">
        <v>14</v>
      </c>
      <c r="G534">
        <v>376</v>
      </c>
      <c r="H534">
        <v>1</v>
      </c>
      <c r="I534">
        <v>376000</v>
      </c>
      <c r="J534">
        <v>0</v>
      </c>
      <c r="K534">
        <v>0</v>
      </c>
    </row>
    <row r="535" spans="1:11" x14ac:dyDescent="0.25">
      <c r="A535">
        <v>2022</v>
      </c>
      <c r="B535">
        <v>3</v>
      </c>
      <c r="C535" s="1" t="s">
        <v>2</v>
      </c>
      <c r="D535">
        <v>1</v>
      </c>
      <c r="E535">
        <v>1</v>
      </c>
      <c r="F535" s="1" t="s">
        <v>15</v>
      </c>
      <c r="G535">
        <v>368</v>
      </c>
      <c r="H535">
        <v>1</v>
      </c>
      <c r="I535">
        <v>368000</v>
      </c>
      <c r="J535">
        <v>118</v>
      </c>
      <c r="K535">
        <v>3.2065217391304298E-4</v>
      </c>
    </row>
    <row r="536" spans="1:11" x14ac:dyDescent="0.25">
      <c r="A536">
        <v>2022</v>
      </c>
      <c r="B536">
        <v>4</v>
      </c>
      <c r="C536" s="1" t="s">
        <v>2</v>
      </c>
      <c r="D536">
        <v>1</v>
      </c>
      <c r="E536">
        <v>1</v>
      </c>
      <c r="F536" s="1" t="s">
        <v>14</v>
      </c>
      <c r="G536">
        <v>384</v>
      </c>
      <c r="H536">
        <v>1</v>
      </c>
      <c r="I536">
        <v>384000</v>
      </c>
      <c r="J536">
        <v>0</v>
      </c>
      <c r="K536">
        <v>0</v>
      </c>
    </row>
    <row r="537" spans="1:11" x14ac:dyDescent="0.25">
      <c r="A537">
        <v>2022</v>
      </c>
      <c r="B537">
        <v>4</v>
      </c>
      <c r="C537" s="1" t="s">
        <v>2</v>
      </c>
      <c r="D537">
        <v>1</v>
      </c>
      <c r="E537">
        <v>1</v>
      </c>
      <c r="F537" s="1" t="s">
        <v>15</v>
      </c>
      <c r="G537">
        <v>336</v>
      </c>
      <c r="H537">
        <v>1</v>
      </c>
      <c r="I537">
        <v>336000</v>
      </c>
      <c r="J537">
        <v>0</v>
      </c>
      <c r="K537">
        <v>0</v>
      </c>
    </row>
    <row r="538" spans="1:11" x14ac:dyDescent="0.25">
      <c r="A538">
        <v>2022</v>
      </c>
      <c r="B538">
        <v>5</v>
      </c>
      <c r="C538" s="1" t="s">
        <v>2</v>
      </c>
      <c r="D538">
        <v>1</v>
      </c>
      <c r="E538">
        <v>1</v>
      </c>
      <c r="F538" s="1" t="s">
        <v>14</v>
      </c>
      <c r="G538">
        <v>392</v>
      </c>
      <c r="H538">
        <v>1</v>
      </c>
      <c r="I538">
        <v>392000</v>
      </c>
      <c r="J538">
        <v>32733</v>
      </c>
      <c r="K538">
        <v>8.3502551020408156E-2</v>
      </c>
    </row>
    <row r="539" spans="1:11" x14ac:dyDescent="0.25">
      <c r="A539">
        <v>2022</v>
      </c>
      <c r="B539">
        <v>5</v>
      </c>
      <c r="C539" s="1" t="s">
        <v>2</v>
      </c>
      <c r="D539">
        <v>1</v>
      </c>
      <c r="E539">
        <v>1</v>
      </c>
      <c r="F539" s="1" t="s">
        <v>15</v>
      </c>
      <c r="G539">
        <v>352</v>
      </c>
      <c r="H539">
        <v>1</v>
      </c>
      <c r="I539">
        <v>352000</v>
      </c>
      <c r="J539">
        <v>17266</v>
      </c>
      <c r="K539">
        <v>4.9051136363636359E-2</v>
      </c>
    </row>
    <row r="540" spans="1:11" x14ac:dyDescent="0.25">
      <c r="A540">
        <v>2022</v>
      </c>
      <c r="B540">
        <v>6</v>
      </c>
      <c r="C540" s="1" t="s">
        <v>2</v>
      </c>
      <c r="D540">
        <v>1</v>
      </c>
      <c r="E540">
        <v>1</v>
      </c>
      <c r="F540" s="1" t="s">
        <v>14</v>
      </c>
      <c r="G540">
        <v>368</v>
      </c>
      <c r="H540">
        <v>1</v>
      </c>
      <c r="I540">
        <v>368000</v>
      </c>
      <c r="J540">
        <v>2683</v>
      </c>
      <c r="K540">
        <v>7.290760869565217E-3</v>
      </c>
    </row>
    <row r="541" spans="1:11" x14ac:dyDescent="0.25">
      <c r="A541">
        <v>2022</v>
      </c>
      <c r="B541">
        <v>6</v>
      </c>
      <c r="C541" s="1" t="s">
        <v>2</v>
      </c>
      <c r="D541">
        <v>1</v>
      </c>
      <c r="E541">
        <v>1</v>
      </c>
      <c r="F541" s="1" t="s">
        <v>15</v>
      </c>
      <c r="G541">
        <v>352</v>
      </c>
      <c r="H541">
        <v>1</v>
      </c>
      <c r="I541">
        <v>352000</v>
      </c>
      <c r="J541">
        <v>3210</v>
      </c>
      <c r="K541">
        <v>9.1193181818181798E-3</v>
      </c>
    </row>
    <row r="542" spans="1:11" x14ac:dyDescent="0.25">
      <c r="A542">
        <v>2022</v>
      </c>
      <c r="B542">
        <v>7</v>
      </c>
      <c r="C542" s="1" t="s">
        <v>2</v>
      </c>
      <c r="D542">
        <v>1</v>
      </c>
      <c r="E542">
        <v>1</v>
      </c>
      <c r="F542" s="1" t="s">
        <v>14</v>
      </c>
      <c r="G542">
        <v>341</v>
      </c>
      <c r="H542">
        <v>1</v>
      </c>
      <c r="I542">
        <v>341000</v>
      </c>
      <c r="J542">
        <v>528</v>
      </c>
      <c r="K542">
        <v>1.5483870967741931E-3</v>
      </c>
    </row>
    <row r="543" spans="1:11" x14ac:dyDescent="0.25">
      <c r="A543">
        <v>2022</v>
      </c>
      <c r="B543">
        <v>7</v>
      </c>
      <c r="C543" s="1" t="s">
        <v>2</v>
      </c>
      <c r="D543">
        <v>1</v>
      </c>
      <c r="E543">
        <v>1</v>
      </c>
      <c r="F543" s="1" t="s">
        <v>15</v>
      </c>
      <c r="G543">
        <v>288</v>
      </c>
      <c r="H543">
        <v>1</v>
      </c>
      <c r="I543">
        <v>288000</v>
      </c>
      <c r="J543">
        <v>1248</v>
      </c>
      <c r="K543">
        <v>4.3333333333333331E-3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35072-7E34-4101-A7CF-DEC551D876DB}">
  <dimension ref="A1:S30"/>
  <sheetViews>
    <sheetView zoomScale="120" zoomScaleNormal="120" workbookViewId="0">
      <selection activeCell="B5" sqref="B5:M27"/>
    </sheetView>
  </sheetViews>
  <sheetFormatPr defaultRowHeight="15" x14ac:dyDescent="0.25"/>
  <cols>
    <col min="1" max="1" width="19.5703125" bestFit="1" customWidth="1"/>
    <col min="2" max="2" width="16.28515625" bestFit="1" customWidth="1"/>
    <col min="3" max="13" width="9" bestFit="1" customWidth="1"/>
    <col min="14" max="14" width="11.28515625" bestFit="1" customWidth="1"/>
    <col min="16" max="16" width="15.42578125" bestFit="1" customWidth="1"/>
    <col min="17" max="17" width="9.85546875" bestFit="1" customWidth="1"/>
    <col min="19" max="19" width="13.42578125" bestFit="1" customWidth="1"/>
  </cols>
  <sheetData>
    <row r="1" spans="1:19" x14ac:dyDescent="0.25">
      <c r="A1" s="10" t="s">
        <v>29</v>
      </c>
    </row>
    <row r="3" spans="1:19" x14ac:dyDescent="0.25">
      <c r="A3" s="2" t="s">
        <v>17</v>
      </c>
      <c r="B3" s="2" t="s">
        <v>16</v>
      </c>
      <c r="P3" s="28" t="s">
        <v>22</v>
      </c>
      <c r="Q3" s="29"/>
    </row>
    <row r="4" spans="1:19" x14ac:dyDescent="0.25">
      <c r="A4" s="2" t="s">
        <v>3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 t="s">
        <v>4</v>
      </c>
      <c r="P4" s="5" t="s">
        <v>18</v>
      </c>
      <c r="Q4" s="6">
        <f>+SUM(H26:M26,B27:G27)</f>
        <v>1050311</v>
      </c>
    </row>
    <row r="5" spans="1:19" x14ac:dyDescent="0.25">
      <c r="A5" s="3">
        <v>2000</v>
      </c>
      <c r="B5" s="4">
        <v>173888</v>
      </c>
      <c r="C5" s="4">
        <v>108695</v>
      </c>
      <c r="D5" s="4">
        <v>464369</v>
      </c>
      <c r="E5" s="4">
        <v>518130</v>
      </c>
      <c r="F5" s="4">
        <v>493873</v>
      </c>
      <c r="G5" s="4">
        <v>188589</v>
      </c>
      <c r="H5" s="4">
        <v>31760</v>
      </c>
      <c r="I5" s="4">
        <v>139106</v>
      </c>
      <c r="J5" s="4">
        <v>29749</v>
      </c>
      <c r="K5" s="4">
        <v>140077</v>
      </c>
      <c r="L5" s="4">
        <v>294900</v>
      </c>
      <c r="M5" s="4">
        <v>235729</v>
      </c>
      <c r="N5" s="4">
        <v>2818865</v>
      </c>
      <c r="P5" s="11" t="s">
        <v>23</v>
      </c>
      <c r="Q5" s="6">
        <f>+AVERAGE($N$5:$N$26)</f>
        <v>2650998.2727272729</v>
      </c>
      <c r="S5" s="9"/>
    </row>
    <row r="6" spans="1:19" x14ac:dyDescent="0.25">
      <c r="A6" s="3">
        <v>2001</v>
      </c>
      <c r="B6" s="4">
        <v>83536</v>
      </c>
      <c r="C6" s="4">
        <v>97077</v>
      </c>
      <c r="D6" s="4">
        <v>104588</v>
      </c>
      <c r="E6" s="4">
        <v>377264</v>
      </c>
      <c r="F6" s="4">
        <v>240034</v>
      </c>
      <c r="G6" s="4">
        <v>142539</v>
      </c>
      <c r="H6" s="4">
        <v>2973</v>
      </c>
      <c r="I6" s="4">
        <v>0</v>
      </c>
      <c r="J6" s="4">
        <v>21824</v>
      </c>
      <c r="K6" s="4">
        <v>27817</v>
      </c>
      <c r="L6" s="4">
        <v>0</v>
      </c>
      <c r="M6" s="4">
        <v>116913</v>
      </c>
      <c r="N6" s="4">
        <v>1214565</v>
      </c>
      <c r="P6" s="7" t="s">
        <v>24</v>
      </c>
      <c r="Q6" s="6">
        <f>+MIN($N$5:$N$26)</f>
        <v>1214565</v>
      </c>
    </row>
    <row r="7" spans="1:19" x14ac:dyDescent="0.25">
      <c r="A7" s="3">
        <v>2002</v>
      </c>
      <c r="B7" s="4">
        <v>80128</v>
      </c>
      <c r="C7" s="4">
        <v>120578</v>
      </c>
      <c r="D7" s="4">
        <v>363114</v>
      </c>
      <c r="E7" s="4">
        <v>498886</v>
      </c>
      <c r="F7" s="4">
        <v>396424</v>
      </c>
      <c r="G7" s="4">
        <v>332394</v>
      </c>
      <c r="H7" s="4">
        <v>141097</v>
      </c>
      <c r="I7" s="4">
        <v>0</v>
      </c>
      <c r="J7" s="4">
        <v>46711</v>
      </c>
      <c r="K7" s="4">
        <v>136315</v>
      </c>
      <c r="L7" s="4">
        <v>319013</v>
      </c>
      <c r="M7" s="4">
        <v>160755</v>
      </c>
      <c r="N7" s="4">
        <v>2595415</v>
      </c>
      <c r="P7" s="7" t="s">
        <v>25</v>
      </c>
      <c r="Q7" s="6">
        <f>+MAX($N$5:$N$26)</f>
        <v>3763284</v>
      </c>
    </row>
    <row r="8" spans="1:19" x14ac:dyDescent="0.25">
      <c r="A8" s="3">
        <v>2003</v>
      </c>
      <c r="B8" s="4">
        <v>74253</v>
      </c>
      <c r="C8" s="4">
        <v>14561</v>
      </c>
      <c r="D8" s="4">
        <v>221333</v>
      </c>
      <c r="E8" s="4">
        <v>483772</v>
      </c>
      <c r="F8" s="4">
        <v>380410</v>
      </c>
      <c r="G8" s="4">
        <v>160128</v>
      </c>
      <c r="H8" s="4">
        <v>86032</v>
      </c>
      <c r="I8" s="4">
        <v>65173</v>
      </c>
      <c r="J8" s="4">
        <v>76355</v>
      </c>
      <c r="K8" s="4">
        <v>321308</v>
      </c>
      <c r="L8" s="4">
        <v>476930</v>
      </c>
      <c r="M8" s="4">
        <v>468811</v>
      </c>
      <c r="N8" s="4">
        <v>2829066</v>
      </c>
      <c r="P8" s="5" t="s">
        <v>19</v>
      </c>
      <c r="Q8" s="6">
        <f>+_xlfn.STDEV.P($N$5:$N$26)</f>
        <v>546573.10972700885</v>
      </c>
    </row>
    <row r="9" spans="1:19" x14ac:dyDescent="0.25">
      <c r="A9" s="3">
        <v>2004</v>
      </c>
      <c r="B9" s="4">
        <v>186330</v>
      </c>
      <c r="C9" s="4">
        <v>40566</v>
      </c>
      <c r="D9" s="4">
        <v>322256</v>
      </c>
      <c r="E9" s="4">
        <v>490799</v>
      </c>
      <c r="F9" s="4">
        <v>346999</v>
      </c>
      <c r="G9" s="4">
        <v>170698</v>
      </c>
      <c r="H9" s="4">
        <v>72656</v>
      </c>
      <c r="I9" s="4">
        <v>200913</v>
      </c>
      <c r="J9" s="4">
        <v>137434</v>
      </c>
      <c r="K9" s="4">
        <v>24385</v>
      </c>
      <c r="L9" s="4">
        <v>220821</v>
      </c>
      <c r="M9" s="4">
        <v>341491</v>
      </c>
      <c r="N9" s="4">
        <v>2555348</v>
      </c>
      <c r="P9" s="5" t="s">
        <v>20</v>
      </c>
      <c r="Q9" s="6">
        <f>+Q5+Q8</f>
        <v>3197571.3824542817</v>
      </c>
    </row>
    <row r="10" spans="1:19" x14ac:dyDescent="0.25">
      <c r="A10" s="3">
        <v>2005</v>
      </c>
      <c r="B10" s="4">
        <v>212078</v>
      </c>
      <c r="C10" s="4">
        <v>87398</v>
      </c>
      <c r="D10" s="4">
        <v>106326</v>
      </c>
      <c r="E10" s="4">
        <v>573684</v>
      </c>
      <c r="F10" s="4">
        <v>288039</v>
      </c>
      <c r="G10" s="4">
        <v>219734</v>
      </c>
      <c r="H10" s="4">
        <v>86683</v>
      </c>
      <c r="I10" s="4">
        <v>36760</v>
      </c>
      <c r="J10" s="4">
        <v>121403</v>
      </c>
      <c r="K10" s="4">
        <v>402068</v>
      </c>
      <c r="L10" s="4">
        <v>490142</v>
      </c>
      <c r="M10" s="4">
        <v>301083</v>
      </c>
      <c r="N10" s="4">
        <v>2925398</v>
      </c>
      <c r="P10" s="5" t="s">
        <v>21</v>
      </c>
      <c r="Q10" s="6">
        <f>+Q5-Q8</f>
        <v>2104425.1630002642</v>
      </c>
    </row>
    <row r="11" spans="1:19" x14ac:dyDescent="0.25">
      <c r="A11" s="3">
        <v>2006</v>
      </c>
      <c r="B11" s="4">
        <v>405100</v>
      </c>
      <c r="C11" s="4">
        <v>252218</v>
      </c>
      <c r="D11" s="4">
        <v>257544</v>
      </c>
      <c r="E11" s="4">
        <v>439525</v>
      </c>
      <c r="F11" s="4">
        <v>415586</v>
      </c>
      <c r="G11" s="4">
        <v>399200</v>
      </c>
      <c r="H11" s="4">
        <v>205136</v>
      </c>
      <c r="I11" s="4">
        <v>175293</v>
      </c>
      <c r="J11" s="4">
        <v>31975</v>
      </c>
      <c r="K11" s="4">
        <v>425678</v>
      </c>
      <c r="L11" s="4">
        <v>370008</v>
      </c>
      <c r="M11" s="4">
        <v>386021</v>
      </c>
      <c r="N11" s="4">
        <v>3763284</v>
      </c>
    </row>
    <row r="12" spans="1:19" x14ac:dyDescent="0.25">
      <c r="A12" s="3">
        <v>2007</v>
      </c>
      <c r="B12" s="4">
        <v>296185</v>
      </c>
      <c r="C12" s="4">
        <v>55151</v>
      </c>
      <c r="D12" s="4">
        <v>282556</v>
      </c>
      <c r="E12" s="4">
        <v>533145</v>
      </c>
      <c r="F12" s="4">
        <v>337519</v>
      </c>
      <c r="G12" s="4">
        <v>106486</v>
      </c>
      <c r="H12" s="4">
        <v>228613</v>
      </c>
      <c r="I12" s="4">
        <v>10421</v>
      </c>
      <c r="J12" s="4">
        <v>7940</v>
      </c>
      <c r="K12" s="4">
        <v>261234</v>
      </c>
      <c r="L12" s="4">
        <v>349384</v>
      </c>
      <c r="M12" s="4">
        <v>260720</v>
      </c>
      <c r="N12" s="4">
        <v>2729354</v>
      </c>
    </row>
    <row r="13" spans="1:19" x14ac:dyDescent="0.25">
      <c r="A13" s="3">
        <v>2008</v>
      </c>
      <c r="B13" s="4">
        <v>299274</v>
      </c>
      <c r="C13" s="4">
        <v>179028</v>
      </c>
      <c r="D13" s="4">
        <v>333003</v>
      </c>
      <c r="E13" s="4">
        <v>547654</v>
      </c>
      <c r="F13" s="4">
        <v>238679</v>
      </c>
      <c r="G13" s="4">
        <v>232472</v>
      </c>
      <c r="H13" s="4">
        <v>298392</v>
      </c>
      <c r="I13" s="4">
        <v>354680</v>
      </c>
      <c r="J13" s="4">
        <v>47968</v>
      </c>
      <c r="K13" s="4">
        <v>224084</v>
      </c>
      <c r="L13" s="4">
        <v>356721</v>
      </c>
      <c r="M13" s="4">
        <v>301252</v>
      </c>
      <c r="N13" s="4">
        <v>3413207</v>
      </c>
    </row>
    <row r="14" spans="1:19" x14ac:dyDescent="0.25">
      <c r="A14" s="3">
        <v>2009</v>
      </c>
      <c r="B14" s="4">
        <v>168236</v>
      </c>
      <c r="C14" s="4">
        <v>164129</v>
      </c>
      <c r="D14" s="4">
        <v>481701</v>
      </c>
      <c r="E14" s="4">
        <v>483723</v>
      </c>
      <c r="F14" s="4">
        <v>424038</v>
      </c>
      <c r="G14" s="4">
        <v>253164</v>
      </c>
      <c r="H14" s="4">
        <v>384270</v>
      </c>
      <c r="I14" s="4">
        <v>149597</v>
      </c>
      <c r="J14" s="4">
        <v>73937</v>
      </c>
      <c r="K14" s="4">
        <v>315454</v>
      </c>
      <c r="L14" s="4">
        <v>343584</v>
      </c>
      <c r="M14" s="4">
        <v>329488</v>
      </c>
      <c r="N14" s="4">
        <v>3571321</v>
      </c>
    </row>
    <row r="15" spans="1:19" x14ac:dyDescent="0.25">
      <c r="A15" s="3">
        <v>2010</v>
      </c>
      <c r="B15" s="4">
        <v>204077</v>
      </c>
      <c r="C15" s="4">
        <v>104921</v>
      </c>
      <c r="D15" s="4">
        <v>426260</v>
      </c>
      <c r="E15" s="4">
        <v>470350</v>
      </c>
      <c r="F15" s="4">
        <v>310210</v>
      </c>
      <c r="G15" s="4">
        <v>180986</v>
      </c>
      <c r="H15" s="4">
        <v>45519</v>
      </c>
      <c r="I15" s="4">
        <v>73599</v>
      </c>
      <c r="J15" s="4">
        <v>33339</v>
      </c>
      <c r="K15" s="4">
        <v>353522</v>
      </c>
      <c r="L15" s="4">
        <v>318477</v>
      </c>
      <c r="M15" s="4">
        <v>215778</v>
      </c>
      <c r="N15" s="4">
        <v>2737038</v>
      </c>
    </row>
    <row r="16" spans="1:19" x14ac:dyDescent="0.25">
      <c r="A16" s="3">
        <v>2011</v>
      </c>
      <c r="B16" s="4">
        <v>57332</v>
      </c>
      <c r="C16" s="4">
        <v>18374</v>
      </c>
      <c r="D16" s="4">
        <v>332692</v>
      </c>
      <c r="E16" s="4">
        <v>159615</v>
      </c>
      <c r="F16" s="4">
        <v>371956</v>
      </c>
      <c r="G16" s="4">
        <v>304080</v>
      </c>
      <c r="H16" s="4">
        <v>34123</v>
      </c>
      <c r="I16" s="4">
        <v>79790</v>
      </c>
      <c r="J16" s="4">
        <v>254168</v>
      </c>
      <c r="K16" s="4">
        <v>248743</v>
      </c>
      <c r="L16" s="4">
        <v>144981</v>
      </c>
      <c r="M16" s="4">
        <v>300935</v>
      </c>
      <c r="N16" s="4">
        <v>2306789</v>
      </c>
    </row>
    <row r="17" spans="1:14" x14ac:dyDescent="0.25">
      <c r="A17" s="3">
        <v>2012</v>
      </c>
      <c r="B17" s="4">
        <v>198707</v>
      </c>
      <c r="C17" s="4">
        <v>145265</v>
      </c>
      <c r="D17" s="4">
        <v>397456</v>
      </c>
      <c r="E17" s="4">
        <v>321803</v>
      </c>
      <c r="F17" s="4">
        <v>365480</v>
      </c>
      <c r="G17" s="4">
        <v>165899</v>
      </c>
      <c r="H17" s="4">
        <v>45034</v>
      </c>
      <c r="I17" s="4">
        <v>76248</v>
      </c>
      <c r="J17" s="4">
        <v>148599</v>
      </c>
      <c r="K17" s="4">
        <v>361870</v>
      </c>
      <c r="L17" s="4">
        <v>202927</v>
      </c>
      <c r="M17" s="4">
        <v>372907</v>
      </c>
      <c r="N17" s="4">
        <v>2802195</v>
      </c>
    </row>
    <row r="18" spans="1:14" x14ac:dyDescent="0.25">
      <c r="A18" s="3">
        <v>2013</v>
      </c>
      <c r="B18" s="4">
        <v>189138</v>
      </c>
      <c r="C18" s="4">
        <v>149667</v>
      </c>
      <c r="D18" s="4">
        <v>231147</v>
      </c>
      <c r="E18" s="4">
        <v>497795</v>
      </c>
      <c r="F18" s="4">
        <v>278408</v>
      </c>
      <c r="G18" s="4">
        <v>401653</v>
      </c>
      <c r="H18" s="4">
        <v>394432</v>
      </c>
      <c r="I18" s="4">
        <v>85637</v>
      </c>
      <c r="J18" s="4">
        <v>101856</v>
      </c>
      <c r="K18" s="4">
        <v>87235</v>
      </c>
      <c r="L18" s="4">
        <v>338405</v>
      </c>
      <c r="M18" s="4">
        <v>289212</v>
      </c>
      <c r="N18" s="4">
        <v>3044585</v>
      </c>
    </row>
    <row r="19" spans="1:14" x14ac:dyDescent="0.25">
      <c r="A19" s="3">
        <v>2014</v>
      </c>
      <c r="B19" s="4">
        <v>241016</v>
      </c>
      <c r="C19" s="4">
        <v>68498</v>
      </c>
      <c r="D19" s="4">
        <v>72716</v>
      </c>
      <c r="E19" s="4">
        <v>455635</v>
      </c>
      <c r="F19" s="4">
        <v>437896</v>
      </c>
      <c r="G19" s="4">
        <v>149758</v>
      </c>
      <c r="H19" s="4">
        <v>103967</v>
      </c>
      <c r="I19" s="4">
        <v>96532</v>
      </c>
      <c r="J19" s="4">
        <v>9215</v>
      </c>
      <c r="K19" s="4">
        <v>112051</v>
      </c>
      <c r="L19" s="4">
        <v>175077</v>
      </c>
      <c r="M19" s="4">
        <v>244997</v>
      </c>
      <c r="N19" s="4">
        <v>2167358</v>
      </c>
    </row>
    <row r="20" spans="1:14" x14ac:dyDescent="0.25">
      <c r="A20" s="3">
        <v>2015</v>
      </c>
      <c r="B20" s="4">
        <v>40122</v>
      </c>
      <c r="C20" s="4">
        <v>23785</v>
      </c>
      <c r="D20" s="4">
        <v>58958</v>
      </c>
      <c r="E20" s="4">
        <v>509380</v>
      </c>
      <c r="F20" s="4">
        <v>266632</v>
      </c>
      <c r="G20" s="4">
        <v>478159</v>
      </c>
      <c r="H20" s="4">
        <v>269637</v>
      </c>
      <c r="I20" s="4">
        <v>52289</v>
      </c>
      <c r="J20" s="4">
        <v>39598</v>
      </c>
      <c r="K20" s="4">
        <v>144913</v>
      </c>
      <c r="L20" s="4">
        <v>232081</v>
      </c>
      <c r="M20" s="4">
        <v>376409</v>
      </c>
      <c r="N20" s="4">
        <v>2491963</v>
      </c>
    </row>
    <row r="21" spans="1:14" x14ac:dyDescent="0.25">
      <c r="A21" s="3">
        <v>2016</v>
      </c>
      <c r="B21" s="4">
        <v>221823</v>
      </c>
      <c r="C21" s="4">
        <v>243853</v>
      </c>
      <c r="D21" s="4">
        <v>414834</v>
      </c>
      <c r="E21" s="4">
        <v>381081</v>
      </c>
      <c r="F21" s="4">
        <v>264251</v>
      </c>
      <c r="G21" s="4">
        <v>103374</v>
      </c>
      <c r="H21" s="4">
        <v>56509</v>
      </c>
      <c r="I21" s="4">
        <v>91563</v>
      </c>
      <c r="J21" s="4">
        <v>10311</v>
      </c>
      <c r="K21" s="4">
        <v>14005</v>
      </c>
      <c r="L21" s="4">
        <v>134722</v>
      </c>
      <c r="M21" s="4">
        <v>301978</v>
      </c>
      <c r="N21" s="4">
        <v>2238304</v>
      </c>
    </row>
    <row r="22" spans="1:14" x14ac:dyDescent="0.25">
      <c r="A22" s="3">
        <v>2017</v>
      </c>
      <c r="B22" s="4">
        <v>282833</v>
      </c>
      <c r="C22" s="4">
        <v>165488</v>
      </c>
      <c r="D22" s="4">
        <v>301211</v>
      </c>
      <c r="E22" s="4">
        <v>532060</v>
      </c>
      <c r="F22" s="4">
        <v>437890</v>
      </c>
      <c r="G22" s="4">
        <v>342490</v>
      </c>
      <c r="H22" s="4">
        <v>207326</v>
      </c>
      <c r="I22" s="4">
        <v>47945</v>
      </c>
      <c r="J22" s="4">
        <v>73929</v>
      </c>
      <c r="K22" s="4">
        <v>90220</v>
      </c>
      <c r="L22" s="4">
        <v>203224</v>
      </c>
      <c r="M22" s="4">
        <v>179722</v>
      </c>
      <c r="N22" s="4">
        <v>2864338</v>
      </c>
    </row>
    <row r="23" spans="1:14" x14ac:dyDescent="0.25">
      <c r="A23" s="3">
        <v>2018</v>
      </c>
      <c r="B23" s="4">
        <v>254020</v>
      </c>
      <c r="C23" s="4">
        <v>212312</v>
      </c>
      <c r="D23" s="4">
        <v>286376</v>
      </c>
      <c r="E23" s="4">
        <v>503050</v>
      </c>
      <c r="F23" s="4">
        <v>294703</v>
      </c>
      <c r="G23" s="4">
        <v>41270</v>
      </c>
      <c r="H23" s="4">
        <v>5872</v>
      </c>
      <c r="I23" s="4">
        <v>0</v>
      </c>
      <c r="J23" s="4">
        <v>39430</v>
      </c>
      <c r="K23" s="4">
        <v>216554</v>
      </c>
      <c r="L23" s="4">
        <v>300710</v>
      </c>
      <c r="M23" s="4">
        <v>357862</v>
      </c>
      <c r="N23" s="4">
        <v>2512159</v>
      </c>
    </row>
    <row r="24" spans="1:14" x14ac:dyDescent="0.25">
      <c r="A24" s="3">
        <v>2019</v>
      </c>
      <c r="B24" s="4">
        <v>209976</v>
      </c>
      <c r="C24" s="4">
        <v>210865</v>
      </c>
      <c r="D24" s="4">
        <v>222212</v>
      </c>
      <c r="E24" s="4">
        <v>342257</v>
      </c>
      <c r="F24" s="4">
        <v>445440</v>
      </c>
      <c r="G24" s="4">
        <v>372070</v>
      </c>
      <c r="H24" s="4">
        <v>110044</v>
      </c>
      <c r="I24" s="4">
        <v>20566</v>
      </c>
      <c r="J24" s="4">
        <v>45910</v>
      </c>
      <c r="K24" s="4">
        <v>277534</v>
      </c>
      <c r="L24" s="4">
        <v>211673</v>
      </c>
      <c r="M24" s="4">
        <v>262583</v>
      </c>
      <c r="N24" s="4">
        <v>2731130</v>
      </c>
    </row>
    <row r="25" spans="1:14" x14ac:dyDescent="0.25">
      <c r="A25" s="3">
        <v>2020</v>
      </c>
      <c r="B25" s="4">
        <v>220058</v>
      </c>
      <c r="C25" s="4">
        <v>70580</v>
      </c>
      <c r="D25" s="4">
        <v>458284</v>
      </c>
      <c r="E25" s="4">
        <v>485928</v>
      </c>
      <c r="F25" s="4">
        <v>329413</v>
      </c>
      <c r="G25" s="4">
        <v>15313</v>
      </c>
      <c r="H25" s="4">
        <v>15414</v>
      </c>
      <c r="I25" s="4">
        <v>11027</v>
      </c>
      <c r="J25" s="4">
        <v>0</v>
      </c>
      <c r="K25" s="4">
        <v>153946</v>
      </c>
      <c r="L25" s="4">
        <v>166910</v>
      </c>
      <c r="M25" s="4">
        <v>238958</v>
      </c>
      <c r="N25" s="4">
        <v>2165831</v>
      </c>
    </row>
    <row r="26" spans="1:14" x14ac:dyDescent="0.25">
      <c r="A26" s="3">
        <v>2021</v>
      </c>
      <c r="B26" s="4">
        <v>72521</v>
      </c>
      <c r="C26" s="4">
        <v>0</v>
      </c>
      <c r="D26" s="4">
        <v>275075</v>
      </c>
      <c r="E26" s="4">
        <v>336332</v>
      </c>
      <c r="F26" s="4">
        <v>210081</v>
      </c>
      <c r="G26" s="4">
        <v>0</v>
      </c>
      <c r="H26" s="4">
        <v>98867</v>
      </c>
      <c r="I26" s="4">
        <v>68390</v>
      </c>
      <c r="J26" s="4">
        <v>23529</v>
      </c>
      <c r="K26" s="4">
        <v>124499</v>
      </c>
      <c r="L26" s="4">
        <v>327238</v>
      </c>
      <c r="M26" s="4">
        <v>307917</v>
      </c>
      <c r="N26" s="4">
        <v>1844449</v>
      </c>
    </row>
    <row r="27" spans="1:14" x14ac:dyDescent="0.25">
      <c r="A27" s="3">
        <v>2022</v>
      </c>
      <c r="B27" s="4">
        <v>43861</v>
      </c>
      <c r="C27" s="4">
        <v>0</v>
      </c>
      <c r="D27" s="4">
        <v>118</v>
      </c>
      <c r="E27" s="4">
        <v>0</v>
      </c>
      <c r="F27" s="4">
        <v>49999</v>
      </c>
      <c r="G27" s="4">
        <v>5893</v>
      </c>
      <c r="H27" s="4">
        <v>1776</v>
      </c>
      <c r="I27" s="4"/>
      <c r="J27" s="4"/>
      <c r="K27" s="4"/>
      <c r="L27" s="4"/>
      <c r="M27" s="4"/>
      <c r="N27" s="4">
        <v>101647</v>
      </c>
    </row>
    <row r="28" spans="1:14" x14ac:dyDescent="0.25">
      <c r="A28" t="s">
        <v>26</v>
      </c>
      <c r="B28" s="4">
        <f>+AVERAGE(B5:B26)</f>
        <v>189574.13636363635</v>
      </c>
      <c r="C28" s="4">
        <f t="shared" ref="C28:M28" si="0">+AVERAGE(C5:C26)</f>
        <v>115136.77272727272</v>
      </c>
      <c r="D28" s="4">
        <f t="shared" si="0"/>
        <v>291545.95454545453</v>
      </c>
      <c r="E28" s="4">
        <f t="shared" si="0"/>
        <v>451903.09090909088</v>
      </c>
      <c r="F28" s="4">
        <f t="shared" si="0"/>
        <v>344270.95454545453</v>
      </c>
      <c r="G28" s="4">
        <f t="shared" si="0"/>
        <v>216384.36363636365</v>
      </c>
      <c r="H28" s="4">
        <f t="shared" si="0"/>
        <v>132925.27272727274</v>
      </c>
      <c r="I28" s="4">
        <f t="shared" si="0"/>
        <v>83433.136363636368</v>
      </c>
      <c r="J28" s="4">
        <f t="shared" si="0"/>
        <v>62508.181818181816</v>
      </c>
      <c r="K28" s="4">
        <f t="shared" si="0"/>
        <v>202886.90909090909</v>
      </c>
      <c r="L28" s="4">
        <f t="shared" si="0"/>
        <v>271724</v>
      </c>
      <c r="M28" s="4">
        <f t="shared" si="0"/>
        <v>288705.5</v>
      </c>
      <c r="N28" s="4">
        <f>+SUM(B28:M28)</f>
        <v>2650998.2727272725</v>
      </c>
    </row>
    <row r="29" spans="1:14" x14ac:dyDescent="0.25">
      <c r="A29" t="s">
        <v>28</v>
      </c>
      <c r="B29" s="4">
        <v>744</v>
      </c>
      <c r="C29">
        <f>24*28</f>
        <v>672</v>
      </c>
      <c r="D29" s="4">
        <v>744</v>
      </c>
      <c r="E29" s="4">
        <v>720</v>
      </c>
      <c r="F29" s="4">
        <v>744</v>
      </c>
      <c r="G29" s="4">
        <v>720</v>
      </c>
      <c r="H29" s="4">
        <v>744</v>
      </c>
      <c r="I29" s="4">
        <v>744</v>
      </c>
      <c r="J29" s="4">
        <v>744</v>
      </c>
      <c r="K29" s="4">
        <v>720</v>
      </c>
      <c r="L29" s="4">
        <v>744</v>
      </c>
      <c r="M29" s="4">
        <v>720</v>
      </c>
    </row>
    <row r="30" spans="1:14" x14ac:dyDescent="0.25">
      <c r="A30" t="s">
        <v>27</v>
      </c>
      <c r="B30" s="8">
        <f>+B28/(1000*B29)</f>
        <v>0.2548039467253177</v>
      </c>
      <c r="C30" s="8">
        <f t="shared" ref="C30:M30" si="1">+C28/(1000*C29)</f>
        <v>0.17133448322510822</v>
      </c>
      <c r="D30" s="8">
        <f t="shared" si="1"/>
        <v>0.39186284213098727</v>
      </c>
      <c r="E30" s="8">
        <f t="shared" si="1"/>
        <v>0.62764318181818179</v>
      </c>
      <c r="F30" s="8">
        <f t="shared" si="1"/>
        <v>0.46272977761485823</v>
      </c>
      <c r="G30" s="8">
        <f t="shared" si="1"/>
        <v>0.3005338383838384</v>
      </c>
      <c r="H30" s="8">
        <f t="shared" si="1"/>
        <v>0.17866300097751711</v>
      </c>
      <c r="I30" s="8">
        <f t="shared" si="1"/>
        <v>0.11214131231671555</v>
      </c>
      <c r="J30" s="8">
        <f t="shared" si="1"/>
        <v>8.4016373411534701E-2</v>
      </c>
      <c r="K30" s="8">
        <f t="shared" si="1"/>
        <v>0.28178737373737373</v>
      </c>
      <c r="L30" s="8">
        <f t="shared" si="1"/>
        <v>0.36522043010752686</v>
      </c>
      <c r="M30" s="8">
        <f t="shared" si="1"/>
        <v>0.40097986111111111</v>
      </c>
      <c r="N30" s="8">
        <f>+N28/8760000</f>
        <v>0.30262537359900371</v>
      </c>
    </row>
  </sheetData>
  <mergeCells count="1">
    <mergeCell ref="P3:Q3"/>
  </mergeCells>
  <conditionalFormatting pivot="1" sqref="N5:N2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:Q1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17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85FC1-5408-43BE-A08E-BE1AFB18FB6B}">
  <sheetPr>
    <pageSetUpPr fitToPage="1"/>
  </sheetPr>
  <dimension ref="B2:R42"/>
  <sheetViews>
    <sheetView tabSelected="1" topLeftCell="A16" zoomScale="120" zoomScaleNormal="120" workbookViewId="0">
      <selection activeCell="B42" sqref="B42"/>
    </sheetView>
  </sheetViews>
  <sheetFormatPr defaultRowHeight="15" x14ac:dyDescent="0.25"/>
  <cols>
    <col min="1" max="1" width="4.5703125" customWidth="1"/>
    <col min="2" max="2" width="14.7109375" customWidth="1"/>
    <col min="15" max="15" width="9.5703125" bestFit="1" customWidth="1"/>
  </cols>
  <sheetData>
    <row r="2" spans="2:15" x14ac:dyDescent="0.25">
      <c r="B2" s="10" t="s">
        <v>30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15" x14ac:dyDescent="0.25">
      <c r="B3" s="13" t="s">
        <v>44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2:15" x14ac:dyDescent="0.25"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2:15" x14ac:dyDescent="0.25">
      <c r="B5" s="13" t="s">
        <v>32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2:15" x14ac:dyDescent="0.25">
      <c r="B6" s="14" t="s">
        <v>0</v>
      </c>
      <c r="C6" s="14">
        <v>1</v>
      </c>
      <c r="D6" s="14">
        <v>2</v>
      </c>
      <c r="E6" s="14">
        <v>3</v>
      </c>
      <c r="F6" s="14">
        <v>4</v>
      </c>
      <c r="G6" s="14">
        <v>5</v>
      </c>
      <c r="H6" s="14">
        <v>6</v>
      </c>
      <c r="I6" s="14">
        <v>7</v>
      </c>
      <c r="J6" s="14">
        <v>8</v>
      </c>
      <c r="K6" s="14">
        <v>9</v>
      </c>
      <c r="L6" s="14">
        <v>10</v>
      </c>
      <c r="M6" s="14">
        <v>11</v>
      </c>
      <c r="N6" s="14">
        <v>12</v>
      </c>
      <c r="O6" s="14" t="s">
        <v>31</v>
      </c>
    </row>
    <row r="7" spans="2:15" x14ac:dyDescent="0.25">
      <c r="B7" s="15">
        <v>2000</v>
      </c>
      <c r="C7" s="16">
        <v>173.88800000000001</v>
      </c>
      <c r="D7" s="16">
        <v>108.69499999999999</v>
      </c>
      <c r="E7" s="16">
        <v>464.36900000000003</v>
      </c>
      <c r="F7" s="16">
        <v>518.13</v>
      </c>
      <c r="G7" s="16">
        <v>493.87299999999999</v>
      </c>
      <c r="H7" s="16">
        <v>188.589</v>
      </c>
      <c r="I7" s="16">
        <v>31.76</v>
      </c>
      <c r="J7" s="16">
        <v>139.10599999999999</v>
      </c>
      <c r="K7" s="16">
        <v>29.748999999999999</v>
      </c>
      <c r="L7" s="16">
        <v>140.077</v>
      </c>
      <c r="M7" s="16">
        <v>294.89999999999998</v>
      </c>
      <c r="N7" s="16">
        <v>235.72900000000001</v>
      </c>
      <c r="O7" s="16">
        <f>SUM(C7:N7)</f>
        <v>2818.8649999999998</v>
      </c>
    </row>
    <row r="8" spans="2:15" x14ac:dyDescent="0.25">
      <c r="B8" s="15">
        <f>1+B7</f>
        <v>2001</v>
      </c>
      <c r="C8" s="16">
        <v>83.536000000000001</v>
      </c>
      <c r="D8" s="16">
        <v>97.076999999999998</v>
      </c>
      <c r="E8" s="16">
        <v>104.58799999999999</v>
      </c>
      <c r="F8" s="16">
        <v>377.26400000000001</v>
      </c>
      <c r="G8" s="16">
        <v>240.03399999999999</v>
      </c>
      <c r="H8" s="16">
        <v>142.53899999999999</v>
      </c>
      <c r="I8" s="16">
        <v>2.9729999999999999</v>
      </c>
      <c r="J8" s="16">
        <v>0</v>
      </c>
      <c r="K8" s="16">
        <v>21.824000000000002</v>
      </c>
      <c r="L8" s="16">
        <v>27.817</v>
      </c>
      <c r="M8" s="16">
        <v>0</v>
      </c>
      <c r="N8" s="16">
        <v>116.913</v>
      </c>
      <c r="O8" s="16">
        <f t="shared" ref="O8:O30" si="0">SUM(C8:N8)</f>
        <v>1214.5650000000001</v>
      </c>
    </row>
    <row r="9" spans="2:15" x14ac:dyDescent="0.25">
      <c r="B9" s="15">
        <f t="shared" ref="B9:B29" si="1">1+B8</f>
        <v>2002</v>
      </c>
      <c r="C9" s="16">
        <v>80.128</v>
      </c>
      <c r="D9" s="16">
        <v>120.578</v>
      </c>
      <c r="E9" s="16">
        <v>363.11399999999998</v>
      </c>
      <c r="F9" s="16">
        <v>498.88600000000002</v>
      </c>
      <c r="G9" s="16">
        <v>396.42399999999998</v>
      </c>
      <c r="H9" s="16">
        <v>332.39400000000001</v>
      </c>
      <c r="I9" s="16">
        <v>141.09700000000001</v>
      </c>
      <c r="J9" s="16">
        <v>0</v>
      </c>
      <c r="K9" s="16">
        <v>46.710999999999999</v>
      </c>
      <c r="L9" s="16">
        <v>136.315</v>
      </c>
      <c r="M9" s="16">
        <v>319.01299999999998</v>
      </c>
      <c r="N9" s="16">
        <v>160.755</v>
      </c>
      <c r="O9" s="16">
        <f t="shared" si="0"/>
        <v>2595.415</v>
      </c>
    </row>
    <row r="10" spans="2:15" x14ac:dyDescent="0.25">
      <c r="B10" s="15">
        <f t="shared" si="1"/>
        <v>2003</v>
      </c>
      <c r="C10" s="16">
        <v>74.253</v>
      </c>
      <c r="D10" s="16">
        <v>14.561</v>
      </c>
      <c r="E10" s="16">
        <v>221.333</v>
      </c>
      <c r="F10" s="16">
        <v>483.77199999999999</v>
      </c>
      <c r="G10" s="16">
        <v>380.41</v>
      </c>
      <c r="H10" s="16">
        <v>160.12799999999999</v>
      </c>
      <c r="I10" s="16">
        <v>86.031999999999996</v>
      </c>
      <c r="J10" s="16">
        <v>65.173000000000002</v>
      </c>
      <c r="K10" s="16">
        <v>76.355000000000004</v>
      </c>
      <c r="L10" s="16">
        <v>321.30799999999999</v>
      </c>
      <c r="M10" s="16">
        <v>476.93</v>
      </c>
      <c r="N10" s="16">
        <v>468.81099999999998</v>
      </c>
      <c r="O10" s="16">
        <f t="shared" si="0"/>
        <v>2829.0659999999998</v>
      </c>
    </row>
    <row r="11" spans="2:15" x14ac:dyDescent="0.25">
      <c r="B11" s="15">
        <f t="shared" si="1"/>
        <v>2004</v>
      </c>
      <c r="C11" s="16">
        <v>186.33</v>
      </c>
      <c r="D11" s="16">
        <v>40.566000000000003</v>
      </c>
      <c r="E11" s="16">
        <v>322.25599999999997</v>
      </c>
      <c r="F11" s="16">
        <v>490.79899999999998</v>
      </c>
      <c r="G11" s="16">
        <v>346.99900000000002</v>
      </c>
      <c r="H11" s="16">
        <v>170.69800000000001</v>
      </c>
      <c r="I11" s="16">
        <v>72.656000000000006</v>
      </c>
      <c r="J11" s="16">
        <v>200.91300000000001</v>
      </c>
      <c r="K11" s="16">
        <v>137.434</v>
      </c>
      <c r="L11" s="16">
        <v>24.385000000000002</v>
      </c>
      <c r="M11" s="16">
        <v>220.821</v>
      </c>
      <c r="N11" s="16">
        <v>341.49099999999999</v>
      </c>
      <c r="O11" s="16">
        <f t="shared" si="0"/>
        <v>2555.348</v>
      </c>
    </row>
    <row r="12" spans="2:15" x14ac:dyDescent="0.25">
      <c r="B12" s="15">
        <f t="shared" si="1"/>
        <v>2005</v>
      </c>
      <c r="C12" s="16">
        <v>212.078</v>
      </c>
      <c r="D12" s="16">
        <v>87.397999999999996</v>
      </c>
      <c r="E12" s="16">
        <v>106.32599999999999</v>
      </c>
      <c r="F12" s="16">
        <v>573.68399999999997</v>
      </c>
      <c r="G12" s="16">
        <v>288.03899999999999</v>
      </c>
      <c r="H12" s="16">
        <v>219.73400000000001</v>
      </c>
      <c r="I12" s="16">
        <v>86.683000000000007</v>
      </c>
      <c r="J12" s="16">
        <v>36.76</v>
      </c>
      <c r="K12" s="16">
        <v>121.40300000000001</v>
      </c>
      <c r="L12" s="16">
        <v>402.06799999999998</v>
      </c>
      <c r="M12" s="16">
        <v>490.142</v>
      </c>
      <c r="N12" s="16">
        <v>301.08300000000003</v>
      </c>
      <c r="O12" s="16">
        <f t="shared" si="0"/>
        <v>2925.3979999999997</v>
      </c>
    </row>
    <row r="13" spans="2:15" x14ac:dyDescent="0.25">
      <c r="B13" s="15">
        <f t="shared" si="1"/>
        <v>2006</v>
      </c>
      <c r="C13" s="16">
        <v>405.1</v>
      </c>
      <c r="D13" s="16">
        <v>252.21799999999999</v>
      </c>
      <c r="E13" s="16">
        <v>257.54399999999998</v>
      </c>
      <c r="F13" s="16">
        <v>439.52499999999998</v>
      </c>
      <c r="G13" s="16">
        <v>415.58600000000001</v>
      </c>
      <c r="H13" s="16">
        <v>399.2</v>
      </c>
      <c r="I13" s="16">
        <v>205.136</v>
      </c>
      <c r="J13" s="16">
        <v>175.29300000000001</v>
      </c>
      <c r="K13" s="16">
        <v>31.975000000000001</v>
      </c>
      <c r="L13" s="16">
        <v>425.678</v>
      </c>
      <c r="M13" s="16">
        <v>370.00799999999998</v>
      </c>
      <c r="N13" s="16">
        <v>386.02100000000002</v>
      </c>
      <c r="O13" s="16">
        <f t="shared" si="0"/>
        <v>3763.2839999999997</v>
      </c>
    </row>
    <row r="14" spans="2:15" x14ac:dyDescent="0.25">
      <c r="B14" s="15">
        <f t="shared" si="1"/>
        <v>2007</v>
      </c>
      <c r="C14" s="16">
        <v>296.185</v>
      </c>
      <c r="D14" s="16">
        <v>55.151000000000003</v>
      </c>
      <c r="E14" s="16">
        <v>282.55599999999998</v>
      </c>
      <c r="F14" s="16">
        <v>533.14499999999998</v>
      </c>
      <c r="G14" s="16">
        <v>337.51900000000001</v>
      </c>
      <c r="H14" s="16">
        <v>106.486</v>
      </c>
      <c r="I14" s="16">
        <v>228.613</v>
      </c>
      <c r="J14" s="16">
        <v>10.420999999999999</v>
      </c>
      <c r="K14" s="16">
        <v>7.94</v>
      </c>
      <c r="L14" s="16">
        <v>261.23399999999998</v>
      </c>
      <c r="M14" s="16">
        <v>349.38400000000001</v>
      </c>
      <c r="N14" s="16">
        <v>260.72000000000003</v>
      </c>
      <c r="O14" s="16">
        <f t="shared" si="0"/>
        <v>2729.3540000000003</v>
      </c>
    </row>
    <row r="15" spans="2:15" x14ac:dyDescent="0.25">
      <c r="B15" s="15">
        <f t="shared" si="1"/>
        <v>2008</v>
      </c>
      <c r="C15" s="16">
        <v>299.274</v>
      </c>
      <c r="D15" s="16">
        <v>179.02799999999999</v>
      </c>
      <c r="E15" s="16">
        <v>333.00299999999999</v>
      </c>
      <c r="F15" s="16">
        <v>547.654</v>
      </c>
      <c r="G15" s="16">
        <v>238.679</v>
      </c>
      <c r="H15" s="16">
        <v>232.47200000000001</v>
      </c>
      <c r="I15" s="16">
        <v>298.392</v>
      </c>
      <c r="J15" s="16">
        <v>354.68</v>
      </c>
      <c r="K15" s="16">
        <v>47.968000000000004</v>
      </c>
      <c r="L15" s="16">
        <v>224.084</v>
      </c>
      <c r="M15" s="16">
        <v>356.721</v>
      </c>
      <c r="N15" s="16">
        <v>301.25200000000001</v>
      </c>
      <c r="O15" s="16">
        <f t="shared" si="0"/>
        <v>3413.2069999999994</v>
      </c>
    </row>
    <row r="16" spans="2:15" x14ac:dyDescent="0.25">
      <c r="B16" s="15">
        <f t="shared" si="1"/>
        <v>2009</v>
      </c>
      <c r="C16" s="16">
        <v>168.23599999999999</v>
      </c>
      <c r="D16" s="16">
        <v>164.12899999999999</v>
      </c>
      <c r="E16" s="16">
        <v>481.70100000000002</v>
      </c>
      <c r="F16" s="16">
        <v>483.72300000000001</v>
      </c>
      <c r="G16" s="16">
        <v>424.03800000000001</v>
      </c>
      <c r="H16" s="16">
        <v>253.16399999999999</v>
      </c>
      <c r="I16" s="16">
        <v>384.27</v>
      </c>
      <c r="J16" s="16">
        <v>149.59700000000001</v>
      </c>
      <c r="K16" s="16">
        <v>73.936999999999998</v>
      </c>
      <c r="L16" s="16">
        <v>315.45400000000001</v>
      </c>
      <c r="M16" s="16">
        <v>343.584</v>
      </c>
      <c r="N16" s="16">
        <v>329.488</v>
      </c>
      <c r="O16" s="16">
        <f t="shared" si="0"/>
        <v>3571.3209999999999</v>
      </c>
    </row>
    <row r="17" spans="2:15" x14ac:dyDescent="0.25">
      <c r="B17" s="15">
        <f t="shared" si="1"/>
        <v>2010</v>
      </c>
      <c r="C17" s="16">
        <v>204.077</v>
      </c>
      <c r="D17" s="16">
        <v>104.92100000000001</v>
      </c>
      <c r="E17" s="16">
        <v>426.26</v>
      </c>
      <c r="F17" s="16">
        <v>470.35</v>
      </c>
      <c r="G17" s="16">
        <v>310.20999999999998</v>
      </c>
      <c r="H17" s="16">
        <v>180.98599999999999</v>
      </c>
      <c r="I17" s="16">
        <v>45.518999999999998</v>
      </c>
      <c r="J17" s="16">
        <v>73.599000000000004</v>
      </c>
      <c r="K17" s="16">
        <v>33.338999999999999</v>
      </c>
      <c r="L17" s="16">
        <v>353.52199999999999</v>
      </c>
      <c r="M17" s="16">
        <v>318.47699999999998</v>
      </c>
      <c r="N17" s="16">
        <v>215.77799999999999</v>
      </c>
      <c r="O17" s="16">
        <f t="shared" si="0"/>
        <v>2737.0379999999996</v>
      </c>
    </row>
    <row r="18" spans="2:15" x14ac:dyDescent="0.25">
      <c r="B18" s="15">
        <f t="shared" si="1"/>
        <v>2011</v>
      </c>
      <c r="C18" s="16">
        <v>57.332000000000001</v>
      </c>
      <c r="D18" s="16">
        <v>18.373999999999999</v>
      </c>
      <c r="E18" s="16">
        <v>332.69200000000001</v>
      </c>
      <c r="F18" s="16">
        <v>159.61500000000001</v>
      </c>
      <c r="G18" s="16">
        <v>371.95600000000002</v>
      </c>
      <c r="H18" s="16">
        <v>304.08</v>
      </c>
      <c r="I18" s="16">
        <v>34.122999999999998</v>
      </c>
      <c r="J18" s="16">
        <v>79.790000000000006</v>
      </c>
      <c r="K18" s="16">
        <v>254.16800000000001</v>
      </c>
      <c r="L18" s="16">
        <v>248.74299999999999</v>
      </c>
      <c r="M18" s="16">
        <v>144.98099999999999</v>
      </c>
      <c r="N18" s="16">
        <v>300.935</v>
      </c>
      <c r="O18" s="16">
        <f t="shared" si="0"/>
        <v>2306.7890000000002</v>
      </c>
    </row>
    <row r="19" spans="2:15" x14ac:dyDescent="0.25">
      <c r="B19" s="15">
        <f t="shared" si="1"/>
        <v>2012</v>
      </c>
      <c r="C19" s="16">
        <v>198.70699999999999</v>
      </c>
      <c r="D19" s="16">
        <v>145.26499999999999</v>
      </c>
      <c r="E19" s="16">
        <v>397.45600000000002</v>
      </c>
      <c r="F19" s="16">
        <v>321.803</v>
      </c>
      <c r="G19" s="16">
        <v>365.48</v>
      </c>
      <c r="H19" s="16">
        <v>165.899</v>
      </c>
      <c r="I19" s="16">
        <v>45.033999999999999</v>
      </c>
      <c r="J19" s="16">
        <v>76.248000000000005</v>
      </c>
      <c r="K19" s="16">
        <v>148.59899999999999</v>
      </c>
      <c r="L19" s="16">
        <v>361.87</v>
      </c>
      <c r="M19" s="16">
        <v>202.92699999999999</v>
      </c>
      <c r="N19" s="16">
        <v>372.90699999999998</v>
      </c>
      <c r="O19" s="16">
        <f t="shared" si="0"/>
        <v>2802.1950000000006</v>
      </c>
    </row>
    <row r="20" spans="2:15" x14ac:dyDescent="0.25">
      <c r="B20" s="15">
        <f t="shared" si="1"/>
        <v>2013</v>
      </c>
      <c r="C20" s="16">
        <v>189.13800000000001</v>
      </c>
      <c r="D20" s="16">
        <v>149.667</v>
      </c>
      <c r="E20" s="16">
        <v>231.14699999999999</v>
      </c>
      <c r="F20" s="16">
        <v>497.79500000000002</v>
      </c>
      <c r="G20" s="16">
        <v>278.40800000000002</v>
      </c>
      <c r="H20" s="16">
        <v>401.65300000000002</v>
      </c>
      <c r="I20" s="16">
        <v>394.43200000000002</v>
      </c>
      <c r="J20" s="16">
        <v>85.637</v>
      </c>
      <c r="K20" s="16">
        <v>101.85599999999999</v>
      </c>
      <c r="L20" s="16">
        <v>87.234999999999999</v>
      </c>
      <c r="M20" s="16">
        <v>338.40499999999997</v>
      </c>
      <c r="N20" s="16">
        <v>289.21199999999999</v>
      </c>
      <c r="O20" s="16">
        <f t="shared" si="0"/>
        <v>3044.5850000000005</v>
      </c>
    </row>
    <row r="21" spans="2:15" x14ac:dyDescent="0.25">
      <c r="B21" s="15">
        <f t="shared" si="1"/>
        <v>2014</v>
      </c>
      <c r="C21" s="16">
        <v>241.01599999999999</v>
      </c>
      <c r="D21" s="16">
        <v>68.498000000000005</v>
      </c>
      <c r="E21" s="16">
        <v>72.715999999999994</v>
      </c>
      <c r="F21" s="16">
        <v>455.63499999999999</v>
      </c>
      <c r="G21" s="16">
        <v>437.89600000000002</v>
      </c>
      <c r="H21" s="16">
        <v>149.75800000000001</v>
      </c>
      <c r="I21" s="16">
        <v>103.967</v>
      </c>
      <c r="J21" s="16">
        <v>96.531999999999996</v>
      </c>
      <c r="K21" s="16">
        <v>9.2149999999999999</v>
      </c>
      <c r="L21" s="16">
        <v>112.051</v>
      </c>
      <c r="M21" s="16">
        <v>175.077</v>
      </c>
      <c r="N21" s="16">
        <v>244.99700000000001</v>
      </c>
      <c r="O21" s="16">
        <f t="shared" si="0"/>
        <v>2167.3579999999997</v>
      </c>
    </row>
    <row r="22" spans="2:15" x14ac:dyDescent="0.25">
      <c r="B22" s="15">
        <f t="shared" si="1"/>
        <v>2015</v>
      </c>
      <c r="C22" s="16">
        <v>40.122</v>
      </c>
      <c r="D22" s="16">
        <v>23.785</v>
      </c>
      <c r="E22" s="16">
        <v>58.957999999999998</v>
      </c>
      <c r="F22" s="16">
        <v>509.38</v>
      </c>
      <c r="G22" s="16">
        <v>266.63200000000001</v>
      </c>
      <c r="H22" s="16">
        <v>478.15899999999999</v>
      </c>
      <c r="I22" s="16">
        <v>269.637</v>
      </c>
      <c r="J22" s="16">
        <v>52.289000000000001</v>
      </c>
      <c r="K22" s="16">
        <v>39.597999999999999</v>
      </c>
      <c r="L22" s="16">
        <v>144.91300000000001</v>
      </c>
      <c r="M22" s="16">
        <v>232.08099999999999</v>
      </c>
      <c r="N22" s="16">
        <v>376.40899999999999</v>
      </c>
      <c r="O22" s="16">
        <f t="shared" si="0"/>
        <v>2491.9630000000002</v>
      </c>
    </row>
    <row r="23" spans="2:15" x14ac:dyDescent="0.25">
      <c r="B23" s="15">
        <f t="shared" si="1"/>
        <v>2016</v>
      </c>
      <c r="C23" s="16">
        <v>221.82300000000001</v>
      </c>
      <c r="D23" s="16">
        <v>243.85300000000001</v>
      </c>
      <c r="E23" s="16">
        <v>414.834</v>
      </c>
      <c r="F23" s="16">
        <v>381.08100000000002</v>
      </c>
      <c r="G23" s="16">
        <v>264.25099999999998</v>
      </c>
      <c r="H23" s="16">
        <v>103.374</v>
      </c>
      <c r="I23" s="16">
        <v>56.509</v>
      </c>
      <c r="J23" s="16">
        <v>91.563000000000002</v>
      </c>
      <c r="K23" s="16">
        <v>10.311</v>
      </c>
      <c r="L23" s="16">
        <v>14.005000000000001</v>
      </c>
      <c r="M23" s="16">
        <v>134.72200000000001</v>
      </c>
      <c r="N23" s="16">
        <v>301.97800000000001</v>
      </c>
      <c r="O23" s="16">
        <f t="shared" si="0"/>
        <v>2238.3040000000001</v>
      </c>
    </row>
    <row r="24" spans="2:15" x14ac:dyDescent="0.25">
      <c r="B24" s="15">
        <f t="shared" si="1"/>
        <v>2017</v>
      </c>
      <c r="C24" s="16">
        <v>282.83300000000003</v>
      </c>
      <c r="D24" s="16">
        <v>165.488</v>
      </c>
      <c r="E24" s="16">
        <v>301.21100000000001</v>
      </c>
      <c r="F24" s="16">
        <v>532.05999999999995</v>
      </c>
      <c r="G24" s="16">
        <v>437.89</v>
      </c>
      <c r="H24" s="16">
        <v>342.49</v>
      </c>
      <c r="I24" s="16">
        <v>207.32599999999999</v>
      </c>
      <c r="J24" s="16">
        <v>47.945</v>
      </c>
      <c r="K24" s="16">
        <v>73.929000000000002</v>
      </c>
      <c r="L24" s="16">
        <v>90.22</v>
      </c>
      <c r="M24" s="16">
        <v>203.22399999999999</v>
      </c>
      <c r="N24" s="16">
        <v>179.72200000000001</v>
      </c>
      <c r="O24" s="16">
        <f t="shared" si="0"/>
        <v>2864.3380000000002</v>
      </c>
    </row>
    <row r="25" spans="2:15" x14ac:dyDescent="0.25">
      <c r="B25" s="15">
        <f t="shared" si="1"/>
        <v>2018</v>
      </c>
      <c r="C25" s="16">
        <v>254.02</v>
      </c>
      <c r="D25" s="16">
        <v>212.31200000000001</v>
      </c>
      <c r="E25" s="16">
        <v>286.37599999999998</v>
      </c>
      <c r="F25" s="16">
        <v>503.05</v>
      </c>
      <c r="G25" s="16">
        <v>294.70299999999997</v>
      </c>
      <c r="H25" s="16">
        <v>41.27</v>
      </c>
      <c r="I25" s="16">
        <v>5.8719999999999999</v>
      </c>
      <c r="J25" s="16">
        <v>0</v>
      </c>
      <c r="K25" s="16">
        <v>39.43</v>
      </c>
      <c r="L25" s="16">
        <v>216.554</v>
      </c>
      <c r="M25" s="16">
        <v>300.70999999999998</v>
      </c>
      <c r="N25" s="16">
        <v>357.86200000000002</v>
      </c>
      <c r="O25" s="16">
        <f t="shared" si="0"/>
        <v>2512.1590000000001</v>
      </c>
    </row>
    <row r="26" spans="2:15" x14ac:dyDescent="0.25">
      <c r="B26" s="15">
        <f t="shared" si="1"/>
        <v>2019</v>
      </c>
      <c r="C26" s="16">
        <v>209.976</v>
      </c>
      <c r="D26" s="16">
        <v>210.86500000000001</v>
      </c>
      <c r="E26" s="16">
        <v>222.21199999999999</v>
      </c>
      <c r="F26" s="16">
        <v>342.25700000000001</v>
      </c>
      <c r="G26" s="16">
        <v>445.44</v>
      </c>
      <c r="H26" s="16">
        <v>372.07</v>
      </c>
      <c r="I26" s="16">
        <v>110.044</v>
      </c>
      <c r="J26" s="16">
        <v>20.565999999999999</v>
      </c>
      <c r="K26" s="16">
        <v>45.91</v>
      </c>
      <c r="L26" s="16">
        <v>277.53399999999999</v>
      </c>
      <c r="M26" s="16">
        <v>211.673</v>
      </c>
      <c r="N26" s="16">
        <v>262.58300000000003</v>
      </c>
      <c r="O26" s="16">
        <f t="shared" si="0"/>
        <v>2731.1300000000006</v>
      </c>
    </row>
    <row r="27" spans="2:15" x14ac:dyDescent="0.25">
      <c r="B27" s="15">
        <f t="shared" si="1"/>
        <v>2020</v>
      </c>
      <c r="C27" s="16">
        <v>220.05799999999999</v>
      </c>
      <c r="D27" s="16">
        <v>70.58</v>
      </c>
      <c r="E27" s="16">
        <v>458.28399999999999</v>
      </c>
      <c r="F27" s="16">
        <v>485.928</v>
      </c>
      <c r="G27" s="16">
        <v>329.41300000000001</v>
      </c>
      <c r="H27" s="16">
        <v>15.313000000000001</v>
      </c>
      <c r="I27" s="16">
        <v>15.414</v>
      </c>
      <c r="J27" s="16">
        <v>11.026999999999999</v>
      </c>
      <c r="K27" s="16">
        <v>0</v>
      </c>
      <c r="L27" s="16">
        <v>153.946</v>
      </c>
      <c r="M27" s="16">
        <v>166.91</v>
      </c>
      <c r="N27" s="16">
        <v>238.958</v>
      </c>
      <c r="O27" s="16">
        <f t="shared" si="0"/>
        <v>2165.8310000000001</v>
      </c>
    </row>
    <row r="28" spans="2:15" x14ac:dyDescent="0.25">
      <c r="B28" s="15">
        <f t="shared" si="1"/>
        <v>2021</v>
      </c>
      <c r="C28" s="16">
        <v>72.521000000000001</v>
      </c>
      <c r="D28" s="16">
        <v>0</v>
      </c>
      <c r="E28" s="16">
        <v>275.07499999999999</v>
      </c>
      <c r="F28" s="16">
        <v>336.33199999999999</v>
      </c>
      <c r="G28" s="16">
        <v>210.08099999999999</v>
      </c>
      <c r="H28" s="16">
        <v>0</v>
      </c>
      <c r="I28" s="16">
        <v>98.867000000000004</v>
      </c>
      <c r="J28" s="16">
        <v>68.39</v>
      </c>
      <c r="K28" s="16">
        <v>23.529</v>
      </c>
      <c r="L28" s="16">
        <v>124.499</v>
      </c>
      <c r="M28" s="16">
        <v>327.238</v>
      </c>
      <c r="N28" s="16">
        <v>307.91699999999997</v>
      </c>
      <c r="O28" s="16">
        <f t="shared" si="0"/>
        <v>1844.4490000000001</v>
      </c>
    </row>
    <row r="29" spans="2:15" x14ac:dyDescent="0.25">
      <c r="B29" s="15">
        <f t="shared" si="1"/>
        <v>2022</v>
      </c>
      <c r="C29" s="16">
        <v>43.860999999999997</v>
      </c>
      <c r="D29" s="16">
        <v>0</v>
      </c>
      <c r="E29" s="16">
        <v>0.11799999999999999</v>
      </c>
      <c r="F29" s="16">
        <v>0</v>
      </c>
      <c r="G29" s="16">
        <v>49.999000000000002</v>
      </c>
      <c r="H29" s="16">
        <v>5.8929999999999998</v>
      </c>
      <c r="I29" s="16">
        <v>1.776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f t="shared" si="0"/>
        <v>101.64700000000001</v>
      </c>
    </row>
    <row r="30" spans="2:15" x14ac:dyDescent="0.25">
      <c r="B30" s="27" t="s">
        <v>43</v>
      </c>
      <c r="C30" s="17">
        <f>AVERAGE(C7:C28)</f>
        <v>189.57413636363634</v>
      </c>
      <c r="D30" s="17">
        <f t="shared" ref="D30:N30" si="2">AVERAGE(D7:D28)</f>
        <v>115.13677272727273</v>
      </c>
      <c r="E30" s="17">
        <f t="shared" si="2"/>
        <v>291.54595454545455</v>
      </c>
      <c r="F30" s="17">
        <f t="shared" si="2"/>
        <v>451.90309090909091</v>
      </c>
      <c r="G30" s="17">
        <f t="shared" si="2"/>
        <v>344.27095454545452</v>
      </c>
      <c r="H30" s="17">
        <f t="shared" si="2"/>
        <v>216.38436363636364</v>
      </c>
      <c r="I30" s="17">
        <f t="shared" si="2"/>
        <v>132.92527272727276</v>
      </c>
      <c r="J30" s="17">
        <f t="shared" si="2"/>
        <v>83.433136363636365</v>
      </c>
      <c r="K30" s="17">
        <f t="shared" si="2"/>
        <v>62.508181818181818</v>
      </c>
      <c r="L30" s="17">
        <f t="shared" si="2"/>
        <v>202.88690909090909</v>
      </c>
      <c r="M30" s="17">
        <f t="shared" si="2"/>
        <v>271.72399999999999</v>
      </c>
      <c r="N30" s="17">
        <f t="shared" si="2"/>
        <v>288.70549999999997</v>
      </c>
      <c r="O30" s="17">
        <f t="shared" si="0"/>
        <v>2650.9982727272732</v>
      </c>
    </row>
    <row r="32" spans="2:15" x14ac:dyDescent="0.25">
      <c r="M32" s="18"/>
      <c r="N32" s="19" t="s">
        <v>33</v>
      </c>
      <c r="O32" s="20">
        <v>0.06</v>
      </c>
    </row>
    <row r="33" spans="2:18" x14ac:dyDescent="0.25">
      <c r="M33" s="18"/>
      <c r="N33" s="19" t="s">
        <v>34</v>
      </c>
      <c r="O33" s="21">
        <f>+(1-O32)*O30</f>
        <v>2491.9383763636365</v>
      </c>
    </row>
    <row r="35" spans="2:18" x14ac:dyDescent="0.25">
      <c r="O35" s="4"/>
    </row>
    <row r="36" spans="2:18" x14ac:dyDescent="0.25">
      <c r="B36" s="10" t="s">
        <v>35</v>
      </c>
    </row>
    <row r="37" spans="2:18" x14ac:dyDescent="0.25">
      <c r="B37" s="10"/>
    </row>
    <row r="38" spans="2:18" x14ac:dyDescent="0.25">
      <c r="B38" s="22"/>
      <c r="C38" s="14">
        <f>+C6</f>
        <v>1</v>
      </c>
      <c r="D38" s="14">
        <f t="shared" ref="D38:O38" si="3">+D6</f>
        <v>2</v>
      </c>
      <c r="E38" s="14">
        <f t="shared" si="3"/>
        <v>3</v>
      </c>
      <c r="F38" s="14">
        <f t="shared" si="3"/>
        <v>4</v>
      </c>
      <c r="G38" s="14">
        <f t="shared" si="3"/>
        <v>5</v>
      </c>
      <c r="H38" s="14">
        <f t="shared" si="3"/>
        <v>6</v>
      </c>
      <c r="I38" s="14">
        <f t="shared" si="3"/>
        <v>7</v>
      </c>
      <c r="J38" s="14">
        <f t="shared" si="3"/>
        <v>8</v>
      </c>
      <c r="K38" s="14">
        <f t="shared" si="3"/>
        <v>9</v>
      </c>
      <c r="L38" s="14">
        <f t="shared" si="3"/>
        <v>10</v>
      </c>
      <c r="M38" s="14">
        <f t="shared" si="3"/>
        <v>11</v>
      </c>
      <c r="N38" s="14">
        <f t="shared" si="3"/>
        <v>12</v>
      </c>
      <c r="O38" s="14" t="str">
        <f t="shared" si="3"/>
        <v>Total</v>
      </c>
    </row>
    <row r="39" spans="2:18" x14ac:dyDescent="0.25">
      <c r="B39" s="14" t="s">
        <v>37</v>
      </c>
      <c r="C39" s="23">
        <f>+I28</f>
        <v>98.867000000000004</v>
      </c>
      <c r="D39" s="23">
        <f t="shared" ref="D39:H39" si="4">+J28</f>
        <v>68.39</v>
      </c>
      <c r="E39" s="23">
        <f t="shared" si="4"/>
        <v>23.529</v>
      </c>
      <c r="F39" s="23">
        <f t="shared" si="4"/>
        <v>124.499</v>
      </c>
      <c r="G39" s="23">
        <f t="shared" si="4"/>
        <v>327.238</v>
      </c>
      <c r="H39" s="23">
        <f t="shared" si="4"/>
        <v>307.91699999999997</v>
      </c>
      <c r="I39" s="23">
        <f>+C29</f>
        <v>43.860999999999997</v>
      </c>
      <c r="J39" s="23">
        <f t="shared" ref="J39:N39" si="5">+D29</f>
        <v>0</v>
      </c>
      <c r="K39" s="23">
        <f t="shared" si="5"/>
        <v>0.11799999999999999</v>
      </c>
      <c r="L39" s="23">
        <f t="shared" si="5"/>
        <v>0</v>
      </c>
      <c r="M39" s="23">
        <f t="shared" si="5"/>
        <v>49.999000000000002</v>
      </c>
      <c r="N39" s="23">
        <f t="shared" si="5"/>
        <v>5.8929999999999998</v>
      </c>
      <c r="O39" s="23">
        <f>+SUM(C39:N39)</f>
        <v>1050.3109999999999</v>
      </c>
      <c r="P39" s="25" t="s">
        <v>38</v>
      </c>
    </row>
    <row r="40" spans="2:18" x14ac:dyDescent="0.25">
      <c r="B40" s="14" t="s">
        <v>41</v>
      </c>
      <c r="C40" s="26">
        <f>-4.6/12</f>
        <v>-0.3833333333333333</v>
      </c>
      <c r="D40" s="26">
        <f t="shared" ref="D40:N40" si="6">-4.6/12</f>
        <v>-0.3833333333333333</v>
      </c>
      <c r="E40" s="26">
        <f t="shared" si="6"/>
        <v>-0.3833333333333333</v>
      </c>
      <c r="F40" s="26">
        <f t="shared" si="6"/>
        <v>-0.3833333333333333</v>
      </c>
      <c r="G40" s="26">
        <f t="shared" si="6"/>
        <v>-0.3833333333333333</v>
      </c>
      <c r="H40" s="26">
        <f t="shared" si="6"/>
        <v>-0.3833333333333333</v>
      </c>
      <c r="I40" s="26">
        <f t="shared" si="6"/>
        <v>-0.3833333333333333</v>
      </c>
      <c r="J40" s="26">
        <f t="shared" si="6"/>
        <v>-0.3833333333333333</v>
      </c>
      <c r="K40" s="26">
        <f t="shared" si="6"/>
        <v>-0.3833333333333333</v>
      </c>
      <c r="L40" s="26">
        <f t="shared" si="6"/>
        <v>-0.3833333333333333</v>
      </c>
      <c r="M40" s="26">
        <f t="shared" si="6"/>
        <v>-0.3833333333333333</v>
      </c>
      <c r="N40" s="26">
        <f t="shared" si="6"/>
        <v>-0.3833333333333333</v>
      </c>
      <c r="O40" s="26">
        <f>+SUM(C40:N40)</f>
        <v>-4.5999999999999996</v>
      </c>
      <c r="P40" s="25" t="s">
        <v>42</v>
      </c>
    </row>
    <row r="41" spans="2:18" x14ac:dyDescent="0.25">
      <c r="B41" s="14" t="s">
        <v>36</v>
      </c>
      <c r="C41" s="23">
        <f>+($O$33/$O$30)*C30</f>
        <v>178.19968818181815</v>
      </c>
      <c r="D41" s="23">
        <f t="shared" ref="D41:N41" si="7">+($O$33/$O$30)*D30</f>
        <v>108.22856636363636</v>
      </c>
      <c r="E41" s="23">
        <f t="shared" si="7"/>
        <v>274.05319727272729</v>
      </c>
      <c r="F41" s="23">
        <f t="shared" si="7"/>
        <v>424.78890545454544</v>
      </c>
      <c r="G41" s="23">
        <f t="shared" si="7"/>
        <v>323.6146972727272</v>
      </c>
      <c r="H41" s="23">
        <f t="shared" si="7"/>
        <v>203.40130181818182</v>
      </c>
      <c r="I41" s="23">
        <f t="shared" si="7"/>
        <v>124.94975636363638</v>
      </c>
      <c r="J41" s="23">
        <f t="shared" si="7"/>
        <v>78.427148181818183</v>
      </c>
      <c r="K41" s="23">
        <f t="shared" si="7"/>
        <v>58.757690909090904</v>
      </c>
      <c r="L41" s="23">
        <f t="shared" si="7"/>
        <v>190.71369454545453</v>
      </c>
      <c r="M41" s="23">
        <f t="shared" si="7"/>
        <v>255.42055999999997</v>
      </c>
      <c r="N41" s="23">
        <f t="shared" si="7"/>
        <v>271.38316999999995</v>
      </c>
      <c r="O41" s="23">
        <f>+SUM(C41:N41)</f>
        <v>2491.9383763636361</v>
      </c>
      <c r="P41" s="25" t="s">
        <v>39</v>
      </c>
    </row>
    <row r="42" spans="2:18" x14ac:dyDescent="0.25">
      <c r="B42" s="14" t="s">
        <v>45</v>
      </c>
      <c r="C42" s="24">
        <f>+C41-C40-C39</f>
        <v>79.716021515151468</v>
      </c>
      <c r="D42" s="24">
        <f t="shared" ref="D42:O42" si="8">+D41-D40-D39</f>
        <v>40.2218996969697</v>
      </c>
      <c r="E42" s="24">
        <f t="shared" si="8"/>
        <v>250.90753060606062</v>
      </c>
      <c r="F42" s="24">
        <f t="shared" si="8"/>
        <v>300.67323878787874</v>
      </c>
      <c r="G42" s="24">
        <f t="shared" si="8"/>
        <v>-3.2399693939394751</v>
      </c>
      <c r="H42" s="24">
        <f t="shared" si="8"/>
        <v>-104.13236484848483</v>
      </c>
      <c r="I42" s="24">
        <f t="shared" si="8"/>
        <v>81.472089696969732</v>
      </c>
      <c r="J42" s="24">
        <f t="shared" si="8"/>
        <v>78.810481515151523</v>
      </c>
      <c r="K42" s="24">
        <f t="shared" si="8"/>
        <v>59.023024242424235</v>
      </c>
      <c r="L42" s="24">
        <f t="shared" si="8"/>
        <v>191.09702787878786</v>
      </c>
      <c r="M42" s="24">
        <f t="shared" si="8"/>
        <v>205.8048933333333</v>
      </c>
      <c r="N42" s="24">
        <f t="shared" si="8"/>
        <v>265.8735033333333</v>
      </c>
      <c r="O42" s="24">
        <f t="shared" si="8"/>
        <v>1446.227376363636</v>
      </c>
      <c r="P42" t="s">
        <v>40</v>
      </c>
      <c r="R42" s="4"/>
    </row>
  </sheetData>
  <conditionalFormatting sqref="O7:O2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1:N41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C30:N30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25" right="0.25" top="0.75" bottom="0.75" header="0.3" footer="0.3"/>
  <pageSetup scale="99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7F7D10-F363-470A-A8E8-3C8E5FD721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Query1</vt:lpstr>
      <vt:lpstr>Pivot</vt:lpstr>
      <vt:lpstr>Exhibit</vt:lpstr>
      <vt:lpstr>Exhibit!Print_Area</vt:lpstr>
      <vt:lpstr>Pivot!Print_Area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Enterline</dc:creator>
  <cp:lastModifiedBy>Shawn Enterline</cp:lastModifiedBy>
  <cp:lastPrinted>2022-09-12T19:00:22Z</cp:lastPrinted>
  <dcterms:created xsi:type="dcterms:W3CDTF">2021-09-24T20:06:27Z</dcterms:created>
  <dcterms:modified xsi:type="dcterms:W3CDTF">2022-09-12T19:02:33Z</dcterms:modified>
</cp:coreProperties>
</file>