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chartsheets/sheet5.xml" ContentType="application/vnd.openxmlformats-officedocument.spreadsheetml.chart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comments2.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ml.chartshapes+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ml.chartshapes+xml"/>
  <Override PartName="/xl/drawings/drawing6.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7.xml" ContentType="application/vnd.openxmlformats-officedocument.drawingml.chartshapes+xml"/>
  <Override PartName="/xl/drawings/drawing8.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9.xml" ContentType="application/vnd.openxmlformats-officedocument.drawingml.chartshapes+xml"/>
  <Override PartName="/xl/drawings/drawing10.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X:\Clients\Ron\WEC\Rate Case 2022\FILED DISCOVERY\RESPONSE PSD.WEC 1.1\"/>
    </mc:Choice>
  </mc:AlternateContent>
  <xr:revisionPtr revIDLastSave="0" documentId="8_{99AF3FB7-E03B-47B3-AFF5-F35364EBDB53}" xr6:coauthVersionLast="47" xr6:coauthVersionMax="47" xr10:uidLastSave="{00000000-0000-0000-0000-000000000000}"/>
  <bookViews>
    <workbookView xWindow="-120" yWindow="-120" windowWidth="29040" windowHeight="15840" tabRatio="908" activeTab="2" xr2:uid="{920BC643-374C-4279-9C7F-EA6F08531AE8}"/>
  </bookViews>
  <sheets>
    <sheet name="READ ME" sheetId="1" r:id="rId1"/>
    <sheet name="LOSSES_SQL" sheetId="24" r:id="rId2"/>
    <sheet name="LOOKUPS" sheetId="2" r:id="rId3"/>
    <sheet name="REC_PRICE_FCST" sheetId="5" r:id="rId4"/>
    <sheet name="STD_OFFER_RECs" sheetId="8" r:id="rId5"/>
    <sheet name="NM_MWH" sheetId="9" r:id="rId6"/>
    <sheet name="REC_Purchases" sheetId="25" r:id="rId7"/>
    <sheet name="REC_Sales" sheetId="23" r:id="rId8"/>
    <sheet name="REC_SALES_FCST" sheetId="6" r:id="rId9"/>
    <sheet name="RES_COST_FCST" sheetId="7" r:id="rId10"/>
    <sheet name="EMISSIONS" sheetId="17" r:id="rId11"/>
    <sheet name="SUMMARY" sheetId="16" r:id="rId12"/>
    <sheet name="Chart1" sheetId="12" r:id="rId13"/>
    <sheet name="Chart2" sheetId="14" r:id="rId14"/>
    <sheet name="Chart3" sheetId="15" r:id="rId15"/>
    <sheet name="Chart4" sheetId="18" r:id="rId16"/>
    <sheet name="Chart5" sheetId="20" r:id="rId17"/>
  </sheets>
  <externalReferences>
    <externalReference r:id="rId18"/>
    <externalReference r:id="rId19"/>
    <externalReference r:id="rId20"/>
    <externalReference r:id="rId21"/>
    <externalReference r:id="rId22"/>
  </externalReferences>
  <definedNames>
    <definedName name="Contract_ID" localSheetId="5">LOOKUPS!#REF!</definedName>
    <definedName name="Contract_ID" localSheetId="3">[1]Lookups!#REF!</definedName>
    <definedName name="Contract_ID" localSheetId="8">[1]Lookups!#REF!</definedName>
    <definedName name="Contract_ID" localSheetId="9">[1]Lookups!#REF!</definedName>
    <definedName name="Contract_ID" localSheetId="11">[1]Lookups!#REF!</definedName>
    <definedName name="ExternalData_1" localSheetId="1" hidden="1">LOSSES_SQL!$B$4:$I$16</definedName>
    <definedName name="ExternalData_1" localSheetId="7" hidden="1">'REC_Sales'!$A$1:$R$27</definedName>
    <definedName name="ExternalData_2" localSheetId="6" hidden="1">'REC_Purchases'!$A$1:$U$10</definedName>
    <definedName name="Generator_Name">LOOKUPS!$L$2:$L$33</definedName>
    <definedName name="inflation">[2]Inflation!$R$44</definedName>
    <definedName name="InfRate">[2]Inflation!$R$45</definedName>
    <definedName name="Invoice_Group" localSheetId="5">LOOKUPS!#REF!</definedName>
    <definedName name="Invoice_Group" localSheetId="9">LOOKUPS!#REF!</definedName>
    <definedName name="Invoice_Group" localSheetId="11">LOOKUPS!#REF!</definedName>
    <definedName name="Product" localSheetId="5">LOOKUPS!#REF!</definedName>
    <definedName name="Product" localSheetId="3">[1]Lookups!$D$3:$D$13</definedName>
    <definedName name="Product" localSheetId="8">[1]Lookups!$D$3:$D$13</definedName>
    <definedName name="Product" localSheetId="9">[1]Lookups!$D$3:$D$13</definedName>
    <definedName name="Product" localSheetId="11">[1]Lookups!$D$3:$D$13</definedName>
    <definedName name="Purchase_Sale" localSheetId="5">LOOKUPS!#REF!</definedName>
    <definedName name="Purchase_Sale" localSheetId="3">[1]Lookups!$J$4:$J$4</definedName>
    <definedName name="Purchase_Sale" localSheetId="8">[1]Lookups!$B$3:$B$4</definedName>
    <definedName name="Purchase_Sale" localSheetId="9">[1]Lookups!$B$3:$B$4</definedName>
    <definedName name="Purchase_Sale" localSheetId="11">[1]Lookups!$B$3:$B$4</definedName>
    <definedName name="PwrCsts">'[3]Power Costs'!$A$1</definedName>
    <definedName name="Resource_Group">[4]!Table1[Resource Group]</definedName>
    <definedName name="SensItManyInOneOutRefEditBaseCase" localSheetId="8" hidden="1">"[RESULTS_MODEL.xlsx]SenSit_Dashboard!$G$6:$G$17"</definedName>
    <definedName name="SensItManyInOneOutRefEditInputLabels" localSheetId="8" hidden="1">"[RESULTS_MODEL.xlsx]SenSit_Dashboard!$D$6:$D$17"</definedName>
    <definedName name="SensItManyInOneOutRefEditInputValues" localSheetId="8" hidden="1">"[RESULTS_MODEL.xlsx]SenSit_Dashboard!$F$6:$F$17"</definedName>
    <definedName name="SensItManyInOneOutRefEditOneExtreme" localSheetId="8" hidden="1">"[RESULTS_MODEL.xlsx]SenSit_Dashboard!$E$6:$E$17"</definedName>
    <definedName name="SensItManyInOneOutRefEditOtherExtreme" localSheetId="8" hidden="1">"[RESULTS_MODEL.xlsx]SenSit_Dashboard!$H$6:$H$17"</definedName>
    <definedName name="SensItManyInOneOutRefEditOutputLabel" localSheetId="8" hidden="1">"[RESULTS_MODEL.xlsx]SenSit_Dashboard!$L$2"</definedName>
    <definedName name="SensItManyInOneOutRefEditOutputValue" localSheetId="8" hidden="1">"[RESULTS_MODEL.xlsx]SenSit_Dashboard!$M$2"</definedName>
    <definedName name="Supplier" localSheetId="5">LOOKUPS!#REF!</definedName>
    <definedName name="Supplier" localSheetId="3">[1]Lookups!#REF!</definedName>
    <definedName name="Supplier" localSheetId="8">[1]Lookups!$J$4:$J$19</definedName>
    <definedName name="Supplier" localSheetId="9">[1]Lookups!$J$4:$J$19</definedName>
    <definedName name="Supplier" localSheetId="11">[1]Lookups!$J$4:$J$19</definedName>
    <definedName name="Supplier_ID" localSheetId="5">LOOKUPS!#REF!</definedName>
    <definedName name="Supplier_ID" localSheetId="3">[1]Lookups!$I$3:$I$18</definedName>
    <definedName name="Supplier_ID" localSheetId="8">[1]Lookups!$K$4:$K$19</definedName>
    <definedName name="Supplier_ID" localSheetId="9">[1]Lookups!$K$4:$K$19</definedName>
    <definedName name="Supplier_ID" localSheetId="11">[1]Lookups!$K$4:$K$19</definedName>
    <definedName name="System_Name">[4]!Table2[[#All],[System 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U23" i="7" l="1"/>
  <c r="IT23" i="7"/>
  <c r="IS23" i="7"/>
  <c r="IR23" i="7"/>
  <c r="IQ23" i="7"/>
  <c r="IP23" i="7"/>
  <c r="IO23" i="7"/>
  <c r="IN23" i="7"/>
  <c r="IM23" i="7"/>
  <c r="IL23" i="7"/>
  <c r="IK23" i="7"/>
  <c r="IJ23" i="7"/>
  <c r="II23" i="7"/>
  <c r="IH23" i="7"/>
  <c r="IG23" i="7"/>
  <c r="IF23" i="7"/>
  <c r="IE23" i="7"/>
  <c r="ID23" i="7"/>
  <c r="IC23" i="7"/>
  <c r="IB23" i="7"/>
  <c r="IA23" i="7"/>
  <c r="HZ23" i="7"/>
  <c r="HY23" i="7"/>
  <c r="HX23" i="7"/>
  <c r="HW23" i="7"/>
  <c r="HV23" i="7"/>
  <c r="HU23" i="7"/>
  <c r="HT23" i="7"/>
  <c r="HS23" i="7"/>
  <c r="HR23" i="7"/>
  <c r="HQ23" i="7"/>
  <c r="HP23" i="7"/>
  <c r="HO23" i="7"/>
  <c r="HN23" i="7"/>
  <c r="HM23" i="7"/>
  <c r="HL23" i="7"/>
  <c r="HK23" i="7"/>
  <c r="HJ23" i="7"/>
  <c r="HI23" i="7"/>
  <c r="HH23" i="7"/>
  <c r="HG23" i="7"/>
  <c r="HF23" i="7"/>
  <c r="HE23" i="7"/>
  <c r="HD23" i="7"/>
  <c r="HC23" i="7"/>
  <c r="HB23" i="7"/>
  <c r="HA23" i="7"/>
  <c r="GZ23" i="7"/>
  <c r="GY23" i="7"/>
  <c r="GX23" i="7"/>
  <c r="GW23" i="7"/>
  <c r="GV23" i="7"/>
  <c r="GU23" i="7"/>
  <c r="GT23" i="7"/>
  <c r="GS23" i="7"/>
  <c r="GR23" i="7"/>
  <c r="GQ23" i="7"/>
  <c r="GP23" i="7"/>
  <c r="GO23" i="7"/>
  <c r="GN23" i="7"/>
  <c r="GM23" i="7"/>
  <c r="GL23" i="7"/>
  <c r="GK23" i="7"/>
  <c r="GJ23" i="7"/>
  <c r="GI23" i="7"/>
  <c r="GH23" i="7"/>
  <c r="GG23" i="7"/>
  <c r="GF23" i="7"/>
  <c r="GE23" i="7"/>
  <c r="GD23" i="7"/>
  <c r="GC23" i="7"/>
  <c r="GB23" i="7"/>
  <c r="GA23" i="7"/>
  <c r="FZ23" i="7"/>
  <c r="FY23" i="7"/>
  <c r="FX23" i="7"/>
  <c r="FW23" i="7"/>
  <c r="FV23" i="7"/>
  <c r="FU23" i="7"/>
  <c r="FT23" i="7"/>
  <c r="FS23" i="7"/>
  <c r="FR23" i="7"/>
  <c r="FQ23" i="7"/>
  <c r="FP23" i="7"/>
  <c r="FO23" i="7"/>
  <c r="FN23" i="7"/>
  <c r="FM23" i="7"/>
  <c r="FL23" i="7"/>
  <c r="FK23" i="7"/>
  <c r="FJ23" i="7"/>
  <c r="FI23" i="7"/>
  <c r="FH23" i="7"/>
  <c r="FG23" i="7"/>
  <c r="FF23" i="7"/>
  <c r="FE23" i="7"/>
  <c r="FD23" i="7"/>
  <c r="FC23" i="7"/>
  <c r="FB23" i="7"/>
  <c r="FA23" i="7"/>
  <c r="EZ23" i="7"/>
  <c r="EY23" i="7"/>
  <c r="EX23" i="7"/>
  <c r="EW23" i="7"/>
  <c r="EV23" i="7"/>
  <c r="EU23" i="7"/>
  <c r="ET23" i="7"/>
  <c r="ES23" i="7"/>
  <c r="ER23" i="7"/>
  <c r="EQ23" i="7"/>
  <c r="EP23" i="7"/>
  <c r="EO23" i="7"/>
  <c r="EN23" i="7"/>
  <c r="EM23" i="7"/>
  <c r="EL23" i="7"/>
  <c r="EK23" i="7"/>
  <c r="EJ23" i="7"/>
  <c r="EI23" i="7"/>
  <c r="EH23" i="7"/>
  <c r="EG23" i="7"/>
  <c r="EF23" i="7"/>
  <c r="EE23" i="7"/>
  <c r="ED23" i="7"/>
  <c r="EC23" i="7"/>
  <c r="EB23" i="7"/>
  <c r="EA23" i="7"/>
  <c r="DZ23" i="7"/>
  <c r="DY23" i="7"/>
  <c r="DX23" i="7"/>
  <c r="DW23" i="7"/>
  <c r="DV23" i="7"/>
  <c r="DU23" i="7"/>
  <c r="DT23" i="7"/>
  <c r="DS23" i="7"/>
  <c r="DR23" i="7"/>
  <c r="DQ23" i="7"/>
  <c r="DP23" i="7"/>
  <c r="DO23" i="7"/>
  <c r="DN23" i="7"/>
  <c r="DM23" i="7"/>
  <c r="DL23" i="7"/>
  <c r="DK23" i="7"/>
  <c r="DJ23" i="7"/>
  <c r="DI23" i="7"/>
  <c r="DH23" i="7"/>
  <c r="DG23" i="7"/>
  <c r="DF23" i="7"/>
  <c r="DE23" i="7"/>
  <c r="DD23" i="7"/>
  <c r="DC23" i="7"/>
  <c r="DB23" i="7"/>
  <c r="DA23" i="7"/>
  <c r="CZ23" i="7"/>
  <c r="CY23" i="7"/>
  <c r="CX23" i="7"/>
  <c r="CW23" i="7"/>
  <c r="CV23" i="7"/>
  <c r="CU23" i="7"/>
  <c r="CT23" i="7"/>
  <c r="CS23" i="7"/>
  <c r="CR23" i="7"/>
  <c r="CQ23" i="7"/>
  <c r="CP23" i="7"/>
  <c r="CO23" i="7"/>
  <c r="CN23" i="7"/>
  <c r="CM23" i="7"/>
  <c r="CL23" i="7"/>
  <c r="CK23" i="7"/>
  <c r="CJ23" i="7"/>
  <c r="CI23" i="7"/>
  <c r="CH23" i="7"/>
  <c r="CG23" i="7"/>
  <c r="CF23" i="7"/>
  <c r="CE23" i="7"/>
  <c r="CD23" i="7"/>
  <c r="CC23" i="7"/>
  <c r="CB23" i="7"/>
  <c r="CA23" i="7"/>
  <c r="BZ23" i="7"/>
  <c r="BY23" i="7"/>
  <c r="BX23" i="7"/>
  <c r="BW23" i="7"/>
  <c r="BV23" i="7"/>
  <c r="BU23" i="7"/>
  <c r="BT23" i="7"/>
  <c r="BS23" i="7"/>
  <c r="BR23" i="7"/>
  <c r="BQ23" i="7"/>
  <c r="BP23" i="7"/>
  <c r="BO23" i="7"/>
  <c r="BN23" i="7"/>
  <c r="BM23" i="7"/>
  <c r="BL23" i="7"/>
  <c r="BK23" i="7"/>
  <c r="BJ23" i="7"/>
  <c r="BI23" i="7"/>
  <c r="BH23" i="7"/>
  <c r="BG23" i="7"/>
  <c r="BF23" i="7"/>
  <c r="BE23" i="7"/>
  <c r="BD23" i="7"/>
  <c r="BC23" i="7"/>
  <c r="BB23" i="7"/>
  <c r="BA23" i="7"/>
  <c r="AZ23" i="7"/>
  <c r="AY23" i="7"/>
  <c r="AX23" i="7"/>
  <c r="AW23" i="7"/>
  <c r="AV23" i="7"/>
  <c r="AU23" i="7"/>
  <c r="AT23" i="7"/>
  <c r="AS23" i="7"/>
  <c r="AR23" i="7"/>
  <c r="AQ23" i="7"/>
  <c r="AP23" i="7"/>
  <c r="AO23" i="7"/>
  <c r="AN23" i="7"/>
  <c r="AM23" i="7"/>
  <c r="AL23" i="7"/>
  <c r="AK23" i="7"/>
  <c r="AJ23" i="7"/>
  <c r="AI23" i="7"/>
  <c r="AH23" i="7"/>
  <c r="AG23" i="7"/>
  <c r="AF23" i="7"/>
  <c r="AE23" i="7"/>
  <c r="AD23" i="7"/>
  <c r="AC23" i="7"/>
  <c r="AB23" i="7"/>
  <c r="AA23" i="7"/>
  <c r="Z23" i="7"/>
  <c r="Y23" i="7"/>
  <c r="X23" i="7"/>
  <c r="W23" i="7"/>
  <c r="V23" i="7"/>
  <c r="U23" i="7"/>
  <c r="T23" i="7"/>
  <c r="S23" i="7"/>
  <c r="R23" i="7"/>
  <c r="Q23" i="7"/>
  <c r="P23" i="7"/>
  <c r="O23" i="7"/>
  <c r="N23" i="7"/>
  <c r="M23" i="7"/>
  <c r="L23" i="7"/>
  <c r="K23" i="7"/>
  <c r="J23" i="7"/>
  <c r="I23" i="7"/>
  <c r="H23" i="7"/>
  <c r="G23" i="7"/>
  <c r="F23" i="7"/>
  <c r="E23" i="7"/>
  <c r="D23" i="7"/>
  <c r="AS27" i="2" l="1"/>
  <c r="AT27" i="2" s="1"/>
  <c r="AU27" i="2" s="1"/>
  <c r="AV27" i="2" s="1"/>
  <c r="AW27" i="2" s="1"/>
  <c r="AX27" i="2" s="1"/>
  <c r="AY27" i="2" s="1"/>
  <c r="AZ27" i="2" s="1"/>
  <c r="BA27" i="2" s="1"/>
  <c r="BB27" i="2" s="1"/>
  <c r="BC27" i="2" s="1"/>
  <c r="BD27" i="2" s="1"/>
  <c r="BE27" i="2" s="1"/>
  <c r="BF27" i="2" s="1"/>
  <c r="BG27" i="2" s="1"/>
  <c r="BH27" i="2" s="1"/>
  <c r="BI27" i="2" s="1"/>
  <c r="AR27" i="2"/>
  <c r="AS18" i="2"/>
  <c r="AT18" i="2" s="1"/>
  <c r="AU18" i="2" s="1"/>
  <c r="AV18" i="2" s="1"/>
  <c r="AW18" i="2" s="1"/>
  <c r="AX18" i="2" s="1"/>
  <c r="AY18" i="2" s="1"/>
  <c r="AZ18" i="2" s="1"/>
  <c r="BA18" i="2" s="1"/>
  <c r="BB18" i="2" s="1"/>
  <c r="BC18" i="2" s="1"/>
  <c r="BD18" i="2" s="1"/>
  <c r="BE18" i="2" s="1"/>
  <c r="BF18" i="2" s="1"/>
  <c r="BG18" i="2" s="1"/>
  <c r="BH18" i="2" s="1"/>
  <c r="BI18" i="2" s="1"/>
  <c r="AR18" i="2"/>
  <c r="BA9" i="2" l="1"/>
  <c r="AZ9" i="2"/>
  <c r="AY9" i="2"/>
  <c r="AX9" i="2"/>
  <c r="AW9" i="2"/>
  <c r="AV9" i="2"/>
  <c r="AU9" i="2"/>
  <c r="AT9" i="2"/>
  <c r="AS9" i="2"/>
  <c r="AR9" i="2"/>
  <c r="AQ9" i="2"/>
  <c r="AP9" i="2"/>
  <c r="AO9" i="2"/>
  <c r="AN9" i="2"/>
  <c r="AM9" i="2"/>
  <c r="AL9" i="2"/>
  <c r="AK9" i="2"/>
  <c r="AJ9" i="2"/>
  <c r="AI9" i="2"/>
  <c r="AH9" i="2"/>
  <c r="AG9" i="2"/>
  <c r="AF9" i="2"/>
  <c r="AE9" i="2"/>
  <c r="AD9" i="2"/>
  <c r="AC9" i="2"/>
  <c r="AB9" i="2"/>
  <c r="BI8" i="2"/>
  <c r="BH8" i="2"/>
  <c r="BG8" i="2"/>
  <c r="BF8" i="2"/>
  <c r="BE8" i="2"/>
  <c r="BD8" i="2"/>
  <c r="BC8" i="2"/>
  <c r="BB8" i="2"/>
  <c r="BA8" i="2"/>
  <c r="AZ8" i="2"/>
  <c r="AY8" i="2"/>
  <c r="AX8" i="2"/>
  <c r="AW8" i="2"/>
  <c r="AV8" i="2"/>
  <c r="AU8" i="2"/>
  <c r="AT8" i="2"/>
  <c r="AS8" i="2"/>
  <c r="AR8" i="2"/>
  <c r="AQ8" i="2"/>
  <c r="AP8" i="2"/>
  <c r="AO8" i="2"/>
  <c r="AN8" i="2"/>
  <c r="AM8" i="2"/>
  <c r="AL8" i="2"/>
  <c r="AK8" i="2"/>
  <c r="AJ8" i="2"/>
  <c r="AI8" i="2"/>
  <c r="AH8" i="2"/>
  <c r="AG8" i="2"/>
  <c r="AF8" i="2"/>
  <c r="AE8" i="2"/>
  <c r="AD8" i="2"/>
  <c r="AC8" i="2"/>
  <c r="AB8" i="2"/>
  <c r="BI7" i="2"/>
  <c r="BH7" i="2"/>
  <c r="BG7" i="2"/>
  <c r="BF7" i="2"/>
  <c r="BE7" i="2"/>
  <c r="BD7" i="2"/>
  <c r="BC7" i="2"/>
  <c r="BB7" i="2"/>
  <c r="BA7" i="2"/>
  <c r="AZ7" i="2"/>
  <c r="AY7" i="2"/>
  <c r="AX7" i="2"/>
  <c r="AW7" i="2"/>
  <c r="AV7" i="2"/>
  <c r="AU7" i="2"/>
  <c r="AT7" i="2"/>
  <c r="AS7" i="2"/>
  <c r="AR7" i="2"/>
  <c r="AQ7" i="2"/>
  <c r="AP7" i="2"/>
  <c r="AO7" i="2"/>
  <c r="AN7" i="2"/>
  <c r="AM7" i="2"/>
  <c r="AL7" i="2"/>
  <c r="AK7" i="2"/>
  <c r="AJ7" i="2"/>
  <c r="AI7" i="2"/>
  <c r="AH7" i="2"/>
  <c r="AG7" i="2"/>
  <c r="AF7" i="2"/>
  <c r="AE7" i="2"/>
  <c r="AD7" i="2"/>
  <c r="AC7" i="2"/>
  <c r="AB7" i="2"/>
  <c r="BI6" i="2"/>
  <c r="BH6" i="2"/>
  <c r="BG6" i="2"/>
  <c r="BF6" i="2"/>
  <c r="BE6" i="2"/>
  <c r="BD6" i="2"/>
  <c r="BC6" i="2"/>
  <c r="BB6" i="2"/>
  <c r="BA6" i="2"/>
  <c r="AZ6" i="2"/>
  <c r="AY6" i="2"/>
  <c r="AX6" i="2"/>
  <c r="AW6" i="2"/>
  <c r="AV6" i="2"/>
  <c r="AU6" i="2"/>
  <c r="AT6" i="2"/>
  <c r="AS6" i="2"/>
  <c r="AR6" i="2"/>
  <c r="AQ6" i="2"/>
  <c r="AP6" i="2"/>
  <c r="AO6" i="2"/>
  <c r="AN6" i="2"/>
  <c r="AM6" i="2"/>
  <c r="AL6" i="2"/>
  <c r="AK6" i="2"/>
  <c r="AJ6" i="2"/>
  <c r="AI6" i="2"/>
  <c r="AH6" i="2"/>
  <c r="AG6" i="2"/>
  <c r="AF6" i="2"/>
  <c r="AE6" i="2"/>
  <c r="AD6" i="2"/>
  <c r="AC6" i="2"/>
  <c r="AB6" i="2"/>
  <c r="F22" i="5" l="1"/>
  <c r="E22" i="5"/>
  <c r="G22" i="5" l="1"/>
  <c r="H22" i="5" l="1"/>
  <c r="I22" i="5" l="1"/>
  <c r="J22" i="5" l="1"/>
  <c r="K22" i="5" l="1"/>
  <c r="L22" i="5" l="1"/>
  <c r="M22" i="5" l="1"/>
  <c r="N22" i="5" l="1"/>
  <c r="O22" i="5" l="1"/>
  <c r="P22" i="5" l="1"/>
  <c r="Q22" i="5" l="1"/>
  <c r="R22" i="5" l="1"/>
  <c r="S22" i="5" l="1"/>
  <c r="T22" i="5" l="1"/>
  <c r="U22" i="5" l="1"/>
  <c r="V22" i="5" l="1"/>
  <c r="W22" i="5" l="1"/>
  <c r="X22" i="5" l="1"/>
  <c r="Y22" i="5" l="1"/>
  <c r="Z22" i="5" l="1"/>
  <c r="AA22" i="5" l="1"/>
  <c r="AB22" i="5" l="1"/>
  <c r="AC22" i="5" l="1"/>
  <c r="AD22" i="5" l="1"/>
  <c r="AE22" i="5" l="1"/>
  <c r="AF22" i="5" l="1"/>
  <c r="C21" i="6" l="1"/>
  <c r="C113" i="6"/>
  <c r="C99" i="6"/>
  <c r="BI25" i="2" l="1"/>
  <c r="BH25" i="2"/>
  <c r="BG25" i="2"/>
  <c r="BF25" i="2"/>
  <c r="BE25" i="2"/>
  <c r="BD25" i="2"/>
  <c r="BC25" i="2"/>
  <c r="BB25" i="2"/>
  <c r="BA25" i="2"/>
  <c r="AZ25" i="2"/>
  <c r="AY25" i="2"/>
  <c r="AX25" i="2"/>
  <c r="AW25" i="2"/>
  <c r="AV25" i="2"/>
  <c r="AU25" i="2"/>
  <c r="AT25" i="2"/>
  <c r="AS25" i="2"/>
  <c r="AR25" i="2"/>
  <c r="AQ25" i="2"/>
  <c r="AP25" i="2"/>
  <c r="AO25" i="2"/>
  <c r="AN25" i="2"/>
  <c r="AM25" i="2"/>
  <c r="AL25" i="2"/>
  <c r="AK25" i="2"/>
  <c r="AJ25" i="2"/>
  <c r="AI25" i="2"/>
  <c r="AH25" i="2"/>
  <c r="AG25" i="2"/>
  <c r="AF25" i="2"/>
  <c r="AE25" i="2"/>
  <c r="AD25" i="2"/>
  <c r="AC25" i="2"/>
  <c r="AB25" i="2"/>
  <c r="AR26" i="2"/>
  <c r="AS26" i="2" s="1"/>
  <c r="AQ26" i="2"/>
  <c r="AP26" i="2"/>
  <c r="AK26" i="2"/>
  <c r="AL26" i="2"/>
  <c r="AM26" i="2" s="1"/>
  <c r="AI26" i="2"/>
  <c r="AH26" i="2"/>
  <c r="AG26" i="2"/>
  <c r="AF26" i="2"/>
  <c r="AE26" i="2"/>
  <c r="AD26" i="2"/>
  <c r="AC26" i="2"/>
  <c r="AB26" i="2"/>
  <c r="AF18" i="2"/>
  <c r="AG18" i="2" s="1"/>
  <c r="AH18" i="2" s="1"/>
  <c r="AI18" i="2" s="1"/>
  <c r="AJ18" i="2" s="1"/>
  <c r="AK18" i="2" s="1"/>
  <c r="AL18" i="2" s="1"/>
  <c r="AM18" i="2" s="1"/>
  <c r="AN18" i="2" s="1"/>
  <c r="AO18" i="2" s="1"/>
  <c r="AP18" i="2" s="1"/>
  <c r="AQ18" i="2" s="1"/>
  <c r="AE18" i="2"/>
  <c r="AE17" i="2"/>
  <c r="AF17" i="2" s="1"/>
  <c r="AD17" i="2"/>
  <c r="AC17" i="2"/>
  <c r="AC16" i="2" s="1"/>
  <c r="AD16" i="2"/>
  <c r="AB16" i="2"/>
  <c r="AH15" i="2"/>
  <c r="AI15" i="2" s="1"/>
  <c r="AG15" i="2"/>
  <c r="AF15" i="2"/>
  <c r="AE15" i="2"/>
  <c r="AE14" i="2"/>
  <c r="AF14" i="2" s="1"/>
  <c r="AG14" i="2" s="1"/>
  <c r="AH14" i="2" s="1"/>
  <c r="AI14" i="2" s="1"/>
  <c r="AJ14" i="2" s="1"/>
  <c r="AK14" i="2" s="1"/>
  <c r="AL14" i="2" s="1"/>
  <c r="AM14" i="2" s="1"/>
  <c r="AN14" i="2" s="1"/>
  <c r="AO14" i="2" s="1"/>
  <c r="AP14" i="2" s="1"/>
  <c r="AQ14" i="2" s="1"/>
  <c r="AR14" i="2" s="1"/>
  <c r="AS14" i="2" s="1"/>
  <c r="AT14" i="2" s="1"/>
  <c r="AU14" i="2" s="1"/>
  <c r="AV14" i="2" s="1"/>
  <c r="AW14" i="2" s="1"/>
  <c r="AX14" i="2" s="1"/>
  <c r="AY14" i="2" s="1"/>
  <c r="AZ14" i="2" s="1"/>
  <c r="BA14" i="2" s="1"/>
  <c r="BB14" i="2" s="1"/>
  <c r="BC14" i="2" s="1"/>
  <c r="BD14" i="2" s="1"/>
  <c r="BE14" i="2" s="1"/>
  <c r="BF14" i="2" s="1"/>
  <c r="BG14" i="2" s="1"/>
  <c r="BH14" i="2" s="1"/>
  <c r="BI14" i="2" s="1"/>
  <c r="BB9" i="2" l="1"/>
  <c r="AT26" i="2"/>
  <c r="AN26" i="2"/>
  <c r="AJ15" i="2"/>
  <c r="AF16" i="2"/>
  <c r="AG17" i="2"/>
  <c r="AE16" i="2"/>
  <c r="C19" i="5"/>
  <c r="C16" i="5"/>
  <c r="C15" i="5"/>
  <c r="C14" i="5"/>
  <c r="C13" i="5"/>
  <c r="C12" i="5"/>
  <c r="C10" i="5"/>
  <c r="C9" i="5"/>
  <c r="C8" i="5"/>
  <c r="C7" i="5"/>
  <c r="C5" i="5"/>
  <c r="O17" i="6"/>
  <c r="N17" i="6"/>
  <c r="M17" i="6"/>
  <c r="L17" i="6"/>
  <c r="K17" i="6"/>
  <c r="J17" i="6"/>
  <c r="I17" i="6"/>
  <c r="H17" i="6"/>
  <c r="G17" i="6"/>
  <c r="F17" i="6"/>
  <c r="E17" i="6"/>
  <c r="D17" i="6"/>
  <c r="O15" i="6"/>
  <c r="N15" i="6"/>
  <c r="M15" i="6"/>
  <c r="L15" i="6"/>
  <c r="K15" i="6"/>
  <c r="J15" i="6"/>
  <c r="I15" i="6"/>
  <c r="H15" i="6"/>
  <c r="G15" i="6"/>
  <c r="F15" i="6"/>
  <c r="E15" i="6"/>
  <c r="D15" i="6"/>
  <c r="O14" i="6"/>
  <c r="N14" i="6"/>
  <c r="M14" i="6"/>
  <c r="L14" i="6"/>
  <c r="K14" i="6"/>
  <c r="J14" i="6"/>
  <c r="I14" i="6"/>
  <c r="H14" i="6"/>
  <c r="G14" i="6"/>
  <c r="F14" i="6"/>
  <c r="E14" i="6"/>
  <c r="D14" i="6"/>
  <c r="O13" i="6"/>
  <c r="N13" i="6"/>
  <c r="M13" i="6"/>
  <c r="L13" i="6"/>
  <c r="K13" i="6"/>
  <c r="J13" i="6"/>
  <c r="I13" i="6"/>
  <c r="H13" i="6"/>
  <c r="G13" i="6"/>
  <c r="F13" i="6"/>
  <c r="E13" i="6"/>
  <c r="D13" i="6"/>
  <c r="O85" i="6"/>
  <c r="N85" i="6"/>
  <c r="M85" i="6"/>
  <c r="L85" i="6"/>
  <c r="K85" i="6"/>
  <c r="J85" i="6"/>
  <c r="O83" i="6"/>
  <c r="N83" i="6"/>
  <c r="M83" i="6"/>
  <c r="L83" i="6"/>
  <c r="K83" i="6"/>
  <c r="J83" i="6"/>
  <c r="O81" i="6"/>
  <c r="N81" i="6"/>
  <c r="M81" i="6"/>
  <c r="L81" i="6"/>
  <c r="K81" i="6"/>
  <c r="J81" i="6"/>
  <c r="O79" i="6"/>
  <c r="N79" i="6"/>
  <c r="M79" i="6"/>
  <c r="L79" i="6"/>
  <c r="K79" i="6"/>
  <c r="J79" i="6"/>
  <c r="O75" i="6"/>
  <c r="N75" i="6"/>
  <c r="M75" i="6"/>
  <c r="L75" i="6"/>
  <c r="K75" i="6"/>
  <c r="J75" i="6"/>
  <c r="BC9" i="2" l="1"/>
  <c r="AU26" i="2"/>
  <c r="AO26" i="2"/>
  <c r="AH17" i="2"/>
  <c r="AG16" i="2"/>
  <c r="AK15" i="2"/>
  <c r="BD9" i="2" l="1"/>
  <c r="AV26" i="2"/>
  <c r="AL15" i="2"/>
  <c r="AI17" i="2"/>
  <c r="AH16" i="2"/>
  <c r="BE9" i="2" l="1"/>
  <c r="AW26" i="2"/>
  <c r="AM15" i="2"/>
  <c r="AJ17" i="2"/>
  <c r="AI16" i="2"/>
  <c r="BF9" i="2" l="1"/>
  <c r="AX26" i="2"/>
  <c r="AK17" i="2"/>
  <c r="AJ16" i="2"/>
  <c r="AN15" i="2"/>
  <c r="BG9" i="2" l="1"/>
  <c r="AY26" i="2"/>
  <c r="AL17" i="2"/>
  <c r="AK16" i="2"/>
  <c r="AO15" i="2"/>
  <c r="BI9" i="2" l="1"/>
  <c r="BH9" i="2"/>
  <c r="AZ26" i="2"/>
  <c r="AM17" i="2"/>
  <c r="AL16" i="2"/>
  <c r="AP15" i="2"/>
  <c r="BA26" i="2" l="1"/>
  <c r="AQ15" i="2"/>
  <c r="AN17" i="2"/>
  <c r="AM16" i="2"/>
  <c r="BB26" i="2" l="1"/>
  <c r="AO17" i="2"/>
  <c r="AN16" i="2"/>
  <c r="AR15" i="2"/>
  <c r="BC26" i="2" l="1"/>
  <c r="AS15" i="2"/>
  <c r="AP17" i="2"/>
  <c r="AO16" i="2"/>
  <c r="BD26" i="2" l="1"/>
  <c r="AQ17" i="2"/>
  <c r="AP16" i="2"/>
  <c r="AT15" i="2"/>
  <c r="BE26" i="2" l="1"/>
  <c r="AU15" i="2"/>
  <c r="AR17" i="2"/>
  <c r="AQ16" i="2"/>
  <c r="BF26" i="2" l="1"/>
  <c r="AV15" i="2"/>
  <c r="AS17" i="2"/>
  <c r="AR16" i="2"/>
  <c r="BG26" i="2" l="1"/>
  <c r="AT17" i="2"/>
  <c r="AS16" i="2"/>
  <c r="AW15" i="2"/>
  <c r="BH26" i="2" l="1"/>
  <c r="AU17" i="2"/>
  <c r="AT16" i="2"/>
  <c r="AX15" i="2"/>
  <c r="BI26" i="2" l="1"/>
  <c r="AV17" i="2"/>
  <c r="AU16" i="2"/>
  <c r="AY15" i="2"/>
  <c r="AZ15" i="2" l="1"/>
  <c r="AW17" i="2"/>
  <c r="AV16" i="2"/>
  <c r="BA15" i="2" l="1"/>
  <c r="AX17" i="2"/>
  <c r="AW16" i="2"/>
  <c r="BB15" i="2" l="1"/>
  <c r="AY17" i="2"/>
  <c r="AX16" i="2"/>
  <c r="AZ17" i="2" l="1"/>
  <c r="AY16" i="2"/>
  <c r="BC15" i="2"/>
  <c r="BA17" i="2" l="1"/>
  <c r="AZ16" i="2"/>
  <c r="BD15" i="2"/>
  <c r="BB17" i="2" l="1"/>
  <c r="BA16" i="2"/>
  <c r="BE15" i="2"/>
  <c r="BF15" i="2" l="1"/>
  <c r="BC17" i="2"/>
  <c r="BB16" i="2"/>
  <c r="BD17" i="2" l="1"/>
  <c r="BC16" i="2"/>
  <c r="BG15" i="2"/>
  <c r="BH15" i="2" l="1"/>
  <c r="BE17" i="2"/>
  <c r="BD16" i="2"/>
  <c r="BF17" i="2" l="1"/>
  <c r="BE16" i="2"/>
  <c r="BI15" i="2"/>
  <c r="BG17" i="2" l="1"/>
  <c r="BF16" i="2"/>
  <c r="BH17" i="2" l="1"/>
  <c r="BG16" i="2"/>
  <c r="BI17" i="2" l="1"/>
  <c r="BI16" i="2" s="1"/>
  <c r="BH16" i="2"/>
  <c r="E15" i="5" l="1"/>
  <c r="G5" i="5"/>
  <c r="G8" i="5" s="1"/>
  <c r="F5" i="5"/>
  <c r="F8" i="5" s="1"/>
  <c r="E5" i="5"/>
  <c r="E8" i="5" s="1"/>
  <c r="D24" i="17" l="1"/>
  <c r="E24" i="17" s="1"/>
  <c r="F24" i="17" s="1"/>
  <c r="G24" i="17" s="1"/>
  <c r="H24" i="17" s="1"/>
  <c r="I24" i="17" s="1"/>
  <c r="J24" i="17" s="1"/>
  <c r="K24" i="17" s="1"/>
  <c r="L24" i="17" s="1"/>
  <c r="M24" i="17" s="1"/>
  <c r="N24" i="17" s="1"/>
  <c r="O24" i="17" s="1"/>
  <c r="P24" i="17" s="1"/>
  <c r="Q24" i="17" s="1"/>
  <c r="R24" i="17" s="1"/>
  <c r="S24" i="17" s="1"/>
  <c r="T24" i="17" s="1"/>
  <c r="U24" i="17" s="1"/>
  <c r="V24" i="17" s="1"/>
  <c r="W24" i="17" s="1"/>
  <c r="X24" i="17" s="1"/>
  <c r="Y24" i="17" s="1"/>
  <c r="Z24" i="17" s="1"/>
  <c r="AA24" i="17" s="1"/>
  <c r="AB24" i="17" s="1"/>
  <c r="AC24" i="17" s="1"/>
  <c r="AD24" i="17" s="1"/>
  <c r="AE24" i="17" s="1"/>
  <c r="D20" i="17"/>
  <c r="E20" i="17" s="1"/>
  <c r="F20" i="17" s="1"/>
  <c r="G20" i="17" s="1"/>
  <c r="H20" i="17" s="1"/>
  <c r="I20" i="17" s="1"/>
  <c r="J20" i="17" s="1"/>
  <c r="K20" i="17" s="1"/>
  <c r="L20" i="17" s="1"/>
  <c r="M20" i="17" s="1"/>
  <c r="N20" i="17" s="1"/>
  <c r="O20" i="17" s="1"/>
  <c r="P20" i="17" s="1"/>
  <c r="Q20" i="17" s="1"/>
  <c r="R20" i="17" s="1"/>
  <c r="S20" i="17" s="1"/>
  <c r="T20" i="17" s="1"/>
  <c r="U20" i="17" s="1"/>
  <c r="V20" i="17" s="1"/>
  <c r="W20" i="17" s="1"/>
  <c r="X20" i="17" s="1"/>
  <c r="Y20" i="17" s="1"/>
  <c r="Z20" i="17" s="1"/>
  <c r="AA20" i="17" s="1"/>
  <c r="AB20" i="17" s="1"/>
  <c r="AC20" i="17" s="1"/>
  <c r="AD20" i="17" s="1"/>
  <c r="AE20" i="17" s="1"/>
  <c r="D29" i="17" l="1"/>
  <c r="E29" i="17" s="1"/>
  <c r="F29" i="17" s="1"/>
  <c r="G29" i="17" s="1"/>
  <c r="H29" i="17" s="1"/>
  <c r="I29" i="17" s="1"/>
  <c r="J29" i="17" s="1"/>
  <c r="K29" i="17" s="1"/>
  <c r="L29" i="17" s="1"/>
  <c r="M29" i="17" s="1"/>
  <c r="N29" i="17" s="1"/>
  <c r="O29" i="17" s="1"/>
  <c r="P29" i="17" s="1"/>
  <c r="Q29" i="17" s="1"/>
  <c r="R29" i="17" s="1"/>
  <c r="S29" i="17" s="1"/>
  <c r="T29" i="17" s="1"/>
  <c r="U29" i="17" s="1"/>
  <c r="V29" i="17" s="1"/>
  <c r="W29" i="17" s="1"/>
  <c r="X29" i="17" s="1"/>
  <c r="Y29" i="17" s="1"/>
  <c r="Z29" i="17" s="1"/>
  <c r="AA29" i="17" s="1"/>
  <c r="AB29" i="17" s="1"/>
  <c r="AC29" i="17" s="1"/>
  <c r="AD29" i="17" s="1"/>
  <c r="AE29" i="17" s="1"/>
  <c r="E26" i="17"/>
  <c r="F26" i="17" s="1"/>
  <c r="G26" i="17" s="1"/>
  <c r="H26" i="17" s="1"/>
  <c r="I26" i="17" s="1"/>
  <c r="J26" i="17" s="1"/>
  <c r="K26" i="17" s="1"/>
  <c r="L26" i="17" s="1"/>
  <c r="M26" i="17" s="1"/>
  <c r="N26" i="17" s="1"/>
  <c r="O26" i="17" s="1"/>
  <c r="P26" i="17" s="1"/>
  <c r="Q26" i="17" s="1"/>
  <c r="R26" i="17" s="1"/>
  <c r="S26" i="17" s="1"/>
  <c r="T26" i="17" s="1"/>
  <c r="U26" i="17" s="1"/>
  <c r="V26" i="17" s="1"/>
  <c r="W26" i="17" s="1"/>
  <c r="X26" i="17" s="1"/>
  <c r="Y26" i="17" s="1"/>
  <c r="Z26" i="17" s="1"/>
  <c r="AA26" i="17" s="1"/>
  <c r="AB26" i="17" s="1"/>
  <c r="AC26" i="17" s="1"/>
  <c r="AD26" i="17" s="1"/>
  <c r="AE26" i="17" s="1"/>
  <c r="D26" i="17"/>
  <c r="H5" i="5"/>
  <c r="I5" i="5" s="1"/>
  <c r="J5" i="5" s="1"/>
  <c r="K5" i="5" s="1"/>
  <c r="L5" i="5" s="1"/>
  <c r="M5" i="5" s="1"/>
  <c r="N5" i="5" s="1"/>
  <c r="O5" i="5" s="1"/>
  <c r="P5" i="5" s="1"/>
  <c r="Q5" i="5" s="1"/>
  <c r="R5" i="5" s="1"/>
  <c r="S5" i="5" s="1"/>
  <c r="T5" i="5" s="1"/>
  <c r="U5" i="5" s="1"/>
  <c r="V5" i="5" s="1"/>
  <c r="W5" i="5" s="1"/>
  <c r="X5" i="5" s="1"/>
  <c r="Y5" i="5" s="1"/>
  <c r="Z5" i="5" s="1"/>
  <c r="AA5" i="5" s="1"/>
  <c r="AB5" i="5" s="1"/>
  <c r="AC5" i="5" s="1"/>
  <c r="AD5" i="5" s="1"/>
  <c r="AE5" i="5" s="1"/>
  <c r="AF5" i="5" s="1"/>
  <c r="F15" i="5"/>
  <c r="G15" i="5" s="1"/>
  <c r="H15" i="5" s="1"/>
  <c r="I15" i="5" s="1"/>
  <c r="J15" i="5" s="1"/>
  <c r="K15" i="5" s="1"/>
  <c r="L15" i="5" s="1"/>
  <c r="M15" i="5" s="1"/>
  <c r="N15" i="5" s="1"/>
  <c r="O15" i="5" s="1"/>
  <c r="P15" i="5" s="1"/>
  <c r="Q15" i="5" s="1"/>
  <c r="R15" i="5" s="1"/>
  <c r="S15" i="5" s="1"/>
  <c r="T15" i="5" s="1"/>
  <c r="U15" i="5" s="1"/>
  <c r="V15" i="5" s="1"/>
  <c r="W15" i="5" s="1"/>
  <c r="X15" i="5" s="1"/>
  <c r="Y15" i="5" s="1"/>
  <c r="Z15" i="5" s="1"/>
  <c r="AA15" i="5" s="1"/>
  <c r="AB15" i="5" s="1"/>
  <c r="AC15" i="5" s="1"/>
  <c r="AD15" i="5" s="1"/>
  <c r="AE15" i="5" s="1"/>
  <c r="AF15" i="5" s="1"/>
  <c r="AF18" i="5" s="1"/>
  <c r="G11" i="5"/>
  <c r="G17" i="5" s="1"/>
  <c r="F11" i="5"/>
  <c r="F17" i="5" s="1"/>
  <c r="E11" i="5"/>
  <c r="E17" i="5" s="1"/>
  <c r="D11" i="5"/>
  <c r="C11" i="5" s="1"/>
  <c r="Y8" i="2"/>
  <c r="Y9" i="2" s="1"/>
  <c r="Y10" i="2" s="1"/>
  <c r="Y11" i="2" s="1"/>
  <c r="Y12" i="2" s="1"/>
  <c r="Y13" i="2" s="1"/>
  <c r="Y14" i="2" s="1"/>
  <c r="Y15" i="2" s="1"/>
  <c r="Y16" i="2" s="1"/>
  <c r="Y7" i="2"/>
  <c r="W8" i="2"/>
  <c r="W9" i="2" s="1"/>
  <c r="W10" i="2" s="1"/>
  <c r="W11" i="2" s="1"/>
  <c r="W12" i="2" s="1"/>
  <c r="W13" i="2" s="1"/>
  <c r="W14" i="2" s="1"/>
  <c r="W15" i="2" s="1"/>
  <c r="W16" i="2" s="1"/>
  <c r="W7" i="2"/>
  <c r="I13" i="2"/>
  <c r="I12" i="2"/>
  <c r="I11" i="2"/>
  <c r="I10" i="2"/>
  <c r="I9" i="2"/>
  <c r="I8" i="2"/>
  <c r="I7" i="2"/>
  <c r="I6" i="2"/>
  <c r="I5" i="2"/>
  <c r="I4" i="2"/>
  <c r="I3" i="2"/>
  <c r="D17" i="5" l="1"/>
  <c r="C17" i="5" s="1"/>
  <c r="D18" i="5"/>
  <c r="C18" i="5" s="1"/>
  <c r="L18" i="5"/>
  <c r="T18" i="5"/>
  <c r="AB18" i="5"/>
  <c r="E18" i="5"/>
  <c r="M18" i="5"/>
  <c r="U18" i="5"/>
  <c r="AC18" i="5"/>
  <c r="F18" i="5"/>
  <c r="N18" i="5"/>
  <c r="V18" i="5"/>
  <c r="AD18" i="5"/>
  <c r="G18" i="5"/>
  <c r="O18" i="5"/>
  <c r="W18" i="5"/>
  <c r="AE18" i="5"/>
  <c r="H18" i="5"/>
  <c r="P18" i="5"/>
  <c r="X18" i="5"/>
  <c r="I18" i="5"/>
  <c r="Q18" i="5"/>
  <c r="Y18" i="5"/>
  <c r="J18" i="5"/>
  <c r="R18" i="5"/>
  <c r="Z18" i="5"/>
  <c r="K18" i="5"/>
  <c r="S18" i="5"/>
  <c r="AA18" i="5"/>
  <c r="JG2" i="7"/>
  <c r="JG4" i="8"/>
  <c r="JH4" i="8" s="1"/>
  <c r="JI4" i="8" s="1"/>
  <c r="JJ4" i="8" s="1"/>
  <c r="JK4" i="8" s="1"/>
  <c r="JL4" i="8" s="1"/>
  <c r="JM4" i="8" s="1"/>
  <c r="JN4" i="8" s="1"/>
  <c r="JO4" i="8" s="1"/>
  <c r="JP4" i="8" s="1"/>
  <c r="JQ4" i="8" s="1"/>
  <c r="JR4" i="8" s="1"/>
  <c r="JS4" i="8" s="1"/>
  <c r="JT4" i="8" s="1"/>
  <c r="JU4" i="8" s="1"/>
  <c r="JV4" i="8" s="1"/>
  <c r="JW4" i="8" s="1"/>
  <c r="JX4" i="8" s="1"/>
  <c r="JY4" i="8" s="1"/>
  <c r="JZ4" i="8" s="1"/>
  <c r="KA4" i="8" s="1"/>
  <c r="KB4" i="8" s="1"/>
  <c r="KC4" i="8" s="1"/>
  <c r="KD4" i="8" s="1"/>
  <c r="KE4" i="8" s="1"/>
  <c r="KF4" i="8" s="1"/>
  <c r="KG4" i="8" s="1"/>
  <c r="KH4" i="8" s="1"/>
  <c r="KI4" i="8" s="1"/>
  <c r="KJ4" i="8" s="1"/>
  <c r="KK4" i="8" s="1"/>
  <c r="KL4" i="8" s="1"/>
  <c r="KM4" i="8" s="1"/>
  <c r="KN4" i="8" s="1"/>
  <c r="KO4" i="8" s="1"/>
  <c r="KP4" i="8" s="1"/>
  <c r="KQ4" i="8" s="1"/>
  <c r="KR4" i="8" s="1"/>
  <c r="KS4" i="8" s="1"/>
  <c r="KT4" i="8" s="1"/>
  <c r="KU4" i="8" s="1"/>
  <c r="KV4" i="8" s="1"/>
  <c r="KW4" i="8" s="1"/>
  <c r="KX4" i="8" s="1"/>
  <c r="KY4" i="8" s="1"/>
  <c r="KZ4" i="8" s="1"/>
  <c r="LA4" i="8" s="1"/>
  <c r="LB4" i="8" s="1"/>
  <c r="LC4" i="8" s="1"/>
  <c r="LD4" i="8" s="1"/>
  <c r="LE4" i="8" s="1"/>
  <c r="LF4" i="8" s="1"/>
  <c r="LG4" i="8" s="1"/>
  <c r="LH4" i="8" s="1"/>
  <c r="LI4" i="8" s="1"/>
  <c r="LJ4" i="8" s="1"/>
  <c r="LK4" i="8" s="1"/>
  <c r="LL4" i="8" s="1"/>
  <c r="LM4" i="8" s="1"/>
  <c r="LN4" i="8" s="1"/>
  <c r="LO4" i="8" s="1"/>
  <c r="LP4" i="8" s="1"/>
  <c r="LQ4" i="8" s="1"/>
  <c r="LR4" i="8" s="1"/>
  <c r="LS4" i="8" s="1"/>
  <c r="LT4" i="8" s="1"/>
  <c r="LU4" i="8" s="1"/>
  <c r="LV4" i="8" s="1"/>
  <c r="LW4" i="8" s="1"/>
  <c r="LX4" i="8" s="1"/>
  <c r="LY4" i="8" s="1"/>
  <c r="LZ4" i="8" s="1"/>
  <c r="MA4" i="8" s="1"/>
  <c r="MB4" i="8" s="1"/>
  <c r="MC4" i="8" s="1"/>
  <c r="MD4" i="8" s="1"/>
  <c r="ME4" i="8" s="1"/>
  <c r="MF4" i="8" s="1"/>
  <c r="MG4" i="8" s="1"/>
  <c r="MH4" i="8" s="1"/>
  <c r="MI4" i="8" s="1"/>
  <c r="MJ4" i="8" s="1"/>
  <c r="MK4" i="8" s="1"/>
  <c r="ML4" i="8" s="1"/>
  <c r="MM4" i="8" s="1"/>
  <c r="MN4" i="8" s="1"/>
  <c r="MO4" i="8" s="1"/>
  <c r="MP4" i="8" s="1"/>
  <c r="MQ4" i="8" s="1"/>
  <c r="MR4" i="8" s="1"/>
  <c r="MS4" i="8" s="1"/>
  <c r="MT4" i="8" s="1"/>
  <c r="MU4" i="8" s="1"/>
  <c r="MV4" i="8" s="1"/>
  <c r="MW4" i="8" s="1"/>
  <c r="MX4" i="8" s="1"/>
  <c r="MY4" i="8" s="1"/>
  <c r="MZ4" i="8" s="1"/>
  <c r="NA4" i="8" s="1"/>
  <c r="NB4" i="8" s="1"/>
  <c r="NC4" i="8" s="1"/>
  <c r="ND4" i="8" s="1"/>
  <c r="NE4" i="8" s="1"/>
  <c r="NF4" i="8" s="1"/>
  <c r="NG4" i="8" s="1"/>
  <c r="NH4" i="8" s="1"/>
  <c r="NI4" i="8" s="1"/>
  <c r="NJ4" i="8" s="1"/>
  <c r="NK4" i="8" s="1"/>
  <c r="NL4" i="8" s="1"/>
  <c r="NM4" i="8" s="1"/>
  <c r="NN4" i="8" s="1"/>
  <c r="NO4" i="8" s="1"/>
  <c r="NP4" i="8" s="1"/>
  <c r="NQ4" i="8" s="1"/>
  <c r="NR4" i="8" s="1"/>
  <c r="NS4" i="8" s="1"/>
  <c r="NT4" i="8" s="1"/>
  <c r="NU4" i="8" s="1"/>
  <c r="JF4" i="8"/>
  <c r="CI16" i="9"/>
  <c r="CU16" i="9" s="1"/>
  <c r="DG16" i="9" s="1"/>
  <c r="DS16" i="9" s="1"/>
  <c r="EE16" i="9" s="1"/>
  <c r="EQ16" i="9" s="1"/>
  <c r="FC16" i="9" s="1"/>
  <c r="FO16" i="9" s="1"/>
  <c r="GA16" i="9" s="1"/>
  <c r="GM16" i="9" s="1"/>
  <c r="GY16" i="9" s="1"/>
  <c r="HK16" i="9" s="1"/>
  <c r="HW16" i="9" s="1"/>
  <c r="II16" i="9" s="1"/>
  <c r="IU16" i="9" s="1"/>
  <c r="JG16" i="9" s="1"/>
  <c r="JS16" i="9" s="1"/>
  <c r="KE16" i="9" s="1"/>
  <c r="KQ16" i="9" s="1"/>
  <c r="LC16" i="9" s="1"/>
  <c r="LO16" i="9" s="1"/>
  <c r="MA16" i="9" s="1"/>
  <c r="MM16" i="9" s="1"/>
  <c r="MY16" i="9" s="1"/>
  <c r="CH16" i="9"/>
  <c r="CT16" i="9" s="1"/>
  <c r="DF16" i="9" s="1"/>
  <c r="DR16" i="9" s="1"/>
  <c r="ED16" i="9" s="1"/>
  <c r="EP16" i="9" s="1"/>
  <c r="FB16" i="9" s="1"/>
  <c r="FN16" i="9" s="1"/>
  <c r="FZ16" i="9" s="1"/>
  <c r="GL16" i="9" s="1"/>
  <c r="GX16" i="9" s="1"/>
  <c r="HJ16" i="9" s="1"/>
  <c r="HV16" i="9" s="1"/>
  <c r="IH16" i="9" s="1"/>
  <c r="IT16" i="9" s="1"/>
  <c r="JF16" i="9" s="1"/>
  <c r="JR16" i="9" s="1"/>
  <c r="KD16" i="9" s="1"/>
  <c r="KP16" i="9" s="1"/>
  <c r="LB16" i="9" s="1"/>
  <c r="LN16" i="9" s="1"/>
  <c r="LZ16" i="9" s="1"/>
  <c r="ML16" i="9" s="1"/>
  <c r="MX16" i="9" s="1"/>
  <c r="BK16" i="9"/>
  <c r="BW16" i="9" s="1"/>
  <c r="BJ16" i="9"/>
  <c r="BV16" i="9" s="1"/>
  <c r="BC16" i="9"/>
  <c r="BO16" i="9" s="1"/>
  <c r="CA16" i="9" s="1"/>
  <c r="CM16" i="9" s="1"/>
  <c r="CY16" i="9" s="1"/>
  <c r="DK16" i="9" s="1"/>
  <c r="DW16" i="9" s="1"/>
  <c r="EI16" i="9" s="1"/>
  <c r="EU16" i="9" s="1"/>
  <c r="FG16" i="9" s="1"/>
  <c r="FS16" i="9" s="1"/>
  <c r="GE16" i="9" s="1"/>
  <c r="GQ16" i="9" s="1"/>
  <c r="HC16" i="9" s="1"/>
  <c r="HO16" i="9" s="1"/>
  <c r="IA16" i="9" s="1"/>
  <c r="IM16" i="9" s="1"/>
  <c r="IY16" i="9" s="1"/>
  <c r="JK16" i="9" s="1"/>
  <c r="JW16" i="9" s="1"/>
  <c r="KI16" i="9" s="1"/>
  <c r="KU16" i="9" s="1"/>
  <c r="LG16" i="9" s="1"/>
  <c r="LS16" i="9" s="1"/>
  <c r="ME16" i="9" s="1"/>
  <c r="MQ16" i="9" s="1"/>
  <c r="NC16" i="9" s="1"/>
  <c r="BB16" i="9"/>
  <c r="BN16" i="9" s="1"/>
  <c r="BZ16" i="9" s="1"/>
  <c r="CL16" i="9" s="1"/>
  <c r="CX16" i="9" s="1"/>
  <c r="DJ16" i="9" s="1"/>
  <c r="DV16" i="9" s="1"/>
  <c r="EH16" i="9" s="1"/>
  <c r="ET16" i="9" s="1"/>
  <c r="FF16" i="9" s="1"/>
  <c r="FR16" i="9" s="1"/>
  <c r="GD16" i="9" s="1"/>
  <c r="GP16" i="9" s="1"/>
  <c r="HB16" i="9" s="1"/>
  <c r="HN16" i="9" s="1"/>
  <c r="HZ16" i="9" s="1"/>
  <c r="IL16" i="9" s="1"/>
  <c r="IX16" i="9" s="1"/>
  <c r="JJ16" i="9" s="1"/>
  <c r="JV16" i="9" s="1"/>
  <c r="KH16" i="9" s="1"/>
  <c r="KT16" i="9" s="1"/>
  <c r="LF16" i="9" s="1"/>
  <c r="LR16" i="9" s="1"/>
  <c r="MD16" i="9" s="1"/>
  <c r="MP16" i="9" s="1"/>
  <c r="NB16" i="9" s="1"/>
  <c r="AU16" i="9"/>
  <c r="BG16" i="9" s="1"/>
  <c r="BS16" i="9" s="1"/>
  <c r="CE16" i="9" s="1"/>
  <c r="CQ16" i="9" s="1"/>
  <c r="DC16" i="9" s="1"/>
  <c r="DO16" i="9" s="1"/>
  <c r="EA16" i="9" s="1"/>
  <c r="EM16" i="9" s="1"/>
  <c r="EY16" i="9" s="1"/>
  <c r="FK16" i="9" s="1"/>
  <c r="FW16" i="9" s="1"/>
  <c r="GI16" i="9" s="1"/>
  <c r="GU16" i="9" s="1"/>
  <c r="HG16" i="9" s="1"/>
  <c r="HS16" i="9" s="1"/>
  <c r="IE16" i="9" s="1"/>
  <c r="IQ16" i="9" s="1"/>
  <c r="JC16" i="9" s="1"/>
  <c r="JO16" i="9" s="1"/>
  <c r="KA16" i="9" s="1"/>
  <c r="KM16" i="9" s="1"/>
  <c r="KY16" i="9" s="1"/>
  <c r="LK16" i="9" s="1"/>
  <c r="LW16" i="9" s="1"/>
  <c r="MI16" i="9" s="1"/>
  <c r="MU16" i="9" s="1"/>
  <c r="NG16" i="9" s="1"/>
  <c r="AT16" i="9"/>
  <c r="BF16" i="9" s="1"/>
  <c r="BR16" i="9" s="1"/>
  <c r="CD16" i="9" s="1"/>
  <c r="CP16" i="9" s="1"/>
  <c r="DB16" i="9" s="1"/>
  <c r="DN16" i="9" s="1"/>
  <c r="DZ16" i="9" s="1"/>
  <c r="EL16" i="9" s="1"/>
  <c r="EX16" i="9" s="1"/>
  <c r="FJ16" i="9" s="1"/>
  <c r="FV16" i="9" s="1"/>
  <c r="GH16" i="9" s="1"/>
  <c r="GT16" i="9" s="1"/>
  <c r="HF16" i="9" s="1"/>
  <c r="HR16" i="9" s="1"/>
  <c r="ID16" i="9" s="1"/>
  <c r="IP16" i="9" s="1"/>
  <c r="JB16" i="9" s="1"/>
  <c r="JN16" i="9" s="1"/>
  <c r="JZ16" i="9" s="1"/>
  <c r="KL16" i="9" s="1"/>
  <c r="KX16" i="9" s="1"/>
  <c r="LJ16" i="9" s="1"/>
  <c r="LV16" i="9" s="1"/>
  <c r="MH16" i="9" s="1"/>
  <c r="MT16" i="9" s="1"/>
  <c r="NF16" i="9" s="1"/>
  <c r="AM16" i="9"/>
  <c r="AY16" i="9" s="1"/>
  <c r="AL16" i="9"/>
  <c r="AX16" i="9" s="1"/>
  <c r="AK16" i="9"/>
  <c r="AW16" i="9" s="1"/>
  <c r="BI16" i="9" s="1"/>
  <c r="BU16" i="9" s="1"/>
  <c r="CG16" i="9" s="1"/>
  <c r="CS16" i="9" s="1"/>
  <c r="DE16" i="9" s="1"/>
  <c r="DQ16" i="9" s="1"/>
  <c r="EC16" i="9" s="1"/>
  <c r="EO16" i="9" s="1"/>
  <c r="FA16" i="9" s="1"/>
  <c r="FM16" i="9" s="1"/>
  <c r="FY16" i="9" s="1"/>
  <c r="GK16" i="9" s="1"/>
  <c r="GW16" i="9" s="1"/>
  <c r="HI16" i="9" s="1"/>
  <c r="HU16" i="9" s="1"/>
  <c r="IG16" i="9" s="1"/>
  <c r="IS16" i="9" s="1"/>
  <c r="JE16" i="9" s="1"/>
  <c r="JQ16" i="9" s="1"/>
  <c r="KC16" i="9" s="1"/>
  <c r="KO16" i="9" s="1"/>
  <c r="LA16" i="9" s="1"/>
  <c r="LM16" i="9" s="1"/>
  <c r="LY16" i="9" s="1"/>
  <c r="MK16" i="9" s="1"/>
  <c r="MW16" i="9" s="1"/>
  <c r="NI16" i="9" s="1"/>
  <c r="AJ16" i="9"/>
  <c r="AV16" i="9" s="1"/>
  <c r="BH16" i="9" s="1"/>
  <c r="BT16" i="9" s="1"/>
  <c r="CF16" i="9" s="1"/>
  <c r="CR16" i="9" s="1"/>
  <c r="DD16" i="9" s="1"/>
  <c r="DP16" i="9" s="1"/>
  <c r="EB16" i="9" s="1"/>
  <c r="EN16" i="9" s="1"/>
  <c r="EZ16" i="9" s="1"/>
  <c r="FL16" i="9" s="1"/>
  <c r="FX16" i="9" s="1"/>
  <c r="GJ16" i="9" s="1"/>
  <c r="GV16" i="9" s="1"/>
  <c r="HH16" i="9" s="1"/>
  <c r="HT16" i="9" s="1"/>
  <c r="IF16" i="9" s="1"/>
  <c r="IR16" i="9" s="1"/>
  <c r="JD16" i="9" s="1"/>
  <c r="JP16" i="9" s="1"/>
  <c r="KB16" i="9" s="1"/>
  <c r="KN16" i="9" s="1"/>
  <c r="KZ16" i="9" s="1"/>
  <c r="LL16" i="9" s="1"/>
  <c r="LX16" i="9" s="1"/>
  <c r="MJ16" i="9" s="1"/>
  <c r="MV16" i="9" s="1"/>
  <c r="NH16" i="9" s="1"/>
  <c r="AI16" i="9"/>
  <c r="AH16" i="9"/>
  <c r="AG16" i="9"/>
  <c r="AS16" i="9" s="1"/>
  <c r="BE16" i="9" s="1"/>
  <c r="BQ16" i="9" s="1"/>
  <c r="CC16" i="9" s="1"/>
  <c r="CO16" i="9" s="1"/>
  <c r="DA16" i="9" s="1"/>
  <c r="DM16" i="9" s="1"/>
  <c r="DY16" i="9" s="1"/>
  <c r="EK16" i="9" s="1"/>
  <c r="EW16" i="9" s="1"/>
  <c r="FI16" i="9" s="1"/>
  <c r="FU16" i="9" s="1"/>
  <c r="GG16" i="9" s="1"/>
  <c r="GS16" i="9" s="1"/>
  <c r="HE16" i="9" s="1"/>
  <c r="HQ16" i="9" s="1"/>
  <c r="IC16" i="9" s="1"/>
  <c r="IO16" i="9" s="1"/>
  <c r="JA16" i="9" s="1"/>
  <c r="JM16" i="9" s="1"/>
  <c r="JY16" i="9" s="1"/>
  <c r="KK16" i="9" s="1"/>
  <c r="KW16" i="9" s="1"/>
  <c r="LI16" i="9" s="1"/>
  <c r="LU16" i="9" s="1"/>
  <c r="MG16" i="9" s="1"/>
  <c r="MS16" i="9" s="1"/>
  <c r="NE16" i="9" s="1"/>
  <c r="AF16" i="9"/>
  <c r="AR16" i="9" s="1"/>
  <c r="BD16" i="9" s="1"/>
  <c r="BP16" i="9" s="1"/>
  <c r="CB16" i="9" s="1"/>
  <c r="CN16" i="9" s="1"/>
  <c r="CZ16" i="9" s="1"/>
  <c r="DL16" i="9" s="1"/>
  <c r="DX16" i="9" s="1"/>
  <c r="EJ16" i="9" s="1"/>
  <c r="EV16" i="9" s="1"/>
  <c r="FH16" i="9" s="1"/>
  <c r="FT16" i="9" s="1"/>
  <c r="GF16" i="9" s="1"/>
  <c r="GR16" i="9" s="1"/>
  <c r="HD16" i="9" s="1"/>
  <c r="HP16" i="9" s="1"/>
  <c r="IB16" i="9" s="1"/>
  <c r="IN16" i="9" s="1"/>
  <c r="IZ16" i="9" s="1"/>
  <c r="JL16" i="9" s="1"/>
  <c r="JX16" i="9" s="1"/>
  <c r="KJ16" i="9" s="1"/>
  <c r="KV16" i="9" s="1"/>
  <c r="LH16" i="9" s="1"/>
  <c r="LT16" i="9" s="1"/>
  <c r="MF16" i="9" s="1"/>
  <c r="MR16" i="9" s="1"/>
  <c r="ND16" i="9" s="1"/>
  <c r="AE16" i="9"/>
  <c r="AQ16" i="9" s="1"/>
  <c r="AD16" i="9"/>
  <c r="AP16" i="9" s="1"/>
  <c r="AC16" i="9"/>
  <c r="AO16" i="9" s="1"/>
  <c r="BA16" i="9" s="1"/>
  <c r="BM16" i="9" s="1"/>
  <c r="BY16" i="9" s="1"/>
  <c r="CK16" i="9" s="1"/>
  <c r="CW16" i="9" s="1"/>
  <c r="DI16" i="9" s="1"/>
  <c r="DU16" i="9" s="1"/>
  <c r="EG16" i="9" s="1"/>
  <c r="ES16" i="9" s="1"/>
  <c r="FE16" i="9" s="1"/>
  <c r="FQ16" i="9" s="1"/>
  <c r="GC16" i="9" s="1"/>
  <c r="GO16" i="9" s="1"/>
  <c r="HA16" i="9" s="1"/>
  <c r="HM16" i="9" s="1"/>
  <c r="HY16" i="9" s="1"/>
  <c r="IK16" i="9" s="1"/>
  <c r="IW16" i="9" s="1"/>
  <c r="JI16" i="9" s="1"/>
  <c r="JU16" i="9" s="1"/>
  <c r="KG16" i="9" s="1"/>
  <c r="KS16" i="9" s="1"/>
  <c r="LE16" i="9" s="1"/>
  <c r="LQ16" i="9" s="1"/>
  <c r="MC16" i="9" s="1"/>
  <c r="MO16" i="9" s="1"/>
  <c r="NA16" i="9" s="1"/>
  <c r="AB16" i="9"/>
  <c r="AN16" i="9" s="1"/>
  <c r="AZ16" i="9" s="1"/>
  <c r="BL16" i="9" s="1"/>
  <c r="BX16" i="9" s="1"/>
  <c r="CJ16" i="9" s="1"/>
  <c r="CV16" i="9" s="1"/>
  <c r="DH16" i="9" s="1"/>
  <c r="DT16" i="9" s="1"/>
  <c r="EF16" i="9" s="1"/>
  <c r="ER16" i="9" s="1"/>
  <c r="FD16" i="9" s="1"/>
  <c r="FP16" i="9" s="1"/>
  <c r="GB16" i="9" s="1"/>
  <c r="GN16" i="9" s="1"/>
  <c r="GZ16" i="9" s="1"/>
  <c r="HL16" i="9" s="1"/>
  <c r="HX16" i="9" s="1"/>
  <c r="IJ16" i="9" s="1"/>
  <c r="IV16" i="9" s="1"/>
  <c r="JH16" i="9" s="1"/>
  <c r="JT16" i="9" s="1"/>
  <c r="KF16" i="9" s="1"/>
  <c r="KR16" i="9" s="1"/>
  <c r="LD16" i="9" s="1"/>
  <c r="LP16" i="9" s="1"/>
  <c r="MB16" i="9" s="1"/>
  <c r="MN16" i="9" s="1"/>
  <c r="MZ16" i="9" s="1"/>
  <c r="AA16" i="9"/>
  <c r="Z16" i="9"/>
  <c r="LK15" i="9"/>
  <c r="LW15" i="9" s="1"/>
  <c r="MI15" i="9" s="1"/>
  <c r="MU15" i="9" s="1"/>
  <c r="NG15" i="9" s="1"/>
  <c r="GM15" i="9"/>
  <c r="FF15" i="9"/>
  <c r="FR15" i="9" s="1"/>
  <c r="GD15" i="9" s="1"/>
  <c r="GP15" i="9" s="1"/>
  <c r="HB15" i="9" s="1"/>
  <c r="HN15" i="9" s="1"/>
  <c r="HZ15" i="9" s="1"/>
  <c r="IL15" i="9" s="1"/>
  <c r="IX15" i="9" s="1"/>
  <c r="JJ15" i="9" s="1"/>
  <c r="JV15" i="9" s="1"/>
  <c r="KH15" i="9" s="1"/>
  <c r="KT15" i="9" s="1"/>
  <c r="LF15" i="9" s="1"/>
  <c r="LR15" i="9" s="1"/>
  <c r="MD15" i="9" s="1"/>
  <c r="MP15" i="9" s="1"/>
  <c r="NB15" i="9" s="1"/>
  <c r="DS15" i="9"/>
  <c r="EE15" i="9" s="1"/>
  <c r="EQ15" i="9" s="1"/>
  <c r="FC15" i="9" s="1"/>
  <c r="FO15" i="9" s="1"/>
  <c r="GA15" i="9" s="1"/>
  <c r="CM15" i="9"/>
  <c r="CY15" i="9" s="1"/>
  <c r="DK15" i="9" s="1"/>
  <c r="DW15" i="9" s="1"/>
  <c r="EI15" i="9" s="1"/>
  <c r="EU15" i="9" s="1"/>
  <c r="FG15" i="9" s="1"/>
  <c r="FS15" i="9" s="1"/>
  <c r="GE15" i="9" s="1"/>
  <c r="GQ15" i="9" s="1"/>
  <c r="HC15" i="9" s="1"/>
  <c r="HO15" i="9" s="1"/>
  <c r="IA15" i="9" s="1"/>
  <c r="IM15" i="9" s="1"/>
  <c r="IY15" i="9" s="1"/>
  <c r="JK15" i="9" s="1"/>
  <c r="JW15" i="9" s="1"/>
  <c r="KI15" i="9" s="1"/>
  <c r="KU15" i="9" s="1"/>
  <c r="LG15" i="9" s="1"/>
  <c r="LS15" i="9" s="1"/>
  <c r="ME15" i="9" s="1"/>
  <c r="MQ15" i="9" s="1"/>
  <c r="NC15" i="9" s="1"/>
  <c r="BR15" i="9"/>
  <c r="CD15" i="9" s="1"/>
  <c r="CP15" i="9" s="1"/>
  <c r="DB15" i="9" s="1"/>
  <c r="DN15" i="9" s="1"/>
  <c r="DZ15" i="9" s="1"/>
  <c r="EL15" i="9" s="1"/>
  <c r="EX15" i="9" s="1"/>
  <c r="FJ15" i="9" s="1"/>
  <c r="FV15" i="9" s="1"/>
  <c r="GH15" i="9" s="1"/>
  <c r="GT15" i="9" s="1"/>
  <c r="HF15" i="9" s="1"/>
  <c r="HR15" i="9" s="1"/>
  <c r="ID15" i="9" s="1"/>
  <c r="IP15" i="9" s="1"/>
  <c r="JB15" i="9" s="1"/>
  <c r="JN15" i="9" s="1"/>
  <c r="JZ15" i="9" s="1"/>
  <c r="KL15" i="9" s="1"/>
  <c r="KX15" i="9" s="1"/>
  <c r="LJ15" i="9" s="1"/>
  <c r="LV15" i="9" s="1"/>
  <c r="MH15" i="9" s="1"/>
  <c r="MT15" i="9" s="1"/>
  <c r="NF15" i="9" s="1"/>
  <c r="BO15" i="9"/>
  <c r="CA15" i="9" s="1"/>
  <c r="BJ15" i="9"/>
  <c r="BV15" i="9" s="1"/>
  <c r="CH15" i="9" s="1"/>
  <c r="CT15" i="9" s="1"/>
  <c r="DF15" i="9" s="1"/>
  <c r="DR15" i="9" s="1"/>
  <c r="ED15" i="9" s="1"/>
  <c r="EP15" i="9" s="1"/>
  <c r="FB15" i="9" s="1"/>
  <c r="FN15" i="9" s="1"/>
  <c r="FZ15" i="9" s="1"/>
  <c r="GL15" i="9" s="1"/>
  <c r="GX15" i="9" s="1"/>
  <c r="HJ15" i="9" s="1"/>
  <c r="HV15" i="9" s="1"/>
  <c r="IH15" i="9" s="1"/>
  <c r="IT15" i="9" s="1"/>
  <c r="JF15" i="9" s="1"/>
  <c r="JR15" i="9" s="1"/>
  <c r="KD15" i="9" s="1"/>
  <c r="KP15" i="9" s="1"/>
  <c r="LB15" i="9" s="1"/>
  <c r="LN15" i="9" s="1"/>
  <c r="LZ15" i="9" s="1"/>
  <c r="ML15" i="9" s="1"/>
  <c r="MX15" i="9" s="1"/>
  <c r="AY15" i="9"/>
  <c r="BK15" i="9" s="1"/>
  <c r="BW15" i="9" s="1"/>
  <c r="CI15" i="9" s="1"/>
  <c r="CU15" i="9" s="1"/>
  <c r="DG15" i="9" s="1"/>
  <c r="AW15" i="9"/>
  <c r="BI15" i="9" s="1"/>
  <c r="BU15" i="9" s="1"/>
  <c r="CG15" i="9" s="1"/>
  <c r="CS15" i="9" s="1"/>
  <c r="DE15" i="9" s="1"/>
  <c r="DQ15" i="9" s="1"/>
  <c r="EC15" i="9" s="1"/>
  <c r="EO15" i="9" s="1"/>
  <c r="FA15" i="9" s="1"/>
  <c r="FM15" i="9" s="1"/>
  <c r="FY15" i="9" s="1"/>
  <c r="GK15" i="9" s="1"/>
  <c r="GW15" i="9" s="1"/>
  <c r="HI15" i="9" s="1"/>
  <c r="HU15" i="9" s="1"/>
  <c r="IG15" i="9" s="1"/>
  <c r="IS15" i="9" s="1"/>
  <c r="JE15" i="9" s="1"/>
  <c r="JQ15" i="9" s="1"/>
  <c r="KC15" i="9" s="1"/>
  <c r="KO15" i="9" s="1"/>
  <c r="LA15" i="9" s="1"/>
  <c r="LM15" i="9" s="1"/>
  <c r="LY15" i="9" s="1"/>
  <c r="MK15" i="9" s="1"/>
  <c r="MW15" i="9" s="1"/>
  <c r="NI15" i="9" s="1"/>
  <c r="AV15" i="9"/>
  <c r="BH15" i="9" s="1"/>
  <c r="BT15" i="9" s="1"/>
  <c r="CF15" i="9" s="1"/>
  <c r="CR15" i="9" s="1"/>
  <c r="DD15" i="9" s="1"/>
  <c r="DP15" i="9" s="1"/>
  <c r="EB15" i="9" s="1"/>
  <c r="EN15" i="9" s="1"/>
  <c r="EZ15" i="9" s="1"/>
  <c r="FL15" i="9" s="1"/>
  <c r="FX15" i="9" s="1"/>
  <c r="GJ15" i="9" s="1"/>
  <c r="GV15" i="9" s="1"/>
  <c r="HH15" i="9" s="1"/>
  <c r="HT15" i="9" s="1"/>
  <c r="IF15" i="9" s="1"/>
  <c r="IR15" i="9" s="1"/>
  <c r="JD15" i="9" s="1"/>
  <c r="JP15" i="9" s="1"/>
  <c r="KB15" i="9" s="1"/>
  <c r="KN15" i="9" s="1"/>
  <c r="KZ15" i="9" s="1"/>
  <c r="LL15" i="9" s="1"/>
  <c r="LX15" i="9" s="1"/>
  <c r="MJ15" i="9" s="1"/>
  <c r="MV15" i="9" s="1"/>
  <c r="NH15" i="9" s="1"/>
  <c r="AQ15" i="9"/>
  <c r="BC15" i="9" s="1"/>
  <c r="AO15" i="9"/>
  <c r="BA15" i="9" s="1"/>
  <c r="BM15" i="9" s="1"/>
  <c r="BY15" i="9" s="1"/>
  <c r="CK15" i="9" s="1"/>
  <c r="CW15" i="9" s="1"/>
  <c r="DI15" i="9" s="1"/>
  <c r="DU15" i="9" s="1"/>
  <c r="EG15" i="9" s="1"/>
  <c r="ES15" i="9" s="1"/>
  <c r="FE15" i="9" s="1"/>
  <c r="FQ15" i="9" s="1"/>
  <c r="GC15" i="9" s="1"/>
  <c r="GO15" i="9" s="1"/>
  <c r="HA15" i="9" s="1"/>
  <c r="HM15" i="9" s="1"/>
  <c r="HY15" i="9" s="1"/>
  <c r="IK15" i="9" s="1"/>
  <c r="IW15" i="9" s="1"/>
  <c r="JI15" i="9" s="1"/>
  <c r="JU15" i="9" s="1"/>
  <c r="KG15" i="9" s="1"/>
  <c r="KS15" i="9" s="1"/>
  <c r="LE15" i="9" s="1"/>
  <c r="LQ15" i="9" s="1"/>
  <c r="MC15" i="9" s="1"/>
  <c r="MO15" i="9" s="1"/>
  <c r="NA15" i="9" s="1"/>
  <c r="AN15" i="9"/>
  <c r="AZ15" i="9" s="1"/>
  <c r="BL15" i="9" s="1"/>
  <c r="BX15" i="9" s="1"/>
  <c r="CJ15" i="9" s="1"/>
  <c r="CV15" i="9" s="1"/>
  <c r="DH15" i="9" s="1"/>
  <c r="DT15" i="9" s="1"/>
  <c r="EF15" i="9" s="1"/>
  <c r="ER15" i="9" s="1"/>
  <c r="FD15" i="9" s="1"/>
  <c r="FP15" i="9" s="1"/>
  <c r="GB15" i="9" s="1"/>
  <c r="GN15" i="9" s="1"/>
  <c r="GZ15" i="9" s="1"/>
  <c r="HL15" i="9" s="1"/>
  <c r="HX15" i="9" s="1"/>
  <c r="IJ15" i="9" s="1"/>
  <c r="IV15" i="9" s="1"/>
  <c r="JH15" i="9" s="1"/>
  <c r="JT15" i="9" s="1"/>
  <c r="KF15" i="9" s="1"/>
  <c r="KR15" i="9" s="1"/>
  <c r="LD15" i="9" s="1"/>
  <c r="LP15" i="9" s="1"/>
  <c r="MB15" i="9" s="1"/>
  <c r="MN15" i="9" s="1"/>
  <c r="MZ15" i="9" s="1"/>
  <c r="AL15" i="9"/>
  <c r="AX15" i="9" s="1"/>
  <c r="AK15" i="9"/>
  <c r="AJ15" i="9"/>
  <c r="AI15" i="9"/>
  <c r="AU15" i="9" s="1"/>
  <c r="BG15" i="9" s="1"/>
  <c r="BS15" i="9" s="1"/>
  <c r="CE15" i="9" s="1"/>
  <c r="CQ15" i="9" s="1"/>
  <c r="DC15" i="9" s="1"/>
  <c r="DO15" i="9" s="1"/>
  <c r="EA15" i="9" s="1"/>
  <c r="EM15" i="9" s="1"/>
  <c r="EY15" i="9" s="1"/>
  <c r="FK15" i="9" s="1"/>
  <c r="FW15" i="9" s="1"/>
  <c r="GI15" i="9" s="1"/>
  <c r="GU15" i="9" s="1"/>
  <c r="HG15" i="9" s="1"/>
  <c r="HS15" i="9" s="1"/>
  <c r="IE15" i="9" s="1"/>
  <c r="IQ15" i="9" s="1"/>
  <c r="JC15" i="9" s="1"/>
  <c r="JO15" i="9" s="1"/>
  <c r="KA15" i="9" s="1"/>
  <c r="KM15" i="9" s="1"/>
  <c r="KY15" i="9" s="1"/>
  <c r="AH15" i="9"/>
  <c r="AT15" i="9" s="1"/>
  <c r="BF15" i="9" s="1"/>
  <c r="AG15" i="9"/>
  <c r="AS15" i="9" s="1"/>
  <c r="BE15" i="9" s="1"/>
  <c r="BQ15" i="9" s="1"/>
  <c r="CC15" i="9" s="1"/>
  <c r="CO15" i="9" s="1"/>
  <c r="DA15" i="9" s="1"/>
  <c r="DM15" i="9" s="1"/>
  <c r="DY15" i="9" s="1"/>
  <c r="EK15" i="9" s="1"/>
  <c r="EW15" i="9" s="1"/>
  <c r="FI15" i="9" s="1"/>
  <c r="FU15" i="9" s="1"/>
  <c r="GG15" i="9" s="1"/>
  <c r="GS15" i="9" s="1"/>
  <c r="HE15" i="9" s="1"/>
  <c r="HQ15" i="9" s="1"/>
  <c r="IC15" i="9" s="1"/>
  <c r="IO15" i="9" s="1"/>
  <c r="JA15" i="9" s="1"/>
  <c r="JM15" i="9" s="1"/>
  <c r="JY15" i="9" s="1"/>
  <c r="KK15" i="9" s="1"/>
  <c r="KW15" i="9" s="1"/>
  <c r="LI15" i="9" s="1"/>
  <c r="LU15" i="9" s="1"/>
  <c r="MG15" i="9" s="1"/>
  <c r="MS15" i="9" s="1"/>
  <c r="NE15" i="9" s="1"/>
  <c r="AF15" i="9"/>
  <c r="AR15" i="9" s="1"/>
  <c r="BD15" i="9" s="1"/>
  <c r="BP15" i="9" s="1"/>
  <c r="CB15" i="9" s="1"/>
  <c r="CN15" i="9" s="1"/>
  <c r="CZ15" i="9" s="1"/>
  <c r="DL15" i="9" s="1"/>
  <c r="DX15" i="9" s="1"/>
  <c r="EJ15" i="9" s="1"/>
  <c r="EV15" i="9" s="1"/>
  <c r="FH15" i="9" s="1"/>
  <c r="FT15" i="9" s="1"/>
  <c r="GF15" i="9" s="1"/>
  <c r="GR15" i="9" s="1"/>
  <c r="HD15" i="9" s="1"/>
  <c r="HP15" i="9" s="1"/>
  <c r="IB15" i="9" s="1"/>
  <c r="IN15" i="9" s="1"/>
  <c r="IZ15" i="9" s="1"/>
  <c r="JL15" i="9" s="1"/>
  <c r="JX15" i="9" s="1"/>
  <c r="KJ15" i="9" s="1"/>
  <c r="KV15" i="9" s="1"/>
  <c r="LH15" i="9" s="1"/>
  <c r="LT15" i="9" s="1"/>
  <c r="MF15" i="9" s="1"/>
  <c r="MR15" i="9" s="1"/>
  <c r="ND15" i="9" s="1"/>
  <c r="AE15" i="9"/>
  <c r="AD15" i="9"/>
  <c r="AP15" i="9" s="1"/>
  <c r="BB15" i="9" s="1"/>
  <c r="BN15" i="9" s="1"/>
  <c r="BZ15" i="9" s="1"/>
  <c r="CL15" i="9" s="1"/>
  <c r="CX15" i="9" s="1"/>
  <c r="DJ15" i="9" s="1"/>
  <c r="DV15" i="9" s="1"/>
  <c r="EH15" i="9" s="1"/>
  <c r="ET15" i="9" s="1"/>
  <c r="AC15" i="9"/>
  <c r="AB15" i="9"/>
  <c r="AA15" i="9"/>
  <c r="AM15" i="9" s="1"/>
  <c r="Z15" i="9"/>
  <c r="IM14" i="9"/>
  <c r="IY14" i="9" s="1"/>
  <c r="JK14" i="9" s="1"/>
  <c r="JW14" i="9" s="1"/>
  <c r="KI14" i="9" s="1"/>
  <c r="KU14" i="9" s="1"/>
  <c r="LG14" i="9" s="1"/>
  <c r="LS14" i="9" s="1"/>
  <c r="ME14" i="9" s="1"/>
  <c r="MQ14" i="9" s="1"/>
  <c r="NC14" i="9" s="1"/>
  <c r="FA14" i="9"/>
  <c r="FM14" i="9" s="1"/>
  <c r="FY14" i="9" s="1"/>
  <c r="GK14" i="9" s="1"/>
  <c r="GW14" i="9" s="1"/>
  <c r="HI14" i="9" s="1"/>
  <c r="HU14" i="9" s="1"/>
  <c r="IG14" i="9" s="1"/>
  <c r="IS14" i="9" s="1"/>
  <c r="JE14" i="9" s="1"/>
  <c r="JQ14" i="9" s="1"/>
  <c r="KC14" i="9" s="1"/>
  <c r="KO14" i="9" s="1"/>
  <c r="LA14" i="9" s="1"/>
  <c r="LM14" i="9" s="1"/>
  <c r="LY14" i="9" s="1"/>
  <c r="MK14" i="9" s="1"/>
  <c r="MW14" i="9" s="1"/>
  <c r="NI14" i="9" s="1"/>
  <c r="EH14" i="9"/>
  <c r="ET14" i="9" s="1"/>
  <c r="FF14" i="9" s="1"/>
  <c r="FR14" i="9" s="1"/>
  <c r="GD14" i="9" s="1"/>
  <c r="GP14" i="9" s="1"/>
  <c r="HB14" i="9" s="1"/>
  <c r="HN14" i="9" s="1"/>
  <c r="HZ14" i="9" s="1"/>
  <c r="IL14" i="9" s="1"/>
  <c r="IX14" i="9" s="1"/>
  <c r="JJ14" i="9" s="1"/>
  <c r="JV14" i="9" s="1"/>
  <c r="KH14" i="9" s="1"/>
  <c r="KT14" i="9" s="1"/>
  <c r="LF14" i="9" s="1"/>
  <c r="LR14" i="9" s="1"/>
  <c r="MD14" i="9" s="1"/>
  <c r="MP14" i="9" s="1"/>
  <c r="NB14" i="9" s="1"/>
  <c r="DW14" i="9"/>
  <c r="EI14" i="9" s="1"/>
  <c r="EU14" i="9" s="1"/>
  <c r="FG14" i="9" s="1"/>
  <c r="FS14" i="9" s="1"/>
  <c r="GE14" i="9" s="1"/>
  <c r="GQ14" i="9" s="1"/>
  <c r="HC14" i="9" s="1"/>
  <c r="HO14" i="9" s="1"/>
  <c r="IA14" i="9" s="1"/>
  <c r="DI14" i="9"/>
  <c r="DU14" i="9" s="1"/>
  <c r="EG14" i="9" s="1"/>
  <c r="ES14" i="9" s="1"/>
  <c r="FE14" i="9" s="1"/>
  <c r="FQ14" i="9" s="1"/>
  <c r="GC14" i="9" s="1"/>
  <c r="GO14" i="9" s="1"/>
  <c r="HA14" i="9" s="1"/>
  <c r="HM14" i="9" s="1"/>
  <c r="HY14" i="9" s="1"/>
  <c r="IK14" i="9" s="1"/>
  <c r="IW14" i="9" s="1"/>
  <c r="JI14" i="9" s="1"/>
  <c r="JU14" i="9" s="1"/>
  <c r="KG14" i="9" s="1"/>
  <c r="KS14" i="9" s="1"/>
  <c r="LE14" i="9" s="1"/>
  <c r="LQ14" i="9" s="1"/>
  <c r="MC14" i="9" s="1"/>
  <c r="MO14" i="9" s="1"/>
  <c r="NA14" i="9" s="1"/>
  <c r="BS14" i="9"/>
  <c r="CE14" i="9" s="1"/>
  <c r="CQ14" i="9" s="1"/>
  <c r="DC14" i="9" s="1"/>
  <c r="DO14" i="9" s="1"/>
  <c r="EA14" i="9" s="1"/>
  <c r="EM14" i="9" s="1"/>
  <c r="EY14" i="9" s="1"/>
  <c r="FK14" i="9" s="1"/>
  <c r="FW14" i="9" s="1"/>
  <c r="GI14" i="9" s="1"/>
  <c r="GU14" i="9" s="1"/>
  <c r="HG14" i="9" s="1"/>
  <c r="HS14" i="9" s="1"/>
  <c r="IE14" i="9" s="1"/>
  <c r="IQ14" i="9" s="1"/>
  <c r="JC14" i="9" s="1"/>
  <c r="JO14" i="9" s="1"/>
  <c r="KA14" i="9" s="1"/>
  <c r="KM14" i="9" s="1"/>
  <c r="KY14" i="9" s="1"/>
  <c r="LK14" i="9" s="1"/>
  <c r="LW14" i="9" s="1"/>
  <c r="MI14" i="9" s="1"/>
  <c r="MU14" i="9" s="1"/>
  <c r="NG14" i="9" s="1"/>
  <c r="BR14" i="9"/>
  <c r="CD14" i="9" s="1"/>
  <c r="CP14" i="9" s="1"/>
  <c r="DB14" i="9" s="1"/>
  <c r="DN14" i="9" s="1"/>
  <c r="DZ14" i="9" s="1"/>
  <c r="EL14" i="9" s="1"/>
  <c r="EX14" i="9" s="1"/>
  <c r="FJ14" i="9" s="1"/>
  <c r="FV14" i="9" s="1"/>
  <c r="GH14" i="9" s="1"/>
  <c r="GT14" i="9" s="1"/>
  <c r="HF14" i="9" s="1"/>
  <c r="HR14" i="9" s="1"/>
  <c r="ID14" i="9" s="1"/>
  <c r="IP14" i="9" s="1"/>
  <c r="JB14" i="9" s="1"/>
  <c r="JN14" i="9" s="1"/>
  <c r="JZ14" i="9" s="1"/>
  <c r="KL14" i="9" s="1"/>
  <c r="KX14" i="9" s="1"/>
  <c r="LJ14" i="9" s="1"/>
  <c r="LV14" i="9" s="1"/>
  <c r="MH14" i="9" s="1"/>
  <c r="MT14" i="9" s="1"/>
  <c r="NF14" i="9" s="1"/>
  <c r="BK14" i="9"/>
  <c r="BW14" i="9" s="1"/>
  <c r="CI14" i="9" s="1"/>
  <c r="CU14" i="9" s="1"/>
  <c r="DG14" i="9" s="1"/>
  <c r="DS14" i="9" s="1"/>
  <c r="EE14" i="9" s="1"/>
  <c r="EQ14" i="9" s="1"/>
  <c r="FC14" i="9" s="1"/>
  <c r="FO14" i="9" s="1"/>
  <c r="GA14" i="9" s="1"/>
  <c r="GM14" i="9" s="1"/>
  <c r="GY14" i="9" s="1"/>
  <c r="HK14" i="9" s="1"/>
  <c r="HW14" i="9" s="1"/>
  <c r="II14" i="9" s="1"/>
  <c r="IU14" i="9" s="1"/>
  <c r="JG14" i="9" s="1"/>
  <c r="JS14" i="9" s="1"/>
  <c r="KE14" i="9" s="1"/>
  <c r="KQ14" i="9" s="1"/>
  <c r="LC14" i="9" s="1"/>
  <c r="LO14" i="9" s="1"/>
  <c r="MA14" i="9" s="1"/>
  <c r="MM14" i="9" s="1"/>
  <c r="MY14" i="9" s="1"/>
  <c r="BJ14" i="9"/>
  <c r="BV14" i="9" s="1"/>
  <c r="CH14" i="9" s="1"/>
  <c r="CT14" i="9" s="1"/>
  <c r="DF14" i="9" s="1"/>
  <c r="DR14" i="9" s="1"/>
  <c r="ED14" i="9" s="1"/>
  <c r="EP14" i="9" s="1"/>
  <c r="FB14" i="9" s="1"/>
  <c r="FN14" i="9" s="1"/>
  <c r="FZ14" i="9" s="1"/>
  <c r="GL14" i="9" s="1"/>
  <c r="GX14" i="9" s="1"/>
  <c r="HJ14" i="9" s="1"/>
  <c r="HV14" i="9" s="1"/>
  <c r="IH14" i="9" s="1"/>
  <c r="IT14" i="9" s="1"/>
  <c r="JF14" i="9" s="1"/>
  <c r="JR14" i="9" s="1"/>
  <c r="KD14" i="9" s="1"/>
  <c r="KP14" i="9" s="1"/>
  <c r="LB14" i="9" s="1"/>
  <c r="LN14" i="9" s="1"/>
  <c r="LZ14" i="9" s="1"/>
  <c r="ML14" i="9" s="1"/>
  <c r="MX14" i="9" s="1"/>
  <c r="BC14" i="9"/>
  <c r="BO14" i="9" s="1"/>
  <c r="CA14" i="9" s="1"/>
  <c r="CM14" i="9" s="1"/>
  <c r="CY14" i="9" s="1"/>
  <c r="DK14" i="9" s="1"/>
  <c r="BA14" i="9"/>
  <c r="BM14" i="9" s="1"/>
  <c r="BY14" i="9" s="1"/>
  <c r="CK14" i="9" s="1"/>
  <c r="CW14" i="9" s="1"/>
  <c r="AW14" i="9"/>
  <c r="BI14" i="9" s="1"/>
  <c r="BU14" i="9" s="1"/>
  <c r="CG14" i="9" s="1"/>
  <c r="CS14" i="9" s="1"/>
  <c r="DE14" i="9" s="1"/>
  <c r="DQ14" i="9" s="1"/>
  <c r="EC14" i="9" s="1"/>
  <c r="EO14" i="9" s="1"/>
  <c r="AU14" i="9"/>
  <c r="BG14" i="9" s="1"/>
  <c r="AS14" i="9"/>
  <c r="BE14" i="9" s="1"/>
  <c r="BQ14" i="9" s="1"/>
  <c r="CC14" i="9" s="1"/>
  <c r="CO14" i="9" s="1"/>
  <c r="DA14" i="9" s="1"/>
  <c r="DM14" i="9" s="1"/>
  <c r="DY14" i="9" s="1"/>
  <c r="EK14" i="9" s="1"/>
  <c r="EW14" i="9" s="1"/>
  <c r="FI14" i="9" s="1"/>
  <c r="FU14" i="9" s="1"/>
  <c r="GG14" i="9" s="1"/>
  <c r="GS14" i="9" s="1"/>
  <c r="HE14" i="9" s="1"/>
  <c r="HQ14" i="9" s="1"/>
  <c r="IC14" i="9" s="1"/>
  <c r="IO14" i="9" s="1"/>
  <c r="JA14" i="9" s="1"/>
  <c r="JM14" i="9" s="1"/>
  <c r="JY14" i="9" s="1"/>
  <c r="KK14" i="9" s="1"/>
  <c r="KW14" i="9" s="1"/>
  <c r="LI14" i="9" s="1"/>
  <c r="LU14" i="9" s="1"/>
  <c r="MG14" i="9" s="1"/>
  <c r="MS14" i="9" s="1"/>
  <c r="NE14" i="9" s="1"/>
  <c r="AN14" i="9"/>
  <c r="AZ14" i="9" s="1"/>
  <c r="BL14" i="9" s="1"/>
  <c r="BX14" i="9" s="1"/>
  <c r="CJ14" i="9" s="1"/>
  <c r="CV14" i="9" s="1"/>
  <c r="DH14" i="9" s="1"/>
  <c r="DT14" i="9" s="1"/>
  <c r="EF14" i="9" s="1"/>
  <c r="ER14" i="9" s="1"/>
  <c r="FD14" i="9" s="1"/>
  <c r="FP14" i="9" s="1"/>
  <c r="GB14" i="9" s="1"/>
  <c r="GN14" i="9" s="1"/>
  <c r="GZ14" i="9" s="1"/>
  <c r="HL14" i="9" s="1"/>
  <c r="HX14" i="9" s="1"/>
  <c r="IJ14" i="9" s="1"/>
  <c r="IV14" i="9" s="1"/>
  <c r="JH14" i="9" s="1"/>
  <c r="JT14" i="9" s="1"/>
  <c r="KF14" i="9" s="1"/>
  <c r="KR14" i="9" s="1"/>
  <c r="AM14" i="9"/>
  <c r="AY14" i="9" s="1"/>
  <c r="AK14" i="9"/>
  <c r="AJ14" i="9"/>
  <c r="AV14" i="9" s="1"/>
  <c r="BH14" i="9" s="1"/>
  <c r="BT14" i="9" s="1"/>
  <c r="CF14" i="9" s="1"/>
  <c r="CR14" i="9" s="1"/>
  <c r="DD14" i="9" s="1"/>
  <c r="DP14" i="9" s="1"/>
  <c r="EB14" i="9" s="1"/>
  <c r="EN14" i="9" s="1"/>
  <c r="EZ14" i="9" s="1"/>
  <c r="FL14" i="9" s="1"/>
  <c r="FX14" i="9" s="1"/>
  <c r="GJ14" i="9" s="1"/>
  <c r="GV14" i="9" s="1"/>
  <c r="HH14" i="9" s="1"/>
  <c r="HT14" i="9" s="1"/>
  <c r="IF14" i="9" s="1"/>
  <c r="IR14" i="9" s="1"/>
  <c r="JD14" i="9" s="1"/>
  <c r="JP14" i="9" s="1"/>
  <c r="KB14" i="9" s="1"/>
  <c r="KN14" i="9" s="1"/>
  <c r="KZ14" i="9" s="1"/>
  <c r="LL14" i="9" s="1"/>
  <c r="LX14" i="9" s="1"/>
  <c r="MJ14" i="9" s="1"/>
  <c r="MV14" i="9" s="1"/>
  <c r="NH14" i="9" s="1"/>
  <c r="AI14" i="9"/>
  <c r="AH14" i="9"/>
  <c r="AT14" i="9" s="1"/>
  <c r="BF14" i="9" s="1"/>
  <c r="AG14" i="9"/>
  <c r="AF14" i="9"/>
  <c r="AR14" i="9" s="1"/>
  <c r="BD14" i="9" s="1"/>
  <c r="BP14" i="9" s="1"/>
  <c r="CB14" i="9" s="1"/>
  <c r="CN14" i="9" s="1"/>
  <c r="CZ14" i="9" s="1"/>
  <c r="DL14" i="9" s="1"/>
  <c r="DX14" i="9" s="1"/>
  <c r="EJ14" i="9" s="1"/>
  <c r="EV14" i="9" s="1"/>
  <c r="FH14" i="9" s="1"/>
  <c r="FT14" i="9" s="1"/>
  <c r="GF14" i="9" s="1"/>
  <c r="GR14" i="9" s="1"/>
  <c r="HD14" i="9" s="1"/>
  <c r="HP14" i="9" s="1"/>
  <c r="IB14" i="9" s="1"/>
  <c r="IN14" i="9" s="1"/>
  <c r="IZ14" i="9" s="1"/>
  <c r="JL14" i="9" s="1"/>
  <c r="JX14" i="9" s="1"/>
  <c r="KJ14" i="9" s="1"/>
  <c r="KV14" i="9" s="1"/>
  <c r="LH14" i="9" s="1"/>
  <c r="LT14" i="9" s="1"/>
  <c r="MF14" i="9" s="1"/>
  <c r="MR14" i="9" s="1"/>
  <c r="ND14" i="9" s="1"/>
  <c r="AE14" i="9"/>
  <c r="AQ14" i="9" s="1"/>
  <c r="AD14" i="9"/>
  <c r="AP14" i="9" s="1"/>
  <c r="BB14" i="9" s="1"/>
  <c r="BN14" i="9" s="1"/>
  <c r="BZ14" i="9" s="1"/>
  <c r="CL14" i="9" s="1"/>
  <c r="CX14" i="9" s="1"/>
  <c r="DJ14" i="9" s="1"/>
  <c r="DV14" i="9" s="1"/>
  <c r="AC14" i="9"/>
  <c r="AO14" i="9" s="1"/>
  <c r="AB14" i="9"/>
  <c r="AA14" i="9"/>
  <c r="Z14" i="9"/>
  <c r="AL14" i="9" s="1"/>
  <c r="AX14" i="9" s="1"/>
  <c r="GL13" i="9"/>
  <c r="GX13" i="9" s="1"/>
  <c r="HJ13" i="9" s="1"/>
  <c r="HV13" i="9" s="1"/>
  <c r="IH13" i="9" s="1"/>
  <c r="IT13" i="9" s="1"/>
  <c r="JF13" i="9" s="1"/>
  <c r="JR13" i="9" s="1"/>
  <c r="KD13" i="9" s="1"/>
  <c r="KP13" i="9" s="1"/>
  <c r="LB13" i="9" s="1"/>
  <c r="LN13" i="9" s="1"/>
  <c r="LZ13" i="9" s="1"/>
  <c r="ML13" i="9" s="1"/>
  <c r="MX13" i="9" s="1"/>
  <c r="GE13" i="9"/>
  <c r="GQ13" i="9" s="1"/>
  <c r="HC13" i="9" s="1"/>
  <c r="HO13" i="9" s="1"/>
  <c r="IA13" i="9" s="1"/>
  <c r="IM13" i="9" s="1"/>
  <c r="IY13" i="9" s="1"/>
  <c r="JK13" i="9" s="1"/>
  <c r="JW13" i="9" s="1"/>
  <c r="KI13" i="9" s="1"/>
  <c r="KU13" i="9" s="1"/>
  <c r="LG13" i="9" s="1"/>
  <c r="LS13" i="9" s="1"/>
  <c r="ME13" i="9" s="1"/>
  <c r="MQ13" i="9" s="1"/>
  <c r="NC13" i="9" s="1"/>
  <c r="FI13" i="9"/>
  <c r="FU13" i="9" s="1"/>
  <c r="GG13" i="9" s="1"/>
  <c r="GS13" i="9" s="1"/>
  <c r="HE13" i="9" s="1"/>
  <c r="HQ13" i="9" s="1"/>
  <c r="IC13" i="9" s="1"/>
  <c r="IO13" i="9" s="1"/>
  <c r="JA13" i="9" s="1"/>
  <c r="JM13" i="9" s="1"/>
  <c r="JY13" i="9" s="1"/>
  <c r="KK13" i="9" s="1"/>
  <c r="KW13" i="9" s="1"/>
  <c r="LI13" i="9" s="1"/>
  <c r="LU13" i="9" s="1"/>
  <c r="MG13" i="9" s="1"/>
  <c r="MS13" i="9" s="1"/>
  <c r="NE13" i="9" s="1"/>
  <c r="EJ13" i="9"/>
  <c r="EV13" i="9" s="1"/>
  <c r="FH13" i="9" s="1"/>
  <c r="FT13" i="9" s="1"/>
  <c r="GF13" i="9" s="1"/>
  <c r="GR13" i="9" s="1"/>
  <c r="HD13" i="9" s="1"/>
  <c r="HP13" i="9" s="1"/>
  <c r="IB13" i="9" s="1"/>
  <c r="IN13" i="9" s="1"/>
  <c r="IZ13" i="9" s="1"/>
  <c r="JL13" i="9" s="1"/>
  <c r="JX13" i="9" s="1"/>
  <c r="KJ13" i="9" s="1"/>
  <c r="KV13" i="9" s="1"/>
  <c r="LH13" i="9" s="1"/>
  <c r="LT13" i="9" s="1"/>
  <c r="MF13" i="9" s="1"/>
  <c r="MR13" i="9" s="1"/>
  <c r="ND13" i="9" s="1"/>
  <c r="CL13" i="9"/>
  <c r="CX13" i="9" s="1"/>
  <c r="DJ13" i="9" s="1"/>
  <c r="DV13" i="9" s="1"/>
  <c r="EH13" i="9" s="1"/>
  <c r="ET13" i="9" s="1"/>
  <c r="FF13" i="9" s="1"/>
  <c r="FR13" i="9" s="1"/>
  <c r="GD13" i="9" s="1"/>
  <c r="GP13" i="9" s="1"/>
  <c r="HB13" i="9" s="1"/>
  <c r="HN13" i="9" s="1"/>
  <c r="HZ13" i="9" s="1"/>
  <c r="IL13" i="9" s="1"/>
  <c r="IX13" i="9" s="1"/>
  <c r="JJ13" i="9" s="1"/>
  <c r="JV13" i="9" s="1"/>
  <c r="KH13" i="9" s="1"/>
  <c r="KT13" i="9" s="1"/>
  <c r="LF13" i="9" s="1"/>
  <c r="LR13" i="9" s="1"/>
  <c r="MD13" i="9" s="1"/>
  <c r="MP13" i="9" s="1"/>
  <c r="NB13" i="9" s="1"/>
  <c r="CI13" i="9"/>
  <c r="CU13" i="9" s="1"/>
  <c r="DG13" i="9" s="1"/>
  <c r="DS13" i="9" s="1"/>
  <c r="EE13" i="9" s="1"/>
  <c r="EQ13" i="9" s="1"/>
  <c r="FC13" i="9" s="1"/>
  <c r="FO13" i="9" s="1"/>
  <c r="GA13" i="9" s="1"/>
  <c r="GM13" i="9" s="1"/>
  <c r="GY13" i="9" s="1"/>
  <c r="HK13" i="9" s="1"/>
  <c r="HW13" i="9" s="1"/>
  <c r="II13" i="9" s="1"/>
  <c r="IU13" i="9" s="1"/>
  <c r="JG13" i="9" s="1"/>
  <c r="JS13" i="9" s="1"/>
  <c r="KE13" i="9" s="1"/>
  <c r="KQ13" i="9" s="1"/>
  <c r="LC13" i="9" s="1"/>
  <c r="LO13" i="9" s="1"/>
  <c r="MA13" i="9" s="1"/>
  <c r="MM13" i="9" s="1"/>
  <c r="MY13" i="9" s="1"/>
  <c r="CF13" i="9"/>
  <c r="CR13" i="9" s="1"/>
  <c r="DD13" i="9" s="1"/>
  <c r="DP13" i="9" s="1"/>
  <c r="EB13" i="9" s="1"/>
  <c r="EN13" i="9" s="1"/>
  <c r="EZ13" i="9" s="1"/>
  <c r="FL13" i="9" s="1"/>
  <c r="FX13" i="9" s="1"/>
  <c r="GJ13" i="9" s="1"/>
  <c r="GV13" i="9" s="1"/>
  <c r="HH13" i="9" s="1"/>
  <c r="HT13" i="9" s="1"/>
  <c r="IF13" i="9" s="1"/>
  <c r="IR13" i="9" s="1"/>
  <c r="JD13" i="9" s="1"/>
  <c r="JP13" i="9" s="1"/>
  <c r="KB13" i="9" s="1"/>
  <c r="KN13" i="9" s="1"/>
  <c r="KZ13" i="9" s="1"/>
  <c r="LL13" i="9" s="1"/>
  <c r="LX13" i="9" s="1"/>
  <c r="MJ13" i="9" s="1"/>
  <c r="MV13" i="9" s="1"/>
  <c r="NH13" i="9" s="1"/>
  <c r="BW13" i="9"/>
  <c r="BQ13" i="9"/>
  <c r="CC13" i="9" s="1"/>
  <c r="CO13" i="9" s="1"/>
  <c r="DA13" i="9" s="1"/>
  <c r="DM13" i="9" s="1"/>
  <c r="DY13" i="9" s="1"/>
  <c r="EK13" i="9" s="1"/>
  <c r="EW13" i="9" s="1"/>
  <c r="BI13" i="9"/>
  <c r="BU13" i="9" s="1"/>
  <c r="CG13" i="9" s="1"/>
  <c r="CS13" i="9" s="1"/>
  <c r="DE13" i="9" s="1"/>
  <c r="DQ13" i="9" s="1"/>
  <c r="EC13" i="9" s="1"/>
  <c r="EO13" i="9" s="1"/>
  <c r="FA13" i="9" s="1"/>
  <c r="FM13" i="9" s="1"/>
  <c r="FY13" i="9" s="1"/>
  <c r="GK13" i="9" s="1"/>
  <c r="GW13" i="9" s="1"/>
  <c r="HI13" i="9" s="1"/>
  <c r="HU13" i="9" s="1"/>
  <c r="IG13" i="9" s="1"/>
  <c r="IS13" i="9" s="1"/>
  <c r="JE13" i="9" s="1"/>
  <c r="JQ13" i="9" s="1"/>
  <c r="KC13" i="9" s="1"/>
  <c r="KO13" i="9" s="1"/>
  <c r="LA13" i="9" s="1"/>
  <c r="LM13" i="9" s="1"/>
  <c r="LY13" i="9" s="1"/>
  <c r="MK13" i="9" s="1"/>
  <c r="MW13" i="9" s="1"/>
  <c r="NI13" i="9" s="1"/>
  <c r="BH13" i="9"/>
  <c r="BT13" i="9" s="1"/>
  <c r="BE13" i="9"/>
  <c r="AZ13" i="9"/>
  <c r="BL13" i="9" s="1"/>
  <c r="BX13" i="9" s="1"/>
  <c r="CJ13" i="9" s="1"/>
  <c r="CV13" i="9" s="1"/>
  <c r="DH13" i="9" s="1"/>
  <c r="DT13" i="9" s="1"/>
  <c r="EF13" i="9" s="1"/>
  <c r="ER13" i="9" s="1"/>
  <c r="FD13" i="9" s="1"/>
  <c r="FP13" i="9" s="1"/>
  <c r="GB13" i="9" s="1"/>
  <c r="GN13" i="9" s="1"/>
  <c r="GZ13" i="9" s="1"/>
  <c r="HL13" i="9" s="1"/>
  <c r="HX13" i="9" s="1"/>
  <c r="IJ13" i="9" s="1"/>
  <c r="IV13" i="9" s="1"/>
  <c r="JH13" i="9" s="1"/>
  <c r="JT13" i="9" s="1"/>
  <c r="KF13" i="9" s="1"/>
  <c r="KR13" i="9" s="1"/>
  <c r="LD13" i="9" s="1"/>
  <c r="LP13" i="9" s="1"/>
  <c r="MB13" i="9" s="1"/>
  <c r="MN13" i="9" s="1"/>
  <c r="MZ13" i="9" s="1"/>
  <c r="AY13" i="9"/>
  <c r="BK13" i="9" s="1"/>
  <c r="AR13" i="9"/>
  <c r="BD13" i="9" s="1"/>
  <c r="BP13" i="9" s="1"/>
  <c r="CB13" i="9" s="1"/>
  <c r="CN13" i="9" s="1"/>
  <c r="CZ13" i="9" s="1"/>
  <c r="DL13" i="9" s="1"/>
  <c r="DX13" i="9" s="1"/>
  <c r="AQ13" i="9"/>
  <c r="BC13" i="9" s="1"/>
  <c r="BO13" i="9" s="1"/>
  <c r="CA13" i="9" s="1"/>
  <c r="CM13" i="9" s="1"/>
  <c r="CY13" i="9" s="1"/>
  <c r="DK13" i="9" s="1"/>
  <c r="DW13" i="9" s="1"/>
  <c r="EI13" i="9" s="1"/>
  <c r="EU13" i="9" s="1"/>
  <c r="FG13" i="9" s="1"/>
  <c r="FS13" i="9" s="1"/>
  <c r="AP13" i="9"/>
  <c r="BB13" i="9" s="1"/>
  <c r="BN13" i="9" s="1"/>
  <c r="BZ13" i="9" s="1"/>
  <c r="AK13" i="9"/>
  <c r="AW13" i="9" s="1"/>
  <c r="AJ13" i="9"/>
  <c r="AV13" i="9" s="1"/>
  <c r="AI13" i="9"/>
  <c r="AU13" i="9" s="1"/>
  <c r="BG13" i="9" s="1"/>
  <c r="BS13" i="9" s="1"/>
  <c r="CE13" i="9" s="1"/>
  <c r="CQ13" i="9" s="1"/>
  <c r="DC13" i="9" s="1"/>
  <c r="DO13" i="9" s="1"/>
  <c r="EA13" i="9" s="1"/>
  <c r="EM13" i="9" s="1"/>
  <c r="EY13" i="9" s="1"/>
  <c r="FK13" i="9" s="1"/>
  <c r="FW13" i="9" s="1"/>
  <c r="GI13" i="9" s="1"/>
  <c r="GU13" i="9" s="1"/>
  <c r="HG13" i="9" s="1"/>
  <c r="HS13" i="9" s="1"/>
  <c r="IE13" i="9" s="1"/>
  <c r="IQ13" i="9" s="1"/>
  <c r="JC13" i="9" s="1"/>
  <c r="JO13" i="9" s="1"/>
  <c r="KA13" i="9" s="1"/>
  <c r="KM13" i="9" s="1"/>
  <c r="KY13" i="9" s="1"/>
  <c r="LK13" i="9" s="1"/>
  <c r="LW13" i="9" s="1"/>
  <c r="MI13" i="9" s="1"/>
  <c r="MU13" i="9" s="1"/>
  <c r="NG13" i="9" s="1"/>
  <c r="AH13" i="9"/>
  <c r="AT13" i="9" s="1"/>
  <c r="BF13" i="9" s="1"/>
  <c r="BR13" i="9" s="1"/>
  <c r="CD13" i="9" s="1"/>
  <c r="CP13" i="9" s="1"/>
  <c r="DB13" i="9" s="1"/>
  <c r="DN13" i="9" s="1"/>
  <c r="DZ13" i="9" s="1"/>
  <c r="EL13" i="9" s="1"/>
  <c r="EX13" i="9" s="1"/>
  <c r="FJ13" i="9" s="1"/>
  <c r="FV13" i="9" s="1"/>
  <c r="GH13" i="9" s="1"/>
  <c r="GT13" i="9" s="1"/>
  <c r="HF13" i="9" s="1"/>
  <c r="HR13" i="9" s="1"/>
  <c r="ID13" i="9" s="1"/>
  <c r="IP13" i="9" s="1"/>
  <c r="JB13" i="9" s="1"/>
  <c r="JN13" i="9" s="1"/>
  <c r="JZ13" i="9" s="1"/>
  <c r="KL13" i="9" s="1"/>
  <c r="KX13" i="9" s="1"/>
  <c r="LJ13" i="9" s="1"/>
  <c r="LV13" i="9" s="1"/>
  <c r="MH13" i="9" s="1"/>
  <c r="MT13" i="9" s="1"/>
  <c r="NF13" i="9" s="1"/>
  <c r="AG13" i="9"/>
  <c r="AS13" i="9" s="1"/>
  <c r="AF13" i="9"/>
  <c r="AE13" i="9"/>
  <c r="AD13" i="9"/>
  <c r="AC13" i="9"/>
  <c r="AO13" i="9" s="1"/>
  <c r="BA13" i="9" s="1"/>
  <c r="BM13" i="9" s="1"/>
  <c r="BY13" i="9" s="1"/>
  <c r="CK13" i="9" s="1"/>
  <c r="CW13" i="9" s="1"/>
  <c r="DI13" i="9" s="1"/>
  <c r="DU13" i="9" s="1"/>
  <c r="EG13" i="9" s="1"/>
  <c r="ES13" i="9" s="1"/>
  <c r="FE13" i="9" s="1"/>
  <c r="FQ13" i="9" s="1"/>
  <c r="GC13" i="9" s="1"/>
  <c r="GO13" i="9" s="1"/>
  <c r="HA13" i="9" s="1"/>
  <c r="HM13" i="9" s="1"/>
  <c r="HY13" i="9" s="1"/>
  <c r="IK13" i="9" s="1"/>
  <c r="IW13" i="9" s="1"/>
  <c r="JI13" i="9" s="1"/>
  <c r="JU13" i="9" s="1"/>
  <c r="KG13" i="9" s="1"/>
  <c r="KS13" i="9" s="1"/>
  <c r="LE13" i="9" s="1"/>
  <c r="LQ13" i="9" s="1"/>
  <c r="MC13" i="9" s="1"/>
  <c r="MO13" i="9" s="1"/>
  <c r="NA13" i="9" s="1"/>
  <c r="AB13" i="9"/>
  <c r="AN13" i="9" s="1"/>
  <c r="AA13" i="9"/>
  <c r="AM13" i="9" s="1"/>
  <c r="Z13" i="9"/>
  <c r="AL13" i="9" s="1"/>
  <c r="AX13" i="9" s="1"/>
  <c r="BJ13" i="9" s="1"/>
  <c r="BV13" i="9" s="1"/>
  <c r="CH13" i="9" s="1"/>
  <c r="CT13" i="9" s="1"/>
  <c r="DF13" i="9" s="1"/>
  <c r="DR13" i="9" s="1"/>
  <c r="ED13" i="9" s="1"/>
  <c r="EP13" i="9" s="1"/>
  <c r="FB13" i="9" s="1"/>
  <c r="FN13" i="9" s="1"/>
  <c r="FZ13" i="9" s="1"/>
  <c r="LS12" i="9"/>
  <c r="ME12" i="9" s="1"/>
  <c r="MQ12" i="9" s="1"/>
  <c r="NC12" i="9" s="1"/>
  <c r="ER12" i="9"/>
  <c r="FD12" i="9" s="1"/>
  <c r="FP12" i="9" s="1"/>
  <c r="GB12" i="9" s="1"/>
  <c r="GN12" i="9" s="1"/>
  <c r="GZ12" i="9" s="1"/>
  <c r="HL12" i="9" s="1"/>
  <c r="HX12" i="9" s="1"/>
  <c r="IJ12" i="9" s="1"/>
  <c r="IV12" i="9" s="1"/>
  <c r="JH12" i="9" s="1"/>
  <c r="JT12" i="9" s="1"/>
  <c r="KF12" i="9" s="1"/>
  <c r="KR12" i="9" s="1"/>
  <c r="LD12" i="9" s="1"/>
  <c r="LP12" i="9" s="1"/>
  <c r="MB12" i="9" s="1"/>
  <c r="MN12" i="9" s="1"/>
  <c r="MZ12" i="9" s="1"/>
  <c r="EM12" i="9"/>
  <c r="EY12" i="9" s="1"/>
  <c r="FK12" i="9" s="1"/>
  <c r="FW12" i="9" s="1"/>
  <c r="GI12" i="9" s="1"/>
  <c r="GU12" i="9" s="1"/>
  <c r="HG12" i="9" s="1"/>
  <c r="HS12" i="9" s="1"/>
  <c r="IE12" i="9" s="1"/>
  <c r="IQ12" i="9" s="1"/>
  <c r="JC12" i="9" s="1"/>
  <c r="JO12" i="9" s="1"/>
  <c r="KA12" i="9" s="1"/>
  <c r="KM12" i="9" s="1"/>
  <c r="KY12" i="9" s="1"/>
  <c r="LK12" i="9" s="1"/>
  <c r="LW12" i="9" s="1"/>
  <c r="MI12" i="9" s="1"/>
  <c r="MU12" i="9" s="1"/>
  <c r="NG12" i="9" s="1"/>
  <c r="EB12" i="9"/>
  <c r="EN12" i="9" s="1"/>
  <c r="EZ12" i="9" s="1"/>
  <c r="FL12" i="9" s="1"/>
  <c r="FX12" i="9" s="1"/>
  <c r="GJ12" i="9" s="1"/>
  <c r="GV12" i="9" s="1"/>
  <c r="HH12" i="9" s="1"/>
  <c r="HT12" i="9" s="1"/>
  <c r="IF12" i="9" s="1"/>
  <c r="IR12" i="9" s="1"/>
  <c r="JD12" i="9" s="1"/>
  <c r="JP12" i="9" s="1"/>
  <c r="KB12" i="9" s="1"/>
  <c r="KN12" i="9" s="1"/>
  <c r="KZ12" i="9" s="1"/>
  <c r="LL12" i="9" s="1"/>
  <c r="LX12" i="9" s="1"/>
  <c r="MJ12" i="9" s="1"/>
  <c r="MV12" i="9" s="1"/>
  <c r="NH12" i="9" s="1"/>
  <c r="DG12" i="9"/>
  <c r="DS12" i="9" s="1"/>
  <c r="EE12" i="9" s="1"/>
  <c r="EQ12" i="9" s="1"/>
  <c r="FC12" i="9" s="1"/>
  <c r="FO12" i="9" s="1"/>
  <c r="GA12" i="9" s="1"/>
  <c r="GM12" i="9" s="1"/>
  <c r="GY12" i="9" s="1"/>
  <c r="HK12" i="9" s="1"/>
  <c r="HW12" i="9" s="1"/>
  <c r="II12" i="9" s="1"/>
  <c r="IU12" i="9" s="1"/>
  <c r="JG12" i="9" s="1"/>
  <c r="JS12" i="9" s="1"/>
  <c r="KE12" i="9" s="1"/>
  <c r="KQ12" i="9" s="1"/>
  <c r="LC12" i="9" s="1"/>
  <c r="LO12" i="9" s="1"/>
  <c r="MA12" i="9" s="1"/>
  <c r="MM12" i="9" s="1"/>
  <c r="MY12" i="9" s="1"/>
  <c r="CQ12" i="9"/>
  <c r="DC12" i="9" s="1"/>
  <c r="DO12" i="9" s="1"/>
  <c r="EA12" i="9" s="1"/>
  <c r="CK12" i="9"/>
  <c r="CW12" i="9" s="1"/>
  <c r="DI12" i="9" s="1"/>
  <c r="DU12" i="9" s="1"/>
  <c r="EG12" i="9" s="1"/>
  <c r="ES12" i="9" s="1"/>
  <c r="FE12" i="9" s="1"/>
  <c r="FQ12" i="9" s="1"/>
  <c r="GC12" i="9" s="1"/>
  <c r="GO12" i="9" s="1"/>
  <c r="HA12" i="9" s="1"/>
  <c r="HM12" i="9" s="1"/>
  <c r="HY12" i="9" s="1"/>
  <c r="IK12" i="9" s="1"/>
  <c r="IW12" i="9" s="1"/>
  <c r="JI12" i="9" s="1"/>
  <c r="JU12" i="9" s="1"/>
  <c r="KG12" i="9" s="1"/>
  <c r="KS12" i="9" s="1"/>
  <c r="LE12" i="9" s="1"/>
  <c r="LQ12" i="9" s="1"/>
  <c r="MC12" i="9" s="1"/>
  <c r="MO12" i="9" s="1"/>
  <c r="NA12" i="9" s="1"/>
  <c r="CH12" i="9"/>
  <c r="CT12" i="9" s="1"/>
  <c r="DF12" i="9" s="1"/>
  <c r="DR12" i="9" s="1"/>
  <c r="ED12" i="9" s="1"/>
  <c r="EP12" i="9" s="1"/>
  <c r="FB12" i="9" s="1"/>
  <c r="FN12" i="9" s="1"/>
  <c r="FZ12" i="9" s="1"/>
  <c r="GL12" i="9" s="1"/>
  <c r="GX12" i="9" s="1"/>
  <c r="HJ12" i="9" s="1"/>
  <c r="HV12" i="9" s="1"/>
  <c r="IH12" i="9" s="1"/>
  <c r="IT12" i="9" s="1"/>
  <c r="JF12" i="9" s="1"/>
  <c r="JR12" i="9" s="1"/>
  <c r="KD12" i="9" s="1"/>
  <c r="KP12" i="9" s="1"/>
  <c r="LB12" i="9" s="1"/>
  <c r="LN12" i="9" s="1"/>
  <c r="LZ12" i="9" s="1"/>
  <c r="ML12" i="9" s="1"/>
  <c r="MX12" i="9" s="1"/>
  <c r="BU12" i="9"/>
  <c r="CG12" i="9" s="1"/>
  <c r="CS12" i="9" s="1"/>
  <c r="DE12" i="9" s="1"/>
  <c r="DQ12" i="9" s="1"/>
  <c r="EC12" i="9" s="1"/>
  <c r="EO12" i="9" s="1"/>
  <c r="FA12" i="9" s="1"/>
  <c r="FM12" i="9" s="1"/>
  <c r="FY12" i="9" s="1"/>
  <c r="GK12" i="9" s="1"/>
  <c r="GW12" i="9" s="1"/>
  <c r="HI12" i="9" s="1"/>
  <c r="HU12" i="9" s="1"/>
  <c r="IG12" i="9" s="1"/>
  <c r="IS12" i="9" s="1"/>
  <c r="JE12" i="9" s="1"/>
  <c r="JQ12" i="9" s="1"/>
  <c r="KC12" i="9" s="1"/>
  <c r="KO12" i="9" s="1"/>
  <c r="LA12" i="9" s="1"/>
  <c r="LM12" i="9" s="1"/>
  <c r="LY12" i="9" s="1"/>
  <c r="MK12" i="9" s="1"/>
  <c r="MW12" i="9" s="1"/>
  <c r="NI12" i="9" s="1"/>
  <c r="BT12" i="9"/>
  <c r="CF12" i="9" s="1"/>
  <c r="CR12" i="9" s="1"/>
  <c r="DD12" i="9" s="1"/>
  <c r="DP12" i="9" s="1"/>
  <c r="BM12" i="9"/>
  <c r="BY12" i="9" s="1"/>
  <c r="BF12" i="9"/>
  <c r="BR12" i="9" s="1"/>
  <c r="CD12" i="9" s="1"/>
  <c r="CP12" i="9" s="1"/>
  <c r="DB12" i="9" s="1"/>
  <c r="DN12" i="9" s="1"/>
  <c r="DZ12" i="9" s="1"/>
  <c r="EL12" i="9" s="1"/>
  <c r="EX12" i="9" s="1"/>
  <c r="FJ12" i="9" s="1"/>
  <c r="FV12" i="9" s="1"/>
  <c r="GH12" i="9" s="1"/>
  <c r="GT12" i="9" s="1"/>
  <c r="HF12" i="9" s="1"/>
  <c r="HR12" i="9" s="1"/>
  <c r="ID12" i="9" s="1"/>
  <c r="IP12" i="9" s="1"/>
  <c r="JB12" i="9" s="1"/>
  <c r="JN12" i="9" s="1"/>
  <c r="JZ12" i="9" s="1"/>
  <c r="KL12" i="9" s="1"/>
  <c r="KX12" i="9" s="1"/>
  <c r="LJ12" i="9" s="1"/>
  <c r="LV12" i="9" s="1"/>
  <c r="MH12" i="9" s="1"/>
  <c r="MT12" i="9" s="1"/>
  <c r="NF12" i="9" s="1"/>
  <c r="BD12" i="9"/>
  <c r="BP12" i="9" s="1"/>
  <c r="CB12" i="9" s="1"/>
  <c r="CN12" i="9" s="1"/>
  <c r="CZ12" i="9" s="1"/>
  <c r="DL12" i="9" s="1"/>
  <c r="DX12" i="9" s="1"/>
  <c r="EJ12" i="9" s="1"/>
  <c r="EV12" i="9" s="1"/>
  <c r="FH12" i="9" s="1"/>
  <c r="FT12" i="9" s="1"/>
  <c r="GF12" i="9" s="1"/>
  <c r="GR12" i="9" s="1"/>
  <c r="HD12" i="9" s="1"/>
  <c r="HP12" i="9" s="1"/>
  <c r="IB12" i="9" s="1"/>
  <c r="IN12" i="9" s="1"/>
  <c r="IZ12" i="9" s="1"/>
  <c r="JL12" i="9" s="1"/>
  <c r="JX12" i="9" s="1"/>
  <c r="KJ12" i="9" s="1"/>
  <c r="KV12" i="9" s="1"/>
  <c r="LH12" i="9" s="1"/>
  <c r="LT12" i="9" s="1"/>
  <c r="MF12" i="9" s="1"/>
  <c r="MR12" i="9" s="1"/>
  <c r="ND12" i="9" s="1"/>
  <c r="AW12" i="9"/>
  <c r="BI12" i="9" s="1"/>
  <c r="AT12" i="9"/>
  <c r="AR12" i="9"/>
  <c r="AQ12" i="9"/>
  <c r="BC12" i="9" s="1"/>
  <c r="BO12" i="9" s="1"/>
  <c r="CA12" i="9" s="1"/>
  <c r="CM12" i="9" s="1"/>
  <c r="CY12" i="9" s="1"/>
  <c r="DK12" i="9" s="1"/>
  <c r="DW12" i="9" s="1"/>
  <c r="EI12" i="9" s="1"/>
  <c r="EU12" i="9" s="1"/>
  <c r="FG12" i="9" s="1"/>
  <c r="FS12" i="9" s="1"/>
  <c r="GE12" i="9" s="1"/>
  <c r="GQ12" i="9" s="1"/>
  <c r="HC12" i="9" s="1"/>
  <c r="HO12" i="9" s="1"/>
  <c r="IA12" i="9" s="1"/>
  <c r="IM12" i="9" s="1"/>
  <c r="IY12" i="9" s="1"/>
  <c r="JK12" i="9" s="1"/>
  <c r="JW12" i="9" s="1"/>
  <c r="KI12" i="9" s="1"/>
  <c r="KU12" i="9" s="1"/>
  <c r="LG12" i="9" s="1"/>
  <c r="AO12" i="9"/>
  <c r="BA12" i="9" s="1"/>
  <c r="AN12" i="9"/>
  <c r="AZ12" i="9" s="1"/>
  <c r="BL12" i="9" s="1"/>
  <c r="BX12" i="9" s="1"/>
  <c r="CJ12" i="9" s="1"/>
  <c r="CV12" i="9" s="1"/>
  <c r="DH12" i="9" s="1"/>
  <c r="DT12" i="9" s="1"/>
  <c r="EF12" i="9" s="1"/>
  <c r="AL12" i="9"/>
  <c r="AX12" i="9" s="1"/>
  <c r="BJ12" i="9" s="1"/>
  <c r="BV12" i="9" s="1"/>
  <c r="AK12" i="9"/>
  <c r="AJ12" i="9"/>
  <c r="AV12" i="9" s="1"/>
  <c r="BH12" i="9" s="1"/>
  <c r="AI12" i="9"/>
  <c r="AU12" i="9" s="1"/>
  <c r="BG12" i="9" s="1"/>
  <c r="BS12" i="9" s="1"/>
  <c r="CE12" i="9" s="1"/>
  <c r="AH12" i="9"/>
  <c r="AG12" i="9"/>
  <c r="AS12" i="9" s="1"/>
  <c r="BE12" i="9" s="1"/>
  <c r="BQ12" i="9" s="1"/>
  <c r="CC12" i="9" s="1"/>
  <c r="CO12" i="9" s="1"/>
  <c r="DA12" i="9" s="1"/>
  <c r="DM12" i="9" s="1"/>
  <c r="DY12" i="9" s="1"/>
  <c r="EK12" i="9" s="1"/>
  <c r="EW12" i="9" s="1"/>
  <c r="FI12" i="9" s="1"/>
  <c r="FU12" i="9" s="1"/>
  <c r="GG12" i="9" s="1"/>
  <c r="GS12" i="9" s="1"/>
  <c r="HE12" i="9" s="1"/>
  <c r="HQ12" i="9" s="1"/>
  <c r="IC12" i="9" s="1"/>
  <c r="IO12" i="9" s="1"/>
  <c r="JA12" i="9" s="1"/>
  <c r="JM12" i="9" s="1"/>
  <c r="JY12" i="9" s="1"/>
  <c r="KK12" i="9" s="1"/>
  <c r="KW12" i="9" s="1"/>
  <c r="LI12" i="9" s="1"/>
  <c r="LU12" i="9" s="1"/>
  <c r="MG12" i="9" s="1"/>
  <c r="MS12" i="9" s="1"/>
  <c r="NE12" i="9" s="1"/>
  <c r="AF12" i="9"/>
  <c r="AE12" i="9"/>
  <c r="AD12" i="9"/>
  <c r="AP12" i="9" s="1"/>
  <c r="BB12" i="9" s="1"/>
  <c r="BN12" i="9" s="1"/>
  <c r="BZ12" i="9" s="1"/>
  <c r="CL12" i="9" s="1"/>
  <c r="CX12" i="9" s="1"/>
  <c r="DJ12" i="9" s="1"/>
  <c r="DV12" i="9" s="1"/>
  <c r="EH12" i="9" s="1"/>
  <c r="ET12" i="9" s="1"/>
  <c r="FF12" i="9" s="1"/>
  <c r="FR12" i="9" s="1"/>
  <c r="GD12" i="9" s="1"/>
  <c r="GP12" i="9" s="1"/>
  <c r="HB12" i="9" s="1"/>
  <c r="HN12" i="9" s="1"/>
  <c r="HZ12" i="9" s="1"/>
  <c r="IL12" i="9" s="1"/>
  <c r="IX12" i="9" s="1"/>
  <c r="JJ12" i="9" s="1"/>
  <c r="JV12" i="9" s="1"/>
  <c r="KH12" i="9" s="1"/>
  <c r="KT12" i="9" s="1"/>
  <c r="LF12" i="9" s="1"/>
  <c r="LR12" i="9" s="1"/>
  <c r="MD12" i="9" s="1"/>
  <c r="MP12" i="9" s="1"/>
  <c r="NB12" i="9" s="1"/>
  <c r="AC12" i="9"/>
  <c r="AB12" i="9"/>
  <c r="AA12" i="9"/>
  <c r="AM12" i="9" s="1"/>
  <c r="AY12" i="9" s="1"/>
  <c r="BK12" i="9" s="1"/>
  <c r="BW12" i="9" s="1"/>
  <c r="CI12" i="9" s="1"/>
  <c r="CU12" i="9" s="1"/>
  <c r="Z12" i="9"/>
  <c r="HJ11" i="9"/>
  <c r="HV11" i="9" s="1"/>
  <c r="IH11" i="9" s="1"/>
  <c r="IT11" i="9" s="1"/>
  <c r="JF11" i="9" s="1"/>
  <c r="JR11" i="9" s="1"/>
  <c r="KD11" i="9" s="1"/>
  <c r="KP11" i="9" s="1"/>
  <c r="LB11" i="9" s="1"/>
  <c r="LN11" i="9" s="1"/>
  <c r="LZ11" i="9" s="1"/>
  <c r="ML11" i="9" s="1"/>
  <c r="MX11" i="9" s="1"/>
  <c r="GQ11" i="9"/>
  <c r="HC11" i="9" s="1"/>
  <c r="HO11" i="9" s="1"/>
  <c r="IA11" i="9" s="1"/>
  <c r="IM11" i="9" s="1"/>
  <c r="IY11" i="9" s="1"/>
  <c r="JK11" i="9" s="1"/>
  <c r="JW11" i="9" s="1"/>
  <c r="KI11" i="9" s="1"/>
  <c r="KU11" i="9" s="1"/>
  <c r="LG11" i="9" s="1"/>
  <c r="LS11" i="9" s="1"/>
  <c r="ME11" i="9" s="1"/>
  <c r="MQ11" i="9" s="1"/>
  <c r="NC11" i="9" s="1"/>
  <c r="DY11" i="9"/>
  <c r="EK11" i="9" s="1"/>
  <c r="EW11" i="9" s="1"/>
  <c r="FI11" i="9" s="1"/>
  <c r="FU11" i="9" s="1"/>
  <c r="GG11" i="9" s="1"/>
  <c r="GS11" i="9" s="1"/>
  <c r="HE11" i="9" s="1"/>
  <c r="HQ11" i="9" s="1"/>
  <c r="IC11" i="9" s="1"/>
  <c r="IO11" i="9" s="1"/>
  <c r="JA11" i="9" s="1"/>
  <c r="JM11" i="9" s="1"/>
  <c r="JY11" i="9" s="1"/>
  <c r="KK11" i="9" s="1"/>
  <c r="KW11" i="9" s="1"/>
  <c r="LI11" i="9" s="1"/>
  <c r="LU11" i="9" s="1"/>
  <c r="MG11" i="9" s="1"/>
  <c r="MS11" i="9" s="1"/>
  <c r="NE11" i="9" s="1"/>
  <c r="CR11" i="9"/>
  <c r="DD11" i="9" s="1"/>
  <c r="DP11" i="9" s="1"/>
  <c r="EB11" i="9" s="1"/>
  <c r="EN11" i="9" s="1"/>
  <c r="EZ11" i="9" s="1"/>
  <c r="FL11" i="9" s="1"/>
  <c r="FX11" i="9" s="1"/>
  <c r="GJ11" i="9" s="1"/>
  <c r="GV11" i="9" s="1"/>
  <c r="HH11" i="9" s="1"/>
  <c r="HT11" i="9" s="1"/>
  <c r="CC11" i="9"/>
  <c r="CO11" i="9" s="1"/>
  <c r="DA11" i="9" s="1"/>
  <c r="DM11" i="9" s="1"/>
  <c r="CB11" i="9"/>
  <c r="CN11" i="9" s="1"/>
  <c r="CZ11" i="9" s="1"/>
  <c r="DL11" i="9" s="1"/>
  <c r="DX11" i="9" s="1"/>
  <c r="EJ11" i="9" s="1"/>
  <c r="EV11" i="9" s="1"/>
  <c r="FH11" i="9" s="1"/>
  <c r="FT11" i="9" s="1"/>
  <c r="GF11" i="9" s="1"/>
  <c r="GR11" i="9" s="1"/>
  <c r="HD11" i="9" s="1"/>
  <c r="HP11" i="9" s="1"/>
  <c r="IB11" i="9" s="1"/>
  <c r="IN11" i="9" s="1"/>
  <c r="IZ11" i="9" s="1"/>
  <c r="JL11" i="9" s="1"/>
  <c r="JX11" i="9" s="1"/>
  <c r="KJ11" i="9" s="1"/>
  <c r="KV11" i="9" s="1"/>
  <c r="LH11" i="9" s="1"/>
  <c r="LT11" i="9" s="1"/>
  <c r="MF11" i="9" s="1"/>
  <c r="MR11" i="9" s="1"/>
  <c r="ND11" i="9" s="1"/>
  <c r="BM11" i="9"/>
  <c r="BY11" i="9" s="1"/>
  <c r="CK11" i="9" s="1"/>
  <c r="CW11" i="9" s="1"/>
  <c r="DI11" i="9" s="1"/>
  <c r="DU11" i="9" s="1"/>
  <c r="EG11" i="9" s="1"/>
  <c r="ES11" i="9" s="1"/>
  <c r="FE11" i="9" s="1"/>
  <c r="FQ11" i="9" s="1"/>
  <c r="GC11" i="9" s="1"/>
  <c r="GO11" i="9" s="1"/>
  <c r="HA11" i="9" s="1"/>
  <c r="HM11" i="9" s="1"/>
  <c r="HY11" i="9" s="1"/>
  <c r="IK11" i="9" s="1"/>
  <c r="IW11" i="9" s="1"/>
  <c r="JI11" i="9" s="1"/>
  <c r="JU11" i="9" s="1"/>
  <c r="KG11" i="9" s="1"/>
  <c r="KS11" i="9" s="1"/>
  <c r="LE11" i="9" s="1"/>
  <c r="LQ11" i="9" s="1"/>
  <c r="MC11" i="9" s="1"/>
  <c r="MO11" i="9" s="1"/>
  <c r="NA11" i="9" s="1"/>
  <c r="BE11" i="9"/>
  <c r="BQ11" i="9" s="1"/>
  <c r="AW11" i="9"/>
  <c r="BI11" i="9" s="1"/>
  <c r="BU11" i="9" s="1"/>
  <c r="CG11" i="9" s="1"/>
  <c r="CS11" i="9" s="1"/>
  <c r="DE11" i="9" s="1"/>
  <c r="DQ11" i="9" s="1"/>
  <c r="EC11" i="9" s="1"/>
  <c r="EO11" i="9" s="1"/>
  <c r="FA11" i="9" s="1"/>
  <c r="FM11" i="9" s="1"/>
  <c r="FY11" i="9" s="1"/>
  <c r="GK11" i="9" s="1"/>
  <c r="GW11" i="9" s="1"/>
  <c r="HI11" i="9" s="1"/>
  <c r="HU11" i="9" s="1"/>
  <c r="IG11" i="9" s="1"/>
  <c r="IS11" i="9" s="1"/>
  <c r="JE11" i="9" s="1"/>
  <c r="JQ11" i="9" s="1"/>
  <c r="KC11" i="9" s="1"/>
  <c r="KO11" i="9" s="1"/>
  <c r="LA11" i="9" s="1"/>
  <c r="LM11" i="9" s="1"/>
  <c r="LY11" i="9" s="1"/>
  <c r="MK11" i="9" s="1"/>
  <c r="MW11" i="9" s="1"/>
  <c r="NI11" i="9" s="1"/>
  <c r="AV11" i="9"/>
  <c r="BH11" i="9" s="1"/>
  <c r="BT11" i="9" s="1"/>
  <c r="CF11" i="9" s="1"/>
  <c r="AT11" i="9"/>
  <c r="BF11" i="9" s="1"/>
  <c r="BR11" i="9" s="1"/>
  <c r="CD11" i="9" s="1"/>
  <c r="CP11" i="9" s="1"/>
  <c r="DB11" i="9" s="1"/>
  <c r="DN11" i="9" s="1"/>
  <c r="DZ11" i="9" s="1"/>
  <c r="EL11" i="9" s="1"/>
  <c r="EX11" i="9" s="1"/>
  <c r="FJ11" i="9" s="1"/>
  <c r="FV11" i="9" s="1"/>
  <c r="GH11" i="9" s="1"/>
  <c r="GT11" i="9" s="1"/>
  <c r="HF11" i="9" s="1"/>
  <c r="HR11" i="9" s="1"/>
  <c r="ID11" i="9" s="1"/>
  <c r="IP11" i="9" s="1"/>
  <c r="JB11" i="9" s="1"/>
  <c r="JN11" i="9" s="1"/>
  <c r="JZ11" i="9" s="1"/>
  <c r="KL11" i="9" s="1"/>
  <c r="KX11" i="9" s="1"/>
  <c r="LJ11" i="9" s="1"/>
  <c r="LV11" i="9" s="1"/>
  <c r="MH11" i="9" s="1"/>
  <c r="MT11" i="9" s="1"/>
  <c r="NF11" i="9" s="1"/>
  <c r="AQ11" i="9"/>
  <c r="BC11" i="9" s="1"/>
  <c r="BO11" i="9" s="1"/>
  <c r="CA11" i="9" s="1"/>
  <c r="CM11" i="9" s="1"/>
  <c r="CY11" i="9" s="1"/>
  <c r="DK11" i="9" s="1"/>
  <c r="DW11" i="9" s="1"/>
  <c r="EI11" i="9" s="1"/>
  <c r="EU11" i="9" s="1"/>
  <c r="FG11" i="9" s="1"/>
  <c r="FS11" i="9" s="1"/>
  <c r="GE11" i="9" s="1"/>
  <c r="AO11" i="9"/>
  <c r="BA11" i="9" s="1"/>
  <c r="AK11" i="9"/>
  <c r="AJ11" i="9"/>
  <c r="AI11" i="9"/>
  <c r="AU11" i="9" s="1"/>
  <c r="BG11" i="9" s="1"/>
  <c r="BS11" i="9" s="1"/>
  <c r="CE11" i="9" s="1"/>
  <c r="CQ11" i="9" s="1"/>
  <c r="DC11" i="9" s="1"/>
  <c r="DO11" i="9" s="1"/>
  <c r="EA11" i="9" s="1"/>
  <c r="EM11" i="9" s="1"/>
  <c r="EY11" i="9" s="1"/>
  <c r="FK11" i="9" s="1"/>
  <c r="FW11" i="9" s="1"/>
  <c r="GI11" i="9" s="1"/>
  <c r="GU11" i="9" s="1"/>
  <c r="HG11" i="9" s="1"/>
  <c r="HS11" i="9" s="1"/>
  <c r="IE11" i="9" s="1"/>
  <c r="IQ11" i="9" s="1"/>
  <c r="JC11" i="9" s="1"/>
  <c r="JO11" i="9" s="1"/>
  <c r="KA11" i="9" s="1"/>
  <c r="KM11" i="9" s="1"/>
  <c r="KY11" i="9" s="1"/>
  <c r="LK11" i="9" s="1"/>
  <c r="LW11" i="9" s="1"/>
  <c r="MI11" i="9" s="1"/>
  <c r="MU11" i="9" s="1"/>
  <c r="NG11" i="9" s="1"/>
  <c r="AH11" i="9"/>
  <c r="AG11" i="9"/>
  <c r="AS11" i="9" s="1"/>
  <c r="AF11" i="9"/>
  <c r="AR11" i="9" s="1"/>
  <c r="BD11" i="9" s="1"/>
  <c r="BP11" i="9" s="1"/>
  <c r="AE11" i="9"/>
  <c r="AD11" i="9"/>
  <c r="AP11" i="9" s="1"/>
  <c r="BB11" i="9" s="1"/>
  <c r="BN11" i="9" s="1"/>
  <c r="BZ11" i="9" s="1"/>
  <c r="CL11" i="9" s="1"/>
  <c r="CX11" i="9" s="1"/>
  <c r="DJ11" i="9" s="1"/>
  <c r="DV11" i="9" s="1"/>
  <c r="EH11" i="9" s="1"/>
  <c r="ET11" i="9" s="1"/>
  <c r="FF11" i="9" s="1"/>
  <c r="FR11" i="9" s="1"/>
  <c r="GD11" i="9" s="1"/>
  <c r="GP11" i="9" s="1"/>
  <c r="HB11" i="9" s="1"/>
  <c r="HN11" i="9" s="1"/>
  <c r="HZ11" i="9" s="1"/>
  <c r="IL11" i="9" s="1"/>
  <c r="IX11" i="9" s="1"/>
  <c r="JJ11" i="9" s="1"/>
  <c r="JV11" i="9" s="1"/>
  <c r="KH11" i="9" s="1"/>
  <c r="KT11" i="9" s="1"/>
  <c r="LF11" i="9" s="1"/>
  <c r="LR11" i="9" s="1"/>
  <c r="MD11" i="9" s="1"/>
  <c r="MP11" i="9" s="1"/>
  <c r="NB11" i="9" s="1"/>
  <c r="AC11" i="9"/>
  <c r="AB11" i="9"/>
  <c r="AN11" i="9" s="1"/>
  <c r="AZ11" i="9" s="1"/>
  <c r="BL11" i="9" s="1"/>
  <c r="BX11" i="9" s="1"/>
  <c r="CJ11" i="9" s="1"/>
  <c r="CV11" i="9" s="1"/>
  <c r="DH11" i="9" s="1"/>
  <c r="DT11" i="9" s="1"/>
  <c r="EF11" i="9" s="1"/>
  <c r="ER11" i="9" s="1"/>
  <c r="FD11" i="9" s="1"/>
  <c r="FP11" i="9" s="1"/>
  <c r="GB11" i="9" s="1"/>
  <c r="GN11" i="9" s="1"/>
  <c r="GZ11" i="9" s="1"/>
  <c r="HL11" i="9" s="1"/>
  <c r="HX11" i="9" s="1"/>
  <c r="IJ11" i="9" s="1"/>
  <c r="IV11" i="9" s="1"/>
  <c r="JH11" i="9" s="1"/>
  <c r="JT11" i="9" s="1"/>
  <c r="KF11" i="9" s="1"/>
  <c r="KR11" i="9" s="1"/>
  <c r="AA11" i="9"/>
  <c r="AM11" i="9" s="1"/>
  <c r="AY11" i="9" s="1"/>
  <c r="BK11" i="9" s="1"/>
  <c r="BW11" i="9" s="1"/>
  <c r="CI11" i="9" s="1"/>
  <c r="CU11" i="9" s="1"/>
  <c r="DG11" i="9" s="1"/>
  <c r="DS11" i="9" s="1"/>
  <c r="EE11" i="9" s="1"/>
  <c r="EQ11" i="9" s="1"/>
  <c r="FC11" i="9" s="1"/>
  <c r="FO11" i="9" s="1"/>
  <c r="GA11" i="9" s="1"/>
  <c r="GM11" i="9" s="1"/>
  <c r="GY11" i="9" s="1"/>
  <c r="HK11" i="9" s="1"/>
  <c r="HW11" i="9" s="1"/>
  <c r="II11" i="9" s="1"/>
  <c r="IU11" i="9" s="1"/>
  <c r="JG11" i="9" s="1"/>
  <c r="JS11" i="9" s="1"/>
  <c r="KE11" i="9" s="1"/>
  <c r="KQ11" i="9" s="1"/>
  <c r="LC11" i="9" s="1"/>
  <c r="LO11" i="9" s="1"/>
  <c r="MA11" i="9" s="1"/>
  <c r="MM11" i="9" s="1"/>
  <c r="MY11" i="9" s="1"/>
  <c r="Z11" i="9"/>
  <c r="AL11" i="9" s="1"/>
  <c r="AX11" i="9" s="1"/>
  <c r="BJ11" i="9" s="1"/>
  <c r="BV11" i="9" s="1"/>
  <c r="CH11" i="9" s="1"/>
  <c r="CT11" i="9" s="1"/>
  <c r="DF11" i="9" s="1"/>
  <c r="DR11" i="9" s="1"/>
  <c r="ED11" i="9" s="1"/>
  <c r="EP11" i="9" s="1"/>
  <c r="FB11" i="9" s="1"/>
  <c r="FN11" i="9" s="1"/>
  <c r="FZ11" i="9" s="1"/>
  <c r="GL11" i="9" s="1"/>
  <c r="GX11" i="9" s="1"/>
  <c r="KY10" i="9"/>
  <c r="LK10" i="9" s="1"/>
  <c r="LW10" i="9" s="1"/>
  <c r="MI10" i="9" s="1"/>
  <c r="MU10" i="9" s="1"/>
  <c r="NG10" i="9" s="1"/>
  <c r="JS10" i="9"/>
  <c r="KE10" i="9" s="1"/>
  <c r="KQ10" i="9" s="1"/>
  <c r="LC10" i="9" s="1"/>
  <c r="LO10" i="9" s="1"/>
  <c r="MA10" i="9" s="1"/>
  <c r="MM10" i="9" s="1"/>
  <c r="MY10" i="9" s="1"/>
  <c r="GA10" i="9"/>
  <c r="GM10" i="9" s="1"/>
  <c r="GY10" i="9" s="1"/>
  <c r="HK10" i="9" s="1"/>
  <c r="HW10" i="9" s="1"/>
  <c r="II10" i="9" s="1"/>
  <c r="IU10" i="9" s="1"/>
  <c r="JG10" i="9" s="1"/>
  <c r="EE10" i="9"/>
  <c r="EQ10" i="9" s="1"/>
  <c r="FC10" i="9" s="1"/>
  <c r="FO10" i="9" s="1"/>
  <c r="CY10" i="9"/>
  <c r="DK10" i="9" s="1"/>
  <c r="DW10" i="9" s="1"/>
  <c r="EI10" i="9" s="1"/>
  <c r="EU10" i="9" s="1"/>
  <c r="FG10" i="9" s="1"/>
  <c r="FS10" i="9" s="1"/>
  <c r="GE10" i="9" s="1"/>
  <c r="GQ10" i="9" s="1"/>
  <c r="HC10" i="9" s="1"/>
  <c r="HO10" i="9" s="1"/>
  <c r="IA10" i="9" s="1"/>
  <c r="IM10" i="9" s="1"/>
  <c r="IY10" i="9" s="1"/>
  <c r="JK10" i="9" s="1"/>
  <c r="JW10" i="9" s="1"/>
  <c r="KI10" i="9" s="1"/>
  <c r="KU10" i="9" s="1"/>
  <c r="LG10" i="9" s="1"/>
  <c r="LS10" i="9" s="1"/>
  <c r="ME10" i="9" s="1"/>
  <c r="MQ10" i="9" s="1"/>
  <c r="NC10" i="9" s="1"/>
  <c r="CI10" i="9"/>
  <c r="CU10" i="9" s="1"/>
  <c r="DG10" i="9" s="1"/>
  <c r="DS10" i="9" s="1"/>
  <c r="BS10" i="9"/>
  <c r="CE10" i="9" s="1"/>
  <c r="CQ10" i="9" s="1"/>
  <c r="DC10" i="9" s="1"/>
  <c r="DO10" i="9" s="1"/>
  <c r="EA10" i="9" s="1"/>
  <c r="EM10" i="9" s="1"/>
  <c r="EY10" i="9" s="1"/>
  <c r="FK10" i="9" s="1"/>
  <c r="FW10" i="9" s="1"/>
  <c r="GI10" i="9" s="1"/>
  <c r="GU10" i="9" s="1"/>
  <c r="HG10" i="9" s="1"/>
  <c r="HS10" i="9" s="1"/>
  <c r="IE10" i="9" s="1"/>
  <c r="IQ10" i="9" s="1"/>
  <c r="JC10" i="9" s="1"/>
  <c r="JO10" i="9" s="1"/>
  <c r="KA10" i="9" s="1"/>
  <c r="KM10" i="9" s="1"/>
  <c r="BI10" i="9"/>
  <c r="BU10" i="9" s="1"/>
  <c r="CG10" i="9" s="1"/>
  <c r="CS10" i="9" s="1"/>
  <c r="DE10" i="9" s="1"/>
  <c r="DQ10" i="9" s="1"/>
  <c r="EC10" i="9" s="1"/>
  <c r="EO10" i="9" s="1"/>
  <c r="FA10" i="9" s="1"/>
  <c r="FM10" i="9" s="1"/>
  <c r="FY10" i="9" s="1"/>
  <c r="GK10" i="9" s="1"/>
  <c r="GW10" i="9" s="1"/>
  <c r="HI10" i="9" s="1"/>
  <c r="HU10" i="9" s="1"/>
  <c r="IG10" i="9" s="1"/>
  <c r="IS10" i="9" s="1"/>
  <c r="JE10" i="9" s="1"/>
  <c r="JQ10" i="9" s="1"/>
  <c r="KC10" i="9" s="1"/>
  <c r="KO10" i="9" s="1"/>
  <c r="LA10" i="9" s="1"/>
  <c r="LM10" i="9" s="1"/>
  <c r="LY10" i="9" s="1"/>
  <c r="MK10" i="9" s="1"/>
  <c r="MW10" i="9" s="1"/>
  <c r="NI10" i="9" s="1"/>
  <c r="BC10" i="9"/>
  <c r="BO10" i="9" s="1"/>
  <c r="CA10" i="9" s="1"/>
  <c r="CM10" i="9" s="1"/>
  <c r="AZ10" i="9"/>
  <c r="BL10" i="9" s="1"/>
  <c r="BX10" i="9" s="1"/>
  <c r="CJ10" i="9" s="1"/>
  <c r="CV10" i="9" s="1"/>
  <c r="DH10" i="9" s="1"/>
  <c r="DT10" i="9" s="1"/>
  <c r="EF10" i="9" s="1"/>
  <c r="AU10" i="9"/>
  <c r="BG10" i="9" s="1"/>
  <c r="AS10" i="9"/>
  <c r="BE10" i="9" s="1"/>
  <c r="BQ10" i="9" s="1"/>
  <c r="CC10" i="9" s="1"/>
  <c r="CO10" i="9" s="1"/>
  <c r="DA10" i="9" s="1"/>
  <c r="DM10" i="9" s="1"/>
  <c r="DY10" i="9" s="1"/>
  <c r="EK10" i="9" s="1"/>
  <c r="EW10" i="9" s="1"/>
  <c r="FI10" i="9" s="1"/>
  <c r="FU10" i="9" s="1"/>
  <c r="GG10" i="9" s="1"/>
  <c r="GS10" i="9" s="1"/>
  <c r="HE10" i="9" s="1"/>
  <c r="HQ10" i="9" s="1"/>
  <c r="IC10" i="9" s="1"/>
  <c r="IO10" i="9" s="1"/>
  <c r="JA10" i="9" s="1"/>
  <c r="JM10" i="9" s="1"/>
  <c r="JY10" i="9" s="1"/>
  <c r="KK10" i="9" s="1"/>
  <c r="KW10" i="9" s="1"/>
  <c r="LI10" i="9" s="1"/>
  <c r="LU10" i="9" s="1"/>
  <c r="MG10" i="9" s="1"/>
  <c r="MS10" i="9" s="1"/>
  <c r="NE10" i="9" s="1"/>
  <c r="AM10" i="9"/>
  <c r="AY10" i="9" s="1"/>
  <c r="BK10" i="9" s="1"/>
  <c r="BW10" i="9" s="1"/>
  <c r="AK10" i="9"/>
  <c r="AW10" i="9" s="1"/>
  <c r="AJ10" i="9"/>
  <c r="AV10" i="9" s="1"/>
  <c r="BH10" i="9" s="1"/>
  <c r="BT10" i="9" s="1"/>
  <c r="CF10" i="9" s="1"/>
  <c r="CR10" i="9" s="1"/>
  <c r="DD10" i="9" s="1"/>
  <c r="DP10" i="9" s="1"/>
  <c r="EB10" i="9" s="1"/>
  <c r="EN10" i="9" s="1"/>
  <c r="EZ10" i="9" s="1"/>
  <c r="FL10" i="9" s="1"/>
  <c r="FX10" i="9" s="1"/>
  <c r="GJ10" i="9" s="1"/>
  <c r="GV10" i="9" s="1"/>
  <c r="HH10" i="9" s="1"/>
  <c r="HT10" i="9" s="1"/>
  <c r="IF10" i="9" s="1"/>
  <c r="IR10" i="9" s="1"/>
  <c r="JD10" i="9" s="1"/>
  <c r="JP10" i="9" s="1"/>
  <c r="KB10" i="9" s="1"/>
  <c r="KN10" i="9" s="1"/>
  <c r="KZ10" i="9" s="1"/>
  <c r="LL10" i="9" s="1"/>
  <c r="LX10" i="9" s="1"/>
  <c r="MJ10" i="9" s="1"/>
  <c r="MV10" i="9" s="1"/>
  <c r="NH10" i="9" s="1"/>
  <c r="AI10" i="9"/>
  <c r="AH10" i="9"/>
  <c r="AT10" i="9" s="1"/>
  <c r="BF10" i="9" s="1"/>
  <c r="BR10" i="9" s="1"/>
  <c r="CD10" i="9" s="1"/>
  <c r="CP10" i="9" s="1"/>
  <c r="DB10" i="9" s="1"/>
  <c r="DN10" i="9" s="1"/>
  <c r="DZ10" i="9" s="1"/>
  <c r="EL10" i="9" s="1"/>
  <c r="EX10" i="9" s="1"/>
  <c r="FJ10" i="9" s="1"/>
  <c r="FV10" i="9" s="1"/>
  <c r="GH10" i="9" s="1"/>
  <c r="GT10" i="9" s="1"/>
  <c r="HF10" i="9" s="1"/>
  <c r="HR10" i="9" s="1"/>
  <c r="ID10" i="9" s="1"/>
  <c r="IP10" i="9" s="1"/>
  <c r="JB10" i="9" s="1"/>
  <c r="JN10" i="9" s="1"/>
  <c r="JZ10" i="9" s="1"/>
  <c r="KL10" i="9" s="1"/>
  <c r="KX10" i="9" s="1"/>
  <c r="LJ10" i="9" s="1"/>
  <c r="LV10" i="9" s="1"/>
  <c r="MH10" i="9" s="1"/>
  <c r="MT10" i="9" s="1"/>
  <c r="NF10" i="9" s="1"/>
  <c r="AG10" i="9"/>
  <c r="AF10" i="9"/>
  <c r="AR10" i="9" s="1"/>
  <c r="BD10" i="9" s="1"/>
  <c r="BP10" i="9" s="1"/>
  <c r="CB10" i="9" s="1"/>
  <c r="CN10" i="9" s="1"/>
  <c r="CZ10" i="9" s="1"/>
  <c r="DL10" i="9" s="1"/>
  <c r="DX10" i="9" s="1"/>
  <c r="EJ10" i="9" s="1"/>
  <c r="EV10" i="9" s="1"/>
  <c r="FH10" i="9" s="1"/>
  <c r="FT10" i="9" s="1"/>
  <c r="GF10" i="9" s="1"/>
  <c r="GR10" i="9" s="1"/>
  <c r="HD10" i="9" s="1"/>
  <c r="HP10" i="9" s="1"/>
  <c r="IB10" i="9" s="1"/>
  <c r="IN10" i="9" s="1"/>
  <c r="IZ10" i="9" s="1"/>
  <c r="JL10" i="9" s="1"/>
  <c r="JX10" i="9" s="1"/>
  <c r="KJ10" i="9" s="1"/>
  <c r="KV10" i="9" s="1"/>
  <c r="LH10" i="9" s="1"/>
  <c r="LT10" i="9" s="1"/>
  <c r="MF10" i="9" s="1"/>
  <c r="MR10" i="9" s="1"/>
  <c r="ND10" i="9" s="1"/>
  <c r="AE10" i="9"/>
  <c r="AQ10" i="9" s="1"/>
  <c r="AD10" i="9"/>
  <c r="AP10" i="9" s="1"/>
  <c r="BB10" i="9" s="1"/>
  <c r="BN10" i="9" s="1"/>
  <c r="BZ10" i="9" s="1"/>
  <c r="CL10" i="9" s="1"/>
  <c r="CX10" i="9" s="1"/>
  <c r="DJ10" i="9" s="1"/>
  <c r="DV10" i="9" s="1"/>
  <c r="EH10" i="9" s="1"/>
  <c r="ET10" i="9" s="1"/>
  <c r="FF10" i="9" s="1"/>
  <c r="FR10" i="9" s="1"/>
  <c r="GD10" i="9" s="1"/>
  <c r="GP10" i="9" s="1"/>
  <c r="HB10" i="9" s="1"/>
  <c r="HN10" i="9" s="1"/>
  <c r="HZ10" i="9" s="1"/>
  <c r="IL10" i="9" s="1"/>
  <c r="IX10" i="9" s="1"/>
  <c r="JJ10" i="9" s="1"/>
  <c r="JV10" i="9" s="1"/>
  <c r="KH10" i="9" s="1"/>
  <c r="KT10" i="9" s="1"/>
  <c r="LF10" i="9" s="1"/>
  <c r="LR10" i="9" s="1"/>
  <c r="MD10" i="9" s="1"/>
  <c r="MP10" i="9" s="1"/>
  <c r="NB10" i="9" s="1"/>
  <c r="AC10" i="9"/>
  <c r="AO10" i="9" s="1"/>
  <c r="BA10" i="9" s="1"/>
  <c r="BM10" i="9" s="1"/>
  <c r="BY10" i="9" s="1"/>
  <c r="CK10" i="9" s="1"/>
  <c r="CW10" i="9" s="1"/>
  <c r="DI10" i="9" s="1"/>
  <c r="DU10" i="9" s="1"/>
  <c r="EG10" i="9" s="1"/>
  <c r="ES10" i="9" s="1"/>
  <c r="FE10" i="9" s="1"/>
  <c r="FQ10" i="9" s="1"/>
  <c r="GC10" i="9" s="1"/>
  <c r="GO10" i="9" s="1"/>
  <c r="HA10" i="9" s="1"/>
  <c r="HM10" i="9" s="1"/>
  <c r="HY10" i="9" s="1"/>
  <c r="IK10" i="9" s="1"/>
  <c r="IW10" i="9" s="1"/>
  <c r="JI10" i="9" s="1"/>
  <c r="JU10" i="9" s="1"/>
  <c r="KG10" i="9" s="1"/>
  <c r="KS10" i="9" s="1"/>
  <c r="LE10" i="9" s="1"/>
  <c r="LQ10" i="9" s="1"/>
  <c r="MC10" i="9" s="1"/>
  <c r="MO10" i="9" s="1"/>
  <c r="NA10" i="9" s="1"/>
  <c r="AB10" i="9"/>
  <c r="AN10" i="9" s="1"/>
  <c r="AA10" i="9"/>
  <c r="Z10" i="9"/>
  <c r="AL10" i="9" s="1"/>
  <c r="AX10" i="9" s="1"/>
  <c r="BJ10" i="9" s="1"/>
  <c r="BV10" i="9" s="1"/>
  <c r="CH10" i="9" s="1"/>
  <c r="CT10" i="9" s="1"/>
  <c r="DF10" i="9" s="1"/>
  <c r="DR10" i="9" s="1"/>
  <c r="ED10" i="9" s="1"/>
  <c r="EP10" i="9" s="1"/>
  <c r="FB10" i="9" s="1"/>
  <c r="FN10" i="9" s="1"/>
  <c r="FZ10" i="9" s="1"/>
  <c r="GL10" i="9" s="1"/>
  <c r="GX10" i="9" s="1"/>
  <c r="HJ10" i="9" s="1"/>
  <c r="HV10" i="9" s="1"/>
  <c r="IH10" i="9" s="1"/>
  <c r="IT10" i="9" s="1"/>
  <c r="JF10" i="9" s="1"/>
  <c r="JR10" i="9" s="1"/>
  <c r="KD10" i="9" s="1"/>
  <c r="KP10" i="9" s="1"/>
  <c r="LB10" i="9" s="1"/>
  <c r="LN10" i="9" s="1"/>
  <c r="LZ10" i="9" s="1"/>
  <c r="ML10" i="9" s="1"/>
  <c r="MX10" i="9" s="1"/>
  <c r="NG9" i="9"/>
  <c r="KE9" i="9"/>
  <c r="KQ9" i="9" s="1"/>
  <c r="LC9" i="9" s="1"/>
  <c r="LO9" i="9" s="1"/>
  <c r="MA9" i="9" s="1"/>
  <c r="MM9" i="9" s="1"/>
  <c r="MY9" i="9" s="1"/>
  <c r="HC9" i="9"/>
  <c r="HO9" i="9" s="1"/>
  <c r="IA9" i="9" s="1"/>
  <c r="IM9" i="9" s="1"/>
  <c r="IY9" i="9" s="1"/>
  <c r="JK9" i="9" s="1"/>
  <c r="JW9" i="9" s="1"/>
  <c r="KI9" i="9" s="1"/>
  <c r="KU9" i="9" s="1"/>
  <c r="LG9" i="9" s="1"/>
  <c r="LS9" i="9" s="1"/>
  <c r="ME9" i="9" s="1"/>
  <c r="MQ9" i="9" s="1"/>
  <c r="NC9" i="9" s="1"/>
  <c r="ER9" i="9"/>
  <c r="FD9" i="9" s="1"/>
  <c r="FP9" i="9" s="1"/>
  <c r="GB9" i="9" s="1"/>
  <c r="GN9" i="9" s="1"/>
  <c r="GZ9" i="9" s="1"/>
  <c r="HL9" i="9" s="1"/>
  <c r="HX9" i="9" s="1"/>
  <c r="IJ9" i="9" s="1"/>
  <c r="IV9" i="9" s="1"/>
  <c r="JH9" i="9" s="1"/>
  <c r="JT9" i="9" s="1"/>
  <c r="KF9" i="9" s="1"/>
  <c r="KR9" i="9" s="1"/>
  <c r="LD9" i="9" s="1"/>
  <c r="LP9" i="9" s="1"/>
  <c r="MB9" i="9" s="1"/>
  <c r="MN9" i="9" s="1"/>
  <c r="MZ9" i="9" s="1"/>
  <c r="EA9" i="9"/>
  <c r="EM9" i="9" s="1"/>
  <c r="EY9" i="9" s="1"/>
  <c r="FK9" i="9" s="1"/>
  <c r="FW9" i="9" s="1"/>
  <c r="GI9" i="9" s="1"/>
  <c r="GU9" i="9" s="1"/>
  <c r="HG9" i="9" s="1"/>
  <c r="HS9" i="9" s="1"/>
  <c r="IE9" i="9" s="1"/>
  <c r="IQ9" i="9" s="1"/>
  <c r="JC9" i="9" s="1"/>
  <c r="JO9" i="9" s="1"/>
  <c r="KA9" i="9" s="1"/>
  <c r="KM9" i="9" s="1"/>
  <c r="KY9" i="9" s="1"/>
  <c r="LK9" i="9" s="1"/>
  <c r="LW9" i="9" s="1"/>
  <c r="MI9" i="9" s="1"/>
  <c r="MU9" i="9" s="1"/>
  <c r="DC9" i="9"/>
  <c r="DO9" i="9" s="1"/>
  <c r="CM9" i="9"/>
  <c r="CY9" i="9" s="1"/>
  <c r="DK9" i="9" s="1"/>
  <c r="DW9" i="9" s="1"/>
  <c r="EI9" i="9" s="1"/>
  <c r="EU9" i="9" s="1"/>
  <c r="FG9" i="9" s="1"/>
  <c r="FS9" i="9" s="1"/>
  <c r="GE9" i="9" s="1"/>
  <c r="GQ9" i="9" s="1"/>
  <c r="BU9" i="9"/>
  <c r="CG9" i="9" s="1"/>
  <c r="CS9" i="9" s="1"/>
  <c r="DE9" i="9" s="1"/>
  <c r="DQ9" i="9" s="1"/>
  <c r="EC9" i="9" s="1"/>
  <c r="EO9" i="9" s="1"/>
  <c r="FA9" i="9" s="1"/>
  <c r="FM9" i="9" s="1"/>
  <c r="FY9" i="9" s="1"/>
  <c r="GK9" i="9" s="1"/>
  <c r="GW9" i="9" s="1"/>
  <c r="HI9" i="9" s="1"/>
  <c r="HU9" i="9" s="1"/>
  <c r="IG9" i="9" s="1"/>
  <c r="IS9" i="9" s="1"/>
  <c r="JE9" i="9" s="1"/>
  <c r="JQ9" i="9" s="1"/>
  <c r="KC9" i="9" s="1"/>
  <c r="KO9" i="9" s="1"/>
  <c r="LA9" i="9" s="1"/>
  <c r="LM9" i="9" s="1"/>
  <c r="LY9" i="9" s="1"/>
  <c r="MK9" i="9" s="1"/>
  <c r="MW9" i="9" s="1"/>
  <c r="NI9" i="9" s="1"/>
  <c r="BI9" i="9"/>
  <c r="BG9" i="9"/>
  <c r="BS9" i="9" s="1"/>
  <c r="CE9" i="9" s="1"/>
  <c r="CQ9" i="9" s="1"/>
  <c r="BD9" i="9"/>
  <c r="BP9" i="9" s="1"/>
  <c r="CB9" i="9" s="1"/>
  <c r="CN9" i="9" s="1"/>
  <c r="CZ9" i="9" s="1"/>
  <c r="DL9" i="9" s="1"/>
  <c r="DX9" i="9" s="1"/>
  <c r="EJ9" i="9" s="1"/>
  <c r="EV9" i="9" s="1"/>
  <c r="FH9" i="9" s="1"/>
  <c r="FT9" i="9" s="1"/>
  <c r="GF9" i="9" s="1"/>
  <c r="GR9" i="9" s="1"/>
  <c r="HD9" i="9" s="1"/>
  <c r="HP9" i="9" s="1"/>
  <c r="IB9" i="9" s="1"/>
  <c r="IN9" i="9" s="1"/>
  <c r="IZ9" i="9" s="1"/>
  <c r="JL9" i="9" s="1"/>
  <c r="JX9" i="9" s="1"/>
  <c r="KJ9" i="9" s="1"/>
  <c r="KV9" i="9" s="1"/>
  <c r="LH9" i="9" s="1"/>
  <c r="LT9" i="9" s="1"/>
  <c r="MF9" i="9" s="1"/>
  <c r="MR9" i="9" s="1"/>
  <c r="ND9" i="9" s="1"/>
  <c r="AV9" i="9"/>
  <c r="BH9" i="9" s="1"/>
  <c r="BT9" i="9" s="1"/>
  <c r="CF9" i="9" s="1"/>
  <c r="CR9" i="9" s="1"/>
  <c r="DD9" i="9" s="1"/>
  <c r="DP9" i="9" s="1"/>
  <c r="EB9" i="9" s="1"/>
  <c r="EN9" i="9" s="1"/>
  <c r="EZ9" i="9" s="1"/>
  <c r="FL9" i="9" s="1"/>
  <c r="FX9" i="9" s="1"/>
  <c r="GJ9" i="9" s="1"/>
  <c r="GV9" i="9" s="1"/>
  <c r="HH9" i="9" s="1"/>
  <c r="HT9" i="9" s="1"/>
  <c r="IF9" i="9" s="1"/>
  <c r="IR9" i="9" s="1"/>
  <c r="JD9" i="9" s="1"/>
  <c r="JP9" i="9" s="1"/>
  <c r="KB9" i="9" s="1"/>
  <c r="KN9" i="9" s="1"/>
  <c r="KZ9" i="9" s="1"/>
  <c r="LL9" i="9" s="1"/>
  <c r="LX9" i="9" s="1"/>
  <c r="MJ9" i="9" s="1"/>
  <c r="MV9" i="9" s="1"/>
  <c r="NH9" i="9" s="1"/>
  <c r="AO9" i="9"/>
  <c r="BA9" i="9" s="1"/>
  <c r="BM9" i="9" s="1"/>
  <c r="BY9" i="9" s="1"/>
  <c r="CK9" i="9" s="1"/>
  <c r="CW9" i="9" s="1"/>
  <c r="DI9" i="9" s="1"/>
  <c r="DU9" i="9" s="1"/>
  <c r="EG9" i="9" s="1"/>
  <c r="ES9" i="9" s="1"/>
  <c r="FE9" i="9" s="1"/>
  <c r="FQ9" i="9" s="1"/>
  <c r="GC9" i="9" s="1"/>
  <c r="GO9" i="9" s="1"/>
  <c r="HA9" i="9" s="1"/>
  <c r="HM9" i="9" s="1"/>
  <c r="HY9" i="9" s="1"/>
  <c r="IK9" i="9" s="1"/>
  <c r="IW9" i="9" s="1"/>
  <c r="JI9" i="9" s="1"/>
  <c r="JU9" i="9" s="1"/>
  <c r="KG9" i="9" s="1"/>
  <c r="KS9" i="9" s="1"/>
  <c r="LE9" i="9" s="1"/>
  <c r="LQ9" i="9" s="1"/>
  <c r="MC9" i="9" s="1"/>
  <c r="MO9" i="9" s="1"/>
  <c r="NA9" i="9" s="1"/>
  <c r="AN9" i="9"/>
  <c r="AZ9" i="9" s="1"/>
  <c r="BL9" i="9" s="1"/>
  <c r="BX9" i="9" s="1"/>
  <c r="CJ9" i="9" s="1"/>
  <c r="CV9" i="9" s="1"/>
  <c r="DH9" i="9" s="1"/>
  <c r="DT9" i="9" s="1"/>
  <c r="EF9" i="9" s="1"/>
  <c r="AK9" i="9"/>
  <c r="AW9" i="9" s="1"/>
  <c r="AJ9" i="9"/>
  <c r="AI9" i="9"/>
  <c r="AU9" i="9" s="1"/>
  <c r="AH9" i="9"/>
  <c r="AT9" i="9" s="1"/>
  <c r="BF9" i="9" s="1"/>
  <c r="BR9" i="9" s="1"/>
  <c r="CD9" i="9" s="1"/>
  <c r="CP9" i="9" s="1"/>
  <c r="DB9" i="9" s="1"/>
  <c r="DN9" i="9" s="1"/>
  <c r="DZ9" i="9" s="1"/>
  <c r="EL9" i="9" s="1"/>
  <c r="EX9" i="9" s="1"/>
  <c r="FJ9" i="9" s="1"/>
  <c r="FV9" i="9" s="1"/>
  <c r="GH9" i="9" s="1"/>
  <c r="GT9" i="9" s="1"/>
  <c r="HF9" i="9" s="1"/>
  <c r="HR9" i="9" s="1"/>
  <c r="ID9" i="9" s="1"/>
  <c r="IP9" i="9" s="1"/>
  <c r="JB9" i="9" s="1"/>
  <c r="JN9" i="9" s="1"/>
  <c r="JZ9" i="9" s="1"/>
  <c r="KL9" i="9" s="1"/>
  <c r="KX9" i="9" s="1"/>
  <c r="LJ9" i="9" s="1"/>
  <c r="LV9" i="9" s="1"/>
  <c r="MH9" i="9" s="1"/>
  <c r="MT9" i="9" s="1"/>
  <c r="NF9" i="9" s="1"/>
  <c r="AG9" i="9"/>
  <c r="AS9" i="9" s="1"/>
  <c r="BE9" i="9" s="1"/>
  <c r="BQ9" i="9" s="1"/>
  <c r="CC9" i="9" s="1"/>
  <c r="CO9" i="9" s="1"/>
  <c r="AF9" i="9"/>
  <c r="AR9" i="9" s="1"/>
  <c r="AE9" i="9"/>
  <c r="AQ9" i="9" s="1"/>
  <c r="BC9" i="9" s="1"/>
  <c r="BO9" i="9" s="1"/>
  <c r="CA9" i="9" s="1"/>
  <c r="AD9" i="9"/>
  <c r="AP9" i="9" s="1"/>
  <c r="BB9" i="9" s="1"/>
  <c r="BN9" i="9" s="1"/>
  <c r="BZ9" i="9" s="1"/>
  <c r="CL9" i="9" s="1"/>
  <c r="CX9" i="9" s="1"/>
  <c r="DJ9" i="9" s="1"/>
  <c r="DV9" i="9" s="1"/>
  <c r="EH9" i="9" s="1"/>
  <c r="ET9" i="9" s="1"/>
  <c r="FF9" i="9" s="1"/>
  <c r="FR9" i="9" s="1"/>
  <c r="GD9" i="9" s="1"/>
  <c r="GP9" i="9" s="1"/>
  <c r="HB9" i="9" s="1"/>
  <c r="HN9" i="9" s="1"/>
  <c r="HZ9" i="9" s="1"/>
  <c r="IL9" i="9" s="1"/>
  <c r="IX9" i="9" s="1"/>
  <c r="JJ9" i="9" s="1"/>
  <c r="JV9" i="9" s="1"/>
  <c r="KH9" i="9" s="1"/>
  <c r="KT9" i="9" s="1"/>
  <c r="LF9" i="9" s="1"/>
  <c r="LR9" i="9" s="1"/>
  <c r="MD9" i="9" s="1"/>
  <c r="MP9" i="9" s="1"/>
  <c r="NB9" i="9" s="1"/>
  <c r="AC9" i="9"/>
  <c r="AB9" i="9"/>
  <c r="AA9" i="9"/>
  <c r="AM9" i="9" s="1"/>
  <c r="AY9" i="9" s="1"/>
  <c r="BK9" i="9" s="1"/>
  <c r="BW9" i="9" s="1"/>
  <c r="CI9" i="9" s="1"/>
  <c r="CU9" i="9" s="1"/>
  <c r="DG9" i="9" s="1"/>
  <c r="DS9" i="9" s="1"/>
  <c r="EE9" i="9" s="1"/>
  <c r="EQ9" i="9" s="1"/>
  <c r="FC9" i="9" s="1"/>
  <c r="FO9" i="9" s="1"/>
  <c r="GA9" i="9" s="1"/>
  <c r="GM9" i="9" s="1"/>
  <c r="GY9" i="9" s="1"/>
  <c r="HK9" i="9" s="1"/>
  <c r="HW9" i="9" s="1"/>
  <c r="II9" i="9" s="1"/>
  <c r="IU9" i="9" s="1"/>
  <c r="JG9" i="9" s="1"/>
  <c r="JS9" i="9" s="1"/>
  <c r="Z9" i="9"/>
  <c r="AL9" i="9" s="1"/>
  <c r="AX9" i="9" s="1"/>
  <c r="BJ9" i="9" s="1"/>
  <c r="BV9" i="9" s="1"/>
  <c r="CH9" i="9" s="1"/>
  <c r="CT9" i="9" s="1"/>
  <c r="DF9" i="9" s="1"/>
  <c r="DR9" i="9" s="1"/>
  <c r="ED9" i="9" s="1"/>
  <c r="EP9" i="9" s="1"/>
  <c r="FB9" i="9" s="1"/>
  <c r="FN9" i="9" s="1"/>
  <c r="FZ9" i="9" s="1"/>
  <c r="GL9" i="9" s="1"/>
  <c r="GX9" i="9" s="1"/>
  <c r="HJ9" i="9" s="1"/>
  <c r="HV9" i="9" s="1"/>
  <c r="IH9" i="9" s="1"/>
  <c r="IT9" i="9" s="1"/>
  <c r="JF9" i="9" s="1"/>
  <c r="JR9" i="9" s="1"/>
  <c r="KD9" i="9" s="1"/>
  <c r="KP9" i="9" s="1"/>
  <c r="LB9" i="9" s="1"/>
  <c r="LN9" i="9" s="1"/>
  <c r="LZ9" i="9" s="1"/>
  <c r="ML9" i="9" s="1"/>
  <c r="MX9" i="9" s="1"/>
  <c r="MC8" i="9"/>
  <c r="MO8" i="9" s="1"/>
  <c r="NA8" i="9" s="1"/>
  <c r="GZ8" i="9"/>
  <c r="HL8" i="9" s="1"/>
  <c r="HX8" i="9" s="1"/>
  <c r="IJ8" i="9" s="1"/>
  <c r="IV8" i="9" s="1"/>
  <c r="JH8" i="9" s="1"/>
  <c r="JT8" i="9" s="1"/>
  <c r="KF8" i="9" s="1"/>
  <c r="KR8" i="9" s="1"/>
  <c r="LD8" i="9" s="1"/>
  <c r="LP8" i="9" s="1"/>
  <c r="MB8" i="9" s="1"/>
  <c r="MN8" i="9" s="1"/>
  <c r="MZ8" i="9" s="1"/>
  <c r="CS8" i="9"/>
  <c r="DE8" i="9" s="1"/>
  <c r="DQ8" i="9" s="1"/>
  <c r="EC8" i="9" s="1"/>
  <c r="EO8" i="9" s="1"/>
  <c r="FA8" i="9" s="1"/>
  <c r="FM8" i="9" s="1"/>
  <c r="FY8" i="9" s="1"/>
  <c r="GK8" i="9" s="1"/>
  <c r="GW8" i="9" s="1"/>
  <c r="HI8" i="9" s="1"/>
  <c r="HU8" i="9" s="1"/>
  <c r="IG8" i="9" s="1"/>
  <c r="IS8" i="9" s="1"/>
  <c r="JE8" i="9" s="1"/>
  <c r="JQ8" i="9" s="1"/>
  <c r="KC8" i="9" s="1"/>
  <c r="KO8" i="9" s="1"/>
  <c r="LA8" i="9" s="1"/>
  <c r="LM8" i="9" s="1"/>
  <c r="LY8" i="9" s="1"/>
  <c r="MK8" i="9" s="1"/>
  <c r="MW8" i="9" s="1"/>
  <c r="NI8" i="9" s="1"/>
  <c r="CL8" i="9"/>
  <c r="CX8" i="9" s="1"/>
  <c r="DJ8" i="9" s="1"/>
  <c r="DV8" i="9" s="1"/>
  <c r="EH8" i="9" s="1"/>
  <c r="ET8" i="9" s="1"/>
  <c r="FF8" i="9" s="1"/>
  <c r="FR8" i="9" s="1"/>
  <c r="GD8" i="9" s="1"/>
  <c r="GP8" i="9" s="1"/>
  <c r="HB8" i="9" s="1"/>
  <c r="HN8" i="9" s="1"/>
  <c r="HZ8" i="9" s="1"/>
  <c r="IL8" i="9" s="1"/>
  <c r="IX8" i="9" s="1"/>
  <c r="JJ8" i="9" s="1"/>
  <c r="JV8" i="9" s="1"/>
  <c r="KH8" i="9" s="1"/>
  <c r="KT8" i="9" s="1"/>
  <c r="LF8" i="9" s="1"/>
  <c r="LR8" i="9" s="1"/>
  <c r="MD8" i="9" s="1"/>
  <c r="MP8" i="9" s="1"/>
  <c r="NB8" i="9" s="1"/>
  <c r="CC8" i="9"/>
  <c r="CO8" i="9" s="1"/>
  <c r="DA8" i="9" s="1"/>
  <c r="DM8" i="9" s="1"/>
  <c r="DY8" i="9" s="1"/>
  <c r="EK8" i="9" s="1"/>
  <c r="EW8" i="9" s="1"/>
  <c r="FI8" i="9" s="1"/>
  <c r="FU8" i="9" s="1"/>
  <c r="GG8" i="9" s="1"/>
  <c r="GS8" i="9" s="1"/>
  <c r="HE8" i="9" s="1"/>
  <c r="HQ8" i="9" s="1"/>
  <c r="IC8" i="9" s="1"/>
  <c r="IO8" i="9" s="1"/>
  <c r="JA8" i="9" s="1"/>
  <c r="JM8" i="9" s="1"/>
  <c r="JY8" i="9" s="1"/>
  <c r="KK8" i="9" s="1"/>
  <c r="KW8" i="9" s="1"/>
  <c r="LI8" i="9" s="1"/>
  <c r="LU8" i="9" s="1"/>
  <c r="MG8" i="9" s="1"/>
  <c r="MS8" i="9" s="1"/>
  <c r="NE8" i="9" s="1"/>
  <c r="BX8" i="9"/>
  <c r="CJ8" i="9" s="1"/>
  <c r="CV8" i="9" s="1"/>
  <c r="DH8" i="9" s="1"/>
  <c r="DT8" i="9" s="1"/>
  <c r="EF8" i="9" s="1"/>
  <c r="ER8" i="9" s="1"/>
  <c r="FD8" i="9" s="1"/>
  <c r="FP8" i="9" s="1"/>
  <c r="GB8" i="9" s="1"/>
  <c r="GN8" i="9" s="1"/>
  <c r="BP8" i="9"/>
  <c r="CB8" i="9" s="1"/>
  <c r="CN8" i="9" s="1"/>
  <c r="CZ8" i="9" s="1"/>
  <c r="DL8" i="9" s="1"/>
  <c r="DX8" i="9" s="1"/>
  <c r="EJ8" i="9" s="1"/>
  <c r="EV8" i="9" s="1"/>
  <c r="FH8" i="9" s="1"/>
  <c r="FT8" i="9" s="1"/>
  <c r="GF8" i="9" s="1"/>
  <c r="GR8" i="9" s="1"/>
  <c r="HD8" i="9" s="1"/>
  <c r="HP8" i="9" s="1"/>
  <c r="IB8" i="9" s="1"/>
  <c r="IN8" i="9" s="1"/>
  <c r="IZ8" i="9" s="1"/>
  <c r="JL8" i="9" s="1"/>
  <c r="JX8" i="9" s="1"/>
  <c r="KJ8" i="9" s="1"/>
  <c r="KV8" i="9" s="1"/>
  <c r="LH8" i="9" s="1"/>
  <c r="LT8" i="9" s="1"/>
  <c r="MF8" i="9" s="1"/>
  <c r="MR8" i="9" s="1"/>
  <c r="ND8" i="9" s="1"/>
  <c r="BN8" i="9"/>
  <c r="BZ8" i="9" s="1"/>
  <c r="BM8" i="9"/>
  <c r="BY8" i="9" s="1"/>
  <c r="CK8" i="9" s="1"/>
  <c r="CW8" i="9" s="1"/>
  <c r="DI8" i="9" s="1"/>
  <c r="DU8" i="9" s="1"/>
  <c r="EG8" i="9" s="1"/>
  <c r="ES8" i="9" s="1"/>
  <c r="FE8" i="9" s="1"/>
  <c r="FQ8" i="9" s="1"/>
  <c r="GC8" i="9" s="1"/>
  <c r="GO8" i="9" s="1"/>
  <c r="HA8" i="9" s="1"/>
  <c r="HM8" i="9" s="1"/>
  <c r="HY8" i="9" s="1"/>
  <c r="IK8" i="9" s="1"/>
  <c r="IW8" i="9" s="1"/>
  <c r="JI8" i="9" s="1"/>
  <c r="JU8" i="9" s="1"/>
  <c r="KG8" i="9" s="1"/>
  <c r="KS8" i="9" s="1"/>
  <c r="LE8" i="9" s="1"/>
  <c r="LQ8" i="9" s="1"/>
  <c r="BE8" i="9"/>
  <c r="BQ8" i="9" s="1"/>
  <c r="BB8" i="9"/>
  <c r="AW8" i="9"/>
  <c r="BI8" i="9" s="1"/>
  <c r="BU8" i="9" s="1"/>
  <c r="CG8" i="9" s="1"/>
  <c r="AV8" i="9"/>
  <c r="BH8" i="9" s="1"/>
  <c r="BT8" i="9" s="1"/>
  <c r="CF8" i="9" s="1"/>
  <c r="CR8" i="9" s="1"/>
  <c r="DD8" i="9" s="1"/>
  <c r="DP8" i="9" s="1"/>
  <c r="AR8" i="9"/>
  <c r="BD8" i="9" s="1"/>
  <c r="AQ8" i="9"/>
  <c r="BC8" i="9" s="1"/>
  <c r="BO8" i="9" s="1"/>
  <c r="CA8" i="9" s="1"/>
  <c r="CM8" i="9" s="1"/>
  <c r="CY8" i="9" s="1"/>
  <c r="DK8" i="9" s="1"/>
  <c r="DW8" i="9" s="1"/>
  <c r="EI8" i="9" s="1"/>
  <c r="EU8" i="9" s="1"/>
  <c r="FG8" i="9" s="1"/>
  <c r="FS8" i="9" s="1"/>
  <c r="GE8" i="9" s="1"/>
  <c r="GQ8" i="9" s="1"/>
  <c r="HC8" i="9" s="1"/>
  <c r="HO8" i="9" s="1"/>
  <c r="IA8" i="9" s="1"/>
  <c r="IM8" i="9" s="1"/>
  <c r="IY8" i="9" s="1"/>
  <c r="JK8" i="9" s="1"/>
  <c r="JW8" i="9" s="1"/>
  <c r="KI8" i="9" s="1"/>
  <c r="KU8" i="9" s="1"/>
  <c r="LG8" i="9" s="1"/>
  <c r="LS8" i="9" s="1"/>
  <c r="ME8" i="9" s="1"/>
  <c r="MQ8" i="9" s="1"/>
  <c r="NC8" i="9" s="1"/>
  <c r="AO8" i="9"/>
  <c r="BA8" i="9" s="1"/>
  <c r="AN8" i="9"/>
  <c r="AZ8" i="9" s="1"/>
  <c r="BL8" i="9" s="1"/>
  <c r="AK8" i="9"/>
  <c r="AJ8" i="9"/>
  <c r="AI8" i="9"/>
  <c r="AU8" i="9" s="1"/>
  <c r="BG8" i="9" s="1"/>
  <c r="BS8" i="9" s="1"/>
  <c r="CE8" i="9" s="1"/>
  <c r="CQ8" i="9" s="1"/>
  <c r="DC8" i="9" s="1"/>
  <c r="DO8" i="9" s="1"/>
  <c r="EA8" i="9" s="1"/>
  <c r="EM8" i="9" s="1"/>
  <c r="EY8" i="9" s="1"/>
  <c r="FK8" i="9" s="1"/>
  <c r="FW8" i="9" s="1"/>
  <c r="GI8" i="9" s="1"/>
  <c r="GU8" i="9" s="1"/>
  <c r="HG8" i="9" s="1"/>
  <c r="HS8" i="9" s="1"/>
  <c r="IE8" i="9" s="1"/>
  <c r="IQ8" i="9" s="1"/>
  <c r="JC8" i="9" s="1"/>
  <c r="JO8" i="9" s="1"/>
  <c r="KA8" i="9" s="1"/>
  <c r="KM8" i="9" s="1"/>
  <c r="KY8" i="9" s="1"/>
  <c r="LK8" i="9" s="1"/>
  <c r="LW8" i="9" s="1"/>
  <c r="MI8" i="9" s="1"/>
  <c r="MU8" i="9" s="1"/>
  <c r="NG8" i="9" s="1"/>
  <c r="AH8" i="9"/>
  <c r="AT8" i="9" s="1"/>
  <c r="BF8" i="9" s="1"/>
  <c r="BR8" i="9" s="1"/>
  <c r="CD8" i="9" s="1"/>
  <c r="CP8" i="9" s="1"/>
  <c r="DB8" i="9" s="1"/>
  <c r="DN8" i="9" s="1"/>
  <c r="DZ8" i="9" s="1"/>
  <c r="EL8" i="9" s="1"/>
  <c r="EX8" i="9" s="1"/>
  <c r="FJ8" i="9" s="1"/>
  <c r="FV8" i="9" s="1"/>
  <c r="GH8" i="9" s="1"/>
  <c r="GT8" i="9" s="1"/>
  <c r="HF8" i="9" s="1"/>
  <c r="HR8" i="9" s="1"/>
  <c r="ID8" i="9" s="1"/>
  <c r="IP8" i="9" s="1"/>
  <c r="JB8" i="9" s="1"/>
  <c r="JN8" i="9" s="1"/>
  <c r="JZ8" i="9" s="1"/>
  <c r="KL8" i="9" s="1"/>
  <c r="KX8" i="9" s="1"/>
  <c r="LJ8" i="9" s="1"/>
  <c r="LV8" i="9" s="1"/>
  <c r="MH8" i="9" s="1"/>
  <c r="MT8" i="9" s="1"/>
  <c r="NF8" i="9" s="1"/>
  <c r="AG8" i="9"/>
  <c r="AS8" i="9" s="1"/>
  <c r="AF8" i="9"/>
  <c r="AE8" i="9"/>
  <c r="AD8" i="9"/>
  <c r="AP8" i="9" s="1"/>
  <c r="AC8" i="9"/>
  <c r="AB8" i="9"/>
  <c r="AA8" i="9"/>
  <c r="AM8" i="9" s="1"/>
  <c r="AY8" i="9" s="1"/>
  <c r="BK8" i="9" s="1"/>
  <c r="BW8" i="9" s="1"/>
  <c r="CI8" i="9" s="1"/>
  <c r="CU8" i="9" s="1"/>
  <c r="DG8" i="9" s="1"/>
  <c r="DS8" i="9" s="1"/>
  <c r="EE8" i="9" s="1"/>
  <c r="EQ8" i="9" s="1"/>
  <c r="FC8" i="9" s="1"/>
  <c r="FO8" i="9" s="1"/>
  <c r="GA8" i="9" s="1"/>
  <c r="GM8" i="9" s="1"/>
  <c r="GY8" i="9" s="1"/>
  <c r="HK8" i="9" s="1"/>
  <c r="HW8" i="9" s="1"/>
  <c r="II8" i="9" s="1"/>
  <c r="IU8" i="9" s="1"/>
  <c r="JG8" i="9" s="1"/>
  <c r="JS8" i="9" s="1"/>
  <c r="KE8" i="9" s="1"/>
  <c r="KQ8" i="9" s="1"/>
  <c r="LC8" i="9" s="1"/>
  <c r="LO8" i="9" s="1"/>
  <c r="MA8" i="9" s="1"/>
  <c r="MM8" i="9" s="1"/>
  <c r="MY8" i="9" s="1"/>
  <c r="Z8" i="9"/>
  <c r="AL8" i="9" s="1"/>
  <c r="AX8" i="9" s="1"/>
  <c r="BJ8" i="9" s="1"/>
  <c r="BV8" i="9" s="1"/>
  <c r="CH8" i="9" s="1"/>
  <c r="CT8" i="9" s="1"/>
  <c r="DF8" i="9" s="1"/>
  <c r="DR8" i="9" s="1"/>
  <c r="JV7" i="9"/>
  <c r="KH7" i="9" s="1"/>
  <c r="KT7" i="9" s="1"/>
  <c r="LF7" i="9" s="1"/>
  <c r="LR7" i="9" s="1"/>
  <c r="MD7" i="9" s="1"/>
  <c r="MP7" i="9" s="1"/>
  <c r="NB7" i="9" s="1"/>
  <c r="IX7" i="9"/>
  <c r="JJ7" i="9" s="1"/>
  <c r="FQ7" i="9"/>
  <c r="GC7" i="9" s="1"/>
  <c r="GO7" i="9" s="1"/>
  <c r="HA7" i="9" s="1"/>
  <c r="HM7" i="9" s="1"/>
  <c r="HY7" i="9" s="1"/>
  <c r="IK7" i="9" s="1"/>
  <c r="IW7" i="9" s="1"/>
  <c r="JI7" i="9" s="1"/>
  <c r="JU7" i="9" s="1"/>
  <c r="KG7" i="9" s="1"/>
  <c r="KS7" i="9" s="1"/>
  <c r="LE7" i="9" s="1"/>
  <c r="LQ7" i="9" s="1"/>
  <c r="MC7" i="9" s="1"/>
  <c r="MO7" i="9" s="1"/>
  <c r="NA7" i="9" s="1"/>
  <c r="EK7" i="9"/>
  <c r="EW7" i="9" s="1"/>
  <c r="FI7" i="9" s="1"/>
  <c r="FU7" i="9" s="1"/>
  <c r="GG7" i="9" s="1"/>
  <c r="GS7" i="9" s="1"/>
  <c r="HE7" i="9" s="1"/>
  <c r="HQ7" i="9" s="1"/>
  <c r="IC7" i="9" s="1"/>
  <c r="IO7" i="9" s="1"/>
  <c r="JA7" i="9" s="1"/>
  <c r="JM7" i="9" s="1"/>
  <c r="JY7" i="9" s="1"/>
  <c r="KK7" i="9" s="1"/>
  <c r="KW7" i="9" s="1"/>
  <c r="LI7" i="9" s="1"/>
  <c r="LU7" i="9" s="1"/>
  <c r="MG7" i="9" s="1"/>
  <c r="MS7" i="9" s="1"/>
  <c r="NE7" i="9" s="1"/>
  <c r="CR7" i="9"/>
  <c r="DD7" i="9" s="1"/>
  <c r="DP7" i="9" s="1"/>
  <c r="EB7" i="9" s="1"/>
  <c r="EN7" i="9" s="1"/>
  <c r="EZ7" i="9" s="1"/>
  <c r="FL7" i="9" s="1"/>
  <c r="FX7" i="9" s="1"/>
  <c r="GJ7" i="9" s="1"/>
  <c r="GV7" i="9" s="1"/>
  <c r="HH7" i="9" s="1"/>
  <c r="HT7" i="9" s="1"/>
  <c r="IF7" i="9" s="1"/>
  <c r="IR7" i="9" s="1"/>
  <c r="JD7" i="9" s="1"/>
  <c r="JP7" i="9" s="1"/>
  <c r="KB7" i="9" s="1"/>
  <c r="KN7" i="9" s="1"/>
  <c r="KZ7" i="9" s="1"/>
  <c r="LL7" i="9" s="1"/>
  <c r="LX7" i="9" s="1"/>
  <c r="MJ7" i="9" s="1"/>
  <c r="MV7" i="9" s="1"/>
  <c r="NH7" i="9" s="1"/>
  <c r="CO7" i="9"/>
  <c r="DA7" i="9" s="1"/>
  <c r="DM7" i="9" s="1"/>
  <c r="DY7" i="9" s="1"/>
  <c r="CB7" i="9"/>
  <c r="CN7" i="9" s="1"/>
  <c r="CZ7" i="9" s="1"/>
  <c r="DL7" i="9" s="1"/>
  <c r="DX7" i="9" s="1"/>
  <c r="EJ7" i="9" s="1"/>
  <c r="EV7" i="9" s="1"/>
  <c r="FH7" i="9" s="1"/>
  <c r="FT7" i="9" s="1"/>
  <c r="GF7" i="9" s="1"/>
  <c r="GR7" i="9" s="1"/>
  <c r="HD7" i="9" s="1"/>
  <c r="HP7" i="9" s="1"/>
  <c r="IB7" i="9" s="1"/>
  <c r="IN7" i="9" s="1"/>
  <c r="IZ7" i="9" s="1"/>
  <c r="JL7" i="9" s="1"/>
  <c r="JX7" i="9" s="1"/>
  <c r="KJ7" i="9" s="1"/>
  <c r="KV7" i="9" s="1"/>
  <c r="LH7" i="9" s="1"/>
  <c r="LT7" i="9" s="1"/>
  <c r="MF7" i="9" s="1"/>
  <c r="MR7" i="9" s="1"/>
  <c r="ND7" i="9" s="1"/>
  <c r="CA7" i="9"/>
  <c r="CM7" i="9" s="1"/>
  <c r="CY7" i="9" s="1"/>
  <c r="DK7" i="9" s="1"/>
  <c r="DW7" i="9" s="1"/>
  <c r="EI7" i="9" s="1"/>
  <c r="EU7" i="9" s="1"/>
  <c r="FG7" i="9" s="1"/>
  <c r="FS7" i="9" s="1"/>
  <c r="GE7" i="9" s="1"/>
  <c r="GQ7" i="9" s="1"/>
  <c r="HC7" i="9" s="1"/>
  <c r="HO7" i="9" s="1"/>
  <c r="IA7" i="9" s="1"/>
  <c r="IM7" i="9" s="1"/>
  <c r="IY7" i="9" s="1"/>
  <c r="JK7" i="9" s="1"/>
  <c r="JW7" i="9" s="1"/>
  <c r="KI7" i="9" s="1"/>
  <c r="KU7" i="9" s="1"/>
  <c r="LG7" i="9" s="1"/>
  <c r="LS7" i="9" s="1"/>
  <c r="ME7" i="9" s="1"/>
  <c r="MQ7" i="9" s="1"/>
  <c r="NC7" i="9" s="1"/>
  <c r="BQ7" i="9"/>
  <c r="CC7" i="9" s="1"/>
  <c r="BH7" i="9"/>
  <c r="BT7" i="9" s="1"/>
  <c r="CF7" i="9" s="1"/>
  <c r="BC7" i="9"/>
  <c r="BO7" i="9" s="1"/>
  <c r="AW7" i="9"/>
  <c r="BI7" i="9" s="1"/>
  <c r="AV7" i="9"/>
  <c r="AU7" i="9"/>
  <c r="BG7" i="9" s="1"/>
  <c r="BS7" i="9" s="1"/>
  <c r="CE7" i="9" s="1"/>
  <c r="CQ7" i="9" s="1"/>
  <c r="DC7" i="9" s="1"/>
  <c r="DO7" i="9" s="1"/>
  <c r="EA7" i="9" s="1"/>
  <c r="EM7" i="9" s="1"/>
  <c r="EY7" i="9" s="1"/>
  <c r="FK7" i="9" s="1"/>
  <c r="FW7" i="9" s="1"/>
  <c r="GI7" i="9" s="1"/>
  <c r="GU7" i="9" s="1"/>
  <c r="HG7" i="9" s="1"/>
  <c r="HS7" i="9" s="1"/>
  <c r="IE7" i="9" s="1"/>
  <c r="IQ7" i="9" s="1"/>
  <c r="JC7" i="9" s="1"/>
  <c r="JO7" i="9" s="1"/>
  <c r="KA7" i="9" s="1"/>
  <c r="KM7" i="9" s="1"/>
  <c r="KY7" i="9" s="1"/>
  <c r="LK7" i="9" s="1"/>
  <c r="LW7" i="9" s="1"/>
  <c r="MI7" i="9" s="1"/>
  <c r="MU7" i="9" s="1"/>
  <c r="NG7" i="9" s="1"/>
  <c r="AT7" i="9"/>
  <c r="BF7" i="9" s="1"/>
  <c r="BR7" i="9" s="1"/>
  <c r="CD7" i="9" s="1"/>
  <c r="CP7" i="9" s="1"/>
  <c r="DB7" i="9" s="1"/>
  <c r="DN7" i="9" s="1"/>
  <c r="DZ7" i="9" s="1"/>
  <c r="EL7" i="9" s="1"/>
  <c r="EX7" i="9" s="1"/>
  <c r="FJ7" i="9" s="1"/>
  <c r="FV7" i="9" s="1"/>
  <c r="GH7" i="9" s="1"/>
  <c r="GT7" i="9" s="1"/>
  <c r="HF7" i="9" s="1"/>
  <c r="HR7" i="9" s="1"/>
  <c r="ID7" i="9" s="1"/>
  <c r="IP7" i="9" s="1"/>
  <c r="JB7" i="9" s="1"/>
  <c r="JN7" i="9" s="1"/>
  <c r="JZ7" i="9" s="1"/>
  <c r="KL7" i="9" s="1"/>
  <c r="KX7" i="9" s="1"/>
  <c r="LJ7" i="9" s="1"/>
  <c r="LV7" i="9" s="1"/>
  <c r="MH7" i="9" s="1"/>
  <c r="MT7" i="9" s="1"/>
  <c r="NF7" i="9" s="1"/>
  <c r="AN7" i="9"/>
  <c r="AZ7" i="9" s="1"/>
  <c r="BL7" i="9" s="1"/>
  <c r="AM7" i="9"/>
  <c r="AY7" i="9" s="1"/>
  <c r="BK7" i="9" s="1"/>
  <c r="BW7" i="9" s="1"/>
  <c r="CI7" i="9" s="1"/>
  <c r="CU7" i="9" s="1"/>
  <c r="DG7" i="9" s="1"/>
  <c r="DS7" i="9" s="1"/>
  <c r="EE7" i="9" s="1"/>
  <c r="EQ7" i="9" s="1"/>
  <c r="FC7" i="9" s="1"/>
  <c r="FO7" i="9" s="1"/>
  <c r="GA7" i="9" s="1"/>
  <c r="GM7" i="9" s="1"/>
  <c r="GY7" i="9" s="1"/>
  <c r="HK7" i="9" s="1"/>
  <c r="HW7" i="9" s="1"/>
  <c r="II7" i="9" s="1"/>
  <c r="IU7" i="9" s="1"/>
  <c r="JG7" i="9" s="1"/>
  <c r="JS7" i="9" s="1"/>
  <c r="KE7" i="9" s="1"/>
  <c r="KQ7" i="9" s="1"/>
  <c r="LC7" i="9" s="1"/>
  <c r="LO7" i="9" s="1"/>
  <c r="MA7" i="9" s="1"/>
  <c r="MM7" i="9" s="1"/>
  <c r="MY7" i="9" s="1"/>
  <c r="AL7" i="9"/>
  <c r="AX7" i="9" s="1"/>
  <c r="BJ7" i="9" s="1"/>
  <c r="BV7" i="9" s="1"/>
  <c r="CH7" i="9" s="1"/>
  <c r="CT7" i="9" s="1"/>
  <c r="AK7" i="9"/>
  <c r="AJ7" i="9"/>
  <c r="AI7" i="9"/>
  <c r="AH7" i="9"/>
  <c r="AG7" i="9"/>
  <c r="AS7" i="9" s="1"/>
  <c r="BE7" i="9" s="1"/>
  <c r="AF7" i="9"/>
  <c r="AR7" i="9" s="1"/>
  <c r="BD7" i="9" s="1"/>
  <c r="BP7" i="9" s="1"/>
  <c r="AE7" i="9"/>
  <c r="AQ7" i="9" s="1"/>
  <c r="AD7" i="9"/>
  <c r="AP7" i="9" s="1"/>
  <c r="BB7" i="9" s="1"/>
  <c r="BN7" i="9" s="1"/>
  <c r="BZ7" i="9" s="1"/>
  <c r="CL7" i="9" s="1"/>
  <c r="CX7" i="9" s="1"/>
  <c r="DJ7" i="9" s="1"/>
  <c r="DV7" i="9" s="1"/>
  <c r="EH7" i="9" s="1"/>
  <c r="ET7" i="9" s="1"/>
  <c r="FF7" i="9" s="1"/>
  <c r="FR7" i="9" s="1"/>
  <c r="GD7" i="9" s="1"/>
  <c r="GP7" i="9" s="1"/>
  <c r="HB7" i="9" s="1"/>
  <c r="HN7" i="9" s="1"/>
  <c r="HZ7" i="9" s="1"/>
  <c r="IL7" i="9" s="1"/>
  <c r="AC7" i="9"/>
  <c r="AO7" i="9" s="1"/>
  <c r="BA7" i="9" s="1"/>
  <c r="BM7" i="9" s="1"/>
  <c r="BY7" i="9" s="1"/>
  <c r="CK7" i="9" s="1"/>
  <c r="CW7" i="9" s="1"/>
  <c r="DI7" i="9" s="1"/>
  <c r="DU7" i="9" s="1"/>
  <c r="EG7" i="9" s="1"/>
  <c r="ES7" i="9" s="1"/>
  <c r="FE7" i="9" s="1"/>
  <c r="AB7" i="9"/>
  <c r="AA7" i="9"/>
  <c r="Z7" i="9"/>
  <c r="LL6" i="9"/>
  <c r="LX6" i="9" s="1"/>
  <c r="MJ6" i="9" s="1"/>
  <c r="MV6" i="9" s="1"/>
  <c r="NH6" i="9" s="1"/>
  <c r="HM6" i="9"/>
  <c r="HY6" i="9" s="1"/>
  <c r="IK6" i="9" s="1"/>
  <c r="IW6" i="9" s="1"/>
  <c r="JI6" i="9" s="1"/>
  <c r="JU6" i="9" s="1"/>
  <c r="KG6" i="9" s="1"/>
  <c r="KS6" i="9" s="1"/>
  <c r="LE6" i="9" s="1"/>
  <c r="LQ6" i="9" s="1"/>
  <c r="MC6" i="9" s="1"/>
  <c r="MO6" i="9" s="1"/>
  <c r="NA6" i="9" s="1"/>
  <c r="FN6" i="9"/>
  <c r="BI6" i="9"/>
  <c r="BU6" i="9" s="1"/>
  <c r="CG6" i="9" s="1"/>
  <c r="CS6" i="9" s="1"/>
  <c r="DE6" i="9" s="1"/>
  <c r="DQ6" i="9" s="1"/>
  <c r="EC6" i="9" s="1"/>
  <c r="EO6" i="9" s="1"/>
  <c r="FA6" i="9" s="1"/>
  <c r="FM6" i="9" s="1"/>
  <c r="FY6" i="9" s="1"/>
  <c r="GK6" i="9" s="1"/>
  <c r="GW6" i="9" s="1"/>
  <c r="HI6" i="9" s="1"/>
  <c r="HU6" i="9" s="1"/>
  <c r="IG6" i="9" s="1"/>
  <c r="IS6" i="9" s="1"/>
  <c r="JE6" i="9" s="1"/>
  <c r="JQ6" i="9" s="1"/>
  <c r="KC6" i="9" s="1"/>
  <c r="KO6" i="9" s="1"/>
  <c r="LA6" i="9" s="1"/>
  <c r="LM6" i="9" s="1"/>
  <c r="LY6" i="9" s="1"/>
  <c r="MK6" i="9" s="1"/>
  <c r="MW6" i="9" s="1"/>
  <c r="NI6" i="9" s="1"/>
  <c r="BA6" i="9"/>
  <c r="BM6" i="9" s="1"/>
  <c r="BY6" i="9" s="1"/>
  <c r="CK6" i="9" s="1"/>
  <c r="CW6" i="9" s="1"/>
  <c r="DI6" i="9" s="1"/>
  <c r="DU6" i="9" s="1"/>
  <c r="EG6" i="9" s="1"/>
  <c r="ES6" i="9" s="1"/>
  <c r="FE6" i="9" s="1"/>
  <c r="FQ6" i="9" s="1"/>
  <c r="GC6" i="9" s="1"/>
  <c r="GO6" i="9" s="1"/>
  <c r="HA6" i="9" s="1"/>
  <c r="AY6" i="9"/>
  <c r="BK6" i="9" s="1"/>
  <c r="BW6" i="9" s="1"/>
  <c r="CI6" i="9" s="1"/>
  <c r="CU6" i="9" s="1"/>
  <c r="DG6" i="9" s="1"/>
  <c r="DS6" i="9" s="1"/>
  <c r="EE6" i="9" s="1"/>
  <c r="EQ6" i="9" s="1"/>
  <c r="FC6" i="9" s="1"/>
  <c r="FO6" i="9" s="1"/>
  <c r="GA6" i="9" s="1"/>
  <c r="GM6" i="9" s="1"/>
  <c r="GY6" i="9" s="1"/>
  <c r="HK6" i="9" s="1"/>
  <c r="HW6" i="9" s="1"/>
  <c r="II6" i="9" s="1"/>
  <c r="IU6" i="9" s="1"/>
  <c r="JG6" i="9" s="1"/>
  <c r="JS6" i="9" s="1"/>
  <c r="KE6" i="9" s="1"/>
  <c r="KQ6" i="9" s="1"/>
  <c r="LC6" i="9" s="1"/>
  <c r="LO6" i="9" s="1"/>
  <c r="MA6" i="9" s="1"/>
  <c r="MM6" i="9" s="1"/>
  <c r="MY6" i="9" s="1"/>
  <c r="AV6" i="9"/>
  <c r="BH6" i="9" s="1"/>
  <c r="BT6" i="9" s="1"/>
  <c r="CF6" i="9" s="1"/>
  <c r="CR6" i="9" s="1"/>
  <c r="DD6" i="9" s="1"/>
  <c r="DP6" i="9" s="1"/>
  <c r="EB6" i="9" s="1"/>
  <c r="EN6" i="9" s="1"/>
  <c r="EZ6" i="9" s="1"/>
  <c r="FL6" i="9" s="1"/>
  <c r="FX6" i="9" s="1"/>
  <c r="GJ6" i="9" s="1"/>
  <c r="GV6" i="9" s="1"/>
  <c r="HH6" i="9" s="1"/>
  <c r="HT6" i="9" s="1"/>
  <c r="IF6" i="9" s="1"/>
  <c r="IR6" i="9" s="1"/>
  <c r="JD6" i="9" s="1"/>
  <c r="JP6" i="9" s="1"/>
  <c r="KB6" i="9" s="1"/>
  <c r="KN6" i="9" s="1"/>
  <c r="KZ6" i="9" s="1"/>
  <c r="AS6" i="9"/>
  <c r="BE6" i="9" s="1"/>
  <c r="BQ6" i="9" s="1"/>
  <c r="CC6" i="9" s="1"/>
  <c r="CO6" i="9" s="1"/>
  <c r="DA6" i="9" s="1"/>
  <c r="DM6" i="9" s="1"/>
  <c r="DY6" i="9" s="1"/>
  <c r="EK6" i="9" s="1"/>
  <c r="EW6" i="9" s="1"/>
  <c r="FI6" i="9" s="1"/>
  <c r="FU6" i="9" s="1"/>
  <c r="GG6" i="9" s="1"/>
  <c r="GS6" i="9" s="1"/>
  <c r="HE6" i="9" s="1"/>
  <c r="HQ6" i="9" s="1"/>
  <c r="IC6" i="9" s="1"/>
  <c r="IO6" i="9" s="1"/>
  <c r="JA6" i="9" s="1"/>
  <c r="JM6" i="9" s="1"/>
  <c r="JY6" i="9" s="1"/>
  <c r="KK6" i="9" s="1"/>
  <c r="KW6" i="9" s="1"/>
  <c r="LI6" i="9" s="1"/>
  <c r="LU6" i="9" s="1"/>
  <c r="MG6" i="9" s="1"/>
  <c r="MS6" i="9" s="1"/>
  <c r="NE6" i="9" s="1"/>
  <c r="AQ6" i="9"/>
  <c r="BC6" i="9" s="1"/>
  <c r="BO6" i="9" s="1"/>
  <c r="CA6" i="9" s="1"/>
  <c r="CM6" i="9" s="1"/>
  <c r="CY6" i="9" s="1"/>
  <c r="DK6" i="9" s="1"/>
  <c r="DW6" i="9" s="1"/>
  <c r="EI6" i="9" s="1"/>
  <c r="EU6" i="9" s="1"/>
  <c r="FG6" i="9" s="1"/>
  <c r="FS6" i="9" s="1"/>
  <c r="GE6" i="9" s="1"/>
  <c r="GQ6" i="9" s="1"/>
  <c r="HC6" i="9" s="1"/>
  <c r="HO6" i="9" s="1"/>
  <c r="IA6" i="9" s="1"/>
  <c r="IM6" i="9" s="1"/>
  <c r="IY6" i="9" s="1"/>
  <c r="JK6" i="9" s="1"/>
  <c r="JW6" i="9" s="1"/>
  <c r="KI6" i="9" s="1"/>
  <c r="KU6" i="9" s="1"/>
  <c r="LG6" i="9" s="1"/>
  <c r="LS6" i="9" s="1"/>
  <c r="ME6" i="9" s="1"/>
  <c r="MQ6" i="9" s="1"/>
  <c r="NC6" i="9" s="1"/>
  <c r="AP6" i="9"/>
  <c r="BB6" i="9" s="1"/>
  <c r="BN6" i="9" s="1"/>
  <c r="BZ6" i="9" s="1"/>
  <c r="CL6" i="9" s="1"/>
  <c r="AN6" i="9"/>
  <c r="AZ6" i="9" s="1"/>
  <c r="BL6" i="9" s="1"/>
  <c r="BX6" i="9" s="1"/>
  <c r="CJ6" i="9" s="1"/>
  <c r="CV6" i="9" s="1"/>
  <c r="DH6" i="9" s="1"/>
  <c r="DT6" i="9" s="1"/>
  <c r="EF6" i="9" s="1"/>
  <c r="ER6" i="9" s="1"/>
  <c r="FD6" i="9" s="1"/>
  <c r="FP6" i="9" s="1"/>
  <c r="GB6" i="9" s="1"/>
  <c r="GN6" i="9" s="1"/>
  <c r="GZ6" i="9" s="1"/>
  <c r="HL6" i="9" s="1"/>
  <c r="HX6" i="9" s="1"/>
  <c r="IJ6" i="9" s="1"/>
  <c r="IV6" i="9" s="1"/>
  <c r="JH6" i="9" s="1"/>
  <c r="JT6" i="9" s="1"/>
  <c r="KF6" i="9" s="1"/>
  <c r="KR6" i="9" s="1"/>
  <c r="LD6" i="9" s="1"/>
  <c r="LP6" i="9" s="1"/>
  <c r="MB6" i="9" s="1"/>
  <c r="MN6" i="9" s="1"/>
  <c r="MZ6" i="9" s="1"/>
  <c r="AM6" i="9"/>
  <c r="AK6" i="9"/>
  <c r="AW6" i="9" s="1"/>
  <c r="AJ6" i="9"/>
  <c r="AI6" i="9"/>
  <c r="AU6" i="9" s="1"/>
  <c r="BG6" i="9" s="1"/>
  <c r="BS6" i="9" s="1"/>
  <c r="CE6" i="9" s="1"/>
  <c r="CQ6" i="9" s="1"/>
  <c r="DC6" i="9" s="1"/>
  <c r="DO6" i="9" s="1"/>
  <c r="EA6" i="9" s="1"/>
  <c r="EM6" i="9" s="1"/>
  <c r="EY6" i="9" s="1"/>
  <c r="FK6" i="9" s="1"/>
  <c r="FW6" i="9" s="1"/>
  <c r="GI6" i="9" s="1"/>
  <c r="GU6" i="9" s="1"/>
  <c r="HG6" i="9" s="1"/>
  <c r="HS6" i="9" s="1"/>
  <c r="IE6" i="9" s="1"/>
  <c r="IQ6" i="9" s="1"/>
  <c r="JC6" i="9" s="1"/>
  <c r="JO6" i="9" s="1"/>
  <c r="KA6" i="9" s="1"/>
  <c r="KM6" i="9" s="1"/>
  <c r="KY6" i="9" s="1"/>
  <c r="LK6" i="9" s="1"/>
  <c r="LW6" i="9" s="1"/>
  <c r="MI6" i="9" s="1"/>
  <c r="MU6" i="9" s="1"/>
  <c r="NG6" i="9" s="1"/>
  <c r="AH6" i="9"/>
  <c r="AT6" i="9" s="1"/>
  <c r="BF6" i="9" s="1"/>
  <c r="BR6" i="9" s="1"/>
  <c r="CD6" i="9" s="1"/>
  <c r="CP6" i="9" s="1"/>
  <c r="DB6" i="9" s="1"/>
  <c r="DN6" i="9" s="1"/>
  <c r="DZ6" i="9" s="1"/>
  <c r="EL6" i="9" s="1"/>
  <c r="EX6" i="9" s="1"/>
  <c r="FJ6" i="9" s="1"/>
  <c r="FV6" i="9" s="1"/>
  <c r="GH6" i="9" s="1"/>
  <c r="GT6" i="9" s="1"/>
  <c r="HF6" i="9" s="1"/>
  <c r="HR6" i="9" s="1"/>
  <c r="ID6" i="9" s="1"/>
  <c r="IP6" i="9" s="1"/>
  <c r="JB6" i="9" s="1"/>
  <c r="JN6" i="9" s="1"/>
  <c r="JZ6" i="9" s="1"/>
  <c r="KL6" i="9" s="1"/>
  <c r="KX6" i="9" s="1"/>
  <c r="LJ6" i="9" s="1"/>
  <c r="LV6" i="9" s="1"/>
  <c r="MH6" i="9" s="1"/>
  <c r="MT6" i="9" s="1"/>
  <c r="NF6" i="9" s="1"/>
  <c r="AG6" i="9"/>
  <c r="AF6" i="9"/>
  <c r="AR6" i="9" s="1"/>
  <c r="BD6" i="9" s="1"/>
  <c r="BP6" i="9" s="1"/>
  <c r="CB6" i="9" s="1"/>
  <c r="CN6" i="9" s="1"/>
  <c r="CZ6" i="9" s="1"/>
  <c r="DL6" i="9" s="1"/>
  <c r="DX6" i="9" s="1"/>
  <c r="EJ6" i="9" s="1"/>
  <c r="EV6" i="9" s="1"/>
  <c r="FH6" i="9" s="1"/>
  <c r="FT6" i="9" s="1"/>
  <c r="GF6" i="9" s="1"/>
  <c r="GR6" i="9" s="1"/>
  <c r="HD6" i="9" s="1"/>
  <c r="HP6" i="9" s="1"/>
  <c r="IB6" i="9" s="1"/>
  <c r="IN6" i="9" s="1"/>
  <c r="IZ6" i="9" s="1"/>
  <c r="JL6" i="9" s="1"/>
  <c r="JX6" i="9" s="1"/>
  <c r="KJ6" i="9" s="1"/>
  <c r="KV6" i="9" s="1"/>
  <c r="LH6" i="9" s="1"/>
  <c r="LT6" i="9" s="1"/>
  <c r="MF6" i="9" s="1"/>
  <c r="MR6" i="9" s="1"/>
  <c r="ND6" i="9" s="1"/>
  <c r="AE6" i="9"/>
  <c r="AD6" i="9"/>
  <c r="AC6" i="9"/>
  <c r="AO6" i="9" s="1"/>
  <c r="AB6" i="9"/>
  <c r="AA6" i="9"/>
  <c r="Z6" i="9"/>
  <c r="AL6" i="9" s="1"/>
  <c r="AX6" i="9" s="1"/>
  <c r="BJ6" i="9" s="1"/>
  <c r="BV6" i="9" s="1"/>
  <c r="CH6" i="9" s="1"/>
  <c r="CT6" i="9" s="1"/>
  <c r="DF6" i="9" s="1"/>
  <c r="DR6" i="9" s="1"/>
  <c r="ED6" i="9" s="1"/>
  <c r="EP6" i="9" s="1"/>
  <c r="FB6" i="9" s="1"/>
  <c r="JM5" i="9"/>
  <c r="JY5" i="9" s="1"/>
  <c r="KK5" i="9" s="1"/>
  <c r="KW5" i="9" s="1"/>
  <c r="LI5" i="9" s="1"/>
  <c r="LU5" i="9" s="1"/>
  <c r="MG5" i="9" s="1"/>
  <c r="MS5" i="9" s="1"/>
  <c r="NE5" i="9" s="1"/>
  <c r="IG5" i="9"/>
  <c r="IS5" i="9" s="1"/>
  <c r="JE5" i="9" s="1"/>
  <c r="JQ5" i="9" s="1"/>
  <c r="KC5" i="9" s="1"/>
  <c r="KO5" i="9" s="1"/>
  <c r="LA5" i="9" s="1"/>
  <c r="LM5" i="9" s="1"/>
  <c r="LY5" i="9" s="1"/>
  <c r="MK5" i="9" s="1"/>
  <c r="MW5" i="9" s="1"/>
  <c r="NI5" i="9" s="1"/>
  <c r="FU5" i="9"/>
  <c r="GG5" i="9" s="1"/>
  <c r="GS5" i="9" s="1"/>
  <c r="HE5" i="9" s="1"/>
  <c r="HQ5" i="9" s="1"/>
  <c r="IC5" i="9" s="1"/>
  <c r="IO5" i="9" s="1"/>
  <c r="JA5" i="9" s="1"/>
  <c r="EX5" i="9"/>
  <c r="FJ5" i="9" s="1"/>
  <c r="FV5" i="9" s="1"/>
  <c r="GH5" i="9" s="1"/>
  <c r="GT5" i="9" s="1"/>
  <c r="HF5" i="9" s="1"/>
  <c r="HR5" i="9" s="1"/>
  <c r="ID5" i="9" s="1"/>
  <c r="IP5" i="9" s="1"/>
  <c r="JB5" i="9" s="1"/>
  <c r="JN5" i="9" s="1"/>
  <c r="JZ5" i="9" s="1"/>
  <c r="KL5" i="9" s="1"/>
  <c r="KX5" i="9" s="1"/>
  <c r="LJ5" i="9" s="1"/>
  <c r="LV5" i="9" s="1"/>
  <c r="MH5" i="9" s="1"/>
  <c r="MT5" i="9" s="1"/>
  <c r="NF5" i="9" s="1"/>
  <c r="EO5" i="9"/>
  <c r="FA5" i="9" s="1"/>
  <c r="FM5" i="9" s="1"/>
  <c r="FY5" i="9" s="1"/>
  <c r="GK5" i="9" s="1"/>
  <c r="GW5" i="9" s="1"/>
  <c r="HI5" i="9" s="1"/>
  <c r="HU5" i="9" s="1"/>
  <c r="DG5" i="9"/>
  <c r="DS5" i="9" s="1"/>
  <c r="EE5" i="9" s="1"/>
  <c r="EQ5" i="9" s="1"/>
  <c r="FC5" i="9" s="1"/>
  <c r="FO5" i="9" s="1"/>
  <c r="GA5" i="9" s="1"/>
  <c r="GM5" i="9" s="1"/>
  <c r="GY5" i="9" s="1"/>
  <c r="HK5" i="9" s="1"/>
  <c r="HW5" i="9" s="1"/>
  <c r="II5" i="9" s="1"/>
  <c r="IU5" i="9" s="1"/>
  <c r="JG5" i="9" s="1"/>
  <c r="JS5" i="9" s="1"/>
  <c r="KE5" i="9" s="1"/>
  <c r="KQ5" i="9" s="1"/>
  <c r="LC5" i="9" s="1"/>
  <c r="LO5" i="9" s="1"/>
  <c r="MA5" i="9" s="1"/>
  <c r="MM5" i="9" s="1"/>
  <c r="MY5" i="9" s="1"/>
  <c r="CC5" i="9"/>
  <c r="CO5" i="9" s="1"/>
  <c r="DA5" i="9" s="1"/>
  <c r="DM5" i="9" s="1"/>
  <c r="DY5" i="9" s="1"/>
  <c r="EK5" i="9" s="1"/>
  <c r="EW5" i="9" s="1"/>
  <c r="FI5" i="9" s="1"/>
  <c r="BR5" i="9"/>
  <c r="CD5" i="9" s="1"/>
  <c r="CP5" i="9" s="1"/>
  <c r="DB5" i="9" s="1"/>
  <c r="DN5" i="9" s="1"/>
  <c r="DZ5" i="9" s="1"/>
  <c r="EL5" i="9" s="1"/>
  <c r="BP5" i="9"/>
  <c r="CB5" i="9" s="1"/>
  <c r="CN5" i="9" s="1"/>
  <c r="CZ5" i="9" s="1"/>
  <c r="DL5" i="9" s="1"/>
  <c r="DX5" i="9" s="1"/>
  <c r="EJ5" i="9" s="1"/>
  <c r="EV5" i="9" s="1"/>
  <c r="FH5" i="9" s="1"/>
  <c r="FT5" i="9" s="1"/>
  <c r="GF5" i="9" s="1"/>
  <c r="GR5" i="9" s="1"/>
  <c r="HD5" i="9" s="1"/>
  <c r="HP5" i="9" s="1"/>
  <c r="IB5" i="9" s="1"/>
  <c r="IN5" i="9" s="1"/>
  <c r="IZ5" i="9" s="1"/>
  <c r="JL5" i="9" s="1"/>
  <c r="JX5" i="9" s="1"/>
  <c r="KJ5" i="9" s="1"/>
  <c r="KV5" i="9" s="1"/>
  <c r="LH5" i="9" s="1"/>
  <c r="LT5" i="9" s="1"/>
  <c r="MF5" i="9" s="1"/>
  <c r="MR5" i="9" s="1"/>
  <c r="ND5" i="9" s="1"/>
  <c r="BG5" i="9"/>
  <c r="BS5" i="9" s="1"/>
  <c r="CE5" i="9" s="1"/>
  <c r="CQ5" i="9" s="1"/>
  <c r="DC5" i="9" s="1"/>
  <c r="DO5" i="9" s="1"/>
  <c r="EA5" i="9" s="1"/>
  <c r="EM5" i="9" s="1"/>
  <c r="EY5" i="9" s="1"/>
  <c r="FK5" i="9" s="1"/>
  <c r="FW5" i="9" s="1"/>
  <c r="GI5" i="9" s="1"/>
  <c r="GU5" i="9" s="1"/>
  <c r="HG5" i="9" s="1"/>
  <c r="HS5" i="9" s="1"/>
  <c r="IE5" i="9" s="1"/>
  <c r="IQ5" i="9" s="1"/>
  <c r="JC5" i="9" s="1"/>
  <c r="JO5" i="9" s="1"/>
  <c r="KA5" i="9" s="1"/>
  <c r="KM5" i="9" s="1"/>
  <c r="KY5" i="9" s="1"/>
  <c r="LK5" i="9" s="1"/>
  <c r="LW5" i="9" s="1"/>
  <c r="MI5" i="9" s="1"/>
  <c r="MU5" i="9" s="1"/>
  <c r="NG5" i="9" s="1"/>
  <c r="BF5" i="9"/>
  <c r="BE5" i="9"/>
  <c r="BQ5" i="9" s="1"/>
  <c r="AW5" i="9"/>
  <c r="BI5" i="9" s="1"/>
  <c r="BU5" i="9" s="1"/>
  <c r="CG5" i="9" s="1"/>
  <c r="CS5" i="9" s="1"/>
  <c r="DE5" i="9" s="1"/>
  <c r="DQ5" i="9" s="1"/>
  <c r="EC5" i="9" s="1"/>
  <c r="AU5" i="9"/>
  <c r="AT5" i="9"/>
  <c r="AR5" i="9"/>
  <c r="BD5" i="9" s="1"/>
  <c r="AO5" i="9"/>
  <c r="BA5" i="9" s="1"/>
  <c r="BM5" i="9" s="1"/>
  <c r="BY5" i="9" s="1"/>
  <c r="CK5" i="9" s="1"/>
  <c r="CW5" i="9" s="1"/>
  <c r="DI5" i="9" s="1"/>
  <c r="DU5" i="9" s="1"/>
  <c r="EG5" i="9" s="1"/>
  <c r="ES5" i="9" s="1"/>
  <c r="FE5" i="9" s="1"/>
  <c r="FQ5" i="9" s="1"/>
  <c r="GC5" i="9" s="1"/>
  <c r="GO5" i="9" s="1"/>
  <c r="HA5" i="9" s="1"/>
  <c r="HM5" i="9" s="1"/>
  <c r="HY5" i="9" s="1"/>
  <c r="IK5" i="9" s="1"/>
  <c r="IW5" i="9" s="1"/>
  <c r="JI5" i="9" s="1"/>
  <c r="JU5" i="9" s="1"/>
  <c r="KG5" i="9" s="1"/>
  <c r="KS5" i="9" s="1"/>
  <c r="LE5" i="9" s="1"/>
  <c r="LQ5" i="9" s="1"/>
  <c r="MC5" i="9" s="1"/>
  <c r="MO5" i="9" s="1"/>
  <c r="NA5" i="9" s="1"/>
  <c r="AM5" i="9"/>
  <c r="AY5" i="9" s="1"/>
  <c r="BK5" i="9" s="1"/>
  <c r="BW5" i="9" s="1"/>
  <c r="CI5" i="9" s="1"/>
  <c r="CU5" i="9" s="1"/>
  <c r="AL5" i="9"/>
  <c r="AX5" i="9" s="1"/>
  <c r="BJ5" i="9" s="1"/>
  <c r="BV5" i="9" s="1"/>
  <c r="CH5" i="9" s="1"/>
  <c r="CT5" i="9" s="1"/>
  <c r="DF5" i="9" s="1"/>
  <c r="DR5" i="9" s="1"/>
  <c r="ED5" i="9" s="1"/>
  <c r="EP5" i="9" s="1"/>
  <c r="FB5" i="9" s="1"/>
  <c r="FN5" i="9" s="1"/>
  <c r="FZ5" i="9" s="1"/>
  <c r="GL5" i="9" s="1"/>
  <c r="GX5" i="9" s="1"/>
  <c r="HJ5" i="9" s="1"/>
  <c r="HV5" i="9" s="1"/>
  <c r="IH5" i="9" s="1"/>
  <c r="IT5" i="9" s="1"/>
  <c r="JF5" i="9" s="1"/>
  <c r="JR5" i="9" s="1"/>
  <c r="KD5" i="9" s="1"/>
  <c r="KP5" i="9" s="1"/>
  <c r="LB5" i="9" s="1"/>
  <c r="LN5" i="9" s="1"/>
  <c r="LZ5" i="9" s="1"/>
  <c r="ML5" i="9" s="1"/>
  <c r="MX5" i="9" s="1"/>
  <c r="AK5" i="9"/>
  <c r="AJ5" i="9"/>
  <c r="AV5" i="9" s="1"/>
  <c r="BH5" i="9" s="1"/>
  <c r="BT5" i="9" s="1"/>
  <c r="CF5" i="9" s="1"/>
  <c r="CR5" i="9" s="1"/>
  <c r="DD5" i="9" s="1"/>
  <c r="DP5" i="9" s="1"/>
  <c r="EB5" i="9" s="1"/>
  <c r="EN5" i="9" s="1"/>
  <c r="EZ5" i="9" s="1"/>
  <c r="FL5" i="9" s="1"/>
  <c r="FX5" i="9" s="1"/>
  <c r="GJ5" i="9" s="1"/>
  <c r="GV5" i="9" s="1"/>
  <c r="HH5" i="9" s="1"/>
  <c r="HT5" i="9" s="1"/>
  <c r="IF5" i="9" s="1"/>
  <c r="IR5" i="9" s="1"/>
  <c r="JD5" i="9" s="1"/>
  <c r="JP5" i="9" s="1"/>
  <c r="KB5" i="9" s="1"/>
  <c r="KN5" i="9" s="1"/>
  <c r="KZ5" i="9" s="1"/>
  <c r="LL5" i="9" s="1"/>
  <c r="LX5" i="9" s="1"/>
  <c r="MJ5" i="9" s="1"/>
  <c r="MV5" i="9" s="1"/>
  <c r="NH5" i="9" s="1"/>
  <c r="AI5" i="9"/>
  <c r="AH5" i="9"/>
  <c r="AG5" i="9"/>
  <c r="AS5" i="9" s="1"/>
  <c r="AF5" i="9"/>
  <c r="AE5" i="9"/>
  <c r="AQ5" i="9" s="1"/>
  <c r="BC5" i="9" s="1"/>
  <c r="BO5" i="9" s="1"/>
  <c r="CA5" i="9" s="1"/>
  <c r="CM5" i="9" s="1"/>
  <c r="CY5" i="9" s="1"/>
  <c r="DK5" i="9" s="1"/>
  <c r="DW5" i="9" s="1"/>
  <c r="EI5" i="9" s="1"/>
  <c r="EU5" i="9" s="1"/>
  <c r="FG5" i="9" s="1"/>
  <c r="FS5" i="9" s="1"/>
  <c r="GE5" i="9" s="1"/>
  <c r="GQ5" i="9" s="1"/>
  <c r="HC5" i="9" s="1"/>
  <c r="HO5" i="9" s="1"/>
  <c r="IA5" i="9" s="1"/>
  <c r="IM5" i="9" s="1"/>
  <c r="IY5" i="9" s="1"/>
  <c r="JK5" i="9" s="1"/>
  <c r="JW5" i="9" s="1"/>
  <c r="KI5" i="9" s="1"/>
  <c r="KU5" i="9" s="1"/>
  <c r="LG5" i="9" s="1"/>
  <c r="LS5" i="9" s="1"/>
  <c r="ME5" i="9" s="1"/>
  <c r="MQ5" i="9" s="1"/>
  <c r="NC5" i="9" s="1"/>
  <c r="AD5" i="9"/>
  <c r="AP5" i="9" s="1"/>
  <c r="BB5" i="9" s="1"/>
  <c r="BN5" i="9" s="1"/>
  <c r="BZ5" i="9" s="1"/>
  <c r="CL5" i="9" s="1"/>
  <c r="CX5" i="9" s="1"/>
  <c r="DJ5" i="9" s="1"/>
  <c r="DV5" i="9" s="1"/>
  <c r="EH5" i="9" s="1"/>
  <c r="ET5" i="9" s="1"/>
  <c r="FF5" i="9" s="1"/>
  <c r="FR5" i="9" s="1"/>
  <c r="GD5" i="9" s="1"/>
  <c r="GP5" i="9" s="1"/>
  <c r="HB5" i="9" s="1"/>
  <c r="HN5" i="9" s="1"/>
  <c r="HZ5" i="9" s="1"/>
  <c r="IL5" i="9" s="1"/>
  <c r="IX5" i="9" s="1"/>
  <c r="JJ5" i="9" s="1"/>
  <c r="JV5" i="9" s="1"/>
  <c r="KH5" i="9" s="1"/>
  <c r="KT5" i="9" s="1"/>
  <c r="LF5" i="9" s="1"/>
  <c r="LR5" i="9" s="1"/>
  <c r="MD5" i="9" s="1"/>
  <c r="MP5" i="9" s="1"/>
  <c r="NB5" i="9" s="1"/>
  <c r="AC5" i="9"/>
  <c r="AB5" i="9"/>
  <c r="AN5" i="9" s="1"/>
  <c r="AZ5" i="9" s="1"/>
  <c r="BL5" i="9" s="1"/>
  <c r="BX5" i="9" s="1"/>
  <c r="CJ5" i="9" s="1"/>
  <c r="CV5" i="9" s="1"/>
  <c r="DH5" i="9" s="1"/>
  <c r="DT5" i="9" s="1"/>
  <c r="EF5" i="9" s="1"/>
  <c r="ER5" i="9" s="1"/>
  <c r="FD5" i="9" s="1"/>
  <c r="FP5" i="9" s="1"/>
  <c r="GB5" i="9" s="1"/>
  <c r="GN5" i="9" s="1"/>
  <c r="GZ5" i="9" s="1"/>
  <c r="HL5" i="9" s="1"/>
  <c r="HX5" i="9" s="1"/>
  <c r="IJ5" i="9" s="1"/>
  <c r="IV5" i="9" s="1"/>
  <c r="JH5" i="9" s="1"/>
  <c r="JT5" i="9" s="1"/>
  <c r="KF5" i="9" s="1"/>
  <c r="KR5" i="9" s="1"/>
  <c r="LD5" i="9" s="1"/>
  <c r="LP5" i="9" s="1"/>
  <c r="MB5" i="9" s="1"/>
  <c r="MN5" i="9" s="1"/>
  <c r="MZ5" i="9" s="1"/>
  <c r="AA5" i="9"/>
  <c r="Z5" i="9"/>
  <c r="OF3" i="9"/>
  <c r="OG3" i="9" s="1"/>
  <c r="IT4" i="9"/>
  <c r="DF7" i="9" l="1"/>
  <c r="ER10" i="9"/>
  <c r="DA9" i="9"/>
  <c r="CX6" i="9"/>
  <c r="BX7" i="9"/>
  <c r="ED8" i="9"/>
  <c r="EB8" i="9"/>
  <c r="EN8" i="9" s="1"/>
  <c r="EZ8" i="9" s="1"/>
  <c r="FL8" i="9" s="1"/>
  <c r="FX8" i="9" s="1"/>
  <c r="GJ8" i="9" s="1"/>
  <c r="GV8" i="9" s="1"/>
  <c r="HH8" i="9" s="1"/>
  <c r="HT8" i="9" s="1"/>
  <c r="IF8" i="9" s="1"/>
  <c r="IR8" i="9" s="1"/>
  <c r="JD8" i="9" s="1"/>
  <c r="JP8" i="9" s="1"/>
  <c r="KB8" i="9" s="1"/>
  <c r="KN8" i="9" s="1"/>
  <c r="KZ8" i="9" s="1"/>
  <c r="LL8" i="9" s="1"/>
  <c r="LX8" i="9" s="1"/>
  <c r="MJ8" i="9" s="1"/>
  <c r="MV8" i="9" s="1"/>
  <c r="NH8" i="9" s="1"/>
  <c r="BU7" i="9"/>
  <c r="CG7" i="9" s="1"/>
  <c r="CS7" i="9" s="1"/>
  <c r="DE7" i="9" s="1"/>
  <c r="DQ7" i="9" s="1"/>
  <c r="EC7" i="9" s="1"/>
  <c r="EO7" i="9" s="1"/>
  <c r="FA7" i="9" s="1"/>
  <c r="FM7" i="9" s="1"/>
  <c r="FY7" i="9" s="1"/>
  <c r="GK7" i="9" s="1"/>
  <c r="GW7" i="9" s="1"/>
  <c r="HI7" i="9" s="1"/>
  <c r="HU7" i="9" s="1"/>
  <c r="IG7" i="9" s="1"/>
  <c r="IS7" i="9" s="1"/>
  <c r="JE7" i="9" s="1"/>
  <c r="JQ7" i="9" s="1"/>
  <c r="KC7" i="9" s="1"/>
  <c r="KO7" i="9" s="1"/>
  <c r="LA7" i="9" s="1"/>
  <c r="LM7" i="9" s="1"/>
  <c r="LY7" i="9" s="1"/>
  <c r="MK7" i="9" s="1"/>
  <c r="MW7" i="9" s="1"/>
  <c r="NI7" i="9" s="1"/>
  <c r="LD11" i="9"/>
  <c r="FZ6" i="9"/>
  <c r="IF11" i="9"/>
  <c r="LD14" i="9"/>
  <c r="GY15" i="9"/>
  <c r="OH3" i="9"/>
  <c r="HK15" i="9" l="1"/>
  <c r="GL6" i="9"/>
  <c r="LP14" i="9"/>
  <c r="DM9" i="9"/>
  <c r="IR11" i="9"/>
  <c r="CJ7" i="9"/>
  <c r="FD10" i="9"/>
  <c r="LP11" i="9"/>
  <c r="EP8" i="9"/>
  <c r="DJ6" i="9"/>
  <c r="DR7" i="9"/>
  <c r="OI3" i="9"/>
  <c r="MB11" i="9" l="1"/>
  <c r="DY9" i="9"/>
  <c r="FP10" i="9"/>
  <c r="ED7" i="9"/>
  <c r="MB14" i="9"/>
  <c r="DV6" i="9"/>
  <c r="CV7" i="9"/>
  <c r="GX6" i="9"/>
  <c r="FB8" i="9"/>
  <c r="JD11" i="9"/>
  <c r="HW15" i="9"/>
  <c r="OJ3" i="9"/>
  <c r="HJ6" i="9" l="1"/>
  <c r="EP7" i="9"/>
  <c r="JP11" i="9"/>
  <c r="EH6" i="9"/>
  <c r="EK9" i="9"/>
  <c r="II15" i="9"/>
  <c r="DH7" i="9"/>
  <c r="GB10" i="9"/>
  <c r="FN8" i="9"/>
  <c r="MN14" i="9"/>
  <c r="MN11" i="9"/>
  <c r="OK3" i="9"/>
  <c r="MZ11" i="9" l="1"/>
  <c r="DT7" i="9"/>
  <c r="KB11" i="9"/>
  <c r="MZ14" i="9"/>
  <c r="IU15" i="9"/>
  <c r="FB7" i="9"/>
  <c r="EW9" i="9"/>
  <c r="GN10" i="9"/>
  <c r="ET6" i="9"/>
  <c r="FZ8" i="9"/>
  <c r="HV6" i="9"/>
  <c r="OL3" i="9"/>
  <c r="GZ10" i="9" l="1"/>
  <c r="IH6" i="9"/>
  <c r="FI9" i="9"/>
  <c r="KN11" i="9"/>
  <c r="GL8" i="9"/>
  <c r="FN7" i="9"/>
  <c r="EF7" i="9"/>
  <c r="FF6" i="9"/>
  <c r="JG15" i="9"/>
  <c r="OM3" i="9"/>
  <c r="ER7" i="9" l="1"/>
  <c r="FU9" i="9"/>
  <c r="FR6" i="9"/>
  <c r="KZ11" i="9"/>
  <c r="FZ7" i="9"/>
  <c r="IT6" i="9"/>
  <c r="JS15" i="9"/>
  <c r="GX8" i="9"/>
  <c r="HL10" i="9"/>
  <c r="ON3" i="9"/>
  <c r="HJ8" i="9" l="1"/>
  <c r="LL11" i="9"/>
  <c r="KE15" i="9"/>
  <c r="GD6" i="9"/>
  <c r="JF6" i="9"/>
  <c r="GG9" i="9"/>
  <c r="HX10" i="9"/>
  <c r="GL7" i="9"/>
  <c r="FD7" i="9"/>
  <c r="OO3" i="9"/>
  <c r="GX7" i="9" l="1"/>
  <c r="GP6" i="9"/>
  <c r="IJ10" i="9"/>
  <c r="KQ15" i="9"/>
  <c r="GS9" i="9"/>
  <c r="LX11" i="9"/>
  <c r="FP7" i="9"/>
  <c r="JR6" i="9"/>
  <c r="HV8" i="9"/>
  <c r="KD6" i="9" l="1"/>
  <c r="LC15" i="9"/>
  <c r="GB7" i="9"/>
  <c r="IV10" i="9"/>
  <c r="MJ11" i="9"/>
  <c r="HB6" i="9"/>
  <c r="IH8" i="9"/>
  <c r="HE9" i="9"/>
  <c r="HJ7" i="9"/>
  <c r="HQ9" i="9" l="1"/>
  <c r="JH10" i="9"/>
  <c r="IT8" i="9"/>
  <c r="GN7" i="9"/>
  <c r="HN6" i="9"/>
  <c r="LO15" i="9"/>
  <c r="HV7" i="9"/>
  <c r="MV11" i="9"/>
  <c r="KP6" i="9"/>
  <c r="NH11" i="9" l="1"/>
  <c r="GZ7" i="9"/>
  <c r="IH7" i="9"/>
  <c r="JF8" i="9"/>
  <c r="MA15" i="9"/>
  <c r="JT10" i="9"/>
  <c r="LB6" i="9"/>
  <c r="HZ6" i="9"/>
  <c r="IC9" i="9"/>
  <c r="IO9" i="9" l="1"/>
  <c r="IL6" i="9"/>
  <c r="JR8" i="9"/>
  <c r="LN6" i="9"/>
  <c r="IT7" i="9"/>
  <c r="MM15" i="9"/>
  <c r="KF10" i="9"/>
  <c r="HL7" i="9"/>
  <c r="HX7" i="9" l="1"/>
  <c r="LZ6" i="9"/>
  <c r="KR10" i="9"/>
  <c r="KD8" i="9"/>
  <c r="MY15" i="9"/>
  <c r="IX6" i="9"/>
  <c r="JF7" i="9"/>
  <c r="JA9" i="9"/>
  <c r="JJ6" i="9" l="1"/>
  <c r="JM9" i="9"/>
  <c r="KP8" i="9"/>
  <c r="JR7" i="9"/>
  <c r="LD10" i="9"/>
  <c r="ML6" i="9"/>
  <c r="IJ7" i="9"/>
  <c r="KD7" i="9" l="1"/>
  <c r="IV7" i="9"/>
  <c r="LB8" i="9"/>
  <c r="MX6" i="9"/>
  <c r="JY9" i="9"/>
  <c r="LP10" i="9"/>
  <c r="JV6" i="9"/>
  <c r="KH6" i="9" l="1"/>
  <c r="LN8" i="9"/>
  <c r="MB10" i="9"/>
  <c r="JH7" i="9"/>
  <c r="KK9" i="9"/>
  <c r="KP7" i="9"/>
  <c r="JT7" i="9" l="1"/>
  <c r="MN10" i="9"/>
  <c r="LB7" i="9"/>
  <c r="LZ8" i="9"/>
  <c r="KW9" i="9"/>
  <c r="KT6" i="9"/>
  <c r="ML8" i="9" l="1"/>
  <c r="LN7" i="9"/>
  <c r="LF6" i="9"/>
  <c r="MZ10" i="9"/>
  <c r="LI9" i="9"/>
  <c r="KF7" i="9"/>
  <c r="LU9" i="9" l="1"/>
  <c r="LR6" i="9"/>
  <c r="KR7" i="9"/>
  <c r="LZ7" i="9"/>
  <c r="MX8" i="9"/>
  <c r="ML7" i="9" l="1"/>
  <c r="LD7" i="9"/>
  <c r="MD6" i="9"/>
  <c r="MG9" i="9"/>
  <c r="MS9" i="9" l="1"/>
  <c r="MP6" i="9"/>
  <c r="LP7" i="9"/>
  <c r="MX7" i="9"/>
  <c r="MB7" i="9" l="1"/>
  <c r="NB6" i="9"/>
  <c r="NE9" i="9"/>
  <c r="MN7" i="9" l="1"/>
  <c r="MZ7" i="9" l="1"/>
  <c r="JP7" i="8" l="1"/>
  <c r="KB7" i="8" s="1"/>
  <c r="JE7" i="8"/>
  <c r="JQ7" i="8" s="1"/>
  <c r="KC7" i="8" s="1"/>
  <c r="JD7" i="8"/>
  <c r="JC7" i="8"/>
  <c r="JO7" i="8" s="1"/>
  <c r="KA7" i="8" s="1"/>
  <c r="JB7" i="8"/>
  <c r="JN7" i="8" s="1"/>
  <c r="JZ7" i="8" s="1"/>
  <c r="JA7" i="8"/>
  <c r="JM7" i="8" s="1"/>
  <c r="JY7" i="8" s="1"/>
  <c r="IZ7" i="8"/>
  <c r="JL7" i="8" s="1"/>
  <c r="JX7" i="8" s="1"/>
  <c r="IY7" i="8"/>
  <c r="JK7" i="8" s="1"/>
  <c r="JW7" i="8" s="1"/>
  <c r="IX7" i="8"/>
  <c r="JJ7" i="8" s="1"/>
  <c r="JV7" i="8" s="1"/>
  <c r="IW7" i="8"/>
  <c r="JI7" i="8" s="1"/>
  <c r="JU7" i="8" s="1"/>
  <c r="IU7" i="8"/>
  <c r="JG7" i="8" s="1"/>
  <c r="JS7" i="8" s="1"/>
  <c r="IT7" i="8"/>
  <c r="JF7" i="8" s="1"/>
  <c r="JR7" i="8" s="1"/>
  <c r="JO6" i="8"/>
  <c r="KA6" i="8" s="1"/>
  <c r="JL6" i="8"/>
  <c r="JX6" i="8" s="1"/>
  <c r="JG6" i="8"/>
  <c r="JS6" i="8" s="1"/>
  <c r="JE6" i="8"/>
  <c r="JQ6" i="8" s="1"/>
  <c r="KC6" i="8" s="1"/>
  <c r="JD6" i="8"/>
  <c r="JP6" i="8" s="1"/>
  <c r="KB6" i="8" s="1"/>
  <c r="JC6" i="8"/>
  <c r="JB6" i="8"/>
  <c r="JN6" i="8" s="1"/>
  <c r="JZ6" i="8" s="1"/>
  <c r="JA6" i="8"/>
  <c r="JM6" i="8" s="1"/>
  <c r="JY6" i="8" s="1"/>
  <c r="IZ6" i="8"/>
  <c r="IY6" i="8"/>
  <c r="JK6" i="8" s="1"/>
  <c r="JW6" i="8" s="1"/>
  <c r="IX6" i="8"/>
  <c r="JJ6" i="8" s="1"/>
  <c r="JV6" i="8" s="1"/>
  <c r="IW6" i="8"/>
  <c r="JI6" i="8" s="1"/>
  <c r="JU6" i="8" s="1"/>
  <c r="IU6" i="8"/>
  <c r="IT6" i="8"/>
  <c r="JF6" i="8" s="1"/>
  <c r="JR6" i="8" s="1"/>
  <c r="JP5" i="8"/>
  <c r="KB5" i="8" s="1"/>
  <c r="JK5" i="8"/>
  <c r="JW5" i="8" s="1"/>
  <c r="JE5" i="8"/>
  <c r="JQ5" i="8" s="1"/>
  <c r="KC5" i="8" s="1"/>
  <c r="JD5" i="8"/>
  <c r="JC5" i="8"/>
  <c r="JO5" i="8" s="1"/>
  <c r="KA5" i="8" s="1"/>
  <c r="JB5" i="8"/>
  <c r="JN5" i="8" s="1"/>
  <c r="JZ5" i="8" s="1"/>
  <c r="JA5" i="8"/>
  <c r="JM5" i="8" s="1"/>
  <c r="JY5" i="8" s="1"/>
  <c r="IZ5" i="8"/>
  <c r="JL5" i="8" s="1"/>
  <c r="JX5" i="8" s="1"/>
  <c r="IY5" i="8"/>
  <c r="IX5" i="8"/>
  <c r="JJ5" i="8" s="1"/>
  <c r="JV5" i="8" s="1"/>
  <c r="IW5" i="8"/>
  <c r="JI5" i="8" s="1"/>
  <c r="JU5" i="8" s="1"/>
  <c r="IU5" i="8"/>
  <c r="JG5" i="8" s="1"/>
  <c r="JS5" i="8" s="1"/>
  <c r="EW7" i="8"/>
  <c r="FI7" i="8" s="1"/>
  <c r="FU7" i="8" s="1"/>
  <c r="GG7" i="8" s="1"/>
  <c r="GS7" i="8" s="1"/>
  <c r="HE7" i="8" s="1"/>
  <c r="HQ7" i="8" s="1"/>
  <c r="IC7" i="8" s="1"/>
  <c r="IO7" i="8" s="1"/>
  <c r="EV7" i="8"/>
  <c r="FH7" i="8" s="1"/>
  <c r="FT7" i="8" s="1"/>
  <c r="GF7" i="8" s="1"/>
  <c r="GR7" i="8" s="1"/>
  <c r="HD7" i="8" s="1"/>
  <c r="HP7" i="8" s="1"/>
  <c r="IB7" i="8" s="1"/>
  <c r="IN7" i="8" s="1"/>
  <c r="ET7" i="8"/>
  <c r="FF7" i="8" s="1"/>
  <c r="FR7" i="8" s="1"/>
  <c r="GD7" i="8" s="1"/>
  <c r="GP7" i="8" s="1"/>
  <c r="HB7" i="8" s="1"/>
  <c r="HN7" i="8" s="1"/>
  <c r="HZ7" i="8" s="1"/>
  <c r="IL7" i="8" s="1"/>
  <c r="EO7" i="8"/>
  <c r="FA7" i="8" s="1"/>
  <c r="FM7" i="8" s="1"/>
  <c r="FY7" i="8" s="1"/>
  <c r="GK7" i="8" s="1"/>
  <c r="GW7" i="8" s="1"/>
  <c r="HI7" i="8" s="1"/>
  <c r="HU7" i="8" s="1"/>
  <c r="IG7" i="8" s="1"/>
  <c r="IS7" i="8" s="1"/>
  <c r="EN7" i="8"/>
  <c r="EZ7" i="8" s="1"/>
  <c r="FL7" i="8" s="1"/>
  <c r="FX7" i="8" s="1"/>
  <c r="GJ7" i="8" s="1"/>
  <c r="GV7" i="8" s="1"/>
  <c r="HH7" i="8" s="1"/>
  <c r="HT7" i="8" s="1"/>
  <c r="IF7" i="8" s="1"/>
  <c r="IR7" i="8" s="1"/>
  <c r="EM7" i="8"/>
  <c r="EY7" i="8" s="1"/>
  <c r="FK7" i="8" s="1"/>
  <c r="FW7" i="8" s="1"/>
  <c r="GI7" i="8" s="1"/>
  <c r="GU7" i="8" s="1"/>
  <c r="HG7" i="8" s="1"/>
  <c r="HS7" i="8" s="1"/>
  <c r="IE7" i="8" s="1"/>
  <c r="IQ7" i="8" s="1"/>
  <c r="EL7" i="8"/>
  <c r="EX7" i="8" s="1"/>
  <c r="FJ7" i="8" s="1"/>
  <c r="FV7" i="8" s="1"/>
  <c r="GH7" i="8" s="1"/>
  <c r="GT7" i="8" s="1"/>
  <c r="HF7" i="8" s="1"/>
  <c r="HR7" i="8" s="1"/>
  <c r="ID7" i="8" s="1"/>
  <c r="IP7" i="8" s="1"/>
  <c r="EK7" i="8"/>
  <c r="EJ7" i="8"/>
  <c r="EI7" i="8"/>
  <c r="EU7" i="8" s="1"/>
  <c r="FG7" i="8" s="1"/>
  <c r="FS7" i="8" s="1"/>
  <c r="GE7" i="8" s="1"/>
  <c r="GQ7" i="8" s="1"/>
  <c r="HC7" i="8" s="1"/>
  <c r="HO7" i="8" s="1"/>
  <c r="IA7" i="8" s="1"/>
  <c r="IM7" i="8" s="1"/>
  <c r="EH7" i="8"/>
  <c r="EG7" i="8"/>
  <c r="ES7" i="8" s="1"/>
  <c r="FE7" i="8" s="1"/>
  <c r="FQ7" i="8" s="1"/>
  <c r="GC7" i="8" s="1"/>
  <c r="GO7" i="8" s="1"/>
  <c r="HA7" i="8" s="1"/>
  <c r="HM7" i="8" s="1"/>
  <c r="HY7" i="8" s="1"/>
  <c r="IK7" i="8" s="1"/>
  <c r="EE7" i="8"/>
  <c r="EQ7" i="8" s="1"/>
  <c r="FC7" i="8" s="1"/>
  <c r="FO7" i="8" s="1"/>
  <c r="GA7" i="8" s="1"/>
  <c r="GM7" i="8" s="1"/>
  <c r="GY7" i="8" s="1"/>
  <c r="HK7" i="8" s="1"/>
  <c r="HW7" i="8" s="1"/>
  <c r="II7" i="8" s="1"/>
  <c r="ED7" i="8"/>
  <c r="EP7" i="8" s="1"/>
  <c r="FB7" i="8" s="1"/>
  <c r="FN7" i="8" s="1"/>
  <c r="FZ7" i="8" s="1"/>
  <c r="GL7" i="8" s="1"/>
  <c r="GX7" i="8" s="1"/>
  <c r="HJ7" i="8" s="1"/>
  <c r="HV7" i="8" s="1"/>
  <c r="IH7" i="8" s="1"/>
  <c r="EW6" i="8"/>
  <c r="FI6" i="8" s="1"/>
  <c r="FU6" i="8" s="1"/>
  <c r="GG6" i="8" s="1"/>
  <c r="GS6" i="8" s="1"/>
  <c r="HE6" i="8" s="1"/>
  <c r="HQ6" i="8" s="1"/>
  <c r="IC6" i="8" s="1"/>
  <c r="IO6" i="8" s="1"/>
  <c r="EV6" i="8"/>
  <c r="FH6" i="8" s="1"/>
  <c r="FT6" i="8" s="1"/>
  <c r="GF6" i="8" s="1"/>
  <c r="GR6" i="8" s="1"/>
  <c r="HD6" i="8" s="1"/>
  <c r="HP6" i="8" s="1"/>
  <c r="IB6" i="8" s="1"/>
  <c r="IN6" i="8" s="1"/>
  <c r="ET6" i="8"/>
  <c r="FF6" i="8" s="1"/>
  <c r="FR6" i="8" s="1"/>
  <c r="GD6" i="8" s="1"/>
  <c r="GP6" i="8" s="1"/>
  <c r="HB6" i="8" s="1"/>
  <c r="HN6" i="8" s="1"/>
  <c r="HZ6" i="8" s="1"/>
  <c r="IL6" i="8" s="1"/>
  <c r="EO6" i="8"/>
  <c r="FA6" i="8" s="1"/>
  <c r="FM6" i="8" s="1"/>
  <c r="FY6" i="8" s="1"/>
  <c r="GK6" i="8" s="1"/>
  <c r="GW6" i="8" s="1"/>
  <c r="HI6" i="8" s="1"/>
  <c r="HU6" i="8" s="1"/>
  <c r="IG6" i="8" s="1"/>
  <c r="IS6" i="8" s="1"/>
  <c r="EN6" i="8"/>
  <c r="EZ6" i="8" s="1"/>
  <c r="FL6" i="8" s="1"/>
  <c r="FX6" i="8" s="1"/>
  <c r="GJ6" i="8" s="1"/>
  <c r="GV6" i="8" s="1"/>
  <c r="HH6" i="8" s="1"/>
  <c r="HT6" i="8" s="1"/>
  <c r="IF6" i="8" s="1"/>
  <c r="IR6" i="8" s="1"/>
  <c r="EM6" i="8"/>
  <c r="EY6" i="8" s="1"/>
  <c r="FK6" i="8" s="1"/>
  <c r="FW6" i="8" s="1"/>
  <c r="GI6" i="8" s="1"/>
  <c r="GU6" i="8" s="1"/>
  <c r="HG6" i="8" s="1"/>
  <c r="HS6" i="8" s="1"/>
  <c r="IE6" i="8" s="1"/>
  <c r="IQ6" i="8" s="1"/>
  <c r="EL6" i="8"/>
  <c r="EX6" i="8" s="1"/>
  <c r="FJ6" i="8" s="1"/>
  <c r="FV6" i="8" s="1"/>
  <c r="GH6" i="8" s="1"/>
  <c r="GT6" i="8" s="1"/>
  <c r="HF6" i="8" s="1"/>
  <c r="HR6" i="8" s="1"/>
  <c r="ID6" i="8" s="1"/>
  <c r="IP6" i="8" s="1"/>
  <c r="EK6" i="8"/>
  <c r="EJ6" i="8"/>
  <c r="EI6" i="8"/>
  <c r="EU6" i="8" s="1"/>
  <c r="FG6" i="8" s="1"/>
  <c r="FS6" i="8" s="1"/>
  <c r="GE6" i="8" s="1"/>
  <c r="GQ6" i="8" s="1"/>
  <c r="HC6" i="8" s="1"/>
  <c r="HO6" i="8" s="1"/>
  <c r="IA6" i="8" s="1"/>
  <c r="IM6" i="8" s="1"/>
  <c r="EH6" i="8"/>
  <c r="EG6" i="8"/>
  <c r="ES6" i="8" s="1"/>
  <c r="FE6" i="8" s="1"/>
  <c r="FQ6" i="8" s="1"/>
  <c r="GC6" i="8" s="1"/>
  <c r="GO6" i="8" s="1"/>
  <c r="HA6" i="8" s="1"/>
  <c r="HM6" i="8" s="1"/>
  <c r="HY6" i="8" s="1"/>
  <c r="IK6" i="8" s="1"/>
  <c r="EE6" i="8"/>
  <c r="EQ6" i="8" s="1"/>
  <c r="FC6" i="8" s="1"/>
  <c r="FO6" i="8" s="1"/>
  <c r="GA6" i="8" s="1"/>
  <c r="GM6" i="8" s="1"/>
  <c r="GY6" i="8" s="1"/>
  <c r="HK6" i="8" s="1"/>
  <c r="HW6" i="8" s="1"/>
  <c r="II6" i="8" s="1"/>
  <c r="ED6" i="8"/>
  <c r="EP6" i="8" s="1"/>
  <c r="FB6" i="8" s="1"/>
  <c r="FN6" i="8" s="1"/>
  <c r="FZ6" i="8" s="1"/>
  <c r="GL6" i="8" s="1"/>
  <c r="GX6" i="8" s="1"/>
  <c r="HJ6" i="8" s="1"/>
  <c r="HV6" i="8" s="1"/>
  <c r="IH6" i="8" s="1"/>
  <c r="EW5" i="8"/>
  <c r="FI5" i="8" s="1"/>
  <c r="FU5" i="8" s="1"/>
  <c r="GG5" i="8" s="1"/>
  <c r="GS5" i="8" s="1"/>
  <c r="HE5" i="8" s="1"/>
  <c r="HQ5" i="8" s="1"/>
  <c r="IC5" i="8" s="1"/>
  <c r="IO5" i="8" s="1"/>
  <c r="EV5" i="8"/>
  <c r="FH5" i="8" s="1"/>
  <c r="FT5" i="8" s="1"/>
  <c r="GF5" i="8" s="1"/>
  <c r="GR5" i="8" s="1"/>
  <c r="HD5" i="8" s="1"/>
  <c r="HP5" i="8" s="1"/>
  <c r="IB5" i="8" s="1"/>
  <c r="IN5" i="8" s="1"/>
  <c r="ET5" i="8"/>
  <c r="FF5" i="8" s="1"/>
  <c r="FR5" i="8" s="1"/>
  <c r="GD5" i="8" s="1"/>
  <c r="GP5" i="8" s="1"/>
  <c r="HB5" i="8" s="1"/>
  <c r="HN5" i="8" s="1"/>
  <c r="HZ5" i="8" s="1"/>
  <c r="IL5" i="8" s="1"/>
  <c r="EO5" i="8"/>
  <c r="FA5" i="8" s="1"/>
  <c r="FM5" i="8" s="1"/>
  <c r="FY5" i="8" s="1"/>
  <c r="GK5" i="8" s="1"/>
  <c r="GW5" i="8" s="1"/>
  <c r="HI5" i="8" s="1"/>
  <c r="HU5" i="8" s="1"/>
  <c r="IG5" i="8" s="1"/>
  <c r="IS5" i="8" s="1"/>
  <c r="EN5" i="8"/>
  <c r="EZ5" i="8" s="1"/>
  <c r="FL5" i="8" s="1"/>
  <c r="FX5" i="8" s="1"/>
  <c r="GJ5" i="8" s="1"/>
  <c r="GV5" i="8" s="1"/>
  <c r="HH5" i="8" s="1"/>
  <c r="HT5" i="8" s="1"/>
  <c r="IF5" i="8" s="1"/>
  <c r="IR5" i="8" s="1"/>
  <c r="EM5" i="8"/>
  <c r="EY5" i="8" s="1"/>
  <c r="FK5" i="8" s="1"/>
  <c r="FW5" i="8" s="1"/>
  <c r="GI5" i="8" s="1"/>
  <c r="GU5" i="8" s="1"/>
  <c r="HG5" i="8" s="1"/>
  <c r="HS5" i="8" s="1"/>
  <c r="IE5" i="8" s="1"/>
  <c r="IQ5" i="8" s="1"/>
  <c r="EL5" i="8"/>
  <c r="EX5" i="8" s="1"/>
  <c r="FJ5" i="8" s="1"/>
  <c r="FV5" i="8" s="1"/>
  <c r="GH5" i="8" s="1"/>
  <c r="GT5" i="8" s="1"/>
  <c r="HF5" i="8" s="1"/>
  <c r="HR5" i="8" s="1"/>
  <c r="ID5" i="8" s="1"/>
  <c r="IP5" i="8" s="1"/>
  <c r="EK5" i="8"/>
  <c r="EJ5" i="8"/>
  <c r="EI5" i="8"/>
  <c r="EU5" i="8" s="1"/>
  <c r="FG5" i="8" s="1"/>
  <c r="FS5" i="8" s="1"/>
  <c r="GE5" i="8" s="1"/>
  <c r="GQ5" i="8" s="1"/>
  <c r="HC5" i="8" s="1"/>
  <c r="HO5" i="8" s="1"/>
  <c r="IA5" i="8" s="1"/>
  <c r="IM5" i="8" s="1"/>
  <c r="EH5" i="8"/>
  <c r="EG5" i="8"/>
  <c r="ES5" i="8" s="1"/>
  <c r="FE5" i="8" s="1"/>
  <c r="FQ5" i="8" s="1"/>
  <c r="GC5" i="8" s="1"/>
  <c r="GO5" i="8" s="1"/>
  <c r="HA5" i="8" s="1"/>
  <c r="HM5" i="8" s="1"/>
  <c r="HY5" i="8" s="1"/>
  <c r="IK5" i="8" s="1"/>
  <c r="EE5" i="8"/>
  <c r="EQ5" i="8" s="1"/>
  <c r="FC5" i="8" s="1"/>
  <c r="FO5" i="8" s="1"/>
  <c r="GA5" i="8" s="1"/>
  <c r="GM5" i="8" s="1"/>
  <c r="GY5" i="8" s="1"/>
  <c r="HK5" i="8" s="1"/>
  <c r="HW5" i="8" s="1"/>
  <c r="II5" i="8" s="1"/>
  <c r="BW7" i="8"/>
  <c r="BV7" i="8"/>
  <c r="BW6" i="8"/>
  <c r="BV6" i="8"/>
  <c r="BW5" i="8"/>
  <c r="BG7" i="8"/>
  <c r="BS7" i="8" s="1"/>
  <c r="BF7" i="8"/>
  <c r="BR7" i="8" s="1"/>
  <c r="AY7" i="8"/>
  <c r="BK7" i="8" s="1"/>
  <c r="AX7" i="8"/>
  <c r="BJ7" i="8" s="1"/>
  <c r="AW7" i="8"/>
  <c r="BI7" i="8" s="1"/>
  <c r="BU7" i="8" s="1"/>
  <c r="AV7" i="8"/>
  <c r="BH7" i="8" s="1"/>
  <c r="BT7" i="8" s="1"/>
  <c r="AU7" i="8"/>
  <c r="AT7" i="8"/>
  <c r="AS7" i="8"/>
  <c r="BE7" i="8" s="1"/>
  <c r="BQ7" i="8" s="1"/>
  <c r="AR7" i="8"/>
  <c r="BD7" i="8" s="1"/>
  <c r="BP7" i="8" s="1"/>
  <c r="AQ7" i="8"/>
  <c r="BC7" i="8" s="1"/>
  <c r="BO7" i="8" s="1"/>
  <c r="AP7" i="8"/>
  <c r="BB7" i="8" s="1"/>
  <c r="BN7" i="8" s="1"/>
  <c r="AO7" i="8"/>
  <c r="BA7" i="8" s="1"/>
  <c r="BM7" i="8" s="1"/>
  <c r="BH6" i="8"/>
  <c r="BT6" i="8" s="1"/>
  <c r="BG6" i="8"/>
  <c r="BS6" i="8" s="1"/>
  <c r="AY6" i="8"/>
  <c r="BK6" i="8" s="1"/>
  <c r="AX6" i="8"/>
  <c r="BJ6" i="8" s="1"/>
  <c r="AW6" i="8"/>
  <c r="BI6" i="8" s="1"/>
  <c r="BU6" i="8" s="1"/>
  <c r="AV6" i="8"/>
  <c r="AU6" i="8"/>
  <c r="AT6" i="8"/>
  <c r="BF6" i="8" s="1"/>
  <c r="BR6" i="8" s="1"/>
  <c r="AS6" i="8"/>
  <c r="BE6" i="8" s="1"/>
  <c r="BQ6" i="8" s="1"/>
  <c r="AR6" i="8"/>
  <c r="BD6" i="8" s="1"/>
  <c r="BP6" i="8" s="1"/>
  <c r="AQ6" i="8"/>
  <c r="BC6" i="8" s="1"/>
  <c r="BO6" i="8" s="1"/>
  <c r="AP6" i="8"/>
  <c r="BB6" i="8" s="1"/>
  <c r="BN6" i="8" s="1"/>
  <c r="AO6" i="8"/>
  <c r="BA6" i="8" s="1"/>
  <c r="BM6" i="8" s="1"/>
  <c r="BI5" i="8"/>
  <c r="BU5" i="8" s="1"/>
  <c r="BH5" i="8"/>
  <c r="BT5" i="8" s="1"/>
  <c r="BA5" i="8"/>
  <c r="BM5" i="8" s="1"/>
  <c r="AY5" i="8"/>
  <c r="BK5" i="8" s="1"/>
  <c r="AW5" i="8"/>
  <c r="AV5" i="8"/>
  <c r="AU5" i="8"/>
  <c r="BG5" i="8" s="1"/>
  <c r="BS5" i="8" s="1"/>
  <c r="AT5" i="8"/>
  <c r="BF5" i="8" s="1"/>
  <c r="BR5" i="8" s="1"/>
  <c r="AS5" i="8"/>
  <c r="BE5" i="8" s="1"/>
  <c r="BQ5" i="8" s="1"/>
  <c r="AR5" i="8"/>
  <c r="BD5" i="8" s="1"/>
  <c r="BP5" i="8" s="1"/>
  <c r="AQ5" i="8"/>
  <c r="BC5" i="8" s="1"/>
  <c r="BO5" i="8" s="1"/>
  <c r="AP5" i="8"/>
  <c r="BB5" i="8" s="1"/>
  <c r="BN5" i="8" s="1"/>
  <c r="AO5" i="8"/>
  <c r="AN7" i="8"/>
  <c r="AZ7" i="8" s="1"/>
  <c r="BL7" i="8" s="1"/>
  <c r="BX7" i="8" s="1"/>
  <c r="AN6" i="8"/>
  <c r="AZ6" i="8" s="1"/>
  <c r="BL6" i="8" s="1"/>
  <c r="BX6" i="8" s="1"/>
  <c r="AN5" i="8"/>
  <c r="AZ5" i="8" s="1"/>
  <c r="BL5" i="8" s="1"/>
  <c r="BX5" i="8" s="1"/>
  <c r="AK5" i="8"/>
  <c r="JF3" i="8" l="1"/>
  <c r="IT3" i="9" s="1"/>
  <c r="MY85" i="6"/>
  <c r="MX85" i="6"/>
  <c r="MW85" i="6"/>
  <c r="MV85" i="6"/>
  <c r="MU85" i="6"/>
  <c r="MT85" i="6"/>
  <c r="MS85" i="6"/>
  <c r="MR85" i="6"/>
  <c r="MQ85" i="6"/>
  <c r="MP85" i="6"/>
  <c r="MO85" i="6"/>
  <c r="MN85" i="6"/>
  <c r="MM85" i="6"/>
  <c r="ML85" i="6"/>
  <c r="MK85" i="6"/>
  <c r="MJ85" i="6"/>
  <c r="MI85" i="6"/>
  <c r="MH85" i="6"/>
  <c r="MG85" i="6"/>
  <c r="MF85" i="6"/>
  <c r="ME85" i="6"/>
  <c r="MD85" i="6"/>
  <c r="MC85" i="6"/>
  <c r="MB85" i="6"/>
  <c r="MA85" i="6"/>
  <c r="LZ85" i="6"/>
  <c r="LY85" i="6"/>
  <c r="LX85" i="6"/>
  <c r="LW85" i="6"/>
  <c r="LV85" i="6"/>
  <c r="LU85" i="6"/>
  <c r="LT85" i="6"/>
  <c r="LS85" i="6"/>
  <c r="LR85" i="6"/>
  <c r="LQ85" i="6"/>
  <c r="LP85" i="6"/>
  <c r="LO85" i="6"/>
  <c r="LN85" i="6"/>
  <c r="LM85" i="6"/>
  <c r="LL85" i="6"/>
  <c r="LK85" i="6"/>
  <c r="LJ85" i="6"/>
  <c r="LI85" i="6"/>
  <c r="LH85" i="6"/>
  <c r="LG85" i="6"/>
  <c r="LF85" i="6"/>
  <c r="LE85" i="6"/>
  <c r="LD85" i="6"/>
  <c r="LC85" i="6"/>
  <c r="LB85" i="6"/>
  <c r="LA85" i="6"/>
  <c r="KZ85" i="6"/>
  <c r="KY85" i="6"/>
  <c r="KX85" i="6"/>
  <c r="KW85" i="6"/>
  <c r="KV85" i="6"/>
  <c r="KU85" i="6"/>
  <c r="KT85" i="6"/>
  <c r="KS85" i="6"/>
  <c r="KR85" i="6"/>
  <c r="KQ85" i="6"/>
  <c r="KP85" i="6"/>
  <c r="KO85" i="6"/>
  <c r="KN85" i="6"/>
  <c r="KM85" i="6"/>
  <c r="KL85" i="6"/>
  <c r="KK85" i="6"/>
  <c r="KJ85" i="6"/>
  <c r="KI85" i="6"/>
  <c r="KH85" i="6"/>
  <c r="KG85" i="6"/>
  <c r="KF85" i="6"/>
  <c r="KE85" i="6"/>
  <c r="KD85" i="6"/>
  <c r="KC85" i="6"/>
  <c r="KB85" i="6"/>
  <c r="KA85" i="6"/>
  <c r="JZ85" i="6"/>
  <c r="JY85" i="6"/>
  <c r="JX85" i="6"/>
  <c r="JW85" i="6"/>
  <c r="JV85" i="6"/>
  <c r="JU85" i="6"/>
  <c r="JT85" i="6"/>
  <c r="JS85" i="6"/>
  <c r="JR85" i="6"/>
  <c r="JQ85" i="6"/>
  <c r="JP85" i="6"/>
  <c r="JO85" i="6"/>
  <c r="JN85" i="6"/>
  <c r="JM85" i="6"/>
  <c r="JL85" i="6"/>
  <c r="JK85" i="6"/>
  <c r="JJ85" i="6"/>
  <c r="JI85" i="6"/>
  <c r="JH85" i="6"/>
  <c r="JG85" i="6"/>
  <c r="JF85" i="6"/>
  <c r="JE85" i="6"/>
  <c r="JD85" i="6"/>
  <c r="JC85" i="6"/>
  <c r="JB85" i="6"/>
  <c r="JA85" i="6"/>
  <c r="IZ85" i="6"/>
  <c r="IY85" i="6"/>
  <c r="IX85" i="6"/>
  <c r="IW85" i="6"/>
  <c r="IV85" i="6"/>
  <c r="IU85" i="6"/>
  <c r="IT85" i="6"/>
  <c r="IS85" i="6"/>
  <c r="IR85" i="6"/>
  <c r="IQ85" i="6"/>
  <c r="IP85" i="6"/>
  <c r="IO85" i="6"/>
  <c r="IN85" i="6"/>
  <c r="IM85" i="6"/>
  <c r="IL85" i="6"/>
  <c r="IK85" i="6"/>
  <c r="IJ85" i="6"/>
  <c r="II85" i="6"/>
  <c r="IH85" i="6"/>
  <c r="IG85" i="6"/>
  <c r="IF85" i="6"/>
  <c r="IE85" i="6"/>
  <c r="ID85" i="6"/>
  <c r="IC85" i="6"/>
  <c r="IB85" i="6"/>
  <c r="IA85" i="6"/>
  <c r="HZ85" i="6"/>
  <c r="HY85" i="6"/>
  <c r="HX85" i="6"/>
  <c r="HW85" i="6"/>
  <c r="HV85" i="6"/>
  <c r="HU85" i="6"/>
  <c r="HT85" i="6"/>
  <c r="HS85" i="6"/>
  <c r="HR85" i="6"/>
  <c r="HQ85" i="6"/>
  <c r="HP85" i="6"/>
  <c r="HO85" i="6"/>
  <c r="HN85" i="6"/>
  <c r="HM85" i="6"/>
  <c r="HL85" i="6"/>
  <c r="HK85" i="6"/>
  <c r="HJ85" i="6"/>
  <c r="HI85" i="6"/>
  <c r="HH85" i="6"/>
  <c r="HG85" i="6"/>
  <c r="HF85" i="6"/>
  <c r="HE85" i="6"/>
  <c r="HD85" i="6"/>
  <c r="HC85" i="6"/>
  <c r="HB85" i="6"/>
  <c r="HA85" i="6"/>
  <c r="GZ85" i="6"/>
  <c r="GY85" i="6"/>
  <c r="GX85" i="6"/>
  <c r="GW85" i="6"/>
  <c r="GV85" i="6"/>
  <c r="GU85" i="6"/>
  <c r="GT85" i="6"/>
  <c r="GS85" i="6"/>
  <c r="GR85" i="6"/>
  <c r="GQ85" i="6"/>
  <c r="GP85" i="6"/>
  <c r="GO85" i="6"/>
  <c r="GN85" i="6"/>
  <c r="GM85" i="6"/>
  <c r="GL85" i="6"/>
  <c r="GK85" i="6"/>
  <c r="GJ85" i="6"/>
  <c r="GI85" i="6"/>
  <c r="GH85" i="6"/>
  <c r="GG85" i="6"/>
  <c r="GF85" i="6"/>
  <c r="GE85" i="6"/>
  <c r="GD85" i="6"/>
  <c r="GC85" i="6"/>
  <c r="GB85" i="6"/>
  <c r="GA85" i="6"/>
  <c r="FZ85" i="6"/>
  <c r="FY85" i="6"/>
  <c r="FX85" i="6"/>
  <c r="FW85" i="6"/>
  <c r="FV85" i="6"/>
  <c r="FU85" i="6"/>
  <c r="FT85" i="6"/>
  <c r="FS85" i="6"/>
  <c r="FR85" i="6"/>
  <c r="FQ85" i="6"/>
  <c r="FP85" i="6"/>
  <c r="FO85" i="6"/>
  <c r="FN85" i="6"/>
  <c r="FM85" i="6"/>
  <c r="FL85" i="6"/>
  <c r="FK85" i="6"/>
  <c r="FJ85" i="6"/>
  <c r="FI85" i="6"/>
  <c r="FH85" i="6"/>
  <c r="FG85" i="6"/>
  <c r="FF85" i="6"/>
  <c r="FE85" i="6"/>
  <c r="FD85" i="6"/>
  <c r="FC85" i="6"/>
  <c r="FB85" i="6"/>
  <c r="FA85" i="6"/>
  <c r="EZ85" i="6"/>
  <c r="EY85" i="6"/>
  <c r="EX85" i="6"/>
  <c r="EW85" i="6"/>
  <c r="EV85" i="6"/>
  <c r="EU85" i="6"/>
  <c r="ET85" i="6"/>
  <c r="ES85" i="6"/>
  <c r="ER85" i="6"/>
  <c r="EQ85" i="6"/>
  <c r="EP85" i="6"/>
  <c r="EO85" i="6"/>
  <c r="EN85" i="6"/>
  <c r="EM85" i="6"/>
  <c r="EL85" i="6"/>
  <c r="EK85" i="6"/>
  <c r="EJ85" i="6"/>
  <c r="EI85" i="6"/>
  <c r="EH85" i="6"/>
  <c r="EG85" i="6"/>
  <c r="EF85" i="6"/>
  <c r="EE85" i="6"/>
  <c r="ED85" i="6"/>
  <c r="EC85" i="6"/>
  <c r="EB85" i="6"/>
  <c r="EA85" i="6"/>
  <c r="DZ85" i="6"/>
  <c r="DY85" i="6"/>
  <c r="DX85" i="6"/>
  <c r="DW85" i="6"/>
  <c r="DV85" i="6"/>
  <c r="DU85" i="6"/>
  <c r="DT85" i="6"/>
  <c r="DS85" i="6"/>
  <c r="DR85" i="6"/>
  <c r="DQ85" i="6"/>
  <c r="DP85" i="6"/>
  <c r="DO85" i="6"/>
  <c r="DN85" i="6"/>
  <c r="DM85" i="6"/>
  <c r="DL85" i="6"/>
  <c r="DK85" i="6"/>
  <c r="DJ85" i="6"/>
  <c r="DI85" i="6"/>
  <c r="DH85" i="6"/>
  <c r="DG85" i="6"/>
  <c r="DF85" i="6"/>
  <c r="DE85" i="6"/>
  <c r="DD85" i="6"/>
  <c r="DC85" i="6"/>
  <c r="DB85" i="6"/>
  <c r="DA85" i="6"/>
  <c r="CZ85" i="6"/>
  <c r="CY85" i="6"/>
  <c r="CX85" i="6"/>
  <c r="CW85" i="6"/>
  <c r="CV85" i="6"/>
  <c r="CU85" i="6"/>
  <c r="CT85" i="6"/>
  <c r="CS85" i="6"/>
  <c r="CR85" i="6"/>
  <c r="CQ85" i="6"/>
  <c r="CP85" i="6"/>
  <c r="CO85" i="6"/>
  <c r="CN85" i="6"/>
  <c r="CM85" i="6"/>
  <c r="CL85" i="6"/>
  <c r="CK85" i="6"/>
  <c r="CJ85" i="6"/>
  <c r="CI85" i="6"/>
  <c r="CH85" i="6"/>
  <c r="CG85" i="6"/>
  <c r="CF85" i="6"/>
  <c r="CE85" i="6"/>
  <c r="CD85" i="6"/>
  <c r="CC85" i="6"/>
  <c r="CB85" i="6"/>
  <c r="CA85" i="6"/>
  <c r="BZ85" i="6"/>
  <c r="BY85" i="6"/>
  <c r="BX85" i="6"/>
  <c r="BW85" i="6"/>
  <c r="BV85" i="6"/>
  <c r="BU85" i="6"/>
  <c r="BT85" i="6"/>
  <c r="BS85" i="6"/>
  <c r="BR85" i="6"/>
  <c r="BQ85" i="6"/>
  <c r="BP85" i="6"/>
  <c r="BO85" i="6"/>
  <c r="BN85" i="6"/>
  <c r="BM85" i="6"/>
  <c r="BL85" i="6"/>
  <c r="BK85" i="6"/>
  <c r="BJ85" i="6"/>
  <c r="BI85" i="6"/>
  <c r="BH85" i="6"/>
  <c r="BG85" i="6"/>
  <c r="BF85" i="6"/>
  <c r="BE85" i="6"/>
  <c r="BD85" i="6"/>
  <c r="BC85" i="6"/>
  <c r="BB85" i="6"/>
  <c r="BA85" i="6"/>
  <c r="AZ85" i="6"/>
  <c r="AY85" i="6"/>
  <c r="AX85" i="6"/>
  <c r="AW85" i="6"/>
  <c r="AV85" i="6"/>
  <c r="AU85" i="6"/>
  <c r="AT85" i="6"/>
  <c r="AS85" i="6"/>
  <c r="AR85" i="6"/>
  <c r="AQ85" i="6"/>
  <c r="AP85" i="6"/>
  <c r="AO85" i="6"/>
  <c r="AN85" i="6"/>
  <c r="AM85" i="6"/>
  <c r="AL85" i="6"/>
  <c r="AK85" i="6"/>
  <c r="AJ85" i="6"/>
  <c r="AI85" i="6"/>
  <c r="AH85" i="6"/>
  <c r="AG85" i="6"/>
  <c r="AF85" i="6"/>
  <c r="AE85" i="6"/>
  <c r="AD85" i="6"/>
  <c r="AC85" i="6"/>
  <c r="AB85" i="6"/>
  <c r="AA85" i="6"/>
  <c r="Z85" i="6"/>
  <c r="Y85" i="6"/>
  <c r="X85" i="6"/>
  <c r="W85" i="6"/>
  <c r="V85" i="6"/>
  <c r="U85" i="6"/>
  <c r="T85" i="6"/>
  <c r="S85" i="6"/>
  <c r="R85" i="6"/>
  <c r="Q85" i="6"/>
  <c r="MY83" i="6"/>
  <c r="MX83" i="6"/>
  <c r="MW83" i="6"/>
  <c r="MV83" i="6"/>
  <c r="MU83" i="6"/>
  <c r="MT83" i="6"/>
  <c r="MS83" i="6"/>
  <c r="MR83" i="6"/>
  <c r="MQ83" i="6"/>
  <c r="MP83" i="6"/>
  <c r="MO83" i="6"/>
  <c r="MN83" i="6"/>
  <c r="MM83" i="6"/>
  <c r="ML83" i="6"/>
  <c r="MK83" i="6"/>
  <c r="MJ83" i="6"/>
  <c r="MI83" i="6"/>
  <c r="MH83" i="6"/>
  <c r="MG83" i="6"/>
  <c r="MF83" i="6"/>
  <c r="ME83" i="6"/>
  <c r="MD83" i="6"/>
  <c r="MC83" i="6"/>
  <c r="MB83" i="6"/>
  <c r="MA83" i="6"/>
  <c r="LZ83" i="6"/>
  <c r="LY83" i="6"/>
  <c r="LX83" i="6"/>
  <c r="LW83" i="6"/>
  <c r="LV83" i="6"/>
  <c r="LU83" i="6"/>
  <c r="LT83" i="6"/>
  <c r="LS83" i="6"/>
  <c r="LR83" i="6"/>
  <c r="LQ83" i="6"/>
  <c r="LP83" i="6"/>
  <c r="LO83" i="6"/>
  <c r="LN83" i="6"/>
  <c r="LM83" i="6"/>
  <c r="LL83" i="6"/>
  <c r="LK83" i="6"/>
  <c r="LJ83" i="6"/>
  <c r="LI83" i="6"/>
  <c r="LH83" i="6"/>
  <c r="LG83" i="6"/>
  <c r="LF83" i="6"/>
  <c r="LE83" i="6"/>
  <c r="LD83" i="6"/>
  <c r="LC83" i="6"/>
  <c r="LB83" i="6"/>
  <c r="LA83" i="6"/>
  <c r="KZ83" i="6"/>
  <c r="KY83" i="6"/>
  <c r="KX83" i="6"/>
  <c r="KW83" i="6"/>
  <c r="KV83" i="6"/>
  <c r="KU83" i="6"/>
  <c r="KT83" i="6"/>
  <c r="KS83" i="6"/>
  <c r="KR83" i="6"/>
  <c r="KQ83" i="6"/>
  <c r="KP83" i="6"/>
  <c r="KO83" i="6"/>
  <c r="KN83" i="6"/>
  <c r="KM83" i="6"/>
  <c r="KL83" i="6"/>
  <c r="KK83" i="6"/>
  <c r="KJ83" i="6"/>
  <c r="KI83" i="6"/>
  <c r="KH83" i="6"/>
  <c r="KG83" i="6"/>
  <c r="KF83" i="6"/>
  <c r="KE83" i="6"/>
  <c r="KD83" i="6"/>
  <c r="KC83" i="6"/>
  <c r="KB83" i="6"/>
  <c r="KA83" i="6"/>
  <c r="JZ83" i="6"/>
  <c r="JY83" i="6"/>
  <c r="JX83" i="6"/>
  <c r="JW83" i="6"/>
  <c r="JV83" i="6"/>
  <c r="JU83" i="6"/>
  <c r="JT83" i="6"/>
  <c r="JS83" i="6"/>
  <c r="JR83" i="6"/>
  <c r="JQ83" i="6"/>
  <c r="JP83" i="6"/>
  <c r="JO83" i="6"/>
  <c r="JN83" i="6"/>
  <c r="JM83" i="6"/>
  <c r="JL83" i="6"/>
  <c r="JK83" i="6"/>
  <c r="JJ83" i="6"/>
  <c r="JI83" i="6"/>
  <c r="JH83" i="6"/>
  <c r="JG83" i="6"/>
  <c r="JF83" i="6"/>
  <c r="JE83" i="6"/>
  <c r="JD83" i="6"/>
  <c r="JC83" i="6"/>
  <c r="JB83" i="6"/>
  <c r="JA83" i="6"/>
  <c r="IZ83" i="6"/>
  <c r="IY83" i="6"/>
  <c r="IX83" i="6"/>
  <c r="IW83" i="6"/>
  <c r="IV83" i="6"/>
  <c r="IU83" i="6"/>
  <c r="IT83" i="6"/>
  <c r="IS83" i="6"/>
  <c r="IR83" i="6"/>
  <c r="IQ83" i="6"/>
  <c r="IP83" i="6"/>
  <c r="IO83" i="6"/>
  <c r="IN83" i="6"/>
  <c r="IM83" i="6"/>
  <c r="IL83" i="6"/>
  <c r="IK83" i="6"/>
  <c r="IJ83" i="6"/>
  <c r="II83" i="6"/>
  <c r="IH83" i="6"/>
  <c r="IG83" i="6"/>
  <c r="IF83" i="6"/>
  <c r="IE83" i="6"/>
  <c r="ID83" i="6"/>
  <c r="IC83" i="6"/>
  <c r="IB83" i="6"/>
  <c r="IA83" i="6"/>
  <c r="HZ83" i="6"/>
  <c r="HY83" i="6"/>
  <c r="HX83" i="6"/>
  <c r="HW83" i="6"/>
  <c r="HV83" i="6"/>
  <c r="HU83" i="6"/>
  <c r="HT83" i="6"/>
  <c r="HS83" i="6"/>
  <c r="HR83" i="6"/>
  <c r="HQ83" i="6"/>
  <c r="HP83" i="6"/>
  <c r="HO83" i="6"/>
  <c r="HN83" i="6"/>
  <c r="HM83" i="6"/>
  <c r="HL83" i="6"/>
  <c r="HK83" i="6"/>
  <c r="HJ83" i="6"/>
  <c r="HI83" i="6"/>
  <c r="HH83" i="6"/>
  <c r="HG83" i="6"/>
  <c r="HF83" i="6"/>
  <c r="HE83" i="6"/>
  <c r="HD83" i="6"/>
  <c r="HC83" i="6"/>
  <c r="HB83" i="6"/>
  <c r="HA83" i="6"/>
  <c r="GZ83" i="6"/>
  <c r="GY83" i="6"/>
  <c r="GX83" i="6"/>
  <c r="GW83" i="6"/>
  <c r="GV83" i="6"/>
  <c r="GU83" i="6"/>
  <c r="GT83" i="6"/>
  <c r="GS83" i="6"/>
  <c r="GR83" i="6"/>
  <c r="GQ83" i="6"/>
  <c r="GP83" i="6"/>
  <c r="GO83" i="6"/>
  <c r="GN83" i="6"/>
  <c r="GM83" i="6"/>
  <c r="GL83" i="6"/>
  <c r="GK83" i="6"/>
  <c r="GJ83" i="6"/>
  <c r="GI83" i="6"/>
  <c r="GH83" i="6"/>
  <c r="GG83" i="6"/>
  <c r="GF83" i="6"/>
  <c r="GE83" i="6"/>
  <c r="GD83" i="6"/>
  <c r="GC83" i="6"/>
  <c r="GB83" i="6"/>
  <c r="GA83" i="6"/>
  <c r="FZ83" i="6"/>
  <c r="FY83" i="6"/>
  <c r="FX83" i="6"/>
  <c r="FW83" i="6"/>
  <c r="FV83" i="6"/>
  <c r="FU83" i="6"/>
  <c r="FT83" i="6"/>
  <c r="FS83" i="6"/>
  <c r="FR83" i="6"/>
  <c r="FQ83" i="6"/>
  <c r="FP83" i="6"/>
  <c r="FO83" i="6"/>
  <c r="FN83" i="6"/>
  <c r="FM83" i="6"/>
  <c r="FL83" i="6"/>
  <c r="FK83" i="6"/>
  <c r="FJ83" i="6"/>
  <c r="FI83" i="6"/>
  <c r="FH83" i="6"/>
  <c r="FG83" i="6"/>
  <c r="FF83" i="6"/>
  <c r="FE83" i="6"/>
  <c r="FD83" i="6"/>
  <c r="FC83" i="6"/>
  <c r="FB83" i="6"/>
  <c r="FA83" i="6"/>
  <c r="EZ83" i="6"/>
  <c r="EY83" i="6"/>
  <c r="EX83" i="6"/>
  <c r="EW83" i="6"/>
  <c r="EV83" i="6"/>
  <c r="EU83" i="6"/>
  <c r="ET83" i="6"/>
  <c r="ES83" i="6"/>
  <c r="ER83" i="6"/>
  <c r="EQ83" i="6"/>
  <c r="EP83" i="6"/>
  <c r="EO83" i="6"/>
  <c r="EN83" i="6"/>
  <c r="EM83" i="6"/>
  <c r="EL83" i="6"/>
  <c r="EK83" i="6"/>
  <c r="EJ83" i="6"/>
  <c r="EI83" i="6"/>
  <c r="EH83" i="6"/>
  <c r="EG83" i="6"/>
  <c r="EF83" i="6"/>
  <c r="EE83" i="6"/>
  <c r="ED83" i="6"/>
  <c r="EC83" i="6"/>
  <c r="EB83" i="6"/>
  <c r="EA83" i="6"/>
  <c r="DZ83" i="6"/>
  <c r="DY83" i="6"/>
  <c r="DX83" i="6"/>
  <c r="DW83" i="6"/>
  <c r="DV83" i="6"/>
  <c r="DU83" i="6"/>
  <c r="DT83" i="6"/>
  <c r="DS83" i="6"/>
  <c r="DR83" i="6"/>
  <c r="DQ83" i="6"/>
  <c r="DP83" i="6"/>
  <c r="DO83" i="6"/>
  <c r="DN83" i="6"/>
  <c r="DM83" i="6"/>
  <c r="DL83" i="6"/>
  <c r="DK83" i="6"/>
  <c r="DJ83" i="6"/>
  <c r="DI83" i="6"/>
  <c r="DH83" i="6"/>
  <c r="DG83" i="6"/>
  <c r="DF83" i="6"/>
  <c r="DE83" i="6"/>
  <c r="DD83" i="6"/>
  <c r="DC83" i="6"/>
  <c r="DB83" i="6"/>
  <c r="DA83" i="6"/>
  <c r="CZ83" i="6"/>
  <c r="CY83" i="6"/>
  <c r="CX83" i="6"/>
  <c r="CW83" i="6"/>
  <c r="CV83" i="6"/>
  <c r="CU83" i="6"/>
  <c r="CT83" i="6"/>
  <c r="CS83" i="6"/>
  <c r="CR83" i="6"/>
  <c r="CQ83" i="6"/>
  <c r="CP83" i="6"/>
  <c r="CO83" i="6"/>
  <c r="CN83" i="6"/>
  <c r="CM83" i="6"/>
  <c r="CL83" i="6"/>
  <c r="CK83" i="6"/>
  <c r="CJ83" i="6"/>
  <c r="CI83" i="6"/>
  <c r="CH83" i="6"/>
  <c r="CG83" i="6"/>
  <c r="CF83" i="6"/>
  <c r="CE83" i="6"/>
  <c r="CD83" i="6"/>
  <c r="CC83" i="6"/>
  <c r="CB83" i="6"/>
  <c r="CA83" i="6"/>
  <c r="BZ83" i="6"/>
  <c r="BY83" i="6"/>
  <c r="BX83" i="6"/>
  <c r="BW83" i="6"/>
  <c r="BV83" i="6"/>
  <c r="BU83" i="6"/>
  <c r="BT83" i="6"/>
  <c r="BS83" i="6"/>
  <c r="BR83" i="6"/>
  <c r="BQ83" i="6"/>
  <c r="BP83" i="6"/>
  <c r="BO83" i="6"/>
  <c r="BN83" i="6"/>
  <c r="BM83" i="6"/>
  <c r="BL83" i="6"/>
  <c r="BK83" i="6"/>
  <c r="BJ83" i="6"/>
  <c r="BI83" i="6"/>
  <c r="BH83" i="6"/>
  <c r="BG83" i="6"/>
  <c r="BF83" i="6"/>
  <c r="BE83" i="6"/>
  <c r="BD83" i="6"/>
  <c r="BC83" i="6"/>
  <c r="BB83" i="6"/>
  <c r="BA83" i="6"/>
  <c r="AZ83" i="6"/>
  <c r="AY83" i="6"/>
  <c r="AX83" i="6"/>
  <c r="AW83" i="6"/>
  <c r="AV83" i="6"/>
  <c r="AU83" i="6"/>
  <c r="AT83" i="6"/>
  <c r="AS83" i="6"/>
  <c r="AR83" i="6"/>
  <c r="AQ83" i="6"/>
  <c r="AP83" i="6"/>
  <c r="AO83" i="6"/>
  <c r="AN83" i="6"/>
  <c r="AM83" i="6"/>
  <c r="AL83" i="6"/>
  <c r="AK83" i="6"/>
  <c r="AJ83" i="6"/>
  <c r="AI83" i="6"/>
  <c r="AH83" i="6"/>
  <c r="AG83" i="6"/>
  <c r="AF83" i="6"/>
  <c r="AE83" i="6"/>
  <c r="AD83" i="6"/>
  <c r="AC83" i="6"/>
  <c r="AB83" i="6"/>
  <c r="AA83" i="6"/>
  <c r="Z83" i="6"/>
  <c r="Y83" i="6"/>
  <c r="X83" i="6"/>
  <c r="W83" i="6"/>
  <c r="V83" i="6"/>
  <c r="U83" i="6"/>
  <c r="T83" i="6"/>
  <c r="S83" i="6"/>
  <c r="R83" i="6"/>
  <c r="Q83" i="6"/>
  <c r="MY81" i="6"/>
  <c r="MX81" i="6"/>
  <c r="MW81" i="6"/>
  <c r="MV81" i="6"/>
  <c r="MU81" i="6"/>
  <c r="MT81" i="6"/>
  <c r="MS81" i="6"/>
  <c r="MR81" i="6"/>
  <c r="MQ81" i="6"/>
  <c r="MP81" i="6"/>
  <c r="MO81" i="6"/>
  <c r="MN81" i="6"/>
  <c r="MM81" i="6"/>
  <c r="ML81" i="6"/>
  <c r="MK81" i="6"/>
  <c r="MJ81" i="6"/>
  <c r="MI81" i="6"/>
  <c r="MH81" i="6"/>
  <c r="MG81" i="6"/>
  <c r="MF81" i="6"/>
  <c r="ME81" i="6"/>
  <c r="MD81" i="6"/>
  <c r="MC81" i="6"/>
  <c r="MB81" i="6"/>
  <c r="MA81" i="6"/>
  <c r="LZ81" i="6"/>
  <c r="LY81" i="6"/>
  <c r="LX81" i="6"/>
  <c r="LW81" i="6"/>
  <c r="LV81" i="6"/>
  <c r="LU81" i="6"/>
  <c r="LT81" i="6"/>
  <c r="LS81" i="6"/>
  <c r="LR81" i="6"/>
  <c r="LQ81" i="6"/>
  <c r="LP81" i="6"/>
  <c r="LO81" i="6"/>
  <c r="LN81" i="6"/>
  <c r="LM81" i="6"/>
  <c r="LL81" i="6"/>
  <c r="LK81" i="6"/>
  <c r="LJ81" i="6"/>
  <c r="LI81" i="6"/>
  <c r="LH81" i="6"/>
  <c r="LG81" i="6"/>
  <c r="LF81" i="6"/>
  <c r="LE81" i="6"/>
  <c r="LD81" i="6"/>
  <c r="LC81" i="6"/>
  <c r="LB81" i="6"/>
  <c r="LA81" i="6"/>
  <c r="KZ81" i="6"/>
  <c r="KY81" i="6"/>
  <c r="KX81" i="6"/>
  <c r="KW81" i="6"/>
  <c r="KV81" i="6"/>
  <c r="KU81" i="6"/>
  <c r="KT81" i="6"/>
  <c r="KS81" i="6"/>
  <c r="KR81" i="6"/>
  <c r="KQ81" i="6"/>
  <c r="KP81" i="6"/>
  <c r="KO81" i="6"/>
  <c r="KN81" i="6"/>
  <c r="KM81" i="6"/>
  <c r="KL81" i="6"/>
  <c r="KK81" i="6"/>
  <c r="KJ81" i="6"/>
  <c r="KI81" i="6"/>
  <c r="KH81" i="6"/>
  <c r="KG81" i="6"/>
  <c r="KF81" i="6"/>
  <c r="KE81" i="6"/>
  <c r="KD81" i="6"/>
  <c r="KC81" i="6"/>
  <c r="KB81" i="6"/>
  <c r="KA81" i="6"/>
  <c r="JZ81" i="6"/>
  <c r="JY81" i="6"/>
  <c r="JX81" i="6"/>
  <c r="JW81" i="6"/>
  <c r="JV81" i="6"/>
  <c r="JU81" i="6"/>
  <c r="JT81" i="6"/>
  <c r="JS81" i="6"/>
  <c r="JR81" i="6"/>
  <c r="JQ81" i="6"/>
  <c r="JP81" i="6"/>
  <c r="JO81" i="6"/>
  <c r="JN81" i="6"/>
  <c r="JM81" i="6"/>
  <c r="JL81" i="6"/>
  <c r="JK81" i="6"/>
  <c r="JJ81" i="6"/>
  <c r="JI81" i="6"/>
  <c r="JH81" i="6"/>
  <c r="JG81" i="6"/>
  <c r="JF81" i="6"/>
  <c r="JE81" i="6"/>
  <c r="JD81" i="6"/>
  <c r="JC81" i="6"/>
  <c r="JB81" i="6"/>
  <c r="JA81" i="6"/>
  <c r="IZ81" i="6"/>
  <c r="IY81" i="6"/>
  <c r="IX81" i="6"/>
  <c r="IW81" i="6"/>
  <c r="IV81" i="6"/>
  <c r="IU81" i="6"/>
  <c r="IT81" i="6"/>
  <c r="IS81" i="6"/>
  <c r="IR81" i="6"/>
  <c r="IQ81" i="6"/>
  <c r="IP81" i="6"/>
  <c r="IO81" i="6"/>
  <c r="IN81" i="6"/>
  <c r="IM81" i="6"/>
  <c r="IL81" i="6"/>
  <c r="IK81" i="6"/>
  <c r="IJ81" i="6"/>
  <c r="II81" i="6"/>
  <c r="IH81" i="6"/>
  <c r="IG81" i="6"/>
  <c r="IF81" i="6"/>
  <c r="IE81" i="6"/>
  <c r="ID81" i="6"/>
  <c r="IC81" i="6"/>
  <c r="IB81" i="6"/>
  <c r="IA81" i="6"/>
  <c r="HZ81" i="6"/>
  <c r="HY81" i="6"/>
  <c r="HX81" i="6"/>
  <c r="HW81" i="6"/>
  <c r="HV81" i="6"/>
  <c r="HU81" i="6"/>
  <c r="HT81" i="6"/>
  <c r="HS81" i="6"/>
  <c r="HR81" i="6"/>
  <c r="HQ81" i="6"/>
  <c r="HP81" i="6"/>
  <c r="HO81" i="6"/>
  <c r="HN81" i="6"/>
  <c r="HM81" i="6"/>
  <c r="HL81" i="6"/>
  <c r="HK81" i="6"/>
  <c r="HJ81" i="6"/>
  <c r="HI81" i="6"/>
  <c r="HH81" i="6"/>
  <c r="HG81" i="6"/>
  <c r="HF81" i="6"/>
  <c r="HE81" i="6"/>
  <c r="HD81" i="6"/>
  <c r="HC81" i="6"/>
  <c r="HB81" i="6"/>
  <c r="HA81" i="6"/>
  <c r="GZ81" i="6"/>
  <c r="GY81" i="6"/>
  <c r="GX81" i="6"/>
  <c r="GW81" i="6"/>
  <c r="GV81" i="6"/>
  <c r="GU81" i="6"/>
  <c r="GT81" i="6"/>
  <c r="GS81" i="6"/>
  <c r="GR81" i="6"/>
  <c r="GQ81" i="6"/>
  <c r="GP81" i="6"/>
  <c r="GO81" i="6"/>
  <c r="GN81" i="6"/>
  <c r="GM81" i="6"/>
  <c r="GL81" i="6"/>
  <c r="GK81" i="6"/>
  <c r="GJ81" i="6"/>
  <c r="GI81" i="6"/>
  <c r="GH81" i="6"/>
  <c r="GG81" i="6"/>
  <c r="GF81" i="6"/>
  <c r="GE81" i="6"/>
  <c r="GD81" i="6"/>
  <c r="GC81" i="6"/>
  <c r="GB81" i="6"/>
  <c r="GA81" i="6"/>
  <c r="FZ81" i="6"/>
  <c r="FY81" i="6"/>
  <c r="FX81" i="6"/>
  <c r="FW81" i="6"/>
  <c r="FV81" i="6"/>
  <c r="FU81" i="6"/>
  <c r="FT81" i="6"/>
  <c r="FS81" i="6"/>
  <c r="FR81" i="6"/>
  <c r="FQ81" i="6"/>
  <c r="FP81" i="6"/>
  <c r="FO81" i="6"/>
  <c r="FN81" i="6"/>
  <c r="FM81" i="6"/>
  <c r="FL81" i="6"/>
  <c r="FK81" i="6"/>
  <c r="FJ81" i="6"/>
  <c r="FI81" i="6"/>
  <c r="FH81" i="6"/>
  <c r="FG81" i="6"/>
  <c r="FF81" i="6"/>
  <c r="FE81" i="6"/>
  <c r="FD81" i="6"/>
  <c r="FC81" i="6"/>
  <c r="FB81" i="6"/>
  <c r="FA81" i="6"/>
  <c r="EZ81" i="6"/>
  <c r="EY81" i="6"/>
  <c r="EX81" i="6"/>
  <c r="EW81" i="6"/>
  <c r="EV81" i="6"/>
  <c r="EU81" i="6"/>
  <c r="ET81" i="6"/>
  <c r="ES81" i="6"/>
  <c r="ER81" i="6"/>
  <c r="EQ81" i="6"/>
  <c r="EP81" i="6"/>
  <c r="EO81" i="6"/>
  <c r="EN81" i="6"/>
  <c r="EM81" i="6"/>
  <c r="EL81" i="6"/>
  <c r="EK81" i="6"/>
  <c r="EJ81" i="6"/>
  <c r="EI81" i="6"/>
  <c r="EH81" i="6"/>
  <c r="EG81" i="6"/>
  <c r="EF81" i="6"/>
  <c r="EE81" i="6"/>
  <c r="ED81" i="6"/>
  <c r="EC81" i="6"/>
  <c r="EB81" i="6"/>
  <c r="EA81" i="6"/>
  <c r="DZ81" i="6"/>
  <c r="DY81" i="6"/>
  <c r="DX81" i="6"/>
  <c r="DW81" i="6"/>
  <c r="DV81" i="6"/>
  <c r="DU81" i="6"/>
  <c r="DT81" i="6"/>
  <c r="DS81" i="6"/>
  <c r="DR81" i="6"/>
  <c r="DQ81" i="6"/>
  <c r="DP81" i="6"/>
  <c r="DO81" i="6"/>
  <c r="DN81" i="6"/>
  <c r="DM81" i="6"/>
  <c r="DL81" i="6"/>
  <c r="DK81" i="6"/>
  <c r="DJ81" i="6"/>
  <c r="DI81" i="6"/>
  <c r="DH81" i="6"/>
  <c r="DG81" i="6"/>
  <c r="DF81" i="6"/>
  <c r="DE81" i="6"/>
  <c r="DD81" i="6"/>
  <c r="DC81" i="6"/>
  <c r="DB81" i="6"/>
  <c r="DA81" i="6"/>
  <c r="CZ81" i="6"/>
  <c r="CY81" i="6"/>
  <c r="CX81" i="6"/>
  <c r="CW81" i="6"/>
  <c r="CV81" i="6"/>
  <c r="CU81" i="6"/>
  <c r="CT81" i="6"/>
  <c r="CS81" i="6"/>
  <c r="CR81" i="6"/>
  <c r="CQ81" i="6"/>
  <c r="CP81" i="6"/>
  <c r="CO81" i="6"/>
  <c r="CN81" i="6"/>
  <c r="CM81" i="6"/>
  <c r="CL81" i="6"/>
  <c r="CK81" i="6"/>
  <c r="CJ81" i="6"/>
  <c r="CI81" i="6"/>
  <c r="CH81" i="6"/>
  <c r="CG81" i="6"/>
  <c r="CF81" i="6"/>
  <c r="CE81" i="6"/>
  <c r="CD81" i="6"/>
  <c r="CC81" i="6"/>
  <c r="CB81" i="6"/>
  <c r="CA81" i="6"/>
  <c r="BZ81" i="6"/>
  <c r="BY81" i="6"/>
  <c r="BX81" i="6"/>
  <c r="BW81" i="6"/>
  <c r="BV81" i="6"/>
  <c r="BU81" i="6"/>
  <c r="BT81" i="6"/>
  <c r="BS81" i="6"/>
  <c r="BR81" i="6"/>
  <c r="BQ81" i="6"/>
  <c r="BP81" i="6"/>
  <c r="BO81" i="6"/>
  <c r="BN81" i="6"/>
  <c r="BM81" i="6"/>
  <c r="BL81" i="6"/>
  <c r="BK81" i="6"/>
  <c r="BJ81" i="6"/>
  <c r="BI81" i="6"/>
  <c r="BH81" i="6"/>
  <c r="BG81" i="6"/>
  <c r="BF81" i="6"/>
  <c r="BE81" i="6"/>
  <c r="BD81" i="6"/>
  <c r="BC81" i="6"/>
  <c r="BB81" i="6"/>
  <c r="BA81" i="6"/>
  <c r="AZ81" i="6"/>
  <c r="AY81" i="6"/>
  <c r="AX81" i="6"/>
  <c r="AW81" i="6"/>
  <c r="AV81" i="6"/>
  <c r="AU81" i="6"/>
  <c r="AT81" i="6"/>
  <c r="AS81" i="6"/>
  <c r="AR81" i="6"/>
  <c r="AQ81" i="6"/>
  <c r="AP81" i="6"/>
  <c r="AO81" i="6"/>
  <c r="AN81" i="6"/>
  <c r="AM81" i="6"/>
  <c r="AL81" i="6"/>
  <c r="AK81" i="6"/>
  <c r="AJ81" i="6"/>
  <c r="AI81" i="6"/>
  <c r="AH81" i="6"/>
  <c r="AG81" i="6"/>
  <c r="AF81" i="6"/>
  <c r="AE81" i="6"/>
  <c r="AD81" i="6"/>
  <c r="AC81" i="6"/>
  <c r="AB81" i="6"/>
  <c r="AA81" i="6"/>
  <c r="Z81" i="6"/>
  <c r="Y81" i="6"/>
  <c r="X81" i="6"/>
  <c r="W81" i="6"/>
  <c r="V81" i="6"/>
  <c r="U81" i="6"/>
  <c r="T81" i="6"/>
  <c r="S81" i="6"/>
  <c r="R81" i="6"/>
  <c r="Q81" i="6"/>
  <c r="MY79" i="6"/>
  <c r="MX79" i="6"/>
  <c r="MW79" i="6"/>
  <c r="MV79" i="6"/>
  <c r="MU79" i="6"/>
  <c r="MT79" i="6"/>
  <c r="MS79" i="6"/>
  <c r="MR79" i="6"/>
  <c r="MQ79" i="6"/>
  <c r="MP79" i="6"/>
  <c r="MO79" i="6"/>
  <c r="MN79" i="6"/>
  <c r="MM79" i="6"/>
  <c r="ML79" i="6"/>
  <c r="MK79" i="6"/>
  <c r="MJ79" i="6"/>
  <c r="MI79" i="6"/>
  <c r="MH79" i="6"/>
  <c r="MG79" i="6"/>
  <c r="MF79" i="6"/>
  <c r="ME79" i="6"/>
  <c r="MD79" i="6"/>
  <c r="MC79" i="6"/>
  <c r="MB79" i="6"/>
  <c r="MA79" i="6"/>
  <c r="LZ79" i="6"/>
  <c r="LY79" i="6"/>
  <c r="LX79" i="6"/>
  <c r="LW79" i="6"/>
  <c r="LV79" i="6"/>
  <c r="LU79" i="6"/>
  <c r="LT79" i="6"/>
  <c r="LS79" i="6"/>
  <c r="LR79" i="6"/>
  <c r="LQ79" i="6"/>
  <c r="LP79" i="6"/>
  <c r="LO79" i="6"/>
  <c r="LN79" i="6"/>
  <c r="LM79" i="6"/>
  <c r="LL79" i="6"/>
  <c r="LK79" i="6"/>
  <c r="LJ79" i="6"/>
  <c r="LI79" i="6"/>
  <c r="LH79" i="6"/>
  <c r="LG79" i="6"/>
  <c r="LF79" i="6"/>
  <c r="LE79" i="6"/>
  <c r="LD79" i="6"/>
  <c r="LC79" i="6"/>
  <c r="LB79" i="6"/>
  <c r="LA79" i="6"/>
  <c r="KZ79" i="6"/>
  <c r="KY79" i="6"/>
  <c r="KX79" i="6"/>
  <c r="KW79" i="6"/>
  <c r="KV79" i="6"/>
  <c r="KU79" i="6"/>
  <c r="KT79" i="6"/>
  <c r="KS79" i="6"/>
  <c r="KR79" i="6"/>
  <c r="KQ79" i="6"/>
  <c r="KP79" i="6"/>
  <c r="KO79" i="6"/>
  <c r="KN79" i="6"/>
  <c r="KM79" i="6"/>
  <c r="KL79" i="6"/>
  <c r="KK79" i="6"/>
  <c r="KJ79" i="6"/>
  <c r="KI79" i="6"/>
  <c r="KH79" i="6"/>
  <c r="KG79" i="6"/>
  <c r="KF79" i="6"/>
  <c r="KE79" i="6"/>
  <c r="KD79" i="6"/>
  <c r="KC79" i="6"/>
  <c r="KB79" i="6"/>
  <c r="KA79" i="6"/>
  <c r="JZ79" i="6"/>
  <c r="JY79" i="6"/>
  <c r="JX79" i="6"/>
  <c r="JW79" i="6"/>
  <c r="JV79" i="6"/>
  <c r="JU79" i="6"/>
  <c r="JT79" i="6"/>
  <c r="JS79" i="6"/>
  <c r="JR79" i="6"/>
  <c r="JQ79" i="6"/>
  <c r="JP79" i="6"/>
  <c r="JO79" i="6"/>
  <c r="JN79" i="6"/>
  <c r="JM79" i="6"/>
  <c r="JL79" i="6"/>
  <c r="JK79" i="6"/>
  <c r="JJ79" i="6"/>
  <c r="JI79" i="6"/>
  <c r="JH79" i="6"/>
  <c r="JG79" i="6"/>
  <c r="JF79" i="6"/>
  <c r="JE79" i="6"/>
  <c r="JD79" i="6"/>
  <c r="JC79" i="6"/>
  <c r="JB79" i="6"/>
  <c r="JA79" i="6"/>
  <c r="IZ79" i="6"/>
  <c r="IY79" i="6"/>
  <c r="IX79" i="6"/>
  <c r="IW79" i="6"/>
  <c r="IV79" i="6"/>
  <c r="IU79" i="6"/>
  <c r="IT79" i="6"/>
  <c r="IS79" i="6"/>
  <c r="IR79" i="6"/>
  <c r="IQ79" i="6"/>
  <c r="IP79" i="6"/>
  <c r="IO79" i="6"/>
  <c r="IN79" i="6"/>
  <c r="IM79" i="6"/>
  <c r="IL79" i="6"/>
  <c r="IK79" i="6"/>
  <c r="IJ79" i="6"/>
  <c r="II79" i="6"/>
  <c r="IH79" i="6"/>
  <c r="IG79" i="6"/>
  <c r="IF79" i="6"/>
  <c r="IE79" i="6"/>
  <c r="ID79" i="6"/>
  <c r="IC79" i="6"/>
  <c r="IB79" i="6"/>
  <c r="IA79" i="6"/>
  <c r="HZ79" i="6"/>
  <c r="HY79" i="6"/>
  <c r="HX79" i="6"/>
  <c r="HW79" i="6"/>
  <c r="HV79" i="6"/>
  <c r="HU79" i="6"/>
  <c r="HT79" i="6"/>
  <c r="HS79" i="6"/>
  <c r="HR79" i="6"/>
  <c r="HQ79" i="6"/>
  <c r="HP79" i="6"/>
  <c r="HO79" i="6"/>
  <c r="HN79" i="6"/>
  <c r="HM79" i="6"/>
  <c r="HL79" i="6"/>
  <c r="HK79" i="6"/>
  <c r="HJ79" i="6"/>
  <c r="HI79" i="6"/>
  <c r="HH79" i="6"/>
  <c r="HG79" i="6"/>
  <c r="HF79" i="6"/>
  <c r="HE79" i="6"/>
  <c r="HD79" i="6"/>
  <c r="HC79" i="6"/>
  <c r="HB79" i="6"/>
  <c r="HA79" i="6"/>
  <c r="GZ79" i="6"/>
  <c r="GY79" i="6"/>
  <c r="GX79" i="6"/>
  <c r="GW79" i="6"/>
  <c r="GV79" i="6"/>
  <c r="GU79" i="6"/>
  <c r="GT79" i="6"/>
  <c r="GS79" i="6"/>
  <c r="GR79" i="6"/>
  <c r="GQ79" i="6"/>
  <c r="GP79" i="6"/>
  <c r="GO79" i="6"/>
  <c r="GN79" i="6"/>
  <c r="GM79" i="6"/>
  <c r="GL79" i="6"/>
  <c r="GK79" i="6"/>
  <c r="GJ79" i="6"/>
  <c r="GI79" i="6"/>
  <c r="GH79" i="6"/>
  <c r="GG79" i="6"/>
  <c r="GF79" i="6"/>
  <c r="GE79" i="6"/>
  <c r="GD79" i="6"/>
  <c r="GC79" i="6"/>
  <c r="GB79" i="6"/>
  <c r="GA79" i="6"/>
  <c r="FZ79" i="6"/>
  <c r="FY79" i="6"/>
  <c r="FX79" i="6"/>
  <c r="FW79" i="6"/>
  <c r="FV79" i="6"/>
  <c r="FU79" i="6"/>
  <c r="FT79" i="6"/>
  <c r="FS79" i="6"/>
  <c r="FR79" i="6"/>
  <c r="FQ79" i="6"/>
  <c r="FP79" i="6"/>
  <c r="FO79" i="6"/>
  <c r="FN79" i="6"/>
  <c r="FM79" i="6"/>
  <c r="FL79" i="6"/>
  <c r="FK79" i="6"/>
  <c r="FJ79" i="6"/>
  <c r="FI79" i="6"/>
  <c r="FH79" i="6"/>
  <c r="FG79" i="6"/>
  <c r="FF79" i="6"/>
  <c r="FE79" i="6"/>
  <c r="FD79" i="6"/>
  <c r="FC79" i="6"/>
  <c r="FB79" i="6"/>
  <c r="FA79" i="6"/>
  <c r="EZ79" i="6"/>
  <c r="EY79" i="6"/>
  <c r="EX79" i="6"/>
  <c r="EW79" i="6"/>
  <c r="EV79" i="6"/>
  <c r="EU79" i="6"/>
  <c r="ET79" i="6"/>
  <c r="ES79" i="6"/>
  <c r="ER79" i="6"/>
  <c r="EQ79" i="6"/>
  <c r="EP79" i="6"/>
  <c r="EO79" i="6"/>
  <c r="EN79" i="6"/>
  <c r="EM79" i="6"/>
  <c r="EL79" i="6"/>
  <c r="EK79" i="6"/>
  <c r="EJ79" i="6"/>
  <c r="EI79" i="6"/>
  <c r="EH79" i="6"/>
  <c r="EG79" i="6"/>
  <c r="EF79" i="6"/>
  <c r="EE79" i="6"/>
  <c r="ED79" i="6"/>
  <c r="EC79" i="6"/>
  <c r="EB79" i="6"/>
  <c r="EA79" i="6"/>
  <c r="DZ79" i="6"/>
  <c r="DY79" i="6"/>
  <c r="DX79" i="6"/>
  <c r="DW79" i="6"/>
  <c r="DV79" i="6"/>
  <c r="DU79" i="6"/>
  <c r="DT79" i="6"/>
  <c r="DS79" i="6"/>
  <c r="DR79" i="6"/>
  <c r="DQ79" i="6"/>
  <c r="DP79" i="6"/>
  <c r="DO79" i="6"/>
  <c r="DN79" i="6"/>
  <c r="DM79" i="6"/>
  <c r="DL79" i="6"/>
  <c r="DK79" i="6"/>
  <c r="DJ79" i="6"/>
  <c r="DI79" i="6"/>
  <c r="DH79" i="6"/>
  <c r="DG79" i="6"/>
  <c r="DF79" i="6"/>
  <c r="DE79" i="6"/>
  <c r="DD79" i="6"/>
  <c r="DC79" i="6"/>
  <c r="DB79" i="6"/>
  <c r="DA79" i="6"/>
  <c r="CZ79" i="6"/>
  <c r="CY79" i="6"/>
  <c r="CX79" i="6"/>
  <c r="CW79" i="6"/>
  <c r="CV79" i="6"/>
  <c r="CU79" i="6"/>
  <c r="CT79" i="6"/>
  <c r="CS79" i="6"/>
  <c r="CR79" i="6"/>
  <c r="CQ79" i="6"/>
  <c r="CP79" i="6"/>
  <c r="CO79" i="6"/>
  <c r="CN79" i="6"/>
  <c r="CM79" i="6"/>
  <c r="CL79" i="6"/>
  <c r="CK79" i="6"/>
  <c r="CJ79" i="6"/>
  <c r="CI79" i="6"/>
  <c r="CH79" i="6"/>
  <c r="CG79" i="6"/>
  <c r="CF79" i="6"/>
  <c r="CE79" i="6"/>
  <c r="CD79" i="6"/>
  <c r="CC79" i="6"/>
  <c r="CB79" i="6"/>
  <c r="CA79" i="6"/>
  <c r="BZ79" i="6"/>
  <c r="BY79" i="6"/>
  <c r="BX79" i="6"/>
  <c r="BW79" i="6"/>
  <c r="BV79" i="6"/>
  <c r="BU79" i="6"/>
  <c r="BT79" i="6"/>
  <c r="BS79" i="6"/>
  <c r="BR79" i="6"/>
  <c r="BQ79" i="6"/>
  <c r="BP79" i="6"/>
  <c r="BO79" i="6"/>
  <c r="BN79" i="6"/>
  <c r="BM79" i="6"/>
  <c r="BL79" i="6"/>
  <c r="BK79" i="6"/>
  <c r="BJ79" i="6"/>
  <c r="BI79" i="6"/>
  <c r="BH79" i="6"/>
  <c r="BG79" i="6"/>
  <c r="BF79" i="6"/>
  <c r="BE79" i="6"/>
  <c r="BD79" i="6"/>
  <c r="BC79" i="6"/>
  <c r="BB79" i="6"/>
  <c r="BA79" i="6"/>
  <c r="AZ79" i="6"/>
  <c r="AY79" i="6"/>
  <c r="AX79" i="6"/>
  <c r="AW79" i="6"/>
  <c r="AV79" i="6"/>
  <c r="AU79" i="6"/>
  <c r="AT79" i="6"/>
  <c r="AS79" i="6"/>
  <c r="AR79" i="6"/>
  <c r="AQ79" i="6"/>
  <c r="AP79" i="6"/>
  <c r="AO79" i="6"/>
  <c r="AN79" i="6"/>
  <c r="AM79" i="6"/>
  <c r="AL79" i="6"/>
  <c r="AK79" i="6"/>
  <c r="AJ79" i="6"/>
  <c r="AI79" i="6"/>
  <c r="AH79" i="6"/>
  <c r="AG79" i="6"/>
  <c r="AF79" i="6"/>
  <c r="AE79" i="6"/>
  <c r="AD79" i="6"/>
  <c r="AC79" i="6"/>
  <c r="AB79" i="6"/>
  <c r="AA79" i="6"/>
  <c r="Z79" i="6"/>
  <c r="Y79" i="6"/>
  <c r="X79" i="6"/>
  <c r="W79" i="6"/>
  <c r="V79" i="6"/>
  <c r="U79" i="6"/>
  <c r="T79" i="6"/>
  <c r="S79" i="6"/>
  <c r="R79" i="6"/>
  <c r="Q79" i="6"/>
  <c r="MY75" i="6"/>
  <c r="MX75" i="6"/>
  <c r="MW75" i="6"/>
  <c r="MV75" i="6"/>
  <c r="MU75" i="6"/>
  <c r="MT75" i="6"/>
  <c r="MS75" i="6"/>
  <c r="MR75" i="6"/>
  <c r="MQ75" i="6"/>
  <c r="MP75" i="6"/>
  <c r="MO75" i="6"/>
  <c r="MN75" i="6"/>
  <c r="MM75" i="6"/>
  <c r="ML75" i="6"/>
  <c r="MK75" i="6"/>
  <c r="MJ75" i="6"/>
  <c r="MI75" i="6"/>
  <c r="MH75" i="6"/>
  <c r="MG75" i="6"/>
  <c r="MF75" i="6"/>
  <c r="ME75" i="6"/>
  <c r="MD75" i="6"/>
  <c r="MC75" i="6"/>
  <c r="MB75" i="6"/>
  <c r="MA75" i="6"/>
  <c r="LZ75" i="6"/>
  <c r="LY75" i="6"/>
  <c r="LX75" i="6"/>
  <c r="LW75" i="6"/>
  <c r="LV75" i="6"/>
  <c r="LU75" i="6"/>
  <c r="LT75" i="6"/>
  <c r="LS75" i="6"/>
  <c r="LR75" i="6"/>
  <c r="LQ75" i="6"/>
  <c r="LP75" i="6"/>
  <c r="LO75" i="6"/>
  <c r="LN75" i="6"/>
  <c r="LM75" i="6"/>
  <c r="LL75" i="6"/>
  <c r="LK75" i="6"/>
  <c r="LJ75" i="6"/>
  <c r="LI75" i="6"/>
  <c r="LH75" i="6"/>
  <c r="LG75" i="6"/>
  <c r="LF75" i="6"/>
  <c r="LE75" i="6"/>
  <c r="LD75" i="6"/>
  <c r="LC75" i="6"/>
  <c r="LB75" i="6"/>
  <c r="LA75" i="6"/>
  <c r="KZ75" i="6"/>
  <c r="KY75" i="6"/>
  <c r="KX75" i="6"/>
  <c r="KW75" i="6"/>
  <c r="KV75" i="6"/>
  <c r="KU75" i="6"/>
  <c r="KT75" i="6"/>
  <c r="KS75" i="6"/>
  <c r="KR75" i="6"/>
  <c r="KQ75" i="6"/>
  <c r="KP75" i="6"/>
  <c r="KO75" i="6"/>
  <c r="KN75" i="6"/>
  <c r="KM75" i="6"/>
  <c r="KL75" i="6"/>
  <c r="KK75" i="6"/>
  <c r="KJ75" i="6"/>
  <c r="KI75" i="6"/>
  <c r="KH75" i="6"/>
  <c r="KG75" i="6"/>
  <c r="KF75" i="6"/>
  <c r="KE75" i="6"/>
  <c r="KD75" i="6"/>
  <c r="KC75" i="6"/>
  <c r="KB75" i="6"/>
  <c r="KA75" i="6"/>
  <c r="JZ75" i="6"/>
  <c r="JY75" i="6"/>
  <c r="JX75" i="6"/>
  <c r="JW75" i="6"/>
  <c r="JV75" i="6"/>
  <c r="JU75" i="6"/>
  <c r="JT75" i="6"/>
  <c r="JS75" i="6"/>
  <c r="JR75" i="6"/>
  <c r="JQ75" i="6"/>
  <c r="JP75" i="6"/>
  <c r="JO75" i="6"/>
  <c r="JN75" i="6"/>
  <c r="JM75" i="6"/>
  <c r="JL75" i="6"/>
  <c r="JK75" i="6"/>
  <c r="JJ75" i="6"/>
  <c r="JI75" i="6"/>
  <c r="JH75" i="6"/>
  <c r="JG75" i="6"/>
  <c r="JF75" i="6"/>
  <c r="JE75" i="6"/>
  <c r="JD75" i="6"/>
  <c r="JC75" i="6"/>
  <c r="JB75" i="6"/>
  <c r="JA75" i="6"/>
  <c r="IZ75" i="6"/>
  <c r="IY75" i="6"/>
  <c r="IX75" i="6"/>
  <c r="IW75" i="6"/>
  <c r="IV75" i="6"/>
  <c r="IU75" i="6"/>
  <c r="IT75" i="6"/>
  <c r="IS75" i="6"/>
  <c r="IR75" i="6"/>
  <c r="IQ75" i="6"/>
  <c r="IP75" i="6"/>
  <c r="IO75" i="6"/>
  <c r="IN75" i="6"/>
  <c r="IM75" i="6"/>
  <c r="IL75" i="6"/>
  <c r="IK75" i="6"/>
  <c r="IJ75" i="6"/>
  <c r="II75" i="6"/>
  <c r="IH75" i="6"/>
  <c r="IG75" i="6"/>
  <c r="IF75" i="6"/>
  <c r="IE75" i="6"/>
  <c r="ID75" i="6"/>
  <c r="IC75" i="6"/>
  <c r="IB75" i="6"/>
  <c r="IA75" i="6"/>
  <c r="HZ75" i="6"/>
  <c r="HY75" i="6"/>
  <c r="HX75" i="6"/>
  <c r="HW75" i="6"/>
  <c r="HV75" i="6"/>
  <c r="HU75" i="6"/>
  <c r="HT75" i="6"/>
  <c r="HS75" i="6"/>
  <c r="HR75" i="6"/>
  <c r="HQ75" i="6"/>
  <c r="HP75" i="6"/>
  <c r="HO75" i="6"/>
  <c r="HN75" i="6"/>
  <c r="HM75" i="6"/>
  <c r="HL75" i="6"/>
  <c r="HK75" i="6"/>
  <c r="HJ75" i="6"/>
  <c r="HI75" i="6"/>
  <c r="HH75" i="6"/>
  <c r="HG75" i="6"/>
  <c r="HF75" i="6"/>
  <c r="HE75" i="6"/>
  <c r="HD75" i="6"/>
  <c r="HC75" i="6"/>
  <c r="HB75" i="6"/>
  <c r="HA75" i="6"/>
  <c r="GZ75" i="6"/>
  <c r="GY75" i="6"/>
  <c r="GX75" i="6"/>
  <c r="GW75" i="6"/>
  <c r="GV75" i="6"/>
  <c r="GU75" i="6"/>
  <c r="GT75" i="6"/>
  <c r="GS75" i="6"/>
  <c r="GR75" i="6"/>
  <c r="GQ75" i="6"/>
  <c r="GP75" i="6"/>
  <c r="GO75" i="6"/>
  <c r="GN75" i="6"/>
  <c r="GM75" i="6"/>
  <c r="GL75" i="6"/>
  <c r="GK75" i="6"/>
  <c r="GJ75" i="6"/>
  <c r="GI75" i="6"/>
  <c r="GH75" i="6"/>
  <c r="GG75" i="6"/>
  <c r="GF75" i="6"/>
  <c r="GE75" i="6"/>
  <c r="GD75" i="6"/>
  <c r="GC75" i="6"/>
  <c r="GB75" i="6"/>
  <c r="GA75" i="6"/>
  <c r="FZ75" i="6"/>
  <c r="FY75" i="6"/>
  <c r="FX75" i="6"/>
  <c r="FW75" i="6"/>
  <c r="FV75" i="6"/>
  <c r="FU75" i="6"/>
  <c r="FT75" i="6"/>
  <c r="FS75" i="6"/>
  <c r="FR75" i="6"/>
  <c r="FQ75" i="6"/>
  <c r="FP75" i="6"/>
  <c r="FO75" i="6"/>
  <c r="FN75" i="6"/>
  <c r="FM75" i="6"/>
  <c r="FL75" i="6"/>
  <c r="FK75" i="6"/>
  <c r="FJ75" i="6"/>
  <c r="FI75" i="6"/>
  <c r="FH75" i="6"/>
  <c r="FG75" i="6"/>
  <c r="FF75" i="6"/>
  <c r="FE75" i="6"/>
  <c r="FD75" i="6"/>
  <c r="FC75" i="6"/>
  <c r="FB75" i="6"/>
  <c r="FA75" i="6"/>
  <c r="EZ75" i="6"/>
  <c r="EY75" i="6"/>
  <c r="EX75" i="6"/>
  <c r="EW75" i="6"/>
  <c r="EV75" i="6"/>
  <c r="EU75" i="6"/>
  <c r="ET75" i="6"/>
  <c r="ES75" i="6"/>
  <c r="ER75" i="6"/>
  <c r="EQ75" i="6"/>
  <c r="EP75" i="6"/>
  <c r="EO75" i="6"/>
  <c r="EN75" i="6"/>
  <c r="EM75" i="6"/>
  <c r="EL75" i="6"/>
  <c r="EK75" i="6"/>
  <c r="EJ75" i="6"/>
  <c r="EI75" i="6"/>
  <c r="EH75" i="6"/>
  <c r="EG75" i="6"/>
  <c r="EF75" i="6"/>
  <c r="EE75" i="6"/>
  <c r="ED75" i="6"/>
  <c r="EC75" i="6"/>
  <c r="EB75" i="6"/>
  <c r="EA75" i="6"/>
  <c r="DZ75" i="6"/>
  <c r="DY75" i="6"/>
  <c r="DX75" i="6"/>
  <c r="DW75" i="6"/>
  <c r="DV75" i="6"/>
  <c r="DU75" i="6"/>
  <c r="DT75" i="6"/>
  <c r="DS75" i="6"/>
  <c r="DR75" i="6"/>
  <c r="DQ75" i="6"/>
  <c r="DP75" i="6"/>
  <c r="DO75" i="6"/>
  <c r="DN75" i="6"/>
  <c r="DM75" i="6"/>
  <c r="DL75" i="6"/>
  <c r="DK75" i="6"/>
  <c r="DJ75" i="6"/>
  <c r="DI75" i="6"/>
  <c r="DH75" i="6"/>
  <c r="DG75" i="6"/>
  <c r="DF75" i="6"/>
  <c r="DE75" i="6"/>
  <c r="DD75" i="6"/>
  <c r="DC75" i="6"/>
  <c r="DB75" i="6"/>
  <c r="DA75" i="6"/>
  <c r="CZ75" i="6"/>
  <c r="CY75" i="6"/>
  <c r="CX75" i="6"/>
  <c r="CW75" i="6"/>
  <c r="CV75" i="6"/>
  <c r="CU75" i="6"/>
  <c r="CT75" i="6"/>
  <c r="CS75" i="6"/>
  <c r="CR75" i="6"/>
  <c r="CQ75" i="6"/>
  <c r="CP75" i="6"/>
  <c r="CO75" i="6"/>
  <c r="CN75" i="6"/>
  <c r="CM75" i="6"/>
  <c r="CL75" i="6"/>
  <c r="CK75" i="6"/>
  <c r="CJ75" i="6"/>
  <c r="CI75" i="6"/>
  <c r="CH75" i="6"/>
  <c r="CG75" i="6"/>
  <c r="CF75" i="6"/>
  <c r="CE75" i="6"/>
  <c r="CD75" i="6"/>
  <c r="CC75" i="6"/>
  <c r="CB75" i="6"/>
  <c r="CA75" i="6"/>
  <c r="BZ75" i="6"/>
  <c r="BY75" i="6"/>
  <c r="BX75" i="6"/>
  <c r="BW75" i="6"/>
  <c r="BV75" i="6"/>
  <c r="BU75" i="6"/>
  <c r="BT75" i="6"/>
  <c r="BS75" i="6"/>
  <c r="BR75" i="6"/>
  <c r="BQ75" i="6"/>
  <c r="BP75" i="6"/>
  <c r="BO75" i="6"/>
  <c r="BN75" i="6"/>
  <c r="BM75" i="6"/>
  <c r="BL75" i="6"/>
  <c r="BK75" i="6"/>
  <c r="BJ75" i="6"/>
  <c r="BI75" i="6"/>
  <c r="BH75" i="6"/>
  <c r="BG75" i="6"/>
  <c r="BF75" i="6"/>
  <c r="BE75" i="6"/>
  <c r="BD75" i="6"/>
  <c r="BC75" i="6"/>
  <c r="BB75" i="6"/>
  <c r="BA75" i="6"/>
  <c r="AZ75" i="6"/>
  <c r="AY75" i="6"/>
  <c r="AX75" i="6"/>
  <c r="AW75" i="6"/>
  <c r="AV75" i="6"/>
  <c r="AU75" i="6"/>
  <c r="AT75" i="6"/>
  <c r="AS75" i="6"/>
  <c r="AR75" i="6"/>
  <c r="AQ75" i="6"/>
  <c r="AP75" i="6"/>
  <c r="AO75" i="6"/>
  <c r="AN75" i="6"/>
  <c r="AM75" i="6"/>
  <c r="AL75" i="6"/>
  <c r="AK75" i="6"/>
  <c r="AJ75" i="6"/>
  <c r="AI75" i="6"/>
  <c r="AH75" i="6"/>
  <c r="AG75" i="6"/>
  <c r="AF75" i="6"/>
  <c r="AE75" i="6"/>
  <c r="AD75" i="6"/>
  <c r="AC75" i="6"/>
  <c r="AB75" i="6"/>
  <c r="AA75" i="6"/>
  <c r="Z75" i="6"/>
  <c r="Y75" i="6"/>
  <c r="X75" i="6"/>
  <c r="W75" i="6"/>
  <c r="V75" i="6"/>
  <c r="U75" i="6"/>
  <c r="T75" i="6"/>
  <c r="S75" i="6"/>
  <c r="R75" i="6"/>
  <c r="Q75" i="6"/>
  <c r="P75" i="6"/>
  <c r="P85" i="6"/>
  <c r="P83" i="6"/>
  <c r="P79" i="6"/>
  <c r="MY103" i="6"/>
  <c r="MX103" i="6"/>
  <c r="MW103" i="6"/>
  <c r="MV103" i="6"/>
  <c r="MU103" i="6"/>
  <c r="MT103" i="6"/>
  <c r="MS103" i="6"/>
  <c r="MR103" i="6"/>
  <c r="MQ103" i="6"/>
  <c r="MP103" i="6"/>
  <c r="MO103" i="6"/>
  <c r="MN103" i="6"/>
  <c r="MM103" i="6"/>
  <c r="ML103" i="6"/>
  <c r="MK103" i="6"/>
  <c r="MJ103" i="6"/>
  <c r="MI103" i="6"/>
  <c r="MH103" i="6"/>
  <c r="MG103" i="6"/>
  <c r="MF103" i="6"/>
  <c r="ME103" i="6"/>
  <c r="MD103" i="6"/>
  <c r="MC103" i="6"/>
  <c r="MB103" i="6"/>
  <c r="MA103" i="6"/>
  <c r="LZ103" i="6"/>
  <c r="LY103" i="6"/>
  <c r="LX103" i="6"/>
  <c r="LW103" i="6"/>
  <c r="LV103" i="6"/>
  <c r="LU103" i="6"/>
  <c r="LT103" i="6"/>
  <c r="LS103" i="6"/>
  <c r="LR103" i="6"/>
  <c r="LQ103" i="6"/>
  <c r="LP103" i="6"/>
  <c r="LO103" i="6"/>
  <c r="LN103" i="6"/>
  <c r="LM103" i="6"/>
  <c r="LL103" i="6"/>
  <c r="LK103" i="6"/>
  <c r="LJ103" i="6"/>
  <c r="LI103" i="6"/>
  <c r="LH103" i="6"/>
  <c r="LG103" i="6"/>
  <c r="LF103" i="6"/>
  <c r="LE103" i="6"/>
  <c r="LD103" i="6"/>
  <c r="LC103" i="6"/>
  <c r="LB103" i="6"/>
  <c r="LA103" i="6"/>
  <c r="KZ103" i="6"/>
  <c r="KY103" i="6"/>
  <c r="KX103" i="6"/>
  <c r="KW103" i="6"/>
  <c r="KV103" i="6"/>
  <c r="KU103" i="6"/>
  <c r="KT103" i="6"/>
  <c r="KS103" i="6"/>
  <c r="KR103" i="6"/>
  <c r="KQ103" i="6"/>
  <c r="KP103" i="6"/>
  <c r="KO103" i="6"/>
  <c r="KN103" i="6"/>
  <c r="KM103" i="6"/>
  <c r="KL103" i="6"/>
  <c r="KK103" i="6"/>
  <c r="KJ103" i="6"/>
  <c r="KI103" i="6"/>
  <c r="KH103" i="6"/>
  <c r="KG103" i="6"/>
  <c r="KF103" i="6"/>
  <c r="KE103" i="6"/>
  <c r="KD103" i="6"/>
  <c r="KC103" i="6"/>
  <c r="KB103" i="6"/>
  <c r="KA103" i="6"/>
  <c r="JZ103" i="6"/>
  <c r="JY103" i="6"/>
  <c r="JX103" i="6"/>
  <c r="JW103" i="6"/>
  <c r="JV103" i="6"/>
  <c r="JU103" i="6"/>
  <c r="JT103" i="6"/>
  <c r="JS103" i="6"/>
  <c r="JR103" i="6"/>
  <c r="JQ103" i="6"/>
  <c r="JP103" i="6"/>
  <c r="JO103" i="6"/>
  <c r="JN103" i="6"/>
  <c r="JM103" i="6"/>
  <c r="JL103" i="6"/>
  <c r="JK103" i="6"/>
  <c r="JJ103" i="6"/>
  <c r="JI103" i="6"/>
  <c r="JH103" i="6"/>
  <c r="JG103" i="6"/>
  <c r="JF103" i="6"/>
  <c r="JE103" i="6"/>
  <c r="JD103" i="6"/>
  <c r="JC103" i="6"/>
  <c r="JB103" i="6"/>
  <c r="JA103" i="6"/>
  <c r="IZ103" i="6"/>
  <c r="IY103" i="6"/>
  <c r="IX103" i="6"/>
  <c r="IW103" i="6"/>
  <c r="IV103" i="6"/>
  <c r="IU103" i="6"/>
  <c r="IT103" i="6"/>
  <c r="IS103" i="6"/>
  <c r="IR103" i="6"/>
  <c r="IQ103" i="6"/>
  <c r="IP103" i="6"/>
  <c r="IO103" i="6"/>
  <c r="IN103" i="6"/>
  <c r="IM103" i="6"/>
  <c r="IL103" i="6"/>
  <c r="IK103" i="6"/>
  <c r="IJ103" i="6"/>
  <c r="II103" i="6"/>
  <c r="IH103" i="6"/>
  <c r="IG103" i="6"/>
  <c r="IF103" i="6"/>
  <c r="IE103" i="6"/>
  <c r="ID103" i="6"/>
  <c r="IC103" i="6"/>
  <c r="IB103" i="6"/>
  <c r="IA103" i="6"/>
  <c r="HZ103" i="6"/>
  <c r="HY103" i="6"/>
  <c r="HX103" i="6"/>
  <c r="HW103" i="6"/>
  <c r="HV103" i="6"/>
  <c r="HU103" i="6"/>
  <c r="HT103" i="6"/>
  <c r="HS103" i="6"/>
  <c r="HR103" i="6"/>
  <c r="HQ103" i="6"/>
  <c r="HP103" i="6"/>
  <c r="HO103" i="6"/>
  <c r="HN103" i="6"/>
  <c r="HM103" i="6"/>
  <c r="HL103" i="6"/>
  <c r="HK103" i="6"/>
  <c r="HJ103" i="6"/>
  <c r="HI103" i="6"/>
  <c r="HH103" i="6"/>
  <c r="HG103" i="6"/>
  <c r="HF103" i="6"/>
  <c r="HE103" i="6"/>
  <c r="HD103" i="6"/>
  <c r="HC103" i="6"/>
  <c r="HB103" i="6"/>
  <c r="HA103" i="6"/>
  <c r="GZ103" i="6"/>
  <c r="GY103" i="6"/>
  <c r="GX103" i="6"/>
  <c r="GW103" i="6"/>
  <c r="GV103" i="6"/>
  <c r="GU103" i="6"/>
  <c r="GT103" i="6"/>
  <c r="GS103" i="6"/>
  <c r="GR103" i="6"/>
  <c r="GQ103" i="6"/>
  <c r="GP103" i="6"/>
  <c r="GO103" i="6"/>
  <c r="GN103" i="6"/>
  <c r="GM103" i="6"/>
  <c r="GL103" i="6"/>
  <c r="GK103" i="6"/>
  <c r="GJ103" i="6"/>
  <c r="GI103" i="6"/>
  <c r="GH103" i="6"/>
  <c r="GG103" i="6"/>
  <c r="GF103" i="6"/>
  <c r="GE103" i="6"/>
  <c r="GD103" i="6"/>
  <c r="GC103" i="6"/>
  <c r="GB103" i="6"/>
  <c r="GA103" i="6"/>
  <c r="FZ103" i="6"/>
  <c r="FY103" i="6"/>
  <c r="FX103" i="6"/>
  <c r="FW103" i="6"/>
  <c r="FV103" i="6"/>
  <c r="FU103" i="6"/>
  <c r="FT103" i="6"/>
  <c r="FS103" i="6"/>
  <c r="FR103" i="6"/>
  <c r="FQ103" i="6"/>
  <c r="FP103" i="6"/>
  <c r="FO103" i="6"/>
  <c r="FN103" i="6"/>
  <c r="FM103" i="6"/>
  <c r="FL103" i="6"/>
  <c r="FK103" i="6"/>
  <c r="FJ103" i="6"/>
  <c r="FI103" i="6"/>
  <c r="FH103" i="6"/>
  <c r="FG103" i="6"/>
  <c r="FF103" i="6"/>
  <c r="FE103" i="6"/>
  <c r="FD103" i="6"/>
  <c r="FC103" i="6"/>
  <c r="FB103" i="6"/>
  <c r="FA103" i="6"/>
  <c r="EZ103" i="6"/>
  <c r="EY103" i="6"/>
  <c r="EX103" i="6"/>
  <c r="EW103" i="6"/>
  <c r="EV103" i="6"/>
  <c r="EU103" i="6"/>
  <c r="ET103" i="6"/>
  <c r="ES103" i="6"/>
  <c r="ER103" i="6"/>
  <c r="EQ103" i="6"/>
  <c r="EP103" i="6"/>
  <c r="EO103" i="6"/>
  <c r="EN103" i="6"/>
  <c r="EM103" i="6"/>
  <c r="EL103" i="6"/>
  <c r="EK103" i="6"/>
  <c r="EJ103" i="6"/>
  <c r="EI103" i="6"/>
  <c r="EH103" i="6"/>
  <c r="EG103" i="6"/>
  <c r="EF103" i="6"/>
  <c r="EE103" i="6"/>
  <c r="ED103" i="6"/>
  <c r="EC103" i="6"/>
  <c r="EB103" i="6"/>
  <c r="EA103" i="6"/>
  <c r="DZ103" i="6"/>
  <c r="DY103" i="6"/>
  <c r="DX103" i="6"/>
  <c r="DW103" i="6"/>
  <c r="DV103" i="6"/>
  <c r="DU103" i="6"/>
  <c r="DT103" i="6"/>
  <c r="DS103" i="6"/>
  <c r="DR103" i="6"/>
  <c r="DQ103" i="6"/>
  <c r="DP103" i="6"/>
  <c r="DO103" i="6"/>
  <c r="DN103" i="6"/>
  <c r="DM103" i="6"/>
  <c r="DL103" i="6"/>
  <c r="DK103" i="6"/>
  <c r="DJ103" i="6"/>
  <c r="DI103" i="6"/>
  <c r="DH103" i="6"/>
  <c r="DG103" i="6"/>
  <c r="DF103" i="6"/>
  <c r="DE103" i="6"/>
  <c r="DD103" i="6"/>
  <c r="DC103" i="6"/>
  <c r="DB103" i="6"/>
  <c r="DA103" i="6"/>
  <c r="CZ103" i="6"/>
  <c r="CY103" i="6"/>
  <c r="CX103" i="6"/>
  <c r="CW103" i="6"/>
  <c r="CV103" i="6"/>
  <c r="CU103" i="6"/>
  <c r="CT103" i="6"/>
  <c r="CS103" i="6"/>
  <c r="CR103" i="6"/>
  <c r="CQ103" i="6"/>
  <c r="CP103" i="6"/>
  <c r="CO103" i="6"/>
  <c r="CN103" i="6"/>
  <c r="CM103" i="6"/>
  <c r="CL103" i="6"/>
  <c r="CK103" i="6"/>
  <c r="CJ103" i="6"/>
  <c r="CI103" i="6"/>
  <c r="CH103" i="6"/>
  <c r="CG103" i="6"/>
  <c r="CF103" i="6"/>
  <c r="CE103" i="6"/>
  <c r="CD103" i="6"/>
  <c r="CC103" i="6"/>
  <c r="CB103" i="6"/>
  <c r="CA103" i="6"/>
  <c r="BZ103" i="6"/>
  <c r="BY103" i="6"/>
  <c r="BX103" i="6"/>
  <c r="BW103" i="6"/>
  <c r="BV103" i="6"/>
  <c r="BU103" i="6"/>
  <c r="BT103" i="6"/>
  <c r="BS103" i="6"/>
  <c r="BR103" i="6"/>
  <c r="BQ103" i="6"/>
  <c r="BP103" i="6"/>
  <c r="BO103" i="6"/>
  <c r="BN103" i="6"/>
  <c r="BM103" i="6"/>
  <c r="BL103" i="6"/>
  <c r="BK103" i="6"/>
  <c r="BJ103" i="6"/>
  <c r="BI103" i="6"/>
  <c r="BH103" i="6"/>
  <c r="BG103" i="6"/>
  <c r="BF103" i="6"/>
  <c r="BE103" i="6"/>
  <c r="BD103" i="6"/>
  <c r="BC103" i="6"/>
  <c r="BB103" i="6"/>
  <c r="BA103" i="6"/>
  <c r="AZ103" i="6"/>
  <c r="AY103" i="6"/>
  <c r="AX103" i="6"/>
  <c r="AW103" i="6"/>
  <c r="AV103" i="6"/>
  <c r="AU103" i="6"/>
  <c r="AT103" i="6"/>
  <c r="AS103" i="6"/>
  <c r="AR103" i="6"/>
  <c r="AQ103" i="6"/>
  <c r="AP103" i="6"/>
  <c r="AO103" i="6"/>
  <c r="AN103" i="6"/>
  <c r="AM103" i="6"/>
  <c r="AL103" i="6"/>
  <c r="AK103" i="6"/>
  <c r="AJ103" i="6"/>
  <c r="AI103" i="6"/>
  <c r="AH103" i="6"/>
  <c r="AG103" i="6"/>
  <c r="AF103" i="6"/>
  <c r="AE103" i="6"/>
  <c r="AD103" i="6"/>
  <c r="AC103" i="6"/>
  <c r="AB103" i="6"/>
  <c r="AA103" i="6"/>
  <c r="Z103" i="6"/>
  <c r="Y103" i="6"/>
  <c r="X103" i="6"/>
  <c r="W103" i="6"/>
  <c r="V103" i="6"/>
  <c r="U103" i="6"/>
  <c r="T103" i="6"/>
  <c r="S103" i="6"/>
  <c r="R103" i="6"/>
  <c r="Q103" i="6"/>
  <c r="P103" i="6"/>
  <c r="O103" i="6"/>
  <c r="N103" i="6"/>
  <c r="M103" i="6"/>
  <c r="L103" i="6"/>
  <c r="K103" i="6"/>
  <c r="J103" i="6"/>
  <c r="I103" i="6"/>
  <c r="H103" i="6"/>
  <c r="G103" i="6"/>
  <c r="F103" i="6"/>
  <c r="E103" i="6"/>
  <c r="D103" i="6"/>
  <c r="P4" i="6"/>
  <c r="P81" i="6"/>
  <c r="IU4" i="9" l="1"/>
  <c r="JG3" i="8"/>
  <c r="IU3" i="9" s="1"/>
  <c r="JI3" i="8" l="1"/>
  <c r="IW3" i="9" s="1"/>
  <c r="IW4" i="9"/>
  <c r="IX4" i="9"/>
  <c r="JH3" i="8"/>
  <c r="IV3" i="9" s="1"/>
  <c r="IV4" i="9"/>
  <c r="IY4" i="9"/>
  <c r="JJ3" i="8"/>
  <c r="IX3" i="9" s="1"/>
  <c r="IZ4" i="9" l="1"/>
  <c r="JK3" i="8"/>
  <c r="IY3" i="9" s="1"/>
  <c r="JA4" i="9" l="1"/>
  <c r="JL3" i="8"/>
  <c r="IZ3" i="9" s="1"/>
  <c r="JB4" i="9" l="1"/>
  <c r="JM3" i="8"/>
  <c r="JA3" i="9" s="1"/>
  <c r="JC4" i="9" l="1"/>
  <c r="JN3" i="8"/>
  <c r="JB3" i="9" s="1"/>
  <c r="JD4" i="9" l="1"/>
  <c r="JO3" i="8"/>
  <c r="JC3" i="9" s="1"/>
  <c r="JE4" i="9" l="1"/>
  <c r="JP3" i="8"/>
  <c r="JD3" i="9" s="1"/>
  <c r="JF4" i="9" l="1"/>
  <c r="JQ3" i="8"/>
  <c r="JE3" i="9" s="1"/>
  <c r="JG4" i="9" l="1"/>
  <c r="JR3" i="8"/>
  <c r="JF3" i="9" s="1"/>
  <c r="JH4" i="9" l="1"/>
  <c r="JS3" i="8"/>
  <c r="JG3" i="9" s="1"/>
  <c r="JI4" i="9" l="1"/>
  <c r="JT3" i="8"/>
  <c r="JH3" i="9" s="1"/>
  <c r="JJ4" i="9" l="1"/>
  <c r="JU3" i="8"/>
  <c r="JI3" i="9" s="1"/>
  <c r="JV3" i="8" l="1"/>
  <c r="JJ3" i="9" s="1"/>
  <c r="JK4" i="9"/>
  <c r="JW3" i="8" l="1"/>
  <c r="JK3" i="9" s="1"/>
  <c r="JL4" i="9"/>
  <c r="JX3" i="8" l="1"/>
  <c r="JL3" i="9" s="1"/>
  <c r="JM4" i="9"/>
  <c r="JN4" i="9" l="1"/>
  <c r="JY3" i="8"/>
  <c r="JM3" i="9" s="1"/>
  <c r="JO4" i="9" l="1"/>
  <c r="JZ3" i="8"/>
  <c r="JN3" i="9" s="1"/>
  <c r="JP4" i="9" l="1"/>
  <c r="KA3" i="8"/>
  <c r="JO3" i="9" s="1"/>
  <c r="JQ4" i="9" l="1"/>
  <c r="KB3" i="8"/>
  <c r="JP3" i="9" s="1"/>
  <c r="JR4" i="9" l="1"/>
  <c r="KC3" i="8"/>
  <c r="JQ3" i="9" s="1"/>
  <c r="KD3" i="8" l="1"/>
  <c r="JR3" i="9" s="1"/>
  <c r="JS4" i="9"/>
  <c r="KE3" i="8" l="1"/>
  <c r="JS3" i="9" s="1"/>
  <c r="JT4" i="9"/>
  <c r="KF3" i="8" l="1"/>
  <c r="JT3" i="9" s="1"/>
  <c r="JU4" i="9"/>
  <c r="JV4" i="9" l="1"/>
  <c r="KG3" i="8"/>
  <c r="JU3" i="9" s="1"/>
  <c r="JW4" i="9" l="1"/>
  <c r="KH3" i="8"/>
  <c r="JV3" i="9" s="1"/>
  <c r="JX4" i="9" l="1"/>
  <c r="KI3" i="8"/>
  <c r="JW3" i="9" s="1"/>
  <c r="JY4" i="9" l="1"/>
  <c r="KJ3" i="8"/>
  <c r="JX3" i="9" s="1"/>
  <c r="JZ4" i="9" l="1"/>
  <c r="KK3" i="8"/>
  <c r="JY3" i="9" s="1"/>
  <c r="KL3" i="8" l="1"/>
  <c r="JZ3" i="9" s="1"/>
  <c r="KA4" i="9"/>
  <c r="KM3" i="8" l="1"/>
  <c r="KA3" i="9" s="1"/>
  <c r="KB4" i="9"/>
  <c r="KN3" i="8" l="1"/>
  <c r="KB3" i="9" s="1"/>
  <c r="KC4" i="9"/>
  <c r="KD4" i="9" l="1"/>
  <c r="KO3" i="8"/>
  <c r="KC3" i="9" s="1"/>
  <c r="KE4" i="9" l="1"/>
  <c r="KP3" i="8"/>
  <c r="KD3" i="9" s="1"/>
  <c r="KF4" i="9" l="1"/>
  <c r="KQ3" i="8"/>
  <c r="KE3" i="9" s="1"/>
  <c r="KG4" i="9" l="1"/>
  <c r="KR3" i="8"/>
  <c r="KF3" i="9" s="1"/>
  <c r="KH4" i="9" l="1"/>
  <c r="KS3" i="8"/>
  <c r="KG3" i="9" s="1"/>
  <c r="KT3" i="8" l="1"/>
  <c r="KH3" i="9" s="1"/>
  <c r="KI4" i="9"/>
  <c r="KU3" i="8" l="1"/>
  <c r="KI3" i="9" s="1"/>
  <c r="KJ4" i="9"/>
  <c r="KV3" i="8" l="1"/>
  <c r="KJ3" i="9" s="1"/>
  <c r="KK4" i="9"/>
  <c r="KL4" i="9" l="1"/>
  <c r="KW3" i="8"/>
  <c r="KK3" i="9" s="1"/>
  <c r="KM4" i="9" l="1"/>
  <c r="KX3" i="8"/>
  <c r="KL3" i="9" s="1"/>
  <c r="KN4" i="9" l="1"/>
  <c r="KY3" i="8"/>
  <c r="KM3" i="9" s="1"/>
  <c r="KO4" i="9" l="1"/>
  <c r="KZ3" i="8"/>
  <c r="KN3" i="9" s="1"/>
  <c r="KP4" i="9" l="1"/>
  <c r="LA3" i="8"/>
  <c r="KO3" i="9" s="1"/>
  <c r="LB3" i="8" l="1"/>
  <c r="KP3" i="9" s="1"/>
  <c r="KQ4" i="9"/>
  <c r="LC3" i="8" l="1"/>
  <c r="KQ3" i="9" s="1"/>
  <c r="KR4" i="9"/>
  <c r="LD3" i="8" l="1"/>
  <c r="KR3" i="9" s="1"/>
  <c r="KS4" i="9"/>
  <c r="KT4" i="9" l="1"/>
  <c r="LE3" i="8"/>
  <c r="KS3" i="9" s="1"/>
  <c r="KU4" i="9" l="1"/>
  <c r="LF3" i="8"/>
  <c r="KT3" i="9" s="1"/>
  <c r="KV4" i="9" l="1"/>
  <c r="LG3" i="8"/>
  <c r="KU3" i="9" s="1"/>
  <c r="KW4" i="9" l="1"/>
  <c r="LH3" i="8"/>
  <c r="KV3" i="9" s="1"/>
  <c r="KX4" i="9" l="1"/>
  <c r="LI3" i="8"/>
  <c r="KW3" i="9" s="1"/>
  <c r="LJ3" i="8" l="1"/>
  <c r="KX3" i="9" s="1"/>
  <c r="KY4" i="9"/>
  <c r="LK3" i="8" l="1"/>
  <c r="KY3" i="9" s="1"/>
  <c r="KZ4" i="9"/>
  <c r="LL3" i="8" l="1"/>
  <c r="KZ3" i="9" s="1"/>
  <c r="LA4" i="9"/>
  <c r="LB4" i="9" l="1"/>
  <c r="LM3" i="8"/>
  <c r="LA3" i="9" s="1"/>
  <c r="LC4" i="9" l="1"/>
  <c r="LN3" i="8"/>
  <c r="LB3" i="9" s="1"/>
  <c r="LD4" i="9" l="1"/>
  <c r="LO3" i="8"/>
  <c r="LC3" i="9" s="1"/>
  <c r="LE4" i="9" l="1"/>
  <c r="LP3" i="8"/>
  <c r="LD3" i="9" s="1"/>
  <c r="LF4" i="9" l="1"/>
  <c r="LQ3" i="8"/>
  <c r="LE3" i="9" s="1"/>
  <c r="LR3" i="8" l="1"/>
  <c r="LF3" i="9" s="1"/>
  <c r="LG4" i="9"/>
  <c r="LS3" i="8" l="1"/>
  <c r="LG3" i="9" s="1"/>
  <c r="LH4" i="9"/>
  <c r="LT3" i="8" l="1"/>
  <c r="LH3" i="9" s="1"/>
  <c r="LI4" i="9"/>
  <c r="LJ4" i="9" l="1"/>
  <c r="LU3" i="8"/>
  <c r="LI3" i="9" s="1"/>
  <c r="LK4" i="9" l="1"/>
  <c r="LV3" i="8"/>
  <c r="LJ3" i="9" s="1"/>
  <c r="LL4" i="9" l="1"/>
  <c r="LW3" i="8"/>
  <c r="LK3" i="9" s="1"/>
  <c r="LM4" i="9" l="1"/>
  <c r="LX3" i="8"/>
  <c r="LL3" i="9" s="1"/>
  <c r="LN4" i="9" l="1"/>
  <c r="LY3" i="8"/>
  <c r="LM3" i="9" s="1"/>
  <c r="LZ3" i="8" l="1"/>
  <c r="LN3" i="9" s="1"/>
  <c r="LO4" i="9"/>
  <c r="MA3" i="8" l="1"/>
  <c r="LO3" i="9" s="1"/>
  <c r="LP4" i="9"/>
  <c r="MB3" i="8" l="1"/>
  <c r="LP3" i="9" s="1"/>
  <c r="LQ4" i="9"/>
  <c r="LR4" i="9" l="1"/>
  <c r="MC3" i="8"/>
  <c r="LQ3" i="9" s="1"/>
  <c r="LS4" i="9" l="1"/>
  <c r="MD3" i="8"/>
  <c r="LR3" i="9" s="1"/>
  <c r="LT4" i="9" l="1"/>
  <c r="ME3" i="8"/>
  <c r="LS3" i="9" s="1"/>
  <c r="LU4" i="9" l="1"/>
  <c r="MF3" i="8"/>
  <c r="LT3" i="9" s="1"/>
  <c r="LV4" i="9" l="1"/>
  <c r="MG3" i="8"/>
  <c r="LU3" i="9" s="1"/>
  <c r="MH3" i="8" l="1"/>
  <c r="LV3" i="9" s="1"/>
  <c r="LW4" i="9"/>
  <c r="MI3" i="8" l="1"/>
  <c r="LW3" i="9" s="1"/>
  <c r="LX4" i="9"/>
  <c r="MJ3" i="8" l="1"/>
  <c r="LX3" i="9" s="1"/>
  <c r="LY4" i="9"/>
  <c r="LZ4" i="9" l="1"/>
  <c r="MK3" i="8"/>
  <c r="LY3" i="9" s="1"/>
  <c r="MA4" i="9" l="1"/>
  <c r="ML3" i="8"/>
  <c r="LZ3" i="9" s="1"/>
  <c r="MB4" i="9" l="1"/>
  <c r="MM3" i="8"/>
  <c r="MA3" i="9" s="1"/>
  <c r="MC4" i="9" l="1"/>
  <c r="MN3" i="8"/>
  <c r="MB3" i="9" s="1"/>
  <c r="MD4" i="9" l="1"/>
  <c r="MO3" i="8"/>
  <c r="MC3" i="9" s="1"/>
  <c r="MP3" i="8" l="1"/>
  <c r="MD3" i="9" s="1"/>
  <c r="ME4" i="9"/>
  <c r="MQ3" i="8" l="1"/>
  <c r="ME3" i="9" s="1"/>
  <c r="MF4" i="9"/>
  <c r="MR3" i="8" l="1"/>
  <c r="MF3" i="9" s="1"/>
  <c r="MG4" i="9"/>
  <c r="MH4" i="9" l="1"/>
  <c r="MS3" i="8"/>
  <c r="MG3" i="9" s="1"/>
  <c r="MI4" i="9" l="1"/>
  <c r="MT3" i="8"/>
  <c r="MH3" i="9" s="1"/>
  <c r="MJ4" i="9" l="1"/>
  <c r="MU3" i="8"/>
  <c r="MI3" i="9" s="1"/>
  <c r="MK4" i="9" l="1"/>
  <c r="MV3" i="8"/>
  <c r="MJ3" i="9" s="1"/>
  <c r="ML4" i="9" l="1"/>
  <c r="MW3" i="8"/>
  <c r="MK3" i="9" s="1"/>
  <c r="MX3" i="8" l="1"/>
  <c r="ML3" i="9" s="1"/>
  <c r="MM4" i="9"/>
  <c r="MY3" i="8" l="1"/>
  <c r="MM3" i="9" s="1"/>
  <c r="MN4" i="9"/>
  <c r="MZ3" i="8" l="1"/>
  <c r="MN3" i="9" s="1"/>
  <c r="MO4" i="9"/>
  <c r="MP4" i="9" l="1"/>
  <c r="NA3" i="8"/>
  <c r="MO3" i="9" s="1"/>
  <c r="MQ4" i="9" l="1"/>
  <c r="NB3" i="8"/>
  <c r="MP3" i="9" s="1"/>
  <c r="MR4" i="9" l="1"/>
  <c r="NC3" i="8"/>
  <c r="MQ3" i="9" s="1"/>
  <c r="MS4" i="9" l="1"/>
  <c r="ND3" i="8"/>
  <c r="MR3" i="9" s="1"/>
  <c r="MT4" i="9" l="1"/>
  <c r="NE3" i="8"/>
  <c r="MS3" i="9" s="1"/>
  <c r="NF3" i="8" l="1"/>
  <c r="MT3" i="9" s="1"/>
  <c r="MU4" i="9"/>
  <c r="NG3" i="8" l="1"/>
  <c r="MU3" i="9" s="1"/>
  <c r="MV4" i="9"/>
  <c r="NH3" i="8" l="1"/>
  <c r="MV3" i="9" s="1"/>
  <c r="MW4" i="9"/>
  <c r="MX4" i="9" l="1"/>
  <c r="NI3" i="8"/>
  <c r="MW3" i="9" s="1"/>
  <c r="MY4" i="9" l="1"/>
  <c r="NJ3" i="8"/>
  <c r="MX3" i="9" s="1"/>
  <c r="MZ4" i="9" l="1"/>
  <c r="NK3" i="8"/>
  <c r="MY3" i="9" s="1"/>
  <c r="NA4" i="9" l="1"/>
  <c r="NL3" i="8"/>
  <c r="MZ3" i="9" s="1"/>
  <c r="NB4" i="9" l="1"/>
  <c r="NM3" i="8"/>
  <c r="NA3" i="9" s="1"/>
  <c r="NN3" i="8" l="1"/>
  <c r="NB3" i="9" s="1"/>
  <c r="NC4" i="9"/>
  <c r="NO3" i="8" l="1"/>
  <c r="NC3" i="9" s="1"/>
  <c r="ND4" i="9"/>
  <c r="NP3" i="8" l="1"/>
  <c r="ND3" i="9" s="1"/>
  <c r="NE4" i="9"/>
  <c r="NF4" i="9" l="1"/>
  <c r="NQ3" i="8"/>
  <c r="NE3" i="9" s="1"/>
  <c r="NG4" i="9" l="1"/>
  <c r="NR3" i="8"/>
  <c r="NF3" i="9" s="1"/>
  <c r="NH4" i="9" l="1"/>
  <c r="NS3" i="8"/>
  <c r="NG3" i="9" s="1"/>
  <c r="NI4" i="9" l="1"/>
  <c r="NT3" i="8"/>
  <c r="NH3" i="9" s="1"/>
  <c r="NU3" i="8" l="1"/>
  <c r="NI3" i="9" s="1"/>
  <c r="OM14" i="9" l="1"/>
  <c r="OO14" i="9"/>
  <c r="OO10" i="9"/>
  <c r="OO6" i="9"/>
  <c r="OO11" i="9"/>
  <c r="OO7" i="9"/>
  <c r="OO9" i="9"/>
  <c r="NV12" i="9"/>
  <c r="OC11" i="9"/>
  <c r="OO8" i="9"/>
  <c r="OO15" i="9"/>
  <c r="NS14" i="9"/>
  <c r="OL14" i="9"/>
  <c r="NK7" i="9"/>
  <c r="NZ7" i="9"/>
  <c r="NX12" i="9"/>
  <c r="OB6" i="9"/>
  <c r="OM10" i="9"/>
  <c r="OH6" i="9"/>
  <c r="NQ15" i="9"/>
  <c r="NW11" i="9"/>
  <c r="OA7" i="9"/>
  <c r="NO11" i="9"/>
  <c r="NP7" i="9"/>
  <c r="NZ14" i="9"/>
  <c r="NV14" i="9"/>
  <c r="OK13" i="9"/>
  <c r="NS11" i="9"/>
  <c r="OI9" i="9"/>
  <c r="OC14" i="9"/>
  <c r="NY13" i="9"/>
  <c r="OG6" i="9"/>
  <c r="OD12" i="9"/>
  <c r="OL15" i="9"/>
  <c r="NY14" i="9"/>
  <c r="OI8" i="9"/>
  <c r="NZ10" i="9"/>
  <c r="NV6" i="9"/>
  <c r="OH14" i="9"/>
  <c r="OB10" i="9"/>
  <c r="OA8" i="9"/>
  <c r="NL13" i="9"/>
  <c r="OG9" i="9"/>
  <c r="NO13" i="9"/>
  <c r="OC13" i="9"/>
  <c r="NQ13" i="9"/>
  <c r="OK11" i="9"/>
  <c r="NV11" i="9"/>
  <c r="OI11" i="9"/>
  <c r="OA12" i="9"/>
  <c r="OA11" i="9"/>
  <c r="NY10" i="9"/>
  <c r="NP11" i="9"/>
  <c r="NY8" i="9"/>
  <c r="NM5" i="9"/>
  <c r="OJ15" i="9"/>
  <c r="OC12" i="9"/>
  <c r="NW14" i="9"/>
  <c r="OL8" i="9"/>
  <c r="NN9" i="9"/>
  <c r="NQ11" i="9"/>
  <c r="OH7" i="9"/>
  <c r="NT8" i="9"/>
  <c r="OC9" i="9"/>
  <c r="OD11" i="9"/>
  <c r="NY11" i="9"/>
  <c r="OE15" i="9"/>
  <c r="NR15" i="9"/>
  <c r="NN13" i="9"/>
  <c r="NL12" i="9"/>
  <c r="NP14" i="9"/>
  <c r="NT7" i="9"/>
  <c r="NU15" i="9"/>
  <c r="OK14" i="9"/>
  <c r="OL6" i="9"/>
  <c r="OK12" i="9"/>
  <c r="OO12" i="9"/>
  <c r="NL6" i="9"/>
  <c r="OF12" i="9"/>
  <c r="NR14" i="9"/>
  <c r="OI10" i="9"/>
  <c r="NL7" i="9"/>
  <c r="OD15" i="9"/>
  <c r="NT10" i="9"/>
  <c r="NL11" i="9"/>
  <c r="NL8" i="9"/>
  <c r="NL5" i="9"/>
  <c r="OD13" i="9"/>
  <c r="OI7" i="9"/>
  <c r="NQ10" i="9"/>
  <c r="NV15" i="9"/>
  <c r="NX7" i="9"/>
  <c r="OF6" i="9"/>
  <c r="NX6" i="9"/>
  <c r="OB15" i="9"/>
  <c r="OI6" i="9"/>
  <c r="OG7" i="9"/>
  <c r="OC15" i="9"/>
  <c r="OJ11" i="9"/>
  <c r="NX11" i="9"/>
  <c r="NX15" i="9"/>
  <c r="OJ14" i="9"/>
  <c r="NT15" i="9"/>
  <c r="NU6" i="9"/>
  <c r="NT13" i="9"/>
  <c r="OK10" i="9"/>
  <c r="NO14" i="9"/>
  <c r="NR8" i="9"/>
  <c r="OM6" i="9"/>
  <c r="NK16" i="9"/>
  <c r="NQ12" i="9"/>
  <c r="OG14" i="9"/>
  <c r="NK9" i="9"/>
  <c r="NU7" i="9"/>
  <c r="NT12" i="9"/>
  <c r="OH10" i="9"/>
  <c r="NK5" i="9"/>
  <c r="OC6" i="9"/>
  <c r="OI15" i="9"/>
  <c r="OJ7" i="9"/>
  <c r="NQ14" i="9"/>
  <c r="NY15" i="9"/>
  <c r="NR12" i="9"/>
  <c r="NN10" i="9"/>
  <c r="NL9" i="9"/>
  <c r="NO6" i="9"/>
  <c r="OJ9" i="9"/>
  <c r="NX13" i="9"/>
  <c r="ON14" i="9"/>
  <c r="OB9" i="9"/>
  <c r="NS8" i="9"/>
  <c r="NV13" i="9"/>
  <c r="NO8" i="9"/>
  <c r="OM12" i="9"/>
  <c r="OB7" i="9"/>
  <c r="OE11" i="9"/>
  <c r="NP15" i="9"/>
  <c r="NU13" i="9"/>
  <c r="NU12" i="9"/>
  <c r="OM15" i="9"/>
  <c r="NW10" i="9"/>
  <c r="OF9" i="9"/>
  <c r="NM11" i="9"/>
  <c r="ON8" i="9"/>
  <c r="NY12" i="9"/>
  <c r="NK13" i="9"/>
  <c r="NU14" i="9"/>
  <c r="NR9" i="9"/>
  <c r="NX10" i="9"/>
  <c r="ON15" i="9"/>
  <c r="OB8" i="9"/>
  <c r="OC10" i="9"/>
  <c r="NK11" i="9"/>
  <c r="OH13" i="9"/>
  <c r="NZ9" i="9"/>
  <c r="NN11" i="9"/>
  <c r="NQ9" i="9"/>
  <c r="OA10" i="9"/>
  <c r="OG12" i="9"/>
  <c r="OH9" i="9"/>
  <c r="OC7" i="9"/>
  <c r="ON11" i="9"/>
  <c r="NZ11" i="9"/>
  <c r="OF15" i="9"/>
  <c r="NM12" i="9"/>
  <c r="OB11" i="9"/>
  <c r="NK10" i="9"/>
  <c r="NM7" i="9"/>
  <c r="NW6" i="9"/>
  <c r="OK7" i="9"/>
  <c r="OI13" i="9"/>
  <c r="NM8" i="9"/>
  <c r="ON10" i="9"/>
  <c r="NN15" i="9"/>
  <c r="OD8" i="9"/>
  <c r="NT6" i="9"/>
  <c r="NT9" i="9"/>
  <c r="OL10" i="9"/>
  <c r="OH8" i="9"/>
  <c r="ON9" i="9"/>
  <c r="NY6" i="9"/>
  <c r="OB12" i="9"/>
  <c r="NV8" i="9"/>
  <c r="OA6" i="9"/>
  <c r="OD14" i="9"/>
  <c r="NU9" i="9"/>
  <c r="NP12" i="9"/>
  <c r="OI14" i="9"/>
  <c r="ON7" i="9"/>
  <c r="NL10" i="9"/>
  <c r="OH12" i="9"/>
  <c r="OF10" i="9"/>
  <c r="NM6" i="9"/>
  <c r="OL9" i="9"/>
  <c r="NM13" i="9"/>
  <c r="NR6" i="9"/>
  <c r="OG8" i="9"/>
  <c r="NS9" i="9"/>
  <c r="OA14" i="9"/>
  <c r="NK6" i="9"/>
  <c r="OA9" i="9"/>
  <c r="NT11" i="9"/>
  <c r="NV7" i="9"/>
  <c r="OE14" i="9"/>
  <c r="NM14" i="9"/>
  <c r="OE6" i="9"/>
  <c r="OG10" i="9"/>
  <c r="OD10" i="9"/>
  <c r="OB13" i="9"/>
  <c r="OE9" i="9"/>
  <c r="NN6" i="9"/>
  <c r="OJ10" i="9"/>
  <c r="OF7" i="9"/>
  <c r="NL15" i="9"/>
  <c r="NV10" i="9"/>
  <c r="OI12" i="9"/>
  <c r="NS12" i="9"/>
  <c r="OG11" i="9"/>
  <c r="OM9" i="9"/>
  <c r="NX9" i="9"/>
  <c r="NL16" i="9"/>
  <c r="NK14" i="9"/>
  <c r="NL14" i="9"/>
  <c r="OM13" i="9"/>
  <c r="OE7" i="9"/>
  <c r="NP8" i="9"/>
  <c r="NS13" i="9"/>
  <c r="OE12" i="9"/>
  <c r="NW12" i="9"/>
  <c r="NS7" i="9"/>
  <c r="NW9" i="9"/>
  <c r="NR13" i="9"/>
  <c r="NQ8" i="9"/>
  <c r="NQ6" i="9"/>
  <c r="NW15" i="9"/>
  <c r="OF14" i="9"/>
  <c r="OD7" i="9"/>
  <c r="NY9" i="9"/>
  <c r="NP10" i="9"/>
  <c r="NZ6" i="9"/>
  <c r="NS15" i="9"/>
  <c r="NW8" i="9"/>
  <c r="ON6" i="9"/>
  <c r="OM11" i="9"/>
  <c r="OE10" i="9"/>
  <c r="NU11" i="9"/>
  <c r="NR7" i="9"/>
  <c r="NS6" i="9"/>
  <c r="NO7" i="9"/>
  <c r="NZ13" i="9"/>
  <c r="OH15" i="9"/>
  <c r="OJ12" i="9"/>
  <c r="OD9" i="9"/>
  <c r="NN14" i="9"/>
  <c r="OJ13" i="9"/>
  <c r="OL12" i="9"/>
  <c r="NO9" i="9"/>
  <c r="NK8" i="9"/>
  <c r="NZ8" i="9"/>
  <c r="NY7" i="9"/>
  <c r="ON12" i="9"/>
  <c r="NO12" i="9"/>
  <c r="NV9" i="9"/>
  <c r="NW13" i="9"/>
  <c r="NP13" i="9"/>
  <c r="OL7" i="9"/>
  <c r="OE8" i="9"/>
  <c r="NM15" i="9"/>
  <c r="OJ8" i="9"/>
  <c r="NR10" i="9"/>
  <c r="ON13" i="9"/>
  <c r="NX8" i="9"/>
  <c r="OO13" i="9"/>
  <c r="OD6" i="9"/>
  <c r="NM10" i="9"/>
  <c r="OM8" i="9"/>
  <c r="NM9" i="9"/>
  <c r="OA15" i="9"/>
  <c r="NT14" i="9"/>
  <c r="OK8" i="9"/>
  <c r="NU8" i="9"/>
  <c r="NO15" i="9"/>
  <c r="OE13" i="9"/>
  <c r="NQ7" i="9"/>
  <c r="NK12" i="9"/>
  <c r="NZ12" i="9"/>
  <c r="OG15" i="9"/>
  <c r="OM7" i="9"/>
  <c r="OK6" i="9"/>
  <c r="OF11" i="9"/>
  <c r="OA13" i="9"/>
  <c r="OJ6" i="9"/>
  <c r="NN7" i="9"/>
  <c r="NW7" i="9"/>
  <c r="NO10" i="9"/>
  <c r="OK15" i="9"/>
  <c r="OH11" i="9"/>
  <c r="NU10" i="9"/>
  <c r="OL11" i="9"/>
  <c r="OB14" i="9"/>
  <c r="OF13" i="9"/>
  <c r="NR11" i="9"/>
  <c r="NP9" i="9"/>
  <c r="OG13" i="9"/>
  <c r="NX14" i="9"/>
  <c r="NN12" i="9"/>
  <c r="OK9" i="9"/>
  <c r="NN8" i="9"/>
  <c r="NP6" i="9"/>
  <c r="OC8" i="9"/>
  <c r="NK15" i="9"/>
  <c r="OL13" i="9"/>
  <c r="NZ15" i="9"/>
  <c r="NS10" i="9"/>
  <c r="OF8" i="9"/>
  <c r="MY70" i="6" l="1"/>
  <c r="MX70" i="6"/>
  <c r="MW70" i="6"/>
  <c r="MV70" i="6"/>
  <c r="MU70" i="6"/>
  <c r="MT70" i="6"/>
  <c r="MS70" i="6"/>
  <c r="MR70" i="6"/>
  <c r="MQ70" i="6"/>
  <c r="MP70" i="6"/>
  <c r="MO70" i="6"/>
  <c r="MN70" i="6"/>
  <c r="MM70" i="6"/>
  <c r="ML70" i="6"/>
  <c r="MK70" i="6"/>
  <c r="MJ70" i="6"/>
  <c r="MI70" i="6"/>
  <c r="MH70" i="6"/>
  <c r="MG70" i="6"/>
  <c r="MF70" i="6"/>
  <c r="ME70" i="6"/>
  <c r="MD70" i="6"/>
  <c r="MC70" i="6"/>
  <c r="MB70" i="6"/>
  <c r="MA70" i="6"/>
  <c r="LZ70" i="6"/>
  <c r="LY70" i="6"/>
  <c r="LX70" i="6"/>
  <c r="LW70" i="6"/>
  <c r="LV70" i="6"/>
  <c r="LU70" i="6"/>
  <c r="LT70" i="6"/>
  <c r="LS70" i="6"/>
  <c r="LR70" i="6"/>
  <c r="LQ70" i="6"/>
  <c r="LP70" i="6"/>
  <c r="LO70" i="6"/>
  <c r="LN70" i="6"/>
  <c r="LM70" i="6"/>
  <c r="LL70" i="6"/>
  <c r="LK70" i="6"/>
  <c r="LJ70" i="6"/>
  <c r="LI70" i="6"/>
  <c r="LH70" i="6"/>
  <c r="LG70" i="6"/>
  <c r="LF70" i="6"/>
  <c r="LE70" i="6"/>
  <c r="LD70" i="6"/>
  <c r="LC70" i="6"/>
  <c r="LB70" i="6"/>
  <c r="LA70" i="6"/>
  <c r="KZ70" i="6"/>
  <c r="KY70" i="6"/>
  <c r="KX70" i="6"/>
  <c r="KW70" i="6"/>
  <c r="KV70" i="6"/>
  <c r="KU70" i="6"/>
  <c r="KT70" i="6"/>
  <c r="KS70" i="6"/>
  <c r="KR70" i="6"/>
  <c r="KQ70" i="6"/>
  <c r="KP70" i="6"/>
  <c r="KO70" i="6"/>
  <c r="KN70" i="6"/>
  <c r="KM70" i="6"/>
  <c r="KL70" i="6"/>
  <c r="KK70" i="6"/>
  <c r="KJ70" i="6"/>
  <c r="KI70" i="6"/>
  <c r="KH70" i="6"/>
  <c r="KG70" i="6"/>
  <c r="KF70" i="6"/>
  <c r="KE70" i="6"/>
  <c r="KD70" i="6"/>
  <c r="KC70" i="6"/>
  <c r="KB70" i="6"/>
  <c r="KA70" i="6"/>
  <c r="JZ70" i="6"/>
  <c r="JY70" i="6"/>
  <c r="JX70" i="6"/>
  <c r="JW70" i="6"/>
  <c r="JV70" i="6"/>
  <c r="JU70" i="6"/>
  <c r="JT70" i="6"/>
  <c r="JS70" i="6"/>
  <c r="JR70" i="6"/>
  <c r="JQ70" i="6"/>
  <c r="JP70" i="6"/>
  <c r="JO70" i="6"/>
  <c r="JN70" i="6"/>
  <c r="JM70" i="6"/>
  <c r="JL70" i="6"/>
  <c r="JK70" i="6"/>
  <c r="JJ70" i="6"/>
  <c r="JI70" i="6"/>
  <c r="JH70" i="6"/>
  <c r="JG70" i="6"/>
  <c r="JF70" i="6"/>
  <c r="JE70" i="6"/>
  <c r="JD70" i="6"/>
  <c r="JC70" i="6"/>
  <c r="JB70" i="6"/>
  <c r="JA70" i="6"/>
  <c r="IZ70" i="6"/>
  <c r="IY70" i="6"/>
  <c r="IX70" i="6"/>
  <c r="IW70" i="6"/>
  <c r="IV70" i="6"/>
  <c r="IU70" i="6"/>
  <c r="IT70" i="6"/>
  <c r="IS70" i="6"/>
  <c r="IR70" i="6"/>
  <c r="IQ70" i="6"/>
  <c r="IP70" i="6"/>
  <c r="IO70" i="6"/>
  <c r="IN70" i="6"/>
  <c r="IM70" i="6"/>
  <c r="IL70" i="6"/>
  <c r="IK70" i="6"/>
  <c r="IJ70" i="6"/>
  <c r="MY68" i="6"/>
  <c r="MX68" i="6"/>
  <c r="MW68" i="6"/>
  <c r="MV68" i="6"/>
  <c r="MU68" i="6"/>
  <c r="MT68" i="6"/>
  <c r="MS68" i="6"/>
  <c r="MR68" i="6"/>
  <c r="MQ68" i="6"/>
  <c r="MP68" i="6"/>
  <c r="MO68" i="6"/>
  <c r="MN68" i="6"/>
  <c r="MM68" i="6"/>
  <c r="ML68" i="6"/>
  <c r="MK68" i="6"/>
  <c r="MJ68" i="6"/>
  <c r="MI68" i="6"/>
  <c r="MH68" i="6"/>
  <c r="MG68" i="6"/>
  <c r="MF68" i="6"/>
  <c r="ME68" i="6"/>
  <c r="MD68" i="6"/>
  <c r="MC68" i="6"/>
  <c r="MB68" i="6"/>
  <c r="MA68" i="6"/>
  <c r="LZ68" i="6"/>
  <c r="LY68" i="6"/>
  <c r="LX68" i="6"/>
  <c r="LW68" i="6"/>
  <c r="LV68" i="6"/>
  <c r="LU68" i="6"/>
  <c r="LT68" i="6"/>
  <c r="LS68" i="6"/>
  <c r="LR68" i="6"/>
  <c r="LQ68" i="6"/>
  <c r="LP68" i="6"/>
  <c r="LO68" i="6"/>
  <c r="LN68" i="6"/>
  <c r="LM68" i="6"/>
  <c r="LL68" i="6"/>
  <c r="LK68" i="6"/>
  <c r="LJ68" i="6"/>
  <c r="LI68" i="6"/>
  <c r="LH68" i="6"/>
  <c r="LG68" i="6"/>
  <c r="LF68" i="6"/>
  <c r="LE68" i="6"/>
  <c r="LD68" i="6"/>
  <c r="LC68" i="6"/>
  <c r="LB68" i="6"/>
  <c r="LA68" i="6"/>
  <c r="KZ68" i="6"/>
  <c r="KY68" i="6"/>
  <c r="KX68" i="6"/>
  <c r="KW68" i="6"/>
  <c r="KV68" i="6"/>
  <c r="KU68" i="6"/>
  <c r="KT68" i="6"/>
  <c r="KS68" i="6"/>
  <c r="KR68" i="6"/>
  <c r="KQ68" i="6"/>
  <c r="KP68" i="6"/>
  <c r="KO68" i="6"/>
  <c r="KN68" i="6"/>
  <c r="KM68" i="6"/>
  <c r="KL68" i="6"/>
  <c r="KK68" i="6"/>
  <c r="KJ68" i="6"/>
  <c r="KI68" i="6"/>
  <c r="KH68" i="6"/>
  <c r="KG68" i="6"/>
  <c r="KF68" i="6"/>
  <c r="KE68" i="6"/>
  <c r="KD68" i="6"/>
  <c r="KC68" i="6"/>
  <c r="KB68" i="6"/>
  <c r="KA68" i="6"/>
  <c r="JZ68" i="6"/>
  <c r="JY68" i="6"/>
  <c r="JX68" i="6"/>
  <c r="JW68" i="6"/>
  <c r="JV68" i="6"/>
  <c r="JU68" i="6"/>
  <c r="JT68" i="6"/>
  <c r="JS68" i="6"/>
  <c r="JR68" i="6"/>
  <c r="JQ68" i="6"/>
  <c r="JP68" i="6"/>
  <c r="JO68" i="6"/>
  <c r="JN68" i="6"/>
  <c r="JM68" i="6"/>
  <c r="JL68" i="6"/>
  <c r="JK68" i="6"/>
  <c r="JJ68" i="6"/>
  <c r="JI68" i="6"/>
  <c r="JH68" i="6"/>
  <c r="JG68" i="6"/>
  <c r="JF68" i="6"/>
  <c r="JE68" i="6"/>
  <c r="JD68" i="6"/>
  <c r="JC68" i="6"/>
  <c r="JB68" i="6"/>
  <c r="JA68" i="6"/>
  <c r="IZ68" i="6"/>
  <c r="IY68" i="6"/>
  <c r="IX68" i="6"/>
  <c r="IW68" i="6"/>
  <c r="IV68" i="6"/>
  <c r="IU68" i="6"/>
  <c r="IT68" i="6"/>
  <c r="IS68" i="6"/>
  <c r="IR68" i="6"/>
  <c r="IQ68" i="6"/>
  <c r="IP68" i="6"/>
  <c r="IO68" i="6"/>
  <c r="IN68" i="6"/>
  <c r="IM68" i="6"/>
  <c r="IL68" i="6"/>
  <c r="IK68" i="6"/>
  <c r="IJ68" i="6"/>
  <c r="MY66" i="6"/>
  <c r="MX66" i="6"/>
  <c r="MW66" i="6"/>
  <c r="MV66" i="6"/>
  <c r="MU66" i="6"/>
  <c r="MT66" i="6"/>
  <c r="MS66" i="6"/>
  <c r="MR66" i="6"/>
  <c r="MQ66" i="6"/>
  <c r="MP66" i="6"/>
  <c r="MO66" i="6"/>
  <c r="MN66" i="6"/>
  <c r="MM66" i="6"/>
  <c r="ML66" i="6"/>
  <c r="MK66" i="6"/>
  <c r="MJ66" i="6"/>
  <c r="MI66" i="6"/>
  <c r="MH66" i="6"/>
  <c r="MG66" i="6"/>
  <c r="MF66" i="6"/>
  <c r="ME66" i="6"/>
  <c r="MD66" i="6"/>
  <c r="MC66" i="6"/>
  <c r="MB66" i="6"/>
  <c r="MA66" i="6"/>
  <c r="LZ66" i="6"/>
  <c r="LY66" i="6"/>
  <c r="LX66" i="6"/>
  <c r="LW66" i="6"/>
  <c r="LV66" i="6"/>
  <c r="LU66" i="6"/>
  <c r="LT66" i="6"/>
  <c r="LS66" i="6"/>
  <c r="LR66" i="6"/>
  <c r="LQ66" i="6"/>
  <c r="LP66" i="6"/>
  <c r="LO66" i="6"/>
  <c r="LN66" i="6"/>
  <c r="LM66" i="6"/>
  <c r="LL66" i="6"/>
  <c r="LK66" i="6"/>
  <c r="LJ66" i="6"/>
  <c r="LI66" i="6"/>
  <c r="LH66" i="6"/>
  <c r="LG66" i="6"/>
  <c r="LF66" i="6"/>
  <c r="LE66" i="6"/>
  <c r="LD66" i="6"/>
  <c r="LC66" i="6"/>
  <c r="LB66" i="6"/>
  <c r="LA66" i="6"/>
  <c r="KZ66" i="6"/>
  <c r="KY66" i="6"/>
  <c r="KX66" i="6"/>
  <c r="KW66" i="6"/>
  <c r="KV66" i="6"/>
  <c r="KU66" i="6"/>
  <c r="KT66" i="6"/>
  <c r="KS66" i="6"/>
  <c r="KR66" i="6"/>
  <c r="KQ66" i="6"/>
  <c r="KP66" i="6"/>
  <c r="KO66" i="6"/>
  <c r="KN66" i="6"/>
  <c r="KM66" i="6"/>
  <c r="KL66" i="6"/>
  <c r="KK66" i="6"/>
  <c r="KJ66" i="6"/>
  <c r="KI66" i="6"/>
  <c r="KH66" i="6"/>
  <c r="KG66" i="6"/>
  <c r="KF66" i="6"/>
  <c r="KE66" i="6"/>
  <c r="KD66" i="6"/>
  <c r="KC66" i="6"/>
  <c r="KB66" i="6"/>
  <c r="KA66" i="6"/>
  <c r="JZ66" i="6"/>
  <c r="JY66" i="6"/>
  <c r="JX66" i="6"/>
  <c r="JW66" i="6"/>
  <c r="JV66" i="6"/>
  <c r="JU66" i="6"/>
  <c r="JT66" i="6"/>
  <c r="JS66" i="6"/>
  <c r="JR66" i="6"/>
  <c r="JQ66" i="6"/>
  <c r="JP66" i="6"/>
  <c r="JO66" i="6"/>
  <c r="JN66" i="6"/>
  <c r="JM66" i="6"/>
  <c r="JL66" i="6"/>
  <c r="JK66" i="6"/>
  <c r="JJ66" i="6"/>
  <c r="JI66" i="6"/>
  <c r="JH66" i="6"/>
  <c r="JG66" i="6"/>
  <c r="JF66" i="6"/>
  <c r="JE66" i="6"/>
  <c r="JD66" i="6"/>
  <c r="JC66" i="6"/>
  <c r="JB66" i="6"/>
  <c r="JA66" i="6"/>
  <c r="IZ66" i="6"/>
  <c r="IY66" i="6"/>
  <c r="IX66" i="6"/>
  <c r="IW66" i="6"/>
  <c r="IV66" i="6"/>
  <c r="IU66" i="6"/>
  <c r="IT66" i="6"/>
  <c r="IS66" i="6"/>
  <c r="IR66" i="6"/>
  <c r="IQ66" i="6"/>
  <c r="IP66" i="6"/>
  <c r="IO66" i="6"/>
  <c r="IN66" i="6"/>
  <c r="IM66" i="6"/>
  <c r="IL66" i="6"/>
  <c r="IK66" i="6"/>
  <c r="IJ66" i="6"/>
  <c r="MY64" i="6"/>
  <c r="MX64" i="6"/>
  <c r="MW64" i="6"/>
  <c r="MV64" i="6"/>
  <c r="MU64" i="6"/>
  <c r="MT64" i="6"/>
  <c r="MS64" i="6"/>
  <c r="MR64" i="6"/>
  <c r="MQ64" i="6"/>
  <c r="MP64" i="6"/>
  <c r="MO64" i="6"/>
  <c r="MN64" i="6"/>
  <c r="MM64" i="6"/>
  <c r="ML64" i="6"/>
  <c r="MK64" i="6"/>
  <c r="MJ64" i="6"/>
  <c r="MI64" i="6"/>
  <c r="MH64" i="6"/>
  <c r="MG64" i="6"/>
  <c r="MF64" i="6"/>
  <c r="ME64" i="6"/>
  <c r="MD64" i="6"/>
  <c r="MC64" i="6"/>
  <c r="MB64" i="6"/>
  <c r="MA64" i="6"/>
  <c r="LZ64" i="6"/>
  <c r="LY64" i="6"/>
  <c r="LX64" i="6"/>
  <c r="LW64" i="6"/>
  <c r="LV64" i="6"/>
  <c r="LU64" i="6"/>
  <c r="LT64" i="6"/>
  <c r="LS64" i="6"/>
  <c r="LR64" i="6"/>
  <c r="LQ64" i="6"/>
  <c r="LP64" i="6"/>
  <c r="LO64" i="6"/>
  <c r="LN64" i="6"/>
  <c r="LM64" i="6"/>
  <c r="LL64" i="6"/>
  <c r="LK64" i="6"/>
  <c r="LJ64" i="6"/>
  <c r="LI64" i="6"/>
  <c r="LH64" i="6"/>
  <c r="LG64" i="6"/>
  <c r="LF64" i="6"/>
  <c r="LE64" i="6"/>
  <c r="LD64" i="6"/>
  <c r="LC64" i="6"/>
  <c r="LB64" i="6"/>
  <c r="LA64" i="6"/>
  <c r="KZ64" i="6"/>
  <c r="KY64" i="6"/>
  <c r="KX64" i="6"/>
  <c r="KW64" i="6"/>
  <c r="KV64" i="6"/>
  <c r="KU64" i="6"/>
  <c r="KT64" i="6"/>
  <c r="KS64" i="6"/>
  <c r="KR64" i="6"/>
  <c r="KQ64" i="6"/>
  <c r="KP64" i="6"/>
  <c r="KO64" i="6"/>
  <c r="KN64" i="6"/>
  <c r="KM64" i="6"/>
  <c r="KL64" i="6"/>
  <c r="KK64" i="6"/>
  <c r="KJ64" i="6"/>
  <c r="KI64" i="6"/>
  <c r="KH64" i="6"/>
  <c r="KG64" i="6"/>
  <c r="KF64" i="6"/>
  <c r="KE64" i="6"/>
  <c r="KD64" i="6"/>
  <c r="KC64" i="6"/>
  <c r="KB64" i="6"/>
  <c r="KA64" i="6"/>
  <c r="JZ64" i="6"/>
  <c r="JY64" i="6"/>
  <c r="JX64" i="6"/>
  <c r="JW64" i="6"/>
  <c r="JV64" i="6"/>
  <c r="JU64" i="6"/>
  <c r="JT64" i="6"/>
  <c r="JS64" i="6"/>
  <c r="JR64" i="6"/>
  <c r="JQ64" i="6"/>
  <c r="JP64" i="6"/>
  <c r="JO64" i="6"/>
  <c r="JN64" i="6"/>
  <c r="JM64" i="6"/>
  <c r="JL64" i="6"/>
  <c r="JK64" i="6"/>
  <c r="JJ64" i="6"/>
  <c r="JI64" i="6"/>
  <c r="JH64" i="6"/>
  <c r="JG64" i="6"/>
  <c r="JF64" i="6"/>
  <c r="JE64" i="6"/>
  <c r="JD64" i="6"/>
  <c r="JC64" i="6"/>
  <c r="JB64" i="6"/>
  <c r="JA64" i="6"/>
  <c r="IZ64" i="6"/>
  <c r="IY64" i="6"/>
  <c r="IX64" i="6"/>
  <c r="IW64" i="6"/>
  <c r="IV64" i="6"/>
  <c r="IU64" i="6"/>
  <c r="IT64" i="6"/>
  <c r="IS64" i="6"/>
  <c r="IR64" i="6"/>
  <c r="IQ64" i="6"/>
  <c r="IP64" i="6"/>
  <c r="IO64" i="6"/>
  <c r="IN64" i="6"/>
  <c r="IM64" i="6"/>
  <c r="IL64" i="6"/>
  <c r="IK64" i="6"/>
  <c r="IJ64" i="6"/>
  <c r="MY62" i="6"/>
  <c r="MX62" i="6"/>
  <c r="MW62" i="6"/>
  <c r="MV62" i="6"/>
  <c r="MU62" i="6"/>
  <c r="MT62" i="6"/>
  <c r="MS62" i="6"/>
  <c r="MR62" i="6"/>
  <c r="MQ62" i="6"/>
  <c r="MP62" i="6"/>
  <c r="MO62" i="6"/>
  <c r="MN62" i="6"/>
  <c r="MM62" i="6"/>
  <c r="ML62" i="6"/>
  <c r="MK62" i="6"/>
  <c r="MJ62" i="6"/>
  <c r="MI62" i="6"/>
  <c r="MH62" i="6"/>
  <c r="MG62" i="6"/>
  <c r="MF62" i="6"/>
  <c r="ME62" i="6"/>
  <c r="MD62" i="6"/>
  <c r="MC62" i="6"/>
  <c r="MB62" i="6"/>
  <c r="MA62" i="6"/>
  <c r="LZ62" i="6"/>
  <c r="LY62" i="6"/>
  <c r="LX62" i="6"/>
  <c r="LW62" i="6"/>
  <c r="LV62" i="6"/>
  <c r="LU62" i="6"/>
  <c r="LT62" i="6"/>
  <c r="LS62" i="6"/>
  <c r="LR62" i="6"/>
  <c r="LQ62" i="6"/>
  <c r="LP62" i="6"/>
  <c r="LO62" i="6"/>
  <c r="LN62" i="6"/>
  <c r="LM62" i="6"/>
  <c r="LL62" i="6"/>
  <c r="LK62" i="6"/>
  <c r="LJ62" i="6"/>
  <c r="LI62" i="6"/>
  <c r="LH62" i="6"/>
  <c r="LG62" i="6"/>
  <c r="LF62" i="6"/>
  <c r="LE62" i="6"/>
  <c r="LD62" i="6"/>
  <c r="LC62" i="6"/>
  <c r="LB62" i="6"/>
  <c r="LA62" i="6"/>
  <c r="KZ62" i="6"/>
  <c r="KY62" i="6"/>
  <c r="KX62" i="6"/>
  <c r="KW62" i="6"/>
  <c r="KV62" i="6"/>
  <c r="KU62" i="6"/>
  <c r="KT62" i="6"/>
  <c r="KS62" i="6"/>
  <c r="KR62" i="6"/>
  <c r="KQ62" i="6"/>
  <c r="KP62" i="6"/>
  <c r="KO62" i="6"/>
  <c r="KN62" i="6"/>
  <c r="KM62" i="6"/>
  <c r="KL62" i="6"/>
  <c r="KK62" i="6"/>
  <c r="KJ62" i="6"/>
  <c r="KI62" i="6"/>
  <c r="KH62" i="6"/>
  <c r="KG62" i="6"/>
  <c r="KF62" i="6"/>
  <c r="KE62" i="6"/>
  <c r="KD62" i="6"/>
  <c r="KC62" i="6"/>
  <c r="KB62" i="6"/>
  <c r="KA62" i="6"/>
  <c r="JZ62" i="6"/>
  <c r="JY62" i="6"/>
  <c r="JX62" i="6"/>
  <c r="JW62" i="6"/>
  <c r="JV62" i="6"/>
  <c r="JU62" i="6"/>
  <c r="JT62" i="6"/>
  <c r="JS62" i="6"/>
  <c r="JR62" i="6"/>
  <c r="JQ62" i="6"/>
  <c r="JP62" i="6"/>
  <c r="JO62" i="6"/>
  <c r="JN62" i="6"/>
  <c r="JM62" i="6"/>
  <c r="JL62" i="6"/>
  <c r="JK62" i="6"/>
  <c r="JJ62" i="6"/>
  <c r="JI62" i="6"/>
  <c r="JH62" i="6"/>
  <c r="JG62" i="6"/>
  <c r="JF62" i="6"/>
  <c r="JE62" i="6"/>
  <c r="JD62" i="6"/>
  <c r="JC62" i="6"/>
  <c r="JB62" i="6"/>
  <c r="JA62" i="6"/>
  <c r="IZ62" i="6"/>
  <c r="IY62" i="6"/>
  <c r="IX62" i="6"/>
  <c r="IW62" i="6"/>
  <c r="IV62" i="6"/>
  <c r="IU62" i="6"/>
  <c r="IT62" i="6"/>
  <c r="IS62" i="6"/>
  <c r="IR62" i="6"/>
  <c r="IQ62" i="6"/>
  <c r="IP62" i="6"/>
  <c r="IO62" i="6"/>
  <c r="IN62" i="6"/>
  <c r="IM62" i="6"/>
  <c r="IL62" i="6"/>
  <c r="IK62" i="6"/>
  <c r="IJ62" i="6"/>
  <c r="MY40" i="6"/>
  <c r="MX40" i="6"/>
  <c r="MW40" i="6"/>
  <c r="MV40" i="6"/>
  <c r="MU40" i="6"/>
  <c r="MT40" i="6"/>
  <c r="MS40" i="6"/>
  <c r="MR40" i="6"/>
  <c r="MQ40" i="6"/>
  <c r="MP40" i="6"/>
  <c r="MO40" i="6"/>
  <c r="MN40" i="6"/>
  <c r="MM40" i="6"/>
  <c r="ML40" i="6"/>
  <c r="MK40" i="6"/>
  <c r="MJ40" i="6"/>
  <c r="MI40" i="6"/>
  <c r="MH40" i="6"/>
  <c r="MG40" i="6"/>
  <c r="MF40" i="6"/>
  <c r="ME40" i="6"/>
  <c r="MD40" i="6"/>
  <c r="MC40" i="6"/>
  <c r="MB40" i="6"/>
  <c r="MA40" i="6"/>
  <c r="LZ40" i="6"/>
  <c r="LY40" i="6"/>
  <c r="LX40" i="6"/>
  <c r="LW40" i="6"/>
  <c r="LV40" i="6"/>
  <c r="LU40" i="6"/>
  <c r="LT40" i="6"/>
  <c r="LS40" i="6"/>
  <c r="LR40" i="6"/>
  <c r="LQ40" i="6"/>
  <c r="LP40" i="6"/>
  <c r="LO40" i="6"/>
  <c r="LN40" i="6"/>
  <c r="LM40" i="6"/>
  <c r="LL40" i="6"/>
  <c r="LK40" i="6"/>
  <c r="LJ40" i="6"/>
  <c r="LI40" i="6"/>
  <c r="LH40" i="6"/>
  <c r="LG40" i="6"/>
  <c r="LF40" i="6"/>
  <c r="LE40" i="6"/>
  <c r="LD40" i="6"/>
  <c r="LC40" i="6"/>
  <c r="LB40" i="6"/>
  <c r="LA40" i="6"/>
  <c r="KZ40" i="6"/>
  <c r="KY40" i="6"/>
  <c r="KX40" i="6"/>
  <c r="KW40" i="6"/>
  <c r="KV40" i="6"/>
  <c r="KU40" i="6"/>
  <c r="KT40" i="6"/>
  <c r="KS40" i="6"/>
  <c r="KR40" i="6"/>
  <c r="KQ40" i="6"/>
  <c r="KP40" i="6"/>
  <c r="KO40" i="6"/>
  <c r="KN40" i="6"/>
  <c r="KM40" i="6"/>
  <c r="KL40" i="6"/>
  <c r="KK40" i="6"/>
  <c r="KJ40" i="6"/>
  <c r="KI40" i="6"/>
  <c r="KH40" i="6"/>
  <c r="KG40" i="6"/>
  <c r="KF40" i="6"/>
  <c r="KE40" i="6"/>
  <c r="KD40" i="6"/>
  <c r="KC40" i="6"/>
  <c r="KB40" i="6"/>
  <c r="KA40" i="6"/>
  <c r="JZ40" i="6"/>
  <c r="JY40" i="6"/>
  <c r="JX40" i="6"/>
  <c r="JW40" i="6"/>
  <c r="JV40" i="6"/>
  <c r="JU40" i="6"/>
  <c r="JT40" i="6"/>
  <c r="JS40" i="6"/>
  <c r="JR40" i="6"/>
  <c r="JQ40" i="6"/>
  <c r="JP40" i="6"/>
  <c r="JO40" i="6"/>
  <c r="JN40" i="6"/>
  <c r="JM40" i="6"/>
  <c r="JL40" i="6"/>
  <c r="JK40" i="6"/>
  <c r="JJ40" i="6"/>
  <c r="JI40" i="6"/>
  <c r="JH40" i="6"/>
  <c r="JG40" i="6"/>
  <c r="JF40" i="6"/>
  <c r="JE40" i="6"/>
  <c r="JD40" i="6"/>
  <c r="JC40" i="6"/>
  <c r="JB40" i="6"/>
  <c r="JA40" i="6"/>
  <c r="IZ40" i="6"/>
  <c r="IY40" i="6"/>
  <c r="IX40" i="6"/>
  <c r="IW40" i="6"/>
  <c r="IV40" i="6"/>
  <c r="IU40" i="6"/>
  <c r="IT40" i="6"/>
  <c r="IS40" i="6"/>
  <c r="IR40" i="6"/>
  <c r="IQ40" i="6"/>
  <c r="IP40" i="6"/>
  <c r="IO40" i="6"/>
  <c r="IN40" i="6"/>
  <c r="IM40" i="6"/>
  <c r="IL40" i="6"/>
  <c r="IK40" i="6"/>
  <c r="IJ40" i="6"/>
  <c r="H16" i="2" l="1"/>
  <c r="H15" i="2"/>
  <c r="H14" i="2"/>
  <c r="H13" i="2"/>
  <c r="H12" i="2"/>
  <c r="H11" i="2"/>
  <c r="H10" i="2"/>
  <c r="H9" i="2"/>
  <c r="H8" i="2"/>
  <c r="H7" i="2"/>
  <c r="H6" i="2"/>
  <c r="H5" i="2"/>
  <c r="H4" i="2"/>
  <c r="H3" i="2"/>
  <c r="Q16" i="9" l="1"/>
  <c r="Y16" i="9"/>
  <c r="U16" i="9"/>
  <c r="B16" i="9"/>
  <c r="C16" i="9"/>
  <c r="D16" i="9"/>
  <c r="E16" i="9"/>
  <c r="F16" i="9"/>
  <c r="G16" i="9"/>
  <c r="H16" i="9"/>
  <c r="I16" i="9"/>
  <c r="J16" i="9"/>
  <c r="K16" i="9"/>
  <c r="L16" i="9"/>
  <c r="M16" i="9"/>
  <c r="N16" i="9"/>
  <c r="O16" i="9"/>
  <c r="P16" i="9"/>
  <c r="R16" i="9"/>
  <c r="S16" i="9"/>
  <c r="T16" i="9"/>
  <c r="V16" i="9"/>
  <c r="W16" i="9"/>
  <c r="X16" i="9"/>
  <c r="B39" i="7" l="1"/>
  <c r="B1" i="16" l="1"/>
  <c r="H21" i="5"/>
  <c r="G21" i="5"/>
  <c r="F21" i="5"/>
  <c r="E21" i="5"/>
  <c r="D21" i="5"/>
  <c r="MP44" i="7" l="1"/>
  <c r="MP54" i="7"/>
  <c r="MQ54" i="7"/>
  <c r="MQ44" i="7"/>
  <c r="MR44" i="7"/>
  <c r="MR54" i="7"/>
  <c r="MS44" i="7"/>
  <c r="MS54" i="7"/>
  <c r="MT44" i="7"/>
  <c r="MT54" i="7"/>
  <c r="C22" i="5"/>
  <c r="C21" i="5"/>
  <c r="MO24" i="7"/>
  <c r="MO23" i="7"/>
  <c r="B34" i="7" l="1"/>
  <c r="B37" i="7"/>
  <c r="B36" i="7"/>
  <c r="B35" i="7"/>
  <c r="MP13" i="7"/>
  <c r="B22" i="7"/>
  <c r="B21" i="7"/>
  <c r="B20" i="7"/>
  <c r="B14" i="7"/>
  <c r="B19" i="7"/>
  <c r="B18" i="7"/>
  <c r="B17" i="7"/>
  <c r="B16" i="7"/>
  <c r="B15" i="7"/>
  <c r="B1" i="6" l="1"/>
  <c r="AA23" i="6" l="1"/>
  <c r="DS23" i="6"/>
  <c r="HK23" i="6"/>
  <c r="LC23" i="6"/>
  <c r="JS23" i="6"/>
  <c r="AM23" i="6"/>
  <c r="EE23" i="6"/>
  <c r="HW23" i="6"/>
  <c r="LO23" i="6"/>
  <c r="AY23" i="6"/>
  <c r="EQ23" i="6"/>
  <c r="II23" i="6"/>
  <c r="MA23" i="6"/>
  <c r="BK23" i="6"/>
  <c r="FC23" i="6"/>
  <c r="IU23" i="6"/>
  <c r="MM23" i="6"/>
  <c r="BW23" i="6"/>
  <c r="FO23" i="6"/>
  <c r="JG23" i="6"/>
  <c r="MY23" i="6"/>
  <c r="CU23" i="6"/>
  <c r="GM23" i="6"/>
  <c r="KE23" i="6"/>
  <c r="GA23" i="6"/>
  <c r="DG23" i="6"/>
  <c r="GY23" i="6"/>
  <c r="KQ23" i="6"/>
  <c r="CI23" i="6"/>
  <c r="B1" i="7"/>
  <c r="B2" i="17"/>
  <c r="F53" i="2"/>
  <c r="G53" i="2" s="1"/>
  <c r="I53" i="2" s="1"/>
  <c r="J53" i="2" s="1"/>
  <c r="K53" i="2" s="1"/>
  <c r="L53" i="2" s="1"/>
  <c r="M53" i="2" s="1"/>
  <c r="N53" i="2" s="1"/>
  <c r="O53" i="2" s="1"/>
  <c r="P53" i="2" s="1"/>
  <c r="Q53" i="2" s="1"/>
  <c r="R53" i="2" s="1"/>
  <c r="S53" i="2" s="1"/>
  <c r="T53" i="2" s="1"/>
  <c r="U53" i="2" s="1"/>
  <c r="V53" i="2" s="1"/>
  <c r="W53" i="2" s="1"/>
  <c r="X53" i="2" s="1"/>
  <c r="Y53" i="2" s="1"/>
  <c r="Z53" i="2" s="1"/>
  <c r="AA53" i="2" s="1"/>
  <c r="F54" i="2"/>
  <c r="G54" i="2" s="1"/>
  <c r="I54" i="2" s="1"/>
  <c r="C55" i="2"/>
  <c r="D56" i="2"/>
  <c r="D55" i="2" s="1"/>
  <c r="F57" i="2"/>
  <c r="G57" i="2" s="1"/>
  <c r="I57" i="2" s="1"/>
  <c r="J57" i="2" s="1"/>
  <c r="K57" i="2" s="1"/>
  <c r="L57" i="2" s="1"/>
  <c r="M57" i="2" s="1"/>
  <c r="N57" i="2" s="1"/>
  <c r="O57" i="2" s="1"/>
  <c r="P57" i="2" s="1"/>
  <c r="Q57" i="2" s="1"/>
  <c r="R57" i="2" s="1"/>
  <c r="S57" i="2" s="1"/>
  <c r="T57" i="2" s="1"/>
  <c r="U57" i="2" s="1"/>
  <c r="V57" i="2" s="1"/>
  <c r="W57" i="2" s="1"/>
  <c r="X57" i="2" s="1"/>
  <c r="Y57" i="2" s="1"/>
  <c r="Z57" i="2" s="1"/>
  <c r="AA57" i="2" s="1"/>
  <c r="F62" i="2"/>
  <c r="G62" i="2" s="1"/>
  <c r="I62" i="2" s="1"/>
  <c r="J62" i="2" s="1"/>
  <c r="K62" i="2" s="1"/>
  <c r="L62" i="2" s="1"/>
  <c r="M62" i="2" s="1"/>
  <c r="N62" i="2" s="1"/>
  <c r="O62" i="2" s="1"/>
  <c r="P62" i="2" s="1"/>
  <c r="Q62" i="2" s="1"/>
  <c r="R62" i="2" s="1"/>
  <c r="S62" i="2" s="1"/>
  <c r="T62" i="2" s="1"/>
  <c r="U62" i="2" s="1"/>
  <c r="V62" i="2" s="1"/>
  <c r="W62" i="2" s="1"/>
  <c r="X62" i="2" s="1"/>
  <c r="Y62" i="2" s="1"/>
  <c r="Z62" i="2" s="1"/>
  <c r="AA62" i="2" s="1"/>
  <c r="D63" i="2"/>
  <c r="E63" i="2" s="1"/>
  <c r="F64" i="2" s="1"/>
  <c r="G64" i="2" s="1"/>
  <c r="I64" i="2" s="1"/>
  <c r="J64" i="2" s="1"/>
  <c r="K64" i="2" s="1"/>
  <c r="L64" i="2" s="1"/>
  <c r="M64" i="2" s="1"/>
  <c r="N64" i="2" s="1"/>
  <c r="O64" i="2" s="1"/>
  <c r="P64" i="2" s="1"/>
  <c r="Q64" i="2" s="1"/>
  <c r="R64" i="2" s="1"/>
  <c r="S64" i="2" s="1"/>
  <c r="T64" i="2" s="1"/>
  <c r="U64" i="2" s="1"/>
  <c r="V64" i="2" s="1"/>
  <c r="W64" i="2" s="1"/>
  <c r="X64" i="2" s="1"/>
  <c r="Y64" i="2" s="1"/>
  <c r="Z64" i="2" s="1"/>
  <c r="AA64" i="2" s="1"/>
  <c r="D64" i="2"/>
  <c r="E64" i="2" s="1"/>
  <c r="F63" i="2" s="1"/>
  <c r="G63" i="2" s="1"/>
  <c r="I63" i="2" s="1"/>
  <c r="J63" i="2" s="1"/>
  <c r="K63" i="2" s="1"/>
  <c r="L63" i="2" s="1"/>
  <c r="M63" i="2" s="1"/>
  <c r="N63" i="2" s="1"/>
  <c r="O63" i="2" s="1"/>
  <c r="P63" i="2" s="1"/>
  <c r="Q63" i="2" s="1"/>
  <c r="R63" i="2" s="1"/>
  <c r="S63" i="2" s="1"/>
  <c r="T63" i="2" s="1"/>
  <c r="U63" i="2" s="1"/>
  <c r="V63" i="2" s="1"/>
  <c r="W63" i="2" s="1"/>
  <c r="X63" i="2" s="1"/>
  <c r="Y63" i="2" s="1"/>
  <c r="Z63" i="2" s="1"/>
  <c r="AA63" i="2" s="1"/>
  <c r="D65" i="2"/>
  <c r="E65" i="2"/>
  <c r="F65" i="2" s="1"/>
  <c r="G65" i="2" s="1"/>
  <c r="I65" i="2" s="1"/>
  <c r="J65" i="2" s="1"/>
  <c r="K65" i="2" s="1"/>
  <c r="L65" i="2" s="1"/>
  <c r="M65" i="2" s="1"/>
  <c r="N65" i="2" s="1"/>
  <c r="O65" i="2" s="1"/>
  <c r="P65" i="2" s="1"/>
  <c r="Q65" i="2" s="1"/>
  <c r="R65" i="2" s="1"/>
  <c r="S65" i="2" s="1"/>
  <c r="T65" i="2" s="1"/>
  <c r="U65" i="2" s="1"/>
  <c r="V65" i="2" s="1"/>
  <c r="W65" i="2" s="1"/>
  <c r="X65" i="2" s="1"/>
  <c r="Y65" i="2" s="1"/>
  <c r="Z65" i="2" s="1"/>
  <c r="AA65" i="2" s="1"/>
  <c r="G69" i="2"/>
  <c r="G70" i="2"/>
  <c r="G71" i="2"/>
  <c r="G72" i="2"/>
  <c r="G73" i="2"/>
  <c r="G74" i="2"/>
  <c r="G75" i="2"/>
  <c r="G76" i="2"/>
  <c r="G77" i="2"/>
  <c r="G78" i="2"/>
  <c r="G79" i="2"/>
  <c r="G80" i="2"/>
  <c r="MM39" i="7" l="1"/>
  <c r="ME39" i="7"/>
  <c r="LW39" i="7"/>
  <c r="LO39" i="7"/>
  <c r="LG39" i="7"/>
  <c r="KY39" i="7"/>
  <c r="KQ39" i="7"/>
  <c r="KI39" i="7"/>
  <c r="KA39" i="7"/>
  <c r="JS39" i="7"/>
  <c r="JK39" i="7"/>
  <c r="JC39" i="7"/>
  <c r="IU39" i="7"/>
  <c r="IM39" i="7"/>
  <c r="KS39" i="7"/>
  <c r="KC39" i="7"/>
  <c r="IW39" i="7"/>
  <c r="LH39" i="7"/>
  <c r="KB39" i="7"/>
  <c r="ML39" i="7"/>
  <c r="MD39" i="7"/>
  <c r="LV39" i="7"/>
  <c r="LN39" i="7"/>
  <c r="LF39" i="7"/>
  <c r="KX39" i="7"/>
  <c r="KP39" i="7"/>
  <c r="KH39" i="7"/>
  <c r="JZ39" i="7"/>
  <c r="JR39" i="7"/>
  <c r="JJ39" i="7"/>
  <c r="JB39" i="7"/>
  <c r="IT39" i="7"/>
  <c r="IL39" i="7"/>
  <c r="LA39" i="7"/>
  <c r="KK39" i="7"/>
  <c r="MF39" i="7"/>
  <c r="KJ39" i="7"/>
  <c r="JL39" i="7"/>
  <c r="MK39" i="7"/>
  <c r="MC39" i="7"/>
  <c r="LU39" i="7"/>
  <c r="LM39" i="7"/>
  <c r="LE39" i="7"/>
  <c r="KW39" i="7"/>
  <c r="KO39" i="7"/>
  <c r="KG39" i="7"/>
  <c r="JY39" i="7"/>
  <c r="JQ39" i="7"/>
  <c r="JI39" i="7"/>
  <c r="JA39" i="7"/>
  <c r="IS39" i="7"/>
  <c r="IK39" i="7"/>
  <c r="LY39" i="7"/>
  <c r="JM39" i="7"/>
  <c r="LP39" i="7"/>
  <c r="MJ39" i="7"/>
  <c r="MB39" i="7"/>
  <c r="LT39" i="7"/>
  <c r="LL39" i="7"/>
  <c r="LD39" i="7"/>
  <c r="KV39" i="7"/>
  <c r="KN39" i="7"/>
  <c r="KF39" i="7"/>
  <c r="JX39" i="7"/>
  <c r="JP39" i="7"/>
  <c r="JH39" i="7"/>
  <c r="IZ39" i="7"/>
  <c r="IR39" i="7"/>
  <c r="IJ39" i="7"/>
  <c r="LQ39" i="7"/>
  <c r="JE39" i="7"/>
  <c r="LX39" i="7"/>
  <c r="JT39" i="7"/>
  <c r="IN39" i="7"/>
  <c r="MI39" i="7"/>
  <c r="MA39" i="7"/>
  <c r="LS39" i="7"/>
  <c r="LK39" i="7"/>
  <c r="LC39" i="7"/>
  <c r="KU39" i="7"/>
  <c r="KM39" i="7"/>
  <c r="KE39" i="7"/>
  <c r="JW39" i="7"/>
  <c r="JO39" i="7"/>
  <c r="JG39" i="7"/>
  <c r="IY39" i="7"/>
  <c r="IQ39" i="7"/>
  <c r="LI39" i="7"/>
  <c r="JU39" i="7"/>
  <c r="KZ39" i="7"/>
  <c r="IV39" i="7"/>
  <c r="MH39" i="7"/>
  <c r="LZ39" i="7"/>
  <c r="LR39" i="7"/>
  <c r="LJ39" i="7"/>
  <c r="LB39" i="7"/>
  <c r="KT39" i="7"/>
  <c r="KL39" i="7"/>
  <c r="KD39" i="7"/>
  <c r="JV39" i="7"/>
  <c r="JN39" i="7"/>
  <c r="JF39" i="7"/>
  <c r="IX39" i="7"/>
  <c r="IP39" i="7"/>
  <c r="MG39" i="7"/>
  <c r="IO39" i="7"/>
  <c r="KR39" i="7"/>
  <c r="JD39" i="7"/>
  <c r="HY39" i="7"/>
  <c r="MM7" i="7"/>
  <c r="ME7" i="7"/>
  <c r="LW7" i="7"/>
  <c r="LO7" i="7"/>
  <c r="LG7" i="7"/>
  <c r="KY7" i="7"/>
  <c r="KQ7" i="7"/>
  <c r="KI7" i="7"/>
  <c r="KA7" i="7"/>
  <c r="JS7" i="7"/>
  <c r="JK7" i="7"/>
  <c r="JC7" i="7"/>
  <c r="IU7" i="7"/>
  <c r="IM7" i="7"/>
  <c r="IE7" i="7"/>
  <c r="HW7" i="7"/>
  <c r="HO7" i="7"/>
  <c r="HG7" i="7"/>
  <c r="GY7" i="7"/>
  <c r="GQ7" i="7"/>
  <c r="GI7" i="7"/>
  <c r="GA7" i="7"/>
  <c r="FS7" i="7"/>
  <c r="FK7" i="7"/>
  <c r="FC7" i="7"/>
  <c r="EU7" i="7"/>
  <c r="EM7" i="7"/>
  <c r="EE7" i="7"/>
  <c r="DW7" i="7"/>
  <c r="DO7" i="7"/>
  <c r="DG7" i="7"/>
  <c r="CY7" i="7"/>
  <c r="CQ7" i="7"/>
  <c r="CI7" i="7"/>
  <c r="CA7" i="7"/>
  <c r="BS7" i="7"/>
  <c r="BK7" i="7"/>
  <c r="BC7" i="7"/>
  <c r="AU7" i="7"/>
  <c r="AM7" i="7"/>
  <c r="AE7" i="7"/>
  <c r="W7" i="7"/>
  <c r="O7" i="7"/>
  <c r="G7" i="7"/>
  <c r="MH6" i="7"/>
  <c r="LZ6" i="7"/>
  <c r="LR6" i="7"/>
  <c r="LJ6" i="7"/>
  <c r="LB6" i="7"/>
  <c r="KT6" i="7"/>
  <c r="KL6" i="7"/>
  <c r="KD6" i="7"/>
  <c r="JV6" i="7"/>
  <c r="JN6" i="7"/>
  <c r="JF6" i="7"/>
  <c r="IX6" i="7"/>
  <c r="IP6" i="7"/>
  <c r="IH6" i="7"/>
  <c r="HZ6" i="7"/>
  <c r="HR6" i="7"/>
  <c r="HJ6" i="7"/>
  <c r="HB6" i="7"/>
  <c r="GT6" i="7"/>
  <c r="GL6" i="7"/>
  <c r="GD6" i="7"/>
  <c r="FV6" i="7"/>
  <c r="FN6" i="7"/>
  <c r="FF6" i="7"/>
  <c r="EX6" i="7"/>
  <c r="EP6" i="7"/>
  <c r="EH6" i="7"/>
  <c r="DZ6" i="7"/>
  <c r="DR6" i="7"/>
  <c r="DJ6" i="7"/>
  <c r="DB6" i="7"/>
  <c r="CT6" i="7"/>
  <c r="CL6" i="7"/>
  <c r="CD6" i="7"/>
  <c r="BV6" i="7"/>
  <c r="BN6" i="7"/>
  <c r="BF6" i="7"/>
  <c r="AX6" i="7"/>
  <c r="AP6" i="7"/>
  <c r="AH6" i="7"/>
  <c r="ML7" i="7"/>
  <c r="MD7" i="7"/>
  <c r="LV7" i="7"/>
  <c r="LN7" i="7"/>
  <c r="LF7" i="7"/>
  <c r="KX7" i="7"/>
  <c r="KP7" i="7"/>
  <c r="KH7" i="7"/>
  <c r="JZ7" i="7"/>
  <c r="JR7" i="7"/>
  <c r="JJ7" i="7"/>
  <c r="JB7" i="7"/>
  <c r="IT7" i="7"/>
  <c r="IL7" i="7"/>
  <c r="ID7" i="7"/>
  <c r="HV7" i="7"/>
  <c r="HN7" i="7"/>
  <c r="HF7" i="7"/>
  <c r="GX7" i="7"/>
  <c r="GP7" i="7"/>
  <c r="GH7" i="7"/>
  <c r="FZ7" i="7"/>
  <c r="FR7" i="7"/>
  <c r="FJ7" i="7"/>
  <c r="FB7" i="7"/>
  <c r="ET7" i="7"/>
  <c r="EL7" i="7"/>
  <c r="ED7" i="7"/>
  <c r="DV7" i="7"/>
  <c r="DN7" i="7"/>
  <c r="DF7" i="7"/>
  <c r="CX7" i="7"/>
  <c r="CP7" i="7"/>
  <c r="CH7" i="7"/>
  <c r="BZ7" i="7"/>
  <c r="BR7" i="7"/>
  <c r="BJ7" i="7"/>
  <c r="BB7" i="7"/>
  <c r="AT7" i="7"/>
  <c r="AL7" i="7"/>
  <c r="AD7" i="7"/>
  <c r="V7" i="7"/>
  <c r="N7" i="7"/>
  <c r="F7" i="7"/>
  <c r="MG6" i="7"/>
  <c r="LY6" i="7"/>
  <c r="LQ6" i="7"/>
  <c r="LI6" i="7"/>
  <c r="LA6" i="7"/>
  <c r="KS6" i="7"/>
  <c r="KK6" i="7"/>
  <c r="KC6" i="7"/>
  <c r="JU6" i="7"/>
  <c r="JM6" i="7"/>
  <c r="JE6" i="7"/>
  <c r="IW6" i="7"/>
  <c r="IO6" i="7"/>
  <c r="IG6" i="7"/>
  <c r="HY6" i="7"/>
  <c r="HQ6" i="7"/>
  <c r="HI6" i="7"/>
  <c r="HA6" i="7"/>
  <c r="GS6" i="7"/>
  <c r="GK6" i="7"/>
  <c r="GC6" i="7"/>
  <c r="FU6" i="7"/>
  <c r="FM6" i="7"/>
  <c r="FE6" i="7"/>
  <c r="EW6" i="7"/>
  <c r="EO6" i="7"/>
  <c r="EG6" i="7"/>
  <c r="DY6" i="7"/>
  <c r="DQ6" i="7"/>
  <c r="DI6" i="7"/>
  <c r="DA6" i="7"/>
  <c r="CS6" i="7"/>
  <c r="CK6" i="7"/>
  <c r="CC6" i="7"/>
  <c r="BU6" i="7"/>
  <c r="BM6" i="7"/>
  <c r="BE6" i="7"/>
  <c r="AW6" i="7"/>
  <c r="AO6" i="7"/>
  <c r="AG6" i="7"/>
  <c r="Y6" i="7"/>
  <c r="MK7" i="7"/>
  <c r="MC7" i="7"/>
  <c r="LU7" i="7"/>
  <c r="LM7" i="7"/>
  <c r="LE7" i="7"/>
  <c r="KW7" i="7"/>
  <c r="KO7" i="7"/>
  <c r="KG7" i="7"/>
  <c r="JY7" i="7"/>
  <c r="JQ7" i="7"/>
  <c r="JI7" i="7"/>
  <c r="JA7" i="7"/>
  <c r="IS7" i="7"/>
  <c r="IK7" i="7"/>
  <c r="IC7" i="7"/>
  <c r="HU7" i="7"/>
  <c r="HM7" i="7"/>
  <c r="HE7" i="7"/>
  <c r="GW7" i="7"/>
  <c r="GO7" i="7"/>
  <c r="GG7" i="7"/>
  <c r="FY7" i="7"/>
  <c r="FQ7" i="7"/>
  <c r="FI7" i="7"/>
  <c r="FA7" i="7"/>
  <c r="ES7" i="7"/>
  <c r="EK7" i="7"/>
  <c r="EC7" i="7"/>
  <c r="DU7" i="7"/>
  <c r="DM7" i="7"/>
  <c r="DE7" i="7"/>
  <c r="CW7" i="7"/>
  <c r="CO7" i="7"/>
  <c r="CG7" i="7"/>
  <c r="BY7" i="7"/>
  <c r="BQ7" i="7"/>
  <c r="BI7" i="7"/>
  <c r="BA7" i="7"/>
  <c r="AS7" i="7"/>
  <c r="AK7" i="7"/>
  <c r="AC7" i="7"/>
  <c r="U7" i="7"/>
  <c r="M7" i="7"/>
  <c r="E7" i="7"/>
  <c r="MF6" i="7"/>
  <c r="LX6" i="7"/>
  <c r="LP6" i="7"/>
  <c r="LH6" i="7"/>
  <c r="KZ6" i="7"/>
  <c r="KR6" i="7"/>
  <c r="KJ6" i="7"/>
  <c r="KB6" i="7"/>
  <c r="JT6" i="7"/>
  <c r="JL6" i="7"/>
  <c r="JD6" i="7"/>
  <c r="IV6" i="7"/>
  <c r="IN6" i="7"/>
  <c r="IF6" i="7"/>
  <c r="HX6" i="7"/>
  <c r="HP6" i="7"/>
  <c r="HH6" i="7"/>
  <c r="GZ6" i="7"/>
  <c r="GR6" i="7"/>
  <c r="GJ6" i="7"/>
  <c r="GB6" i="7"/>
  <c r="FT6" i="7"/>
  <c r="FL6" i="7"/>
  <c r="FD6" i="7"/>
  <c r="EV6" i="7"/>
  <c r="EN6" i="7"/>
  <c r="EF6" i="7"/>
  <c r="DX6" i="7"/>
  <c r="DP6" i="7"/>
  <c r="DH6" i="7"/>
  <c r="CZ6" i="7"/>
  <c r="CR6" i="7"/>
  <c r="CJ6" i="7"/>
  <c r="CB6" i="7"/>
  <c r="BT6" i="7"/>
  <c r="BL6" i="7"/>
  <c r="BD6" i="7"/>
  <c r="AV6" i="7"/>
  <c r="AN6" i="7"/>
  <c r="AF6" i="7"/>
  <c r="X6" i="7"/>
  <c r="MJ7" i="7"/>
  <c r="MB7" i="7"/>
  <c r="LT7" i="7"/>
  <c r="LL7" i="7"/>
  <c r="LD7" i="7"/>
  <c r="KV7" i="7"/>
  <c r="KN7" i="7"/>
  <c r="KF7" i="7"/>
  <c r="JX7" i="7"/>
  <c r="JP7" i="7"/>
  <c r="JH7" i="7"/>
  <c r="IZ7" i="7"/>
  <c r="IR7" i="7"/>
  <c r="IJ7" i="7"/>
  <c r="IB7" i="7"/>
  <c r="HT7" i="7"/>
  <c r="HL7" i="7"/>
  <c r="HD7" i="7"/>
  <c r="GV7" i="7"/>
  <c r="GN7" i="7"/>
  <c r="GF7" i="7"/>
  <c r="FX7" i="7"/>
  <c r="FP7" i="7"/>
  <c r="FH7" i="7"/>
  <c r="EZ7" i="7"/>
  <c r="ER7" i="7"/>
  <c r="EJ7" i="7"/>
  <c r="EB7" i="7"/>
  <c r="DT7" i="7"/>
  <c r="DL7" i="7"/>
  <c r="DD7" i="7"/>
  <c r="CV7" i="7"/>
  <c r="CN7" i="7"/>
  <c r="CF7" i="7"/>
  <c r="BX7" i="7"/>
  <c r="BP7" i="7"/>
  <c r="BH7" i="7"/>
  <c r="AZ7" i="7"/>
  <c r="AR7" i="7"/>
  <c r="AJ7" i="7"/>
  <c r="AB7" i="7"/>
  <c r="T7" i="7"/>
  <c r="L7" i="7"/>
  <c r="MM6" i="7"/>
  <c r="ME6" i="7"/>
  <c r="LW6" i="7"/>
  <c r="LO6" i="7"/>
  <c r="LG6" i="7"/>
  <c r="KY6" i="7"/>
  <c r="KQ6" i="7"/>
  <c r="KI6" i="7"/>
  <c r="KA6" i="7"/>
  <c r="JS6" i="7"/>
  <c r="JK6" i="7"/>
  <c r="JC6" i="7"/>
  <c r="IU6" i="7"/>
  <c r="IM6" i="7"/>
  <c r="IE6" i="7"/>
  <c r="HW6" i="7"/>
  <c r="HO6" i="7"/>
  <c r="HG6" i="7"/>
  <c r="GY6" i="7"/>
  <c r="GQ6" i="7"/>
  <c r="GI6" i="7"/>
  <c r="GA6" i="7"/>
  <c r="FS6" i="7"/>
  <c r="FK6" i="7"/>
  <c r="FC6" i="7"/>
  <c r="EU6" i="7"/>
  <c r="EM6" i="7"/>
  <c r="EE6" i="7"/>
  <c r="DW6" i="7"/>
  <c r="DO6" i="7"/>
  <c r="DG6" i="7"/>
  <c r="CY6" i="7"/>
  <c r="CQ6" i="7"/>
  <c r="CI6" i="7"/>
  <c r="CA6" i="7"/>
  <c r="BS6" i="7"/>
  <c r="BK6" i="7"/>
  <c r="BC6" i="7"/>
  <c r="AU6" i="7"/>
  <c r="AM6" i="7"/>
  <c r="AE6" i="7"/>
  <c r="W6" i="7"/>
  <c r="MI7" i="7"/>
  <c r="MA7" i="7"/>
  <c r="LS7" i="7"/>
  <c r="LK7" i="7"/>
  <c r="LC7" i="7"/>
  <c r="KU7" i="7"/>
  <c r="KM7" i="7"/>
  <c r="KE7" i="7"/>
  <c r="JW7" i="7"/>
  <c r="JO7" i="7"/>
  <c r="JG7" i="7"/>
  <c r="IY7" i="7"/>
  <c r="IQ7" i="7"/>
  <c r="II7" i="7"/>
  <c r="IA7" i="7"/>
  <c r="HS7" i="7"/>
  <c r="HK7" i="7"/>
  <c r="HC7" i="7"/>
  <c r="GU7" i="7"/>
  <c r="GM7" i="7"/>
  <c r="GE7" i="7"/>
  <c r="FW7" i="7"/>
  <c r="FO7" i="7"/>
  <c r="FG7" i="7"/>
  <c r="EY7" i="7"/>
  <c r="EQ7" i="7"/>
  <c r="EI7" i="7"/>
  <c r="EA7" i="7"/>
  <c r="DS7" i="7"/>
  <c r="DK7" i="7"/>
  <c r="DC7" i="7"/>
  <c r="CU7" i="7"/>
  <c r="CM7" i="7"/>
  <c r="CE7" i="7"/>
  <c r="BW7" i="7"/>
  <c r="BO7" i="7"/>
  <c r="BG7" i="7"/>
  <c r="AY7" i="7"/>
  <c r="AQ7" i="7"/>
  <c r="AI7" i="7"/>
  <c r="AA7" i="7"/>
  <c r="S7" i="7"/>
  <c r="K7" i="7"/>
  <c r="ML6" i="7"/>
  <c r="MD6" i="7"/>
  <c r="LV6" i="7"/>
  <c r="LN6" i="7"/>
  <c r="LF6" i="7"/>
  <c r="KX6" i="7"/>
  <c r="KP6" i="7"/>
  <c r="KH6" i="7"/>
  <c r="JZ6" i="7"/>
  <c r="JR6" i="7"/>
  <c r="JJ6" i="7"/>
  <c r="JB6" i="7"/>
  <c r="IT6" i="7"/>
  <c r="IL6" i="7"/>
  <c r="ID6" i="7"/>
  <c r="HV6" i="7"/>
  <c r="HN6" i="7"/>
  <c r="HF6" i="7"/>
  <c r="GX6" i="7"/>
  <c r="GP6" i="7"/>
  <c r="GH6" i="7"/>
  <c r="FZ6" i="7"/>
  <c r="FR6" i="7"/>
  <c r="FJ6" i="7"/>
  <c r="FB6" i="7"/>
  <c r="ET6" i="7"/>
  <c r="EL6" i="7"/>
  <c r="ED6" i="7"/>
  <c r="DV6" i="7"/>
  <c r="DN6" i="7"/>
  <c r="DF6" i="7"/>
  <c r="CX6" i="7"/>
  <c r="CP6" i="7"/>
  <c r="CH6" i="7"/>
  <c r="BZ6" i="7"/>
  <c r="BR6" i="7"/>
  <c r="BJ6" i="7"/>
  <c r="BB6" i="7"/>
  <c r="AT6" i="7"/>
  <c r="AL6" i="7"/>
  <c r="AD6" i="7"/>
  <c r="MH7" i="7"/>
  <c r="LZ7" i="7"/>
  <c r="LR7" i="7"/>
  <c r="LJ7" i="7"/>
  <c r="LB7" i="7"/>
  <c r="KT7" i="7"/>
  <c r="KL7" i="7"/>
  <c r="KD7" i="7"/>
  <c r="JV7" i="7"/>
  <c r="JN7" i="7"/>
  <c r="JF7" i="7"/>
  <c r="IX7" i="7"/>
  <c r="IP7" i="7"/>
  <c r="IH7" i="7"/>
  <c r="HZ7" i="7"/>
  <c r="HR7" i="7"/>
  <c r="HJ7" i="7"/>
  <c r="HB7" i="7"/>
  <c r="GT7" i="7"/>
  <c r="GL7" i="7"/>
  <c r="GD7" i="7"/>
  <c r="FV7" i="7"/>
  <c r="FN7" i="7"/>
  <c r="FF7" i="7"/>
  <c r="EX7" i="7"/>
  <c r="EP7" i="7"/>
  <c r="EH7" i="7"/>
  <c r="DZ7" i="7"/>
  <c r="DR7" i="7"/>
  <c r="DJ7" i="7"/>
  <c r="DB7" i="7"/>
  <c r="CT7" i="7"/>
  <c r="CL7" i="7"/>
  <c r="CD7" i="7"/>
  <c r="BV7" i="7"/>
  <c r="BN7" i="7"/>
  <c r="BF7" i="7"/>
  <c r="AX7" i="7"/>
  <c r="AP7" i="7"/>
  <c r="AH7" i="7"/>
  <c r="Z7" i="7"/>
  <c r="R7" i="7"/>
  <c r="J7" i="7"/>
  <c r="MK6" i="7"/>
  <c r="MC6" i="7"/>
  <c r="LU6" i="7"/>
  <c r="LM6" i="7"/>
  <c r="LE6" i="7"/>
  <c r="KW6" i="7"/>
  <c r="KO6" i="7"/>
  <c r="KG6" i="7"/>
  <c r="JY6" i="7"/>
  <c r="JQ6" i="7"/>
  <c r="JI6" i="7"/>
  <c r="JA6" i="7"/>
  <c r="IS6" i="7"/>
  <c r="IK6" i="7"/>
  <c r="IC6" i="7"/>
  <c r="HU6" i="7"/>
  <c r="HM6" i="7"/>
  <c r="HE6" i="7"/>
  <c r="GW6" i="7"/>
  <c r="GO6" i="7"/>
  <c r="GG6" i="7"/>
  <c r="FY6" i="7"/>
  <c r="FQ6" i="7"/>
  <c r="FI6" i="7"/>
  <c r="FA6" i="7"/>
  <c r="ES6" i="7"/>
  <c r="EK6" i="7"/>
  <c r="EC6" i="7"/>
  <c r="DU6" i="7"/>
  <c r="DM6" i="7"/>
  <c r="DE6" i="7"/>
  <c r="CW6" i="7"/>
  <c r="CO6" i="7"/>
  <c r="CG6" i="7"/>
  <c r="BY6" i="7"/>
  <c r="BQ6" i="7"/>
  <c r="BI6" i="7"/>
  <c r="BA6" i="7"/>
  <c r="AS6" i="7"/>
  <c r="AK6" i="7"/>
  <c r="AC6" i="7"/>
  <c r="U6" i="7"/>
  <c r="MG7" i="7"/>
  <c r="LY7" i="7"/>
  <c r="LQ7" i="7"/>
  <c r="LI7" i="7"/>
  <c r="LA7" i="7"/>
  <c r="KS7" i="7"/>
  <c r="KK7" i="7"/>
  <c r="KC7" i="7"/>
  <c r="JU7" i="7"/>
  <c r="JM7" i="7"/>
  <c r="JE7" i="7"/>
  <c r="IW7" i="7"/>
  <c r="IO7" i="7"/>
  <c r="IG7" i="7"/>
  <c r="HY7" i="7"/>
  <c r="HQ7" i="7"/>
  <c r="HI7" i="7"/>
  <c r="HA7" i="7"/>
  <c r="GS7" i="7"/>
  <c r="GK7" i="7"/>
  <c r="GC7" i="7"/>
  <c r="FU7" i="7"/>
  <c r="FM7" i="7"/>
  <c r="FE7" i="7"/>
  <c r="EW7" i="7"/>
  <c r="EO7" i="7"/>
  <c r="EG7" i="7"/>
  <c r="DY7" i="7"/>
  <c r="DQ7" i="7"/>
  <c r="DI7" i="7"/>
  <c r="DA7" i="7"/>
  <c r="CS7" i="7"/>
  <c r="CK7" i="7"/>
  <c r="CC7" i="7"/>
  <c r="BU7" i="7"/>
  <c r="BM7" i="7"/>
  <c r="BE7" i="7"/>
  <c r="AW7" i="7"/>
  <c r="AO7" i="7"/>
  <c r="AG7" i="7"/>
  <c r="Y7" i="7"/>
  <c r="Q7" i="7"/>
  <c r="I7" i="7"/>
  <c r="MJ6" i="7"/>
  <c r="MB6" i="7"/>
  <c r="LT6" i="7"/>
  <c r="LL6" i="7"/>
  <c r="LD6" i="7"/>
  <c r="KV6" i="7"/>
  <c r="KN6" i="7"/>
  <c r="KF6" i="7"/>
  <c r="JX6" i="7"/>
  <c r="JP6" i="7"/>
  <c r="JH6" i="7"/>
  <c r="IZ6" i="7"/>
  <c r="IR6" i="7"/>
  <c r="IJ6" i="7"/>
  <c r="IB6" i="7"/>
  <c r="HT6" i="7"/>
  <c r="HL6" i="7"/>
  <c r="HD6" i="7"/>
  <c r="GV6" i="7"/>
  <c r="GN6" i="7"/>
  <c r="GF6" i="7"/>
  <c r="FX6" i="7"/>
  <c r="FP6" i="7"/>
  <c r="FH6" i="7"/>
  <c r="EZ6" i="7"/>
  <c r="ER6" i="7"/>
  <c r="EJ6" i="7"/>
  <c r="EB6" i="7"/>
  <c r="DT6" i="7"/>
  <c r="DL6" i="7"/>
  <c r="DD6" i="7"/>
  <c r="CV6" i="7"/>
  <c r="CN6" i="7"/>
  <c r="CF6" i="7"/>
  <c r="BX6" i="7"/>
  <c r="BP6" i="7"/>
  <c r="BH6" i="7"/>
  <c r="AZ6" i="7"/>
  <c r="AR6" i="7"/>
  <c r="AJ6" i="7"/>
  <c r="AB6" i="7"/>
  <c r="MF7" i="7"/>
  <c r="JT7" i="7"/>
  <c r="HH7" i="7"/>
  <c r="EV7" i="7"/>
  <c r="CJ7" i="7"/>
  <c r="X7" i="7"/>
  <c r="KU6" i="7"/>
  <c r="II6" i="7"/>
  <c r="FW6" i="7"/>
  <c r="DK6" i="7"/>
  <c r="AY6" i="7"/>
  <c r="R6" i="7"/>
  <c r="J6" i="7"/>
  <c r="LX7" i="7"/>
  <c r="JL7" i="7"/>
  <c r="GZ7" i="7"/>
  <c r="EN7" i="7"/>
  <c r="CB7" i="7"/>
  <c r="P7" i="7"/>
  <c r="KM6" i="7"/>
  <c r="IA6" i="7"/>
  <c r="FO6" i="7"/>
  <c r="DC6" i="7"/>
  <c r="AQ6" i="7"/>
  <c r="Q6" i="7"/>
  <c r="I6" i="7"/>
  <c r="LP7" i="7"/>
  <c r="JD7" i="7"/>
  <c r="GR7" i="7"/>
  <c r="EF7" i="7"/>
  <c r="BT7" i="7"/>
  <c r="H7" i="7"/>
  <c r="KE6" i="7"/>
  <c r="HS6" i="7"/>
  <c r="FG6" i="7"/>
  <c r="CU6" i="7"/>
  <c r="AI6" i="7"/>
  <c r="P6" i="7"/>
  <c r="H6" i="7"/>
  <c r="CR7" i="7"/>
  <c r="LC6" i="7"/>
  <c r="GE6" i="7"/>
  <c r="BG6" i="7"/>
  <c r="D6" i="7"/>
  <c r="LH7" i="7"/>
  <c r="IV7" i="7"/>
  <c r="GJ7" i="7"/>
  <c r="DX7" i="7"/>
  <c r="BL7" i="7"/>
  <c r="MI6" i="7"/>
  <c r="JW6" i="7"/>
  <c r="HK6" i="7"/>
  <c r="EY6" i="7"/>
  <c r="CM6" i="7"/>
  <c r="AA6" i="7"/>
  <c r="O6" i="7"/>
  <c r="G6" i="7"/>
  <c r="AF7" i="7"/>
  <c r="KZ7" i="7"/>
  <c r="IN7" i="7"/>
  <c r="GB7" i="7"/>
  <c r="DP7" i="7"/>
  <c r="BD7" i="7"/>
  <c r="MA6" i="7"/>
  <c r="JO6" i="7"/>
  <c r="HC6" i="7"/>
  <c r="EQ6" i="7"/>
  <c r="CE6" i="7"/>
  <c r="Z6" i="7"/>
  <c r="N6" i="7"/>
  <c r="F6" i="7"/>
  <c r="FD7" i="7"/>
  <c r="S6" i="7"/>
  <c r="KR7" i="7"/>
  <c r="IF7" i="7"/>
  <c r="FT7" i="7"/>
  <c r="DH7" i="7"/>
  <c r="AV7" i="7"/>
  <c r="LS6" i="7"/>
  <c r="JG6" i="7"/>
  <c r="GU6" i="7"/>
  <c r="EI6" i="7"/>
  <c r="BW6" i="7"/>
  <c r="V6" i="7"/>
  <c r="M6" i="7"/>
  <c r="E6" i="7"/>
  <c r="HP7" i="7"/>
  <c r="IQ6" i="7"/>
  <c r="DS6" i="7"/>
  <c r="K6" i="7"/>
  <c r="KJ7" i="7"/>
  <c r="HX7" i="7"/>
  <c r="FL7" i="7"/>
  <c r="CZ7" i="7"/>
  <c r="AN7" i="7"/>
  <c r="LK6" i="7"/>
  <c r="IY6" i="7"/>
  <c r="GM6" i="7"/>
  <c r="EA6" i="7"/>
  <c r="BO6" i="7"/>
  <c r="T6" i="7"/>
  <c r="L6" i="7"/>
  <c r="D7" i="7"/>
  <c r="KB7" i="7"/>
  <c r="MO1" i="7"/>
  <c r="I39" i="7"/>
  <c r="F39" i="7"/>
  <c r="L39" i="7"/>
  <c r="J54" i="2"/>
  <c r="E56" i="2"/>
  <c r="K54" i="2" l="1"/>
  <c r="E55" i="2"/>
  <c r="F56" i="2"/>
  <c r="F55" i="2" l="1"/>
  <c r="G56" i="2"/>
  <c r="L54" i="2"/>
  <c r="M54" i="2" l="1"/>
  <c r="G55" i="2"/>
  <c r="I56" i="2"/>
  <c r="N54" i="2" l="1"/>
  <c r="J56" i="2"/>
  <c r="I55" i="2"/>
  <c r="K56" i="2" l="1"/>
  <c r="J55" i="2"/>
  <c r="O54" i="2"/>
  <c r="L56" i="2" l="1"/>
  <c r="K55" i="2"/>
  <c r="P54" i="2"/>
  <c r="Q54" i="2" l="1"/>
  <c r="M56" i="2"/>
  <c r="L55" i="2"/>
  <c r="R54" i="2" l="1"/>
  <c r="N56" i="2"/>
  <c r="M55" i="2"/>
  <c r="O56" i="2" l="1"/>
  <c r="N55" i="2"/>
  <c r="S54" i="2"/>
  <c r="T54" i="2" l="1"/>
  <c r="P56" i="2"/>
  <c r="O55" i="2"/>
  <c r="U54" i="2" l="1"/>
  <c r="Q56" i="2"/>
  <c r="P55" i="2"/>
  <c r="R56" i="2" l="1"/>
  <c r="Q55" i="2"/>
  <c r="V54" i="2"/>
  <c r="W54" i="2" l="1"/>
  <c r="S56" i="2"/>
  <c r="R55" i="2"/>
  <c r="T56" i="2" l="1"/>
  <c r="S55" i="2"/>
  <c r="X54" i="2"/>
  <c r="Y54" i="2" l="1"/>
  <c r="U56" i="2"/>
  <c r="T55" i="2"/>
  <c r="V56" i="2" l="1"/>
  <c r="U55" i="2"/>
  <c r="Z54" i="2"/>
  <c r="AA54" i="2" l="1"/>
  <c r="W56" i="2"/>
  <c r="V55" i="2"/>
  <c r="X56" i="2" l="1"/>
  <c r="W55" i="2"/>
  <c r="Y56" i="2" l="1"/>
  <c r="X55" i="2"/>
  <c r="Z56" i="2" l="1"/>
  <c r="Y55" i="2"/>
  <c r="AA56" i="2" l="1"/>
  <c r="AA55" i="2" s="1"/>
  <c r="Z55" i="2"/>
  <c r="II70" i="6" l="1"/>
  <c r="IH70" i="6"/>
  <c r="IG70" i="6"/>
  <c r="IF70" i="6"/>
  <c r="IE70" i="6"/>
  <c r="ID70" i="6"/>
  <c r="IC70" i="6"/>
  <c r="IB70" i="6"/>
  <c r="IA70" i="6"/>
  <c r="HZ70" i="6"/>
  <c r="HY70" i="6"/>
  <c r="HX70" i="6"/>
  <c r="HW70" i="6"/>
  <c r="HV70" i="6"/>
  <c r="HU70" i="6"/>
  <c r="HT70" i="6"/>
  <c r="HS70" i="6"/>
  <c r="HR70" i="6"/>
  <c r="HQ70" i="6"/>
  <c r="HP70" i="6"/>
  <c r="HO70" i="6"/>
  <c r="HN70" i="6"/>
  <c r="HM70" i="6"/>
  <c r="HL70" i="6"/>
  <c r="HK70" i="6"/>
  <c r="HJ70" i="6"/>
  <c r="HI70" i="6"/>
  <c r="HH70" i="6"/>
  <c r="HG70" i="6"/>
  <c r="HF70" i="6"/>
  <c r="HE70" i="6"/>
  <c r="HD70" i="6"/>
  <c r="HC70" i="6"/>
  <c r="HB70" i="6"/>
  <c r="HA70" i="6"/>
  <c r="GZ70" i="6"/>
  <c r="GY70" i="6"/>
  <c r="GX70" i="6"/>
  <c r="GW70" i="6"/>
  <c r="GV70" i="6"/>
  <c r="GU70" i="6"/>
  <c r="GT70" i="6"/>
  <c r="GS70" i="6"/>
  <c r="GR70" i="6"/>
  <c r="GQ70" i="6"/>
  <c r="GP70" i="6"/>
  <c r="GO70" i="6"/>
  <c r="GN70" i="6"/>
  <c r="GM70" i="6"/>
  <c r="GL70" i="6"/>
  <c r="GK70" i="6"/>
  <c r="GJ70" i="6"/>
  <c r="GI70" i="6"/>
  <c r="GH70" i="6"/>
  <c r="GG70" i="6"/>
  <c r="GF70" i="6"/>
  <c r="GE70" i="6"/>
  <c r="GD70" i="6"/>
  <c r="GC70" i="6"/>
  <c r="GB70" i="6"/>
  <c r="GA70" i="6"/>
  <c r="FZ70" i="6"/>
  <c r="FY70" i="6"/>
  <c r="FX70" i="6"/>
  <c r="FW70" i="6"/>
  <c r="FV70" i="6"/>
  <c r="FU70" i="6"/>
  <c r="FT70" i="6"/>
  <c r="FS70" i="6"/>
  <c r="FR70" i="6"/>
  <c r="FQ70" i="6"/>
  <c r="FP70" i="6"/>
  <c r="FO70" i="6"/>
  <c r="FN70" i="6"/>
  <c r="FM70" i="6"/>
  <c r="FL70" i="6"/>
  <c r="FK70" i="6"/>
  <c r="FJ70" i="6"/>
  <c r="FI70" i="6"/>
  <c r="FH70" i="6"/>
  <c r="FG70" i="6"/>
  <c r="FF70" i="6"/>
  <c r="FE70" i="6"/>
  <c r="FD70" i="6"/>
  <c r="FC70" i="6"/>
  <c r="FB70" i="6"/>
  <c r="FA70" i="6"/>
  <c r="EZ70" i="6"/>
  <c r="EY70" i="6"/>
  <c r="EX70" i="6"/>
  <c r="EW70" i="6"/>
  <c r="EV70" i="6"/>
  <c r="EU70" i="6"/>
  <c r="ET70" i="6"/>
  <c r="ES70" i="6"/>
  <c r="ER70" i="6"/>
  <c r="EQ70" i="6"/>
  <c r="EP70" i="6"/>
  <c r="EO70" i="6"/>
  <c r="EN70" i="6"/>
  <c r="EM70" i="6"/>
  <c r="EL70" i="6"/>
  <c r="EK70" i="6"/>
  <c r="EJ70" i="6"/>
  <c r="EI70" i="6"/>
  <c r="EH70" i="6"/>
  <c r="EG70" i="6"/>
  <c r="EF70" i="6"/>
  <c r="EE70" i="6"/>
  <c r="ED70" i="6"/>
  <c r="EC70" i="6"/>
  <c r="EB70" i="6"/>
  <c r="EA70" i="6"/>
  <c r="DZ70" i="6"/>
  <c r="DY70" i="6"/>
  <c r="DX70" i="6"/>
  <c r="DW70" i="6"/>
  <c r="DV70" i="6"/>
  <c r="DU70" i="6"/>
  <c r="DT70" i="6"/>
  <c r="DS70" i="6"/>
  <c r="DR70" i="6"/>
  <c r="DQ70" i="6"/>
  <c r="DP70" i="6"/>
  <c r="DO70" i="6"/>
  <c r="DN70" i="6"/>
  <c r="DM70" i="6"/>
  <c r="DL70" i="6"/>
  <c r="DK70" i="6"/>
  <c r="DJ70" i="6"/>
  <c r="DI70" i="6"/>
  <c r="DH70" i="6"/>
  <c r="DE70" i="6"/>
  <c r="DB70" i="6"/>
  <c r="CY70" i="6"/>
  <c r="CV70" i="6"/>
  <c r="CS70" i="6"/>
  <c r="CP70" i="6"/>
  <c r="CM70" i="6"/>
  <c r="CJ70" i="6"/>
  <c r="CG70" i="6"/>
  <c r="CD70" i="6"/>
  <c r="CA70" i="6"/>
  <c r="BX70" i="6"/>
  <c r="BU70" i="6"/>
  <c r="BR70" i="6"/>
  <c r="BO70" i="6"/>
  <c r="BL70" i="6"/>
  <c r="BI70" i="6"/>
  <c r="BF70" i="6"/>
  <c r="BC70" i="6"/>
  <c r="AZ70" i="6"/>
  <c r="AW70" i="6"/>
  <c r="AT70" i="6"/>
  <c r="AQ70" i="6"/>
  <c r="AN70" i="6"/>
  <c r="AK70" i="6"/>
  <c r="AH70" i="6"/>
  <c r="AE70" i="6"/>
  <c r="AB70" i="6"/>
  <c r="Y70" i="6"/>
  <c r="V70" i="6"/>
  <c r="S70" i="6"/>
  <c r="P70" i="6"/>
  <c r="M70" i="6"/>
  <c r="J70" i="6"/>
  <c r="G70" i="6"/>
  <c r="D70" i="6"/>
  <c r="II64" i="6"/>
  <c r="IH64" i="6"/>
  <c r="IG64" i="6"/>
  <c r="IF64" i="6"/>
  <c r="IE64" i="6"/>
  <c r="ID64" i="6"/>
  <c r="IC64" i="6"/>
  <c r="IB64" i="6"/>
  <c r="IA64" i="6"/>
  <c r="HZ64" i="6"/>
  <c r="HY64" i="6"/>
  <c r="HX64" i="6"/>
  <c r="HW64" i="6"/>
  <c r="HV64" i="6"/>
  <c r="HU64" i="6"/>
  <c r="HT64" i="6"/>
  <c r="HS64" i="6"/>
  <c r="HR64" i="6"/>
  <c r="HQ64" i="6"/>
  <c r="HP64" i="6"/>
  <c r="HO64" i="6"/>
  <c r="HN64" i="6"/>
  <c r="HM64" i="6"/>
  <c r="HL64" i="6"/>
  <c r="HK64" i="6"/>
  <c r="HJ64" i="6"/>
  <c r="HI64" i="6"/>
  <c r="HH64" i="6"/>
  <c r="HG64" i="6"/>
  <c r="HF64" i="6"/>
  <c r="HE64" i="6"/>
  <c r="HD64" i="6"/>
  <c r="HC64" i="6"/>
  <c r="HB64" i="6"/>
  <c r="HA64" i="6"/>
  <c r="GZ64" i="6"/>
  <c r="GY64" i="6"/>
  <c r="GX64" i="6"/>
  <c r="GW64" i="6"/>
  <c r="GV64" i="6"/>
  <c r="GU64" i="6"/>
  <c r="GT64" i="6"/>
  <c r="GS64" i="6"/>
  <c r="GR64" i="6"/>
  <c r="GQ64" i="6"/>
  <c r="GP64" i="6"/>
  <c r="GO64" i="6"/>
  <c r="GN64" i="6"/>
  <c r="GM64" i="6"/>
  <c r="GL64" i="6"/>
  <c r="GK64" i="6"/>
  <c r="GJ64" i="6"/>
  <c r="GI64" i="6"/>
  <c r="GH64" i="6"/>
  <c r="GG64" i="6"/>
  <c r="GF64" i="6"/>
  <c r="GE64" i="6"/>
  <c r="GD64" i="6"/>
  <c r="GC64" i="6"/>
  <c r="GB64" i="6"/>
  <c r="GA64" i="6"/>
  <c r="FZ64" i="6"/>
  <c r="FY64" i="6"/>
  <c r="FX64" i="6"/>
  <c r="FW64" i="6"/>
  <c r="FV64" i="6"/>
  <c r="FU64" i="6"/>
  <c r="FT64" i="6"/>
  <c r="FS64" i="6"/>
  <c r="FR64" i="6"/>
  <c r="FQ64" i="6"/>
  <c r="FP64" i="6"/>
  <c r="FO64" i="6"/>
  <c r="FN64" i="6"/>
  <c r="FM64" i="6"/>
  <c r="FL64" i="6"/>
  <c r="FK64" i="6"/>
  <c r="FJ64" i="6"/>
  <c r="FI64" i="6"/>
  <c r="FH64" i="6"/>
  <c r="FG64" i="6"/>
  <c r="FF64" i="6"/>
  <c r="FE64" i="6"/>
  <c r="FD64" i="6"/>
  <c r="FC64" i="6"/>
  <c r="FB64" i="6"/>
  <c r="FA64" i="6"/>
  <c r="EZ64" i="6"/>
  <c r="EY64" i="6"/>
  <c r="EX64" i="6"/>
  <c r="EW64" i="6"/>
  <c r="EV64" i="6"/>
  <c r="EU64" i="6"/>
  <c r="ET64" i="6"/>
  <c r="ES64" i="6"/>
  <c r="ER64" i="6"/>
  <c r="EQ64" i="6"/>
  <c r="EP64" i="6"/>
  <c r="EO64" i="6"/>
  <c r="EN64" i="6"/>
  <c r="EM64" i="6"/>
  <c r="EL64" i="6"/>
  <c r="EK64" i="6"/>
  <c r="EJ64" i="6"/>
  <c r="EI64" i="6"/>
  <c r="EH64" i="6"/>
  <c r="EG64" i="6"/>
  <c r="EF64" i="6"/>
  <c r="EE64" i="6"/>
  <c r="ED64" i="6"/>
  <c r="EC64" i="6"/>
  <c r="EB64" i="6"/>
  <c r="EA64" i="6"/>
  <c r="DZ64" i="6"/>
  <c r="DY64" i="6"/>
  <c r="DX64" i="6"/>
  <c r="DW64" i="6"/>
  <c r="DV64" i="6"/>
  <c r="DU64" i="6"/>
  <c r="DT64" i="6"/>
  <c r="DS64" i="6"/>
  <c r="DR64" i="6"/>
  <c r="DQ64" i="6"/>
  <c r="DP64" i="6"/>
  <c r="DO64" i="6"/>
  <c r="DN64" i="6"/>
  <c r="DM64" i="6"/>
  <c r="DL64" i="6"/>
  <c r="DK64" i="6"/>
  <c r="DJ64" i="6"/>
  <c r="DI64" i="6"/>
  <c r="DH64" i="6"/>
  <c r="DE64" i="6"/>
  <c r="DB64" i="6"/>
  <c r="CY64" i="6"/>
  <c r="CV64" i="6"/>
  <c r="CS64" i="6"/>
  <c r="CP64" i="6"/>
  <c r="CM64" i="6"/>
  <c r="CJ64" i="6"/>
  <c r="CG64" i="6"/>
  <c r="CD64" i="6"/>
  <c r="CA64" i="6"/>
  <c r="BX64" i="6"/>
  <c r="BU64" i="6"/>
  <c r="BR64" i="6"/>
  <c r="BO64" i="6"/>
  <c r="BL64" i="6"/>
  <c r="BI64" i="6"/>
  <c r="BF64" i="6"/>
  <c r="BC64" i="6"/>
  <c r="AZ64" i="6"/>
  <c r="AW64" i="6"/>
  <c r="AT64" i="6"/>
  <c r="AQ64" i="6"/>
  <c r="AN64" i="6"/>
  <c r="AK64" i="6"/>
  <c r="AH64" i="6"/>
  <c r="AE64" i="6"/>
  <c r="AB64" i="6"/>
  <c r="Y64" i="6"/>
  <c r="V64" i="6"/>
  <c r="S64" i="6"/>
  <c r="P64" i="6"/>
  <c r="M64" i="6"/>
  <c r="J64" i="6"/>
  <c r="G64" i="6"/>
  <c r="D64" i="6"/>
  <c r="MO25" i="7" l="1"/>
  <c r="MO19" i="7"/>
  <c r="MO17" i="7"/>
  <c r="C95" i="6" l="1"/>
  <c r="C80" i="6"/>
  <c r="C64" i="6"/>
  <c r="C49" i="6"/>
  <c r="C33" i="6"/>
  <c r="C17" i="6"/>
  <c r="H8" i="5" l="1"/>
  <c r="H11" i="5" s="1"/>
  <c r="H17" i="5" s="1"/>
  <c r="I21" i="5"/>
  <c r="MU44" i="7" l="1"/>
  <c r="MU54" i="7"/>
  <c r="NN5" i="9"/>
  <c r="NM16" i="9"/>
  <c r="NO16" i="9"/>
  <c r="NN16" i="9"/>
  <c r="I8" i="5"/>
  <c r="I11" i="5" s="1"/>
  <c r="I17" i="5" s="1"/>
  <c r="J21" i="5"/>
  <c r="C4" i="8"/>
  <c r="D4" i="8" s="1"/>
  <c r="E4" i="8" s="1"/>
  <c r="F4" i="8" s="1"/>
  <c r="G4" i="8" s="1"/>
  <c r="H4" i="8" s="1"/>
  <c r="I4" i="8" s="1"/>
  <c r="J4" i="8" s="1"/>
  <c r="K4" i="8" s="1"/>
  <c r="L4" i="8" s="1"/>
  <c r="M4" i="8" s="1"/>
  <c r="C3" i="8"/>
  <c r="D3" i="8" s="1"/>
  <c r="E3" i="8" s="1"/>
  <c r="F3" i="8" s="1"/>
  <c r="G3" i="8" s="1"/>
  <c r="H3" i="8" s="1"/>
  <c r="I3" i="8" s="1"/>
  <c r="J3" i="8" s="1"/>
  <c r="K3" i="8" s="1"/>
  <c r="L3" i="8" s="1"/>
  <c r="M3" i="8" s="1"/>
  <c r="MV44" i="7" l="1"/>
  <c r="MV54" i="7"/>
  <c r="NO5" i="9"/>
  <c r="J8" i="5"/>
  <c r="J11" i="5" s="1"/>
  <c r="J17" i="5" s="1"/>
  <c r="K21" i="5"/>
  <c r="MW44" i="7" l="1"/>
  <c r="MW54" i="7"/>
  <c r="NP5" i="9"/>
  <c r="NP16" i="9"/>
  <c r="K8" i="5"/>
  <c r="K11" i="5" s="1"/>
  <c r="K17" i="5" s="1"/>
  <c r="L21" i="5"/>
  <c r="MX44" i="7" l="1"/>
  <c r="MX54" i="7"/>
  <c r="NQ5" i="9"/>
  <c r="NQ16" i="9"/>
  <c r="L8" i="5"/>
  <c r="L11" i="5" s="1"/>
  <c r="L17" i="5" s="1"/>
  <c r="M21" i="5"/>
  <c r="MY44" i="7" l="1"/>
  <c r="MY54" i="7"/>
  <c r="NR5" i="9"/>
  <c r="NR16" i="9"/>
  <c r="M8" i="5"/>
  <c r="M11" i="5" s="1"/>
  <c r="M17" i="5" s="1"/>
  <c r="N21" i="5"/>
  <c r="MZ44" i="7" l="1"/>
  <c r="MZ54" i="7"/>
  <c r="NS5" i="9"/>
  <c r="NS16" i="9"/>
  <c r="N8" i="5"/>
  <c r="N11" i="5" s="1"/>
  <c r="N17" i="5" s="1"/>
  <c r="O21" i="5"/>
  <c r="NA44" i="7" l="1"/>
  <c r="NA54" i="7"/>
  <c r="NT5" i="9"/>
  <c r="NT16" i="9"/>
  <c r="O8" i="5"/>
  <c r="O11" i="5" s="1"/>
  <c r="O17" i="5" s="1"/>
  <c r="P21" i="5"/>
  <c r="NB44" i="7" l="1"/>
  <c r="NB54" i="7"/>
  <c r="NU5" i="9"/>
  <c r="NU16" i="9"/>
  <c r="P8" i="5"/>
  <c r="P11" i="5" s="1"/>
  <c r="P17" i="5" s="1"/>
  <c r="Q21" i="5"/>
  <c r="NC44" i="7" l="1"/>
  <c r="NC54" i="7"/>
  <c r="NV5" i="9"/>
  <c r="NV16" i="9"/>
  <c r="Q8" i="5"/>
  <c r="Q11" i="5" s="1"/>
  <c r="Q17" i="5" s="1"/>
  <c r="R21" i="5"/>
  <c r="ND44" i="7" l="1"/>
  <c r="ND54" i="7"/>
  <c r="NW5" i="9"/>
  <c r="NW16" i="9"/>
  <c r="R8" i="5"/>
  <c r="R11" i="5" s="1"/>
  <c r="R17" i="5" s="1"/>
  <c r="S21" i="5"/>
  <c r="NE44" i="7" l="1"/>
  <c r="NE54" i="7"/>
  <c r="NX5" i="9"/>
  <c r="NX16" i="9"/>
  <c r="S8" i="5"/>
  <c r="S11" i="5" s="1"/>
  <c r="S17" i="5" s="1"/>
  <c r="T21" i="5"/>
  <c r="NF44" i="7" l="1"/>
  <c r="NF54" i="7"/>
  <c r="NY5" i="9"/>
  <c r="NY16" i="9"/>
  <c r="T8" i="5"/>
  <c r="T11" i="5" s="1"/>
  <c r="T17" i="5" s="1"/>
  <c r="U21" i="5"/>
  <c r="NG44" i="7" l="1"/>
  <c r="NG54" i="7"/>
  <c r="NZ5" i="9"/>
  <c r="NZ16" i="9"/>
  <c r="U8" i="5"/>
  <c r="U11" i="5" s="1"/>
  <c r="U17" i="5" s="1"/>
  <c r="V21" i="5" l="1"/>
  <c r="OA5" i="9"/>
  <c r="OA16" i="9"/>
  <c r="V8" i="5"/>
  <c r="V11" i="5" s="1"/>
  <c r="V17" i="5" s="1"/>
  <c r="NH44" i="7" l="1"/>
  <c r="NH54" i="7"/>
  <c r="W8" i="5"/>
  <c r="W11" i="5" s="1"/>
  <c r="W17" i="5" s="1"/>
  <c r="W21" i="5"/>
  <c r="OB5" i="9"/>
  <c r="OB16" i="9"/>
  <c r="NI44" i="7" l="1"/>
  <c r="NI54" i="7"/>
  <c r="X21" i="5"/>
  <c r="X8" i="5"/>
  <c r="X11" i="5" s="1"/>
  <c r="X17" i="5" s="1"/>
  <c r="OC5" i="9"/>
  <c r="OC16" i="9"/>
  <c r="NJ44" i="7" l="1"/>
  <c r="NJ54" i="7"/>
  <c r="Y21" i="5"/>
  <c r="Y8" i="5"/>
  <c r="Y11" i="5" s="1"/>
  <c r="Y17" i="5" s="1"/>
  <c r="OD5" i="9"/>
  <c r="OD16" i="9"/>
  <c r="NK44" i="7" l="1"/>
  <c r="NK54" i="7"/>
  <c r="Z21" i="5"/>
  <c r="Z8" i="5"/>
  <c r="Z11" i="5" s="1"/>
  <c r="Z17" i="5" s="1"/>
  <c r="OE5" i="9"/>
  <c r="OE16" i="9"/>
  <c r="NL44" i="7" l="1"/>
  <c r="NL54" i="7"/>
  <c r="AA21" i="5"/>
  <c r="AA8" i="5"/>
  <c r="AA11" i="5" s="1"/>
  <c r="AA17" i="5" s="1"/>
  <c r="OF5" i="9"/>
  <c r="OF16" i="9"/>
  <c r="NM44" i="7" l="1"/>
  <c r="NM54" i="7"/>
  <c r="AB8" i="5"/>
  <c r="AB11" i="5" s="1"/>
  <c r="AB17" i="5" s="1"/>
  <c r="AB21" i="5"/>
  <c r="OG5" i="9"/>
  <c r="OG16" i="9"/>
  <c r="NN44" i="7" l="1"/>
  <c r="NN54" i="7"/>
  <c r="AC21" i="5"/>
  <c r="AC8" i="5"/>
  <c r="AC11" i="5" s="1"/>
  <c r="AC17" i="5" s="1"/>
  <c r="OH5" i="9"/>
  <c r="OH16" i="9"/>
  <c r="NO44" i="7" l="1"/>
  <c r="NO54" i="7"/>
  <c r="AD21" i="5"/>
  <c r="AD8" i="5"/>
  <c r="AD11" i="5" s="1"/>
  <c r="AD17" i="5" s="1"/>
  <c r="OI5" i="9"/>
  <c r="OI16" i="9"/>
  <c r="NP44" i="7" l="1"/>
  <c r="NP54" i="7"/>
  <c r="AE8" i="5"/>
  <c r="AE11" i="5" s="1"/>
  <c r="AE17" i="5" s="1"/>
  <c r="AE21" i="5"/>
  <c r="OJ5" i="9"/>
  <c r="OJ16" i="9"/>
  <c r="NQ44" i="7" l="1"/>
  <c r="NQ54" i="7"/>
  <c r="AF8" i="5"/>
  <c r="AF11" i="5" s="1"/>
  <c r="AF17" i="5" s="1"/>
  <c r="AF21" i="5"/>
  <c r="OK5" i="9"/>
  <c r="OK16" i="9"/>
  <c r="NR44" i="7" l="1"/>
  <c r="NR54" i="7"/>
  <c r="OL5" i="9"/>
  <c r="OL16" i="9"/>
  <c r="OM5" i="9" l="1"/>
  <c r="OM16" i="9"/>
  <c r="ON16" i="9" l="1"/>
  <c r="ON5" i="9"/>
  <c r="OO16" i="9" l="1"/>
  <c r="OO5" i="9"/>
  <c r="MO37" i="7" l="1"/>
  <c r="MO40" i="7" l="1"/>
  <c r="MO38" i="7"/>
  <c r="MO39" i="7"/>
  <c r="MO36" i="7"/>
  <c r="MO35" i="7"/>
  <c r="MO22" i="7"/>
  <c r="MO21" i="7"/>
  <c r="MO20" i="7"/>
  <c r="MO18" i="7"/>
  <c r="MO16" i="7"/>
  <c r="MO15" i="7"/>
  <c r="II40" i="6" l="1"/>
  <c r="IH40" i="6"/>
  <c r="IG40" i="6"/>
  <c r="IF40" i="6"/>
  <c r="IE40" i="6"/>
  <c r="ID40" i="6"/>
  <c r="IC40" i="6"/>
  <c r="IB40" i="6"/>
  <c r="IA40" i="6"/>
  <c r="HZ40" i="6"/>
  <c r="HY40" i="6"/>
  <c r="HX40" i="6"/>
  <c r="HW40" i="6"/>
  <c r="HV40" i="6"/>
  <c r="HU40" i="6"/>
  <c r="HT40" i="6"/>
  <c r="HS40" i="6"/>
  <c r="HR40" i="6"/>
  <c r="HQ40" i="6"/>
  <c r="HP40" i="6"/>
  <c r="HO40" i="6"/>
  <c r="HN40" i="6"/>
  <c r="HM40" i="6"/>
  <c r="HL40" i="6"/>
  <c r="HK40" i="6"/>
  <c r="HJ40" i="6"/>
  <c r="HI40" i="6"/>
  <c r="HH40" i="6"/>
  <c r="HG40" i="6"/>
  <c r="HF40" i="6"/>
  <c r="HE40" i="6"/>
  <c r="HD40" i="6"/>
  <c r="HC40" i="6"/>
  <c r="HB40" i="6"/>
  <c r="HA40" i="6"/>
  <c r="GZ40" i="6"/>
  <c r="GY40" i="6"/>
  <c r="GX40" i="6"/>
  <c r="GW40" i="6"/>
  <c r="GV40" i="6"/>
  <c r="GU40" i="6"/>
  <c r="GT40" i="6"/>
  <c r="GS40" i="6"/>
  <c r="GR40" i="6"/>
  <c r="GQ40" i="6"/>
  <c r="GP40" i="6"/>
  <c r="GO40" i="6"/>
  <c r="GN40" i="6"/>
  <c r="GM40" i="6"/>
  <c r="GL40" i="6"/>
  <c r="GK40" i="6"/>
  <c r="GJ40" i="6"/>
  <c r="GI40" i="6"/>
  <c r="GH40" i="6"/>
  <c r="GG40" i="6"/>
  <c r="GF40" i="6"/>
  <c r="GE40" i="6"/>
  <c r="GD40" i="6"/>
  <c r="GC40" i="6"/>
  <c r="GB40" i="6"/>
  <c r="GA40" i="6"/>
  <c r="FZ40" i="6"/>
  <c r="FY40" i="6"/>
  <c r="FX40" i="6"/>
  <c r="FW40" i="6"/>
  <c r="FV40" i="6"/>
  <c r="FU40" i="6"/>
  <c r="FT40" i="6"/>
  <c r="FS40" i="6"/>
  <c r="FR40" i="6"/>
  <c r="FQ40" i="6"/>
  <c r="FP40" i="6"/>
  <c r="FO40" i="6"/>
  <c r="FN40" i="6"/>
  <c r="FM40" i="6"/>
  <c r="FL40" i="6"/>
  <c r="FK40" i="6"/>
  <c r="FJ40" i="6"/>
  <c r="FI40" i="6"/>
  <c r="FH40" i="6"/>
  <c r="FG40" i="6"/>
  <c r="FF40" i="6"/>
  <c r="FE40" i="6"/>
  <c r="FD40" i="6"/>
  <c r="FC40" i="6"/>
  <c r="FB40" i="6"/>
  <c r="FA40" i="6"/>
  <c r="EZ40" i="6"/>
  <c r="EY40" i="6"/>
  <c r="EX40" i="6"/>
  <c r="EW40" i="6"/>
  <c r="EV40" i="6"/>
  <c r="EU40" i="6"/>
  <c r="ET40" i="6"/>
  <c r="ES40" i="6"/>
  <c r="ER40" i="6"/>
  <c r="EQ40" i="6"/>
  <c r="EP40" i="6"/>
  <c r="EO40" i="6"/>
  <c r="EN40" i="6"/>
  <c r="EM40" i="6"/>
  <c r="EL40" i="6"/>
  <c r="EK40" i="6"/>
  <c r="EJ40" i="6"/>
  <c r="EI40" i="6"/>
  <c r="EH40" i="6"/>
  <c r="EG40" i="6"/>
  <c r="EF40" i="6"/>
  <c r="EE40" i="6"/>
  <c r="ED40" i="6"/>
  <c r="EC40" i="6"/>
  <c r="EB40" i="6"/>
  <c r="EA40" i="6"/>
  <c r="DZ40" i="6"/>
  <c r="DY40" i="6"/>
  <c r="DX40" i="6"/>
  <c r="DW40" i="6"/>
  <c r="DV40" i="6"/>
  <c r="DU40" i="6"/>
  <c r="DT40" i="6"/>
  <c r="DS40" i="6"/>
  <c r="DR40" i="6"/>
  <c r="DQ40" i="6"/>
  <c r="DP40" i="6"/>
  <c r="DO40" i="6"/>
  <c r="DN40" i="6"/>
  <c r="DM40" i="6"/>
  <c r="DL40" i="6"/>
  <c r="DK40" i="6"/>
  <c r="DJ40" i="6"/>
  <c r="DI40" i="6"/>
  <c r="DH40" i="6"/>
  <c r="DE40" i="6"/>
  <c r="DB40" i="6"/>
  <c r="CY40" i="6"/>
  <c r="CV40" i="6"/>
  <c r="CS40" i="6"/>
  <c r="CP40" i="6"/>
  <c r="CM40" i="6"/>
  <c r="CJ40" i="6"/>
  <c r="CG40" i="6"/>
  <c r="CD40" i="6"/>
  <c r="CA40" i="6"/>
  <c r="BX40" i="6"/>
  <c r="BU40" i="6"/>
  <c r="BR40" i="6"/>
  <c r="BO40" i="6"/>
  <c r="BL40" i="6"/>
  <c r="BI40" i="6"/>
  <c r="BF40" i="6"/>
  <c r="BC40" i="6"/>
  <c r="AZ40" i="6"/>
  <c r="AW40" i="6"/>
  <c r="AT40" i="6"/>
  <c r="AQ40" i="6"/>
  <c r="AN40" i="6"/>
  <c r="AK40" i="6"/>
  <c r="AH40" i="6"/>
  <c r="AE40" i="6"/>
  <c r="AB40" i="6"/>
  <c r="Y40" i="6"/>
  <c r="V40" i="6"/>
  <c r="S40" i="6"/>
  <c r="P40" i="6"/>
  <c r="M40" i="6"/>
  <c r="J40" i="6"/>
  <c r="G40" i="6"/>
  <c r="D40" i="6"/>
  <c r="E6" i="6" l="1"/>
  <c r="E5" i="6"/>
  <c r="D119" i="6" l="1"/>
  <c r="F6" i="6"/>
  <c r="F8" i="6" s="1"/>
  <c r="E8" i="6"/>
  <c r="F5" i="6"/>
  <c r="E4" i="6"/>
  <c r="E9" i="6"/>
  <c r="E39" i="6" l="1"/>
  <c r="E70" i="6" s="1"/>
  <c r="E38" i="6"/>
  <c r="E37" i="6"/>
  <c r="E36" i="6"/>
  <c r="E35" i="6"/>
  <c r="E34" i="6"/>
  <c r="E33" i="6"/>
  <c r="E64" i="6" s="1"/>
  <c r="E32" i="6"/>
  <c r="E31" i="6"/>
  <c r="E30" i="6"/>
  <c r="E29" i="6"/>
  <c r="E28" i="6"/>
  <c r="E119" i="6"/>
  <c r="F9" i="6"/>
  <c r="F119" i="6" s="1"/>
  <c r="G5" i="6"/>
  <c r="G6" i="6" s="1"/>
  <c r="F4" i="6"/>
  <c r="E40" i="6" l="1"/>
  <c r="F28" i="6"/>
  <c r="F39" i="6"/>
  <c r="F70" i="6" s="1"/>
  <c r="F38" i="6"/>
  <c r="F37" i="6"/>
  <c r="F36" i="6"/>
  <c r="F35" i="6"/>
  <c r="F34" i="6"/>
  <c r="F33" i="6"/>
  <c r="F64" i="6" s="1"/>
  <c r="F32" i="6"/>
  <c r="F31" i="6"/>
  <c r="F30" i="6"/>
  <c r="F29" i="6"/>
  <c r="H6" i="6"/>
  <c r="G8" i="6"/>
  <c r="G9" i="6"/>
  <c r="G119" i="6" s="1"/>
  <c r="H5" i="6"/>
  <c r="G4" i="6"/>
  <c r="F40" i="6" l="1"/>
  <c r="I6" i="6"/>
  <c r="I8" i="6" s="1"/>
  <c r="H8" i="6"/>
  <c r="I5" i="6"/>
  <c r="H4" i="6"/>
  <c r="H9" i="6"/>
  <c r="H119" i="6" s="1"/>
  <c r="H39" i="6" l="1"/>
  <c r="H70" i="6" s="1"/>
  <c r="H38" i="6"/>
  <c r="H37" i="6"/>
  <c r="H36" i="6"/>
  <c r="H35" i="6"/>
  <c r="H34" i="6"/>
  <c r="H33" i="6"/>
  <c r="H64" i="6" s="1"/>
  <c r="H32" i="6"/>
  <c r="H31" i="6"/>
  <c r="H30" i="6"/>
  <c r="H29" i="6"/>
  <c r="H28" i="6"/>
  <c r="I9" i="6"/>
  <c r="I119" i="6" s="1"/>
  <c r="J5" i="6"/>
  <c r="J6" i="6" s="1"/>
  <c r="I4" i="6"/>
  <c r="I39" i="6" l="1"/>
  <c r="I70" i="6" s="1"/>
  <c r="I38" i="6"/>
  <c r="I37" i="6"/>
  <c r="I36" i="6"/>
  <c r="I35" i="6"/>
  <c r="I34" i="6"/>
  <c r="I33" i="6"/>
  <c r="I64" i="6" s="1"/>
  <c r="I32" i="6"/>
  <c r="I31" i="6"/>
  <c r="I30" i="6"/>
  <c r="I29" i="6"/>
  <c r="I28" i="6"/>
  <c r="H40" i="6"/>
  <c r="K6" i="6"/>
  <c r="J8" i="6"/>
  <c r="J9" i="6"/>
  <c r="K5" i="6"/>
  <c r="J4" i="6"/>
  <c r="I40" i="6" l="1"/>
  <c r="J119" i="6"/>
  <c r="L6" i="6"/>
  <c r="L8" i="6" s="1"/>
  <c r="K8" i="6"/>
  <c r="K9" i="6"/>
  <c r="L5" i="6"/>
  <c r="K4" i="6"/>
  <c r="K119" i="6" l="1"/>
  <c r="K39" i="6"/>
  <c r="K70" i="6" s="1"/>
  <c r="K38" i="6"/>
  <c r="K37" i="6"/>
  <c r="K36" i="6"/>
  <c r="K35" i="6"/>
  <c r="K34" i="6"/>
  <c r="K33" i="6"/>
  <c r="K64" i="6" s="1"/>
  <c r="K32" i="6"/>
  <c r="K31" i="6"/>
  <c r="K30" i="6"/>
  <c r="K29" i="6"/>
  <c r="K28" i="6"/>
  <c r="L9" i="6"/>
  <c r="L4" i="6"/>
  <c r="M5" i="6"/>
  <c r="M6" i="6" s="1"/>
  <c r="K40" i="6" l="1"/>
  <c r="L29" i="6"/>
  <c r="L39" i="6"/>
  <c r="L70" i="6" s="1"/>
  <c r="L38" i="6"/>
  <c r="L37" i="6"/>
  <c r="L36" i="6"/>
  <c r="L35" i="6"/>
  <c r="L34" i="6"/>
  <c r="L33" i="6"/>
  <c r="L64" i="6" s="1"/>
  <c r="L32" i="6"/>
  <c r="L31" i="6"/>
  <c r="L30" i="6"/>
  <c r="L28" i="6"/>
  <c r="L119" i="6"/>
  <c r="N6" i="6"/>
  <c r="M8" i="6"/>
  <c r="M9" i="6"/>
  <c r="N5" i="6"/>
  <c r="M4" i="6"/>
  <c r="L40" i="6" l="1"/>
  <c r="M119" i="6"/>
  <c r="O6" i="6"/>
  <c r="O8" i="6" s="1"/>
  <c r="N8" i="6"/>
  <c r="N9" i="6"/>
  <c r="O5" i="6"/>
  <c r="N4" i="6"/>
  <c r="N39" i="6" l="1"/>
  <c r="N70" i="6" s="1"/>
  <c r="N38" i="6"/>
  <c r="N37" i="6"/>
  <c r="N36" i="6"/>
  <c r="N35" i="6"/>
  <c r="N34" i="6"/>
  <c r="N33" i="6"/>
  <c r="N64" i="6" s="1"/>
  <c r="N32" i="6"/>
  <c r="N31" i="6"/>
  <c r="N30" i="6"/>
  <c r="N29" i="6"/>
  <c r="N28" i="6"/>
  <c r="N119" i="6"/>
  <c r="O9" i="6"/>
  <c r="P5" i="6"/>
  <c r="P6" i="6" s="1"/>
  <c r="O4" i="6"/>
  <c r="N40" i="6" l="1"/>
  <c r="O119" i="6"/>
  <c r="O39" i="6"/>
  <c r="O70" i="6" s="1"/>
  <c r="O38" i="6"/>
  <c r="O37" i="6"/>
  <c r="O36" i="6"/>
  <c r="O35" i="6"/>
  <c r="O34" i="6"/>
  <c r="O33" i="6"/>
  <c r="O64" i="6" s="1"/>
  <c r="O32" i="6"/>
  <c r="O31" i="6"/>
  <c r="O30" i="6"/>
  <c r="O29" i="6"/>
  <c r="O28" i="6"/>
  <c r="Q6" i="6"/>
  <c r="P8" i="6"/>
  <c r="Q5" i="6"/>
  <c r="P9" i="6"/>
  <c r="O40" i="6" l="1"/>
  <c r="P119" i="6"/>
  <c r="R6" i="6"/>
  <c r="R8" i="6" s="1"/>
  <c r="Q8" i="6"/>
  <c r="Q9" i="6"/>
  <c r="R5" i="6"/>
  <c r="Q4" i="6"/>
  <c r="Q36" i="6" l="1"/>
  <c r="Q28" i="6"/>
  <c r="Q35" i="6"/>
  <c r="Q34" i="6"/>
  <c r="Q33" i="6"/>
  <c r="Q64" i="6" s="1"/>
  <c r="Q32" i="6"/>
  <c r="Q39" i="6"/>
  <c r="Q70" i="6" s="1"/>
  <c r="Q31" i="6"/>
  <c r="Q38" i="6"/>
  <c r="Q30" i="6"/>
  <c r="Q37" i="6"/>
  <c r="Q29" i="6"/>
  <c r="Q119" i="6"/>
  <c r="R4" i="6"/>
  <c r="S5" i="6"/>
  <c r="S6" i="6" s="1"/>
  <c r="R9" i="6"/>
  <c r="Q40" i="6" l="1"/>
  <c r="R119" i="6"/>
  <c r="R32" i="6"/>
  <c r="R39" i="6"/>
  <c r="R70" i="6" s="1"/>
  <c r="R31" i="6"/>
  <c r="R38" i="6"/>
  <c r="R30" i="6"/>
  <c r="R37" i="6"/>
  <c r="R29" i="6"/>
  <c r="R36" i="6"/>
  <c r="R28" i="6"/>
  <c r="R35" i="6"/>
  <c r="R34" i="6"/>
  <c r="R33" i="6"/>
  <c r="R64" i="6" s="1"/>
  <c r="T6" i="6"/>
  <c r="S8" i="6"/>
  <c r="S9" i="6"/>
  <c r="S4" i="6"/>
  <c r="T5" i="6"/>
  <c r="R40" i="6" l="1"/>
  <c r="S119" i="6"/>
  <c r="U6" i="6"/>
  <c r="U8" i="6" s="1"/>
  <c r="T8" i="6"/>
  <c r="T4" i="6"/>
  <c r="T9" i="6"/>
  <c r="U5" i="6"/>
  <c r="T36" i="6" l="1"/>
  <c r="T32" i="6"/>
  <c r="T28" i="6"/>
  <c r="T39" i="6"/>
  <c r="T70" i="6" s="1"/>
  <c r="T35" i="6"/>
  <c r="T31" i="6"/>
  <c r="T38" i="6"/>
  <c r="T34" i="6"/>
  <c r="T30" i="6"/>
  <c r="T37" i="6"/>
  <c r="T33" i="6"/>
  <c r="T64" i="6" s="1"/>
  <c r="T29" i="6"/>
  <c r="T119" i="6"/>
  <c r="V5" i="6"/>
  <c r="U4" i="6"/>
  <c r="U9" i="6"/>
  <c r="V6" i="6" l="1"/>
  <c r="W5" i="6"/>
  <c r="T40" i="6"/>
  <c r="U119" i="6"/>
  <c r="U39" i="6"/>
  <c r="U70" i="6" s="1"/>
  <c r="U35" i="6"/>
  <c r="U31" i="6"/>
  <c r="U38" i="6"/>
  <c r="U34" i="6"/>
  <c r="U30" i="6"/>
  <c r="U37" i="6"/>
  <c r="U33" i="6"/>
  <c r="U64" i="6" s="1"/>
  <c r="U29" i="6"/>
  <c r="U36" i="6"/>
  <c r="U32" i="6"/>
  <c r="U28" i="6"/>
  <c r="V8" i="6"/>
  <c r="V9" i="6"/>
  <c r="V4" i="6"/>
  <c r="W6" i="6" l="1"/>
  <c r="W8" i="6" s="1"/>
  <c r="W4" i="6"/>
  <c r="W9" i="6"/>
  <c r="X5" i="6"/>
  <c r="U40" i="6"/>
  <c r="X9" i="6" l="1"/>
  <c r="Y5" i="6"/>
  <c r="X4" i="6"/>
  <c r="X6" i="6"/>
  <c r="X8" i="6" s="1"/>
  <c r="W36" i="6"/>
  <c r="W32" i="6"/>
  <c r="W28" i="6"/>
  <c r="W39" i="6"/>
  <c r="W70" i="6" s="1"/>
  <c r="W35" i="6"/>
  <c r="W31" i="6"/>
  <c r="W38" i="6"/>
  <c r="W34" i="6"/>
  <c r="W30" i="6"/>
  <c r="W37" i="6"/>
  <c r="W33" i="6"/>
  <c r="W64" i="6" s="1"/>
  <c r="W29" i="6"/>
  <c r="Y9" i="6" l="1"/>
  <c r="Z5" i="6"/>
  <c r="Y6" i="6"/>
  <c r="Y8" i="6" s="1"/>
  <c r="Y4" i="6"/>
  <c r="W40" i="6"/>
  <c r="X39" i="6"/>
  <c r="X70" i="6" s="1"/>
  <c r="X35" i="6"/>
  <c r="X31" i="6"/>
  <c r="X38" i="6"/>
  <c r="X34" i="6"/>
  <c r="X30" i="6"/>
  <c r="X37" i="6"/>
  <c r="X33" i="6"/>
  <c r="X64" i="6" s="1"/>
  <c r="X29" i="6"/>
  <c r="X36" i="6"/>
  <c r="X32" i="6"/>
  <c r="X28" i="6"/>
  <c r="X40" i="6" l="1"/>
  <c r="Z9" i="6"/>
  <c r="Z4" i="6"/>
  <c r="AA5" i="6"/>
  <c r="Z6" i="6"/>
  <c r="Z8" i="6" s="1"/>
  <c r="AA9" i="6" l="1"/>
  <c r="AA4" i="6"/>
  <c r="AA6" i="6"/>
  <c r="AA8" i="6" s="1"/>
  <c r="AB5" i="6"/>
  <c r="Z36" i="6"/>
  <c r="Z32" i="6"/>
  <c r="Z28" i="6"/>
  <c r="Z39" i="6"/>
  <c r="Z70" i="6" s="1"/>
  <c r="Z35" i="6"/>
  <c r="Z31" i="6"/>
  <c r="Z38" i="6"/>
  <c r="Z34" i="6"/>
  <c r="Z30" i="6"/>
  <c r="Z37" i="6"/>
  <c r="Z33" i="6"/>
  <c r="Z64" i="6" s="1"/>
  <c r="Z29" i="6"/>
  <c r="AB6" i="6" l="1"/>
  <c r="AB8" i="6" s="1"/>
  <c r="AB4" i="6"/>
  <c r="AB9" i="6"/>
  <c r="AC5" i="6"/>
  <c r="Z40" i="6"/>
  <c r="AA39" i="6"/>
  <c r="AA70" i="6" s="1"/>
  <c r="AA35" i="6"/>
  <c r="AA31" i="6"/>
  <c r="AA38" i="6"/>
  <c r="AA34" i="6"/>
  <c r="AA30" i="6"/>
  <c r="AA37" i="6"/>
  <c r="AA33" i="6"/>
  <c r="AA64" i="6" s="1"/>
  <c r="AA29" i="6"/>
  <c r="AA36" i="6"/>
  <c r="AA32" i="6"/>
  <c r="AA28" i="6"/>
  <c r="AC6" i="6" l="1"/>
  <c r="AC8" i="6" s="1"/>
  <c r="AD5" i="6"/>
  <c r="AC4" i="6"/>
  <c r="AC9" i="6"/>
  <c r="AA40" i="6"/>
  <c r="AD6" i="6" l="1"/>
  <c r="AD8" i="6" s="1"/>
  <c r="AE5" i="6"/>
  <c r="AD4" i="6"/>
  <c r="AD9" i="6"/>
  <c r="AC39" i="6"/>
  <c r="AC70" i="6" s="1"/>
  <c r="AC38" i="6"/>
  <c r="AC37" i="6"/>
  <c r="AC36" i="6"/>
  <c r="AC35" i="6"/>
  <c r="AC34" i="6"/>
  <c r="AC33" i="6"/>
  <c r="AC64" i="6" s="1"/>
  <c r="AC32" i="6"/>
  <c r="AC31" i="6"/>
  <c r="AC30" i="6"/>
  <c r="AC29" i="6"/>
  <c r="AC28" i="6"/>
  <c r="AC40" i="6" l="1"/>
  <c r="AE9" i="6"/>
  <c r="AF5" i="6"/>
  <c r="AE4" i="6"/>
  <c r="AE6" i="6"/>
  <c r="AE8" i="6" s="1"/>
  <c r="AD39" i="6"/>
  <c r="AD70" i="6" s="1"/>
  <c r="AD38" i="6"/>
  <c r="AD37" i="6"/>
  <c r="AD36" i="6"/>
  <c r="AD35" i="6"/>
  <c r="AD34" i="6"/>
  <c r="AD33" i="6"/>
  <c r="AD64" i="6" s="1"/>
  <c r="AD32" i="6"/>
  <c r="AD31" i="6"/>
  <c r="AD30" i="6"/>
  <c r="AD29" i="6"/>
  <c r="AD28" i="6"/>
  <c r="AD40" i="6" l="1"/>
  <c r="AF9" i="6"/>
  <c r="AF6" i="6"/>
  <c r="AF8" i="6" s="1"/>
  <c r="AF4" i="6"/>
  <c r="AG5" i="6"/>
  <c r="AG9" i="6" l="1"/>
  <c r="AH5" i="6"/>
  <c r="AG6" i="6"/>
  <c r="AG8" i="6" s="1"/>
  <c r="AG4" i="6"/>
  <c r="AF39" i="6"/>
  <c r="AF70" i="6" s="1"/>
  <c r="AF38" i="6"/>
  <c r="AF37" i="6"/>
  <c r="AF36" i="6"/>
  <c r="AF35" i="6"/>
  <c r="AF34" i="6"/>
  <c r="AF33" i="6"/>
  <c r="AF64" i="6" s="1"/>
  <c r="AF32" i="6"/>
  <c r="AF31" i="6"/>
  <c r="AF30" i="6"/>
  <c r="AF29" i="6"/>
  <c r="AF28" i="6"/>
  <c r="AF40" i="6" l="1"/>
  <c r="AH9" i="6"/>
  <c r="AH6" i="6"/>
  <c r="AH8" i="6" s="1"/>
  <c r="AI5" i="6"/>
  <c r="AH4" i="6"/>
  <c r="AG39" i="6"/>
  <c r="AG70" i="6" s="1"/>
  <c r="AG38" i="6"/>
  <c r="AG37" i="6"/>
  <c r="AG36" i="6"/>
  <c r="AG35" i="6"/>
  <c r="AG34" i="6"/>
  <c r="AG33" i="6"/>
  <c r="AG64" i="6" s="1"/>
  <c r="AG32" i="6"/>
  <c r="AG31" i="6"/>
  <c r="AG30" i="6"/>
  <c r="AG29" i="6"/>
  <c r="AG28" i="6"/>
  <c r="AG40" i="6" l="1"/>
  <c r="AI9" i="6"/>
  <c r="AI4" i="6"/>
  <c r="AJ5" i="6"/>
  <c r="AI6" i="6"/>
  <c r="AI8" i="6" s="1"/>
  <c r="AJ9" i="6" l="1"/>
  <c r="AK5" i="6"/>
  <c r="AJ4" i="6"/>
  <c r="AJ6" i="6"/>
  <c r="AJ8" i="6" s="1"/>
  <c r="AI39" i="6"/>
  <c r="AI70" i="6" s="1"/>
  <c r="AI38" i="6"/>
  <c r="AI37" i="6"/>
  <c r="AI36" i="6"/>
  <c r="AI35" i="6"/>
  <c r="AI34" i="6"/>
  <c r="AI33" i="6"/>
  <c r="AI64" i="6" s="1"/>
  <c r="AI32" i="6"/>
  <c r="AI31" i="6"/>
  <c r="AI30" i="6"/>
  <c r="AI29" i="6"/>
  <c r="AI28" i="6"/>
  <c r="AI40" i="6" l="1"/>
  <c r="AK9" i="6"/>
  <c r="AK4" i="6"/>
  <c r="AL5" i="6"/>
  <c r="AK6" i="6"/>
  <c r="AK8" i="6" s="1"/>
  <c r="AJ39" i="6"/>
  <c r="AJ70" i="6" s="1"/>
  <c r="AJ38" i="6"/>
  <c r="AJ37" i="6"/>
  <c r="AJ36" i="6"/>
  <c r="AJ35" i="6"/>
  <c r="AJ34" i="6"/>
  <c r="AJ33" i="6"/>
  <c r="AJ64" i="6" s="1"/>
  <c r="AJ32" i="6"/>
  <c r="AJ31" i="6"/>
  <c r="AJ30" i="6"/>
  <c r="AJ29" i="6"/>
  <c r="AJ28" i="6"/>
  <c r="AJ40" i="6" l="1"/>
  <c r="AL9" i="6"/>
  <c r="AL4" i="6"/>
  <c r="AM5" i="6"/>
  <c r="AL6" i="6"/>
  <c r="AL8" i="6" s="1"/>
  <c r="AM9" i="6" l="1"/>
  <c r="AN5" i="6"/>
  <c r="AM4" i="6"/>
  <c r="AM6" i="6"/>
  <c r="AM8" i="6" s="1"/>
  <c r="AL39" i="6"/>
  <c r="AL70" i="6" s="1"/>
  <c r="AL38" i="6"/>
  <c r="AL37" i="6"/>
  <c r="AL36" i="6"/>
  <c r="AL35" i="6"/>
  <c r="AL34" i="6"/>
  <c r="AL33" i="6"/>
  <c r="AL64" i="6" s="1"/>
  <c r="AL32" i="6"/>
  <c r="AL31" i="6"/>
  <c r="AL30" i="6"/>
  <c r="AL29" i="6"/>
  <c r="AL28" i="6"/>
  <c r="AL40" i="6" l="1"/>
  <c r="AN9" i="6"/>
  <c r="AN6" i="6"/>
  <c r="AN8" i="6" s="1"/>
  <c r="AN4" i="6"/>
  <c r="AO5" i="6"/>
  <c r="AM39" i="6"/>
  <c r="AM70" i="6" s="1"/>
  <c r="AM38" i="6"/>
  <c r="AM37" i="6"/>
  <c r="AM36" i="6"/>
  <c r="AM35" i="6"/>
  <c r="AM34" i="6"/>
  <c r="AM33" i="6"/>
  <c r="AM64" i="6" s="1"/>
  <c r="AM32" i="6"/>
  <c r="AM31" i="6"/>
  <c r="AM30" i="6"/>
  <c r="AM29" i="6"/>
  <c r="AM28" i="6"/>
  <c r="AM40" i="6" l="1"/>
  <c r="AO9" i="6"/>
  <c r="AO6" i="6"/>
  <c r="AO8" i="6" s="1"/>
  <c r="AO4" i="6"/>
  <c r="AP5" i="6"/>
  <c r="AP9" i="6" l="1"/>
  <c r="AP6" i="6"/>
  <c r="AP8" i="6" s="1"/>
  <c r="AP4" i="6"/>
  <c r="AQ5" i="6"/>
  <c r="AO39" i="6"/>
  <c r="AO70" i="6" s="1"/>
  <c r="AO38" i="6"/>
  <c r="AO37" i="6"/>
  <c r="AO36" i="6"/>
  <c r="AO35" i="6"/>
  <c r="AO34" i="6"/>
  <c r="AO33" i="6"/>
  <c r="AO64" i="6" s="1"/>
  <c r="AO32" i="6"/>
  <c r="AO31" i="6"/>
  <c r="AO30" i="6"/>
  <c r="AO29" i="6"/>
  <c r="AO28" i="6"/>
  <c r="AQ9" i="6" l="1"/>
  <c r="AQ6" i="6"/>
  <c r="AQ8" i="6" s="1"/>
  <c r="AQ4" i="6"/>
  <c r="AR5" i="6"/>
  <c r="AO40" i="6"/>
  <c r="AP39" i="6"/>
  <c r="AP70" i="6" s="1"/>
  <c r="AP38" i="6"/>
  <c r="AP37" i="6"/>
  <c r="AP36" i="6"/>
  <c r="AP35" i="6"/>
  <c r="AP34" i="6"/>
  <c r="AP33" i="6"/>
  <c r="AP64" i="6" s="1"/>
  <c r="AP32" i="6"/>
  <c r="AP31" i="6"/>
  <c r="AP30" i="6"/>
  <c r="AP29" i="6"/>
  <c r="AP28" i="6"/>
  <c r="AP40" i="6" l="1"/>
  <c r="AR9" i="6"/>
  <c r="AR6" i="6"/>
  <c r="AR8" i="6" s="1"/>
  <c r="AR4" i="6"/>
  <c r="AS5" i="6"/>
  <c r="AS6" i="6" l="1"/>
  <c r="AS8" i="6" s="1"/>
  <c r="AS9" i="6"/>
  <c r="AS4" i="6"/>
  <c r="AT5" i="6"/>
  <c r="AR39" i="6"/>
  <c r="AR70" i="6" s="1"/>
  <c r="AR38" i="6"/>
  <c r="AR37" i="6"/>
  <c r="AR36" i="6"/>
  <c r="AR35" i="6"/>
  <c r="AR34" i="6"/>
  <c r="AR33" i="6"/>
  <c r="AR64" i="6" s="1"/>
  <c r="AR32" i="6"/>
  <c r="AR31" i="6"/>
  <c r="AR30" i="6"/>
  <c r="AR29" i="6"/>
  <c r="AR28" i="6"/>
  <c r="AT6" i="6" l="1"/>
  <c r="AT8" i="6" s="1"/>
  <c r="AU5" i="6"/>
  <c r="AT4" i="6"/>
  <c r="AT9" i="6"/>
  <c r="AR40" i="6"/>
  <c r="AS39" i="6"/>
  <c r="AS70" i="6" s="1"/>
  <c r="AS38" i="6"/>
  <c r="AS37" i="6"/>
  <c r="AS36" i="6"/>
  <c r="AS35" i="6"/>
  <c r="AS34" i="6"/>
  <c r="AS33" i="6"/>
  <c r="AS64" i="6" s="1"/>
  <c r="AS32" i="6"/>
  <c r="AS31" i="6"/>
  <c r="AS30" i="6"/>
  <c r="AS29" i="6"/>
  <c r="AS28" i="6"/>
  <c r="AS40" i="6" l="1"/>
  <c r="AU9" i="6"/>
  <c r="AV5" i="6"/>
  <c r="AU4" i="6"/>
  <c r="AU6" i="6"/>
  <c r="AU8" i="6" s="1"/>
  <c r="AV6" i="6" l="1"/>
  <c r="AV8" i="6" s="1"/>
  <c r="AW5" i="6"/>
  <c r="AV4" i="6"/>
  <c r="AV9" i="6"/>
  <c r="AU39" i="6"/>
  <c r="AU70" i="6" s="1"/>
  <c r="AU38" i="6"/>
  <c r="AU37" i="6"/>
  <c r="AU36" i="6"/>
  <c r="AU35" i="6"/>
  <c r="AU34" i="6"/>
  <c r="AU33" i="6"/>
  <c r="AU64" i="6" s="1"/>
  <c r="AU32" i="6"/>
  <c r="AU31" i="6"/>
  <c r="AU30" i="6"/>
  <c r="AU29" i="6"/>
  <c r="AU28" i="6"/>
  <c r="AU40" i="6" l="1"/>
  <c r="AW9" i="6"/>
  <c r="AW6" i="6"/>
  <c r="AW8" i="6" s="1"/>
  <c r="AW4" i="6"/>
  <c r="AX5" i="6"/>
  <c r="AV39" i="6"/>
  <c r="AV70" i="6" s="1"/>
  <c r="AV38" i="6"/>
  <c r="AV37" i="6"/>
  <c r="AV36" i="6"/>
  <c r="AV35" i="6"/>
  <c r="AV34" i="6"/>
  <c r="AV33" i="6"/>
  <c r="AV64" i="6" s="1"/>
  <c r="AV32" i="6"/>
  <c r="AV31" i="6"/>
  <c r="AV30" i="6"/>
  <c r="AV29" i="6"/>
  <c r="AV28" i="6"/>
  <c r="AV40" i="6" l="1"/>
  <c r="AX9" i="6"/>
  <c r="AY5" i="6"/>
  <c r="AX4" i="6"/>
  <c r="AX6" i="6"/>
  <c r="AX8" i="6" s="1"/>
  <c r="AY9" i="6" l="1"/>
  <c r="AZ5" i="6"/>
  <c r="AY4" i="6"/>
  <c r="AY6" i="6"/>
  <c r="AY8" i="6" s="1"/>
  <c r="AX39" i="6"/>
  <c r="AX70" i="6" s="1"/>
  <c r="AX38" i="6"/>
  <c r="AX37" i="6"/>
  <c r="AX36" i="6"/>
  <c r="AX35" i="6"/>
  <c r="AX34" i="6"/>
  <c r="AX33" i="6"/>
  <c r="AX64" i="6" s="1"/>
  <c r="AX32" i="6"/>
  <c r="AX31" i="6"/>
  <c r="AX30" i="6"/>
  <c r="AX29" i="6"/>
  <c r="AX28" i="6"/>
  <c r="AX40" i="6" l="1"/>
  <c r="AZ9" i="6"/>
  <c r="BA5" i="6"/>
  <c r="AZ4" i="6"/>
  <c r="AZ6" i="6"/>
  <c r="AZ8" i="6" s="1"/>
  <c r="AY39" i="6"/>
  <c r="AY70" i="6" s="1"/>
  <c r="AY38" i="6"/>
  <c r="AY37" i="6"/>
  <c r="AY36" i="6"/>
  <c r="AY35" i="6"/>
  <c r="AY34" i="6"/>
  <c r="AY33" i="6"/>
  <c r="AY64" i="6" s="1"/>
  <c r="AY32" i="6"/>
  <c r="AY31" i="6"/>
  <c r="AY30" i="6"/>
  <c r="AY29" i="6"/>
  <c r="AY28" i="6"/>
  <c r="AY40" i="6" l="1"/>
  <c r="BA9" i="6"/>
  <c r="BA6" i="6"/>
  <c r="BA8" i="6" s="1"/>
  <c r="BB5" i="6"/>
  <c r="BA4" i="6"/>
  <c r="BA39" i="6"/>
  <c r="BA70" i="6" s="1"/>
  <c r="BA38" i="6"/>
  <c r="BA37" i="6"/>
  <c r="BA36" i="6"/>
  <c r="BA35" i="6"/>
  <c r="BA34" i="6"/>
  <c r="BA33" i="6"/>
  <c r="BA64" i="6" s="1"/>
  <c r="BA32" i="6"/>
  <c r="BA31" i="6"/>
  <c r="BA30" i="6"/>
  <c r="BA29" i="6"/>
  <c r="BA28" i="6"/>
  <c r="BA40" i="6" l="1"/>
  <c r="BB9" i="6"/>
  <c r="BB6" i="6"/>
  <c r="BB8" i="6" s="1"/>
  <c r="BC5" i="6"/>
  <c r="BB4" i="6"/>
  <c r="BB39" i="6"/>
  <c r="BB70" i="6" s="1"/>
  <c r="BB38" i="6"/>
  <c r="BB37" i="6"/>
  <c r="BB36" i="6"/>
  <c r="BB35" i="6"/>
  <c r="BB34" i="6"/>
  <c r="BB33" i="6"/>
  <c r="BB64" i="6" s="1"/>
  <c r="BB32" i="6"/>
  <c r="BB31" i="6"/>
  <c r="BB30" i="6"/>
  <c r="BB29" i="6"/>
  <c r="BB28" i="6"/>
  <c r="BB40" i="6" l="1"/>
  <c r="BC9" i="6"/>
  <c r="BD5" i="6"/>
  <c r="BC4" i="6"/>
  <c r="BC6" i="6"/>
  <c r="BC8" i="6" s="1"/>
  <c r="BD9" i="6" l="1"/>
  <c r="BE5" i="6"/>
  <c r="BD4" i="6"/>
  <c r="BD6" i="6"/>
  <c r="BD8" i="6" s="1"/>
  <c r="BD39" i="6"/>
  <c r="BD70" i="6" s="1"/>
  <c r="BD38" i="6"/>
  <c r="BD37" i="6"/>
  <c r="BD36" i="6"/>
  <c r="BD35" i="6"/>
  <c r="BD34" i="6"/>
  <c r="BD33" i="6"/>
  <c r="BD64" i="6" s="1"/>
  <c r="BD32" i="6"/>
  <c r="BD31" i="6"/>
  <c r="BD30" i="6"/>
  <c r="BD29" i="6"/>
  <c r="BD28" i="6"/>
  <c r="BD40" i="6" l="1"/>
  <c r="BE9" i="6"/>
  <c r="BE6" i="6"/>
  <c r="BE8" i="6" s="1"/>
  <c r="BE4" i="6"/>
  <c r="BF5" i="6"/>
  <c r="BE39" i="6"/>
  <c r="BE70" i="6" s="1"/>
  <c r="BE38" i="6"/>
  <c r="BE37" i="6"/>
  <c r="BE36" i="6"/>
  <c r="BE35" i="6"/>
  <c r="BE34" i="6"/>
  <c r="BE33" i="6"/>
  <c r="BE64" i="6" s="1"/>
  <c r="BE32" i="6"/>
  <c r="BE31" i="6"/>
  <c r="BE30" i="6"/>
  <c r="BE29" i="6"/>
  <c r="BE28" i="6"/>
  <c r="BF9" i="6" l="1"/>
  <c r="BG5" i="6"/>
  <c r="BF4" i="6"/>
  <c r="BF6" i="6"/>
  <c r="BF8" i="6" s="1"/>
  <c r="BE40" i="6"/>
  <c r="BG9" i="6" l="1"/>
  <c r="BG6" i="6"/>
  <c r="BG8" i="6" s="1"/>
  <c r="BG4" i="6"/>
  <c r="BH5" i="6"/>
  <c r="BG39" i="6"/>
  <c r="BG70" i="6" s="1"/>
  <c r="BG38" i="6"/>
  <c r="BG37" i="6"/>
  <c r="BG36" i="6"/>
  <c r="BG35" i="6"/>
  <c r="BG34" i="6"/>
  <c r="BG33" i="6"/>
  <c r="BG64" i="6" s="1"/>
  <c r="BG32" i="6"/>
  <c r="BG31" i="6"/>
  <c r="BG30" i="6"/>
  <c r="BG29" i="6"/>
  <c r="BG28" i="6"/>
  <c r="BH9" i="6" l="1"/>
  <c r="BI5" i="6"/>
  <c r="BH4" i="6"/>
  <c r="BH6" i="6"/>
  <c r="BH8" i="6" s="1"/>
  <c r="BG40" i="6"/>
  <c r="BH39" i="6"/>
  <c r="BH70" i="6" s="1"/>
  <c r="BH38" i="6"/>
  <c r="BH37" i="6"/>
  <c r="BH36" i="6"/>
  <c r="BH35" i="6"/>
  <c r="BH34" i="6"/>
  <c r="BH33" i="6"/>
  <c r="BH64" i="6" s="1"/>
  <c r="BH32" i="6"/>
  <c r="BH31" i="6"/>
  <c r="BH30" i="6"/>
  <c r="BH29" i="6"/>
  <c r="BH28" i="6"/>
  <c r="BH40" i="6" l="1"/>
  <c r="BI6" i="6"/>
  <c r="BI8" i="6" s="1"/>
  <c r="BJ5" i="6"/>
  <c r="BI4" i="6"/>
  <c r="BI9" i="6"/>
  <c r="BJ6" i="6" l="1"/>
  <c r="BJ8" i="6" s="1"/>
  <c r="BJ4" i="6"/>
  <c r="BJ9" i="6"/>
  <c r="BK5" i="6"/>
  <c r="BJ39" i="6"/>
  <c r="BJ70" i="6" s="1"/>
  <c r="BJ38" i="6"/>
  <c r="BJ37" i="6"/>
  <c r="BJ36" i="6"/>
  <c r="BJ35" i="6"/>
  <c r="BJ34" i="6"/>
  <c r="BJ33" i="6"/>
  <c r="BJ64" i="6" s="1"/>
  <c r="BJ32" i="6"/>
  <c r="BJ31" i="6"/>
  <c r="BJ30" i="6"/>
  <c r="BJ29" i="6"/>
  <c r="BJ28" i="6"/>
  <c r="BJ40" i="6" l="1"/>
  <c r="BK9" i="6"/>
  <c r="BL5" i="6"/>
  <c r="BK4" i="6"/>
  <c r="BK6" i="6"/>
  <c r="BK8" i="6" s="1"/>
  <c r="BK39" i="6"/>
  <c r="BK70" i="6" s="1"/>
  <c r="BK38" i="6"/>
  <c r="BK37" i="6"/>
  <c r="BK36" i="6"/>
  <c r="BK35" i="6"/>
  <c r="BK34" i="6"/>
  <c r="BK33" i="6"/>
  <c r="BK64" i="6" s="1"/>
  <c r="BK32" i="6"/>
  <c r="BK31" i="6"/>
  <c r="BK30" i="6"/>
  <c r="BK29" i="6"/>
  <c r="BK28" i="6"/>
  <c r="BK40" i="6" l="1"/>
  <c r="BL6" i="6"/>
  <c r="BL8" i="6" s="1"/>
  <c r="BM5" i="6"/>
  <c r="BL9" i="6"/>
  <c r="BL4" i="6"/>
  <c r="BM9" i="6" l="1"/>
  <c r="BN5" i="6"/>
  <c r="BM4" i="6"/>
  <c r="BM6" i="6"/>
  <c r="BM8" i="6" s="1"/>
  <c r="BM39" i="6"/>
  <c r="BM70" i="6" s="1"/>
  <c r="BM38" i="6"/>
  <c r="BM37" i="6"/>
  <c r="BM36" i="6"/>
  <c r="BM35" i="6"/>
  <c r="BM34" i="6"/>
  <c r="BM33" i="6"/>
  <c r="BM64" i="6" s="1"/>
  <c r="BM32" i="6"/>
  <c r="BM31" i="6"/>
  <c r="BM30" i="6"/>
  <c r="BM29" i="6"/>
  <c r="BM28" i="6"/>
  <c r="BM40" i="6" l="1"/>
  <c r="BN9" i="6"/>
  <c r="BN6" i="6"/>
  <c r="BN8" i="6" s="1"/>
  <c r="BO5" i="6"/>
  <c r="BN4" i="6"/>
  <c r="BN38" i="6"/>
  <c r="BN36" i="6"/>
  <c r="BN35" i="6"/>
  <c r="BN34" i="6"/>
  <c r="BN33" i="6"/>
  <c r="BN64" i="6" s="1"/>
  <c r="BN32" i="6"/>
  <c r="BN31" i="6"/>
  <c r="BN30" i="6"/>
  <c r="BN29" i="6"/>
  <c r="BN28" i="6"/>
  <c r="BN37" i="6" l="1"/>
  <c r="BO9" i="6"/>
  <c r="BP5" i="6"/>
  <c r="BO4" i="6"/>
  <c r="BO6" i="6"/>
  <c r="BO8" i="6" s="1"/>
  <c r="BN39" i="6"/>
  <c r="BN70" i="6" s="1"/>
  <c r="BN40" i="6" l="1"/>
  <c r="BP9" i="6"/>
  <c r="BP6" i="6"/>
  <c r="BP8" i="6" s="1"/>
  <c r="BP4" i="6"/>
  <c r="BQ5" i="6"/>
  <c r="BP39" i="6"/>
  <c r="BP70" i="6" s="1"/>
  <c r="BP38" i="6"/>
  <c r="BP37" i="6"/>
  <c r="BP36" i="6"/>
  <c r="BP35" i="6"/>
  <c r="BP34" i="6"/>
  <c r="BP33" i="6"/>
  <c r="BP64" i="6" s="1"/>
  <c r="BP32" i="6"/>
  <c r="BP31" i="6"/>
  <c r="BP30" i="6"/>
  <c r="BP29" i="6"/>
  <c r="BP28" i="6"/>
  <c r="BP40" i="6" l="1"/>
  <c r="BQ9" i="6"/>
  <c r="BQ6" i="6"/>
  <c r="BQ8" i="6" s="1"/>
  <c r="BQ4" i="6"/>
  <c r="BR5" i="6"/>
  <c r="BQ39" i="6"/>
  <c r="BQ70" i="6" s="1"/>
  <c r="BQ38" i="6"/>
  <c r="BQ37" i="6"/>
  <c r="BQ36" i="6"/>
  <c r="BQ35" i="6"/>
  <c r="BQ34" i="6"/>
  <c r="BQ33" i="6"/>
  <c r="BQ64" i="6" s="1"/>
  <c r="BQ32" i="6"/>
  <c r="BQ31" i="6"/>
  <c r="BQ30" i="6"/>
  <c r="BQ29" i="6"/>
  <c r="BQ28" i="6"/>
  <c r="BR9" i="6" l="1"/>
  <c r="BR6" i="6"/>
  <c r="BR8" i="6" s="1"/>
  <c r="BS5" i="6"/>
  <c r="BR4" i="6"/>
  <c r="BQ40" i="6"/>
  <c r="BS9" i="6" l="1"/>
  <c r="BS6" i="6"/>
  <c r="BS8" i="6" s="1"/>
  <c r="BS4" i="6"/>
  <c r="BT5" i="6"/>
  <c r="BS39" i="6"/>
  <c r="BS70" i="6" s="1"/>
  <c r="BS38" i="6"/>
  <c r="BS37" i="6"/>
  <c r="BS36" i="6"/>
  <c r="BS35" i="6"/>
  <c r="BS34" i="6"/>
  <c r="BS33" i="6"/>
  <c r="BS64" i="6" s="1"/>
  <c r="BS32" i="6"/>
  <c r="BS31" i="6"/>
  <c r="BS30" i="6"/>
  <c r="BS29" i="6"/>
  <c r="BS28" i="6"/>
  <c r="BT9" i="6" l="1"/>
  <c r="BT6" i="6"/>
  <c r="BT8" i="6" s="1"/>
  <c r="BT4" i="6"/>
  <c r="BU5" i="6"/>
  <c r="BS40" i="6"/>
  <c r="BT39" i="6"/>
  <c r="BT70" i="6" s="1"/>
  <c r="BT38" i="6"/>
  <c r="BT37" i="6"/>
  <c r="BT36" i="6"/>
  <c r="BT35" i="6"/>
  <c r="BT34" i="6"/>
  <c r="BT33" i="6"/>
  <c r="BT64" i="6" s="1"/>
  <c r="BT32" i="6"/>
  <c r="BT31" i="6"/>
  <c r="BT30" i="6"/>
  <c r="BT29" i="6"/>
  <c r="BT28" i="6"/>
  <c r="BT40" i="6" l="1"/>
  <c r="BU9" i="6"/>
  <c r="BV5" i="6"/>
  <c r="BU4" i="6"/>
  <c r="BU6" i="6"/>
  <c r="BU8" i="6" s="1"/>
  <c r="BV9" i="6" l="1"/>
  <c r="BW5" i="6"/>
  <c r="BV4" i="6"/>
  <c r="BV6" i="6"/>
  <c r="BV8" i="6" s="1"/>
  <c r="BV39" i="6"/>
  <c r="BV70" i="6" s="1"/>
  <c r="BV38" i="6"/>
  <c r="BV37" i="6"/>
  <c r="BV36" i="6"/>
  <c r="BV35" i="6"/>
  <c r="BV34" i="6"/>
  <c r="BV33" i="6"/>
  <c r="BV64" i="6" s="1"/>
  <c r="BV32" i="6"/>
  <c r="BV31" i="6"/>
  <c r="BV30" i="6"/>
  <c r="BV29" i="6"/>
  <c r="BV28" i="6"/>
  <c r="BV40" i="6" l="1"/>
  <c r="BW9" i="6"/>
  <c r="BW6" i="6"/>
  <c r="BW8" i="6" s="1"/>
  <c r="BW4" i="6"/>
  <c r="BX5" i="6"/>
  <c r="BW36" i="6"/>
  <c r="BW35" i="6"/>
  <c r="BW34" i="6"/>
  <c r="BW33" i="6"/>
  <c r="BW64" i="6" s="1"/>
  <c r="BW32" i="6"/>
  <c r="BW28" i="6"/>
  <c r="BX6" i="6" l="1"/>
  <c r="BX8" i="6" s="1"/>
  <c r="BY5" i="6"/>
  <c r="BX9" i="6"/>
  <c r="BX4" i="6"/>
  <c r="BW29" i="6"/>
  <c r="BW37" i="6"/>
  <c r="BW30" i="6"/>
  <c r="BW38" i="6"/>
  <c r="BW31" i="6"/>
  <c r="BW39" i="6"/>
  <c r="BW70" i="6" s="1"/>
  <c r="BW40" i="6" l="1"/>
  <c r="BY6" i="6"/>
  <c r="BY8" i="6" s="1"/>
  <c r="BY9" i="6"/>
  <c r="BY4" i="6"/>
  <c r="BZ5" i="6"/>
  <c r="BY39" i="6"/>
  <c r="BY70" i="6" s="1"/>
  <c r="BY37" i="6"/>
  <c r="BY36" i="6"/>
  <c r="BY35" i="6"/>
  <c r="BY34" i="6"/>
  <c r="BY33" i="6"/>
  <c r="BY64" i="6" s="1"/>
  <c r="BY32" i="6"/>
  <c r="BY31" i="6"/>
  <c r="BY30" i="6"/>
  <c r="BY29" i="6"/>
  <c r="BY28" i="6"/>
  <c r="BY38" i="6" l="1"/>
  <c r="BY40" i="6" s="1"/>
  <c r="BZ6" i="6"/>
  <c r="BZ8" i="6" s="1"/>
  <c r="BZ4" i="6"/>
  <c r="CA5" i="6"/>
  <c r="BZ9" i="6"/>
  <c r="BZ39" i="6"/>
  <c r="BZ70" i="6" s="1"/>
  <c r="BZ38" i="6"/>
  <c r="BZ37" i="6"/>
  <c r="BZ36" i="6"/>
  <c r="BZ35" i="6"/>
  <c r="BZ34" i="6"/>
  <c r="BZ33" i="6"/>
  <c r="BZ64" i="6" s="1"/>
  <c r="BZ32" i="6"/>
  <c r="BZ31" i="6"/>
  <c r="BZ30" i="6"/>
  <c r="BZ29" i="6"/>
  <c r="BZ28" i="6"/>
  <c r="BZ40" i="6" l="1"/>
  <c r="CA9" i="6"/>
  <c r="CB5" i="6"/>
  <c r="CA4" i="6"/>
  <c r="CA6" i="6"/>
  <c r="CA8" i="6" s="1"/>
  <c r="CB6" i="6" l="1"/>
  <c r="CB8" i="6" s="1"/>
  <c r="CC5" i="6"/>
  <c r="CB4" i="6"/>
  <c r="CB9" i="6"/>
  <c r="CB39" i="6"/>
  <c r="CB70" i="6" s="1"/>
  <c r="CB38" i="6"/>
  <c r="CB37" i="6"/>
  <c r="CB36" i="6"/>
  <c r="CB35" i="6"/>
  <c r="CB34" i="6"/>
  <c r="CB33" i="6"/>
  <c r="CB64" i="6" s="1"/>
  <c r="CB32" i="6"/>
  <c r="CB31" i="6"/>
  <c r="CB30" i="6"/>
  <c r="CB29" i="6"/>
  <c r="CB28" i="6"/>
  <c r="CB40" i="6" l="1"/>
  <c r="CC9" i="6"/>
  <c r="CC6" i="6"/>
  <c r="CC8" i="6" s="1"/>
  <c r="CC4" i="6"/>
  <c r="CD5" i="6"/>
  <c r="CC39" i="6"/>
  <c r="CC70" i="6" s="1"/>
  <c r="CC38" i="6"/>
  <c r="CC37" i="6"/>
  <c r="CC36" i="6"/>
  <c r="CC35" i="6"/>
  <c r="CC34" i="6"/>
  <c r="CC33" i="6"/>
  <c r="CC64" i="6" s="1"/>
  <c r="CC32" i="6"/>
  <c r="CC31" i="6"/>
  <c r="CC30" i="6"/>
  <c r="CC29" i="6"/>
  <c r="CC28" i="6"/>
  <c r="CD9" i="6" l="1"/>
  <c r="CE5" i="6"/>
  <c r="CD4" i="6"/>
  <c r="CD6" i="6"/>
  <c r="CD8" i="6" s="1"/>
  <c r="CC40" i="6"/>
  <c r="CE9" i="6" l="1"/>
  <c r="CE6" i="6"/>
  <c r="CE8" i="6" s="1"/>
  <c r="CE4" i="6"/>
  <c r="CF5" i="6"/>
  <c r="CE39" i="6"/>
  <c r="CE70" i="6" s="1"/>
  <c r="CE38" i="6"/>
  <c r="CE37" i="6"/>
  <c r="CE36" i="6"/>
  <c r="CE35" i="6"/>
  <c r="CE34" i="6"/>
  <c r="CE33" i="6"/>
  <c r="CE64" i="6" s="1"/>
  <c r="CE32" i="6"/>
  <c r="CE31" i="6"/>
  <c r="CE30" i="6"/>
  <c r="CE29" i="6"/>
  <c r="CE28" i="6"/>
  <c r="CF9" i="6" l="1"/>
  <c r="CF4" i="6"/>
  <c r="CF6" i="6"/>
  <c r="CF8" i="6" s="1"/>
  <c r="CG5" i="6"/>
  <c r="CE40" i="6"/>
  <c r="CF39" i="6"/>
  <c r="CF70" i="6" s="1"/>
  <c r="CF38" i="6"/>
  <c r="CF37" i="6"/>
  <c r="CF36" i="6"/>
  <c r="CF35" i="6"/>
  <c r="CF34" i="6"/>
  <c r="CF33" i="6"/>
  <c r="CF64" i="6" s="1"/>
  <c r="CF32" i="6"/>
  <c r="CF31" i="6"/>
  <c r="CF30" i="6"/>
  <c r="CF29" i="6"/>
  <c r="CF28" i="6"/>
  <c r="CF40" i="6" l="1"/>
  <c r="CG9" i="6"/>
  <c r="CG4" i="6"/>
  <c r="CH5" i="6"/>
  <c r="CG6" i="6"/>
  <c r="CG8" i="6" s="1"/>
  <c r="CH9" i="6" l="1"/>
  <c r="CI5" i="6"/>
  <c r="CH4" i="6"/>
  <c r="CH6" i="6"/>
  <c r="CH8" i="6" s="1"/>
  <c r="CH39" i="6"/>
  <c r="CH70" i="6" s="1"/>
  <c r="CH38" i="6"/>
  <c r="CH37" i="6"/>
  <c r="CH36" i="6"/>
  <c r="CH35" i="6"/>
  <c r="CH34" i="6"/>
  <c r="CH33" i="6"/>
  <c r="CH64" i="6" s="1"/>
  <c r="CH32" i="6"/>
  <c r="CH31" i="6"/>
  <c r="CH30" i="6"/>
  <c r="CH29" i="6"/>
  <c r="CH28" i="6"/>
  <c r="CH40" i="6" l="1"/>
  <c r="CI9" i="6"/>
  <c r="CJ5" i="6"/>
  <c r="CI4" i="6"/>
  <c r="CI6" i="6"/>
  <c r="CI8" i="6" s="1"/>
  <c r="CI39" i="6"/>
  <c r="CI70" i="6" s="1"/>
  <c r="CI38" i="6"/>
  <c r="CI37" i="6"/>
  <c r="CI36" i="6"/>
  <c r="CI35" i="6"/>
  <c r="CI34" i="6"/>
  <c r="CI33" i="6"/>
  <c r="CI64" i="6" s="1"/>
  <c r="CI32" i="6"/>
  <c r="CI31" i="6"/>
  <c r="CI30" i="6"/>
  <c r="CI29" i="6"/>
  <c r="CI28" i="6"/>
  <c r="CI40" i="6" l="1"/>
  <c r="CJ9" i="6"/>
  <c r="CK5" i="6"/>
  <c r="CJ4" i="6"/>
  <c r="CJ6" i="6"/>
  <c r="CJ8" i="6" s="1"/>
  <c r="CK9" i="6" l="1"/>
  <c r="CK6" i="6"/>
  <c r="CK8" i="6" s="1"/>
  <c r="CK4" i="6"/>
  <c r="CL5" i="6"/>
  <c r="CK39" i="6"/>
  <c r="CK70" i="6" s="1"/>
  <c r="CK38" i="6"/>
  <c r="CK37" i="6"/>
  <c r="CK36" i="6"/>
  <c r="CK35" i="6"/>
  <c r="CK34" i="6"/>
  <c r="CK33" i="6"/>
  <c r="CK64" i="6" s="1"/>
  <c r="CK32" i="6"/>
  <c r="CK31" i="6"/>
  <c r="CK30" i="6"/>
  <c r="CK29" i="6"/>
  <c r="CK28" i="6"/>
  <c r="CL9" i="6" l="1"/>
  <c r="CL6" i="6"/>
  <c r="CL8" i="6" s="1"/>
  <c r="CL4" i="6"/>
  <c r="CM5" i="6"/>
  <c r="CK40" i="6"/>
  <c r="CL39" i="6"/>
  <c r="CL70" i="6" s="1"/>
  <c r="CL38" i="6"/>
  <c r="CL37" i="6"/>
  <c r="CL36" i="6"/>
  <c r="CL35" i="6"/>
  <c r="CL34" i="6"/>
  <c r="CL33" i="6"/>
  <c r="CL64" i="6" s="1"/>
  <c r="CL32" i="6"/>
  <c r="CL31" i="6"/>
  <c r="CL30" i="6"/>
  <c r="CL29" i="6"/>
  <c r="CL28" i="6"/>
  <c r="CL40" i="6" l="1"/>
  <c r="CM9" i="6"/>
  <c r="CM6" i="6"/>
  <c r="CM8" i="6" s="1"/>
  <c r="CM4" i="6"/>
  <c r="CN5" i="6"/>
  <c r="CN9" i="6" l="1"/>
  <c r="CN4" i="6"/>
  <c r="CN6" i="6"/>
  <c r="CN8" i="6" s="1"/>
  <c r="CO5" i="6"/>
  <c r="CN39" i="6"/>
  <c r="CN70" i="6" s="1"/>
  <c r="CN38" i="6"/>
  <c r="CN37" i="6"/>
  <c r="CN36" i="6"/>
  <c r="CN35" i="6"/>
  <c r="CN34" i="6"/>
  <c r="CN33" i="6"/>
  <c r="CN64" i="6" s="1"/>
  <c r="CN32" i="6"/>
  <c r="CN31" i="6"/>
  <c r="CN30" i="6"/>
  <c r="CN29" i="6"/>
  <c r="CN28" i="6"/>
  <c r="CO6" i="6" l="1"/>
  <c r="CO8" i="6" s="1"/>
  <c r="CO4" i="6"/>
  <c r="CP5" i="6"/>
  <c r="CO9" i="6"/>
  <c r="CN40" i="6"/>
  <c r="CO39" i="6"/>
  <c r="CO70" i="6" s="1"/>
  <c r="CO38" i="6"/>
  <c r="CO37" i="6"/>
  <c r="CO36" i="6"/>
  <c r="CO35" i="6"/>
  <c r="CO34" i="6"/>
  <c r="CO33" i="6"/>
  <c r="CO64" i="6" s="1"/>
  <c r="CO32" i="6"/>
  <c r="CO31" i="6"/>
  <c r="CO30" i="6"/>
  <c r="CO29" i="6"/>
  <c r="CO28" i="6"/>
  <c r="CO40" i="6" l="1"/>
  <c r="CP6" i="6"/>
  <c r="CP8" i="6" s="1"/>
  <c r="CP4" i="6"/>
  <c r="CQ5" i="6"/>
  <c r="CP9" i="6"/>
  <c r="CQ9" i="6" l="1"/>
  <c r="CR5" i="6"/>
  <c r="CQ4" i="6"/>
  <c r="CQ6" i="6"/>
  <c r="CQ8" i="6" s="1"/>
  <c r="CQ39" i="6"/>
  <c r="CQ70" i="6" s="1"/>
  <c r="CQ38" i="6"/>
  <c r="CQ37" i="6"/>
  <c r="CQ36" i="6"/>
  <c r="CQ35" i="6"/>
  <c r="CQ34" i="6"/>
  <c r="CQ33" i="6"/>
  <c r="CQ64" i="6" s="1"/>
  <c r="CQ32" i="6"/>
  <c r="CQ31" i="6"/>
  <c r="CQ30" i="6"/>
  <c r="CQ29" i="6"/>
  <c r="CQ28" i="6"/>
  <c r="CQ40" i="6" l="1"/>
  <c r="CR6" i="6"/>
  <c r="CR8" i="6" s="1"/>
  <c r="CS5" i="6"/>
  <c r="CR4" i="6"/>
  <c r="CR9" i="6"/>
  <c r="CR39" i="6"/>
  <c r="CR70" i="6" s="1"/>
  <c r="CR38" i="6"/>
  <c r="CR37" i="6"/>
  <c r="CR36" i="6"/>
  <c r="CR35" i="6"/>
  <c r="CR34" i="6"/>
  <c r="CR33" i="6"/>
  <c r="CR64" i="6" s="1"/>
  <c r="CR32" i="6"/>
  <c r="CR31" i="6"/>
  <c r="CR30" i="6"/>
  <c r="CR29" i="6"/>
  <c r="CR28" i="6"/>
  <c r="CR40" i="6" l="1"/>
  <c r="CS9" i="6"/>
  <c r="CS6" i="6"/>
  <c r="CS8" i="6" s="1"/>
  <c r="CS4" i="6"/>
  <c r="CT5" i="6"/>
  <c r="CT9" i="6" l="1"/>
  <c r="CT6" i="6"/>
  <c r="CT8" i="6" s="1"/>
  <c r="CT4" i="6"/>
  <c r="CU5" i="6"/>
  <c r="CT39" i="6"/>
  <c r="CT70" i="6" s="1"/>
  <c r="CT38" i="6"/>
  <c r="CT37" i="6"/>
  <c r="CT36" i="6"/>
  <c r="CT35" i="6"/>
  <c r="CT34" i="6"/>
  <c r="CT33" i="6"/>
  <c r="CT64" i="6" s="1"/>
  <c r="CT32" i="6"/>
  <c r="CT31" i="6"/>
  <c r="CT30" i="6"/>
  <c r="CT29" i="6"/>
  <c r="CT28" i="6"/>
  <c r="CU9" i="6" l="1"/>
  <c r="CU4" i="6"/>
  <c r="CV5" i="6"/>
  <c r="CU6" i="6"/>
  <c r="CU8" i="6" s="1"/>
  <c r="CT40" i="6"/>
  <c r="CU39" i="6"/>
  <c r="CU70" i="6" s="1"/>
  <c r="CU38" i="6"/>
  <c r="CU37" i="6"/>
  <c r="CU36" i="6"/>
  <c r="CU35" i="6"/>
  <c r="CU34" i="6"/>
  <c r="CU33" i="6"/>
  <c r="CU64" i="6" s="1"/>
  <c r="CU32" i="6"/>
  <c r="CU31" i="6"/>
  <c r="CU30" i="6"/>
  <c r="CU29" i="6"/>
  <c r="CU28" i="6"/>
  <c r="CU40" i="6" l="1"/>
  <c r="CV9" i="6"/>
  <c r="CW5" i="6"/>
  <c r="CV4" i="6"/>
  <c r="CV6" i="6"/>
  <c r="CV8" i="6" s="1"/>
  <c r="CW9" i="6" l="1"/>
  <c r="CW4" i="6"/>
  <c r="CX5" i="6"/>
  <c r="CW6" i="6"/>
  <c r="CW8" i="6" s="1"/>
  <c r="CW39" i="6"/>
  <c r="CW70" i="6" s="1"/>
  <c r="CW38" i="6"/>
  <c r="CW37" i="6"/>
  <c r="CW36" i="6"/>
  <c r="CW35" i="6"/>
  <c r="CW34" i="6"/>
  <c r="CW33" i="6"/>
  <c r="CW64" i="6" s="1"/>
  <c r="CW32" i="6"/>
  <c r="CW31" i="6"/>
  <c r="CW30" i="6"/>
  <c r="CW29" i="6"/>
  <c r="CW28" i="6"/>
  <c r="CX9" i="6" l="1"/>
  <c r="CX4" i="6"/>
  <c r="CY5" i="6"/>
  <c r="CX6" i="6"/>
  <c r="CX8" i="6" s="1"/>
  <c r="CW40" i="6"/>
  <c r="CX39" i="6"/>
  <c r="CX70" i="6" s="1"/>
  <c r="CX38" i="6"/>
  <c r="CX37" i="6"/>
  <c r="CX36" i="6"/>
  <c r="CX35" i="6"/>
  <c r="CX34" i="6"/>
  <c r="CX33" i="6"/>
  <c r="CX64" i="6" s="1"/>
  <c r="CX32" i="6"/>
  <c r="CX31" i="6"/>
  <c r="CX30" i="6"/>
  <c r="CX29" i="6"/>
  <c r="CX28" i="6"/>
  <c r="CX40" i="6" l="1"/>
  <c r="CY9" i="6"/>
  <c r="CZ5" i="6"/>
  <c r="CY4" i="6"/>
  <c r="CY6" i="6"/>
  <c r="CY8" i="6" s="1"/>
  <c r="CZ9" i="6" l="1"/>
  <c r="DA5" i="6"/>
  <c r="CZ4" i="6"/>
  <c r="CZ6" i="6"/>
  <c r="CZ8" i="6" s="1"/>
  <c r="CZ39" i="6"/>
  <c r="CZ70" i="6" s="1"/>
  <c r="CZ38" i="6"/>
  <c r="CZ37" i="6"/>
  <c r="CZ36" i="6"/>
  <c r="CZ35" i="6"/>
  <c r="CZ34" i="6"/>
  <c r="CZ33" i="6"/>
  <c r="CZ64" i="6" s="1"/>
  <c r="CZ32" i="6"/>
  <c r="CZ31" i="6"/>
  <c r="CZ30" i="6"/>
  <c r="CZ29" i="6"/>
  <c r="CZ28" i="6"/>
  <c r="CZ40" i="6" l="1"/>
  <c r="DA9" i="6"/>
  <c r="DA6" i="6"/>
  <c r="DA8" i="6" s="1"/>
  <c r="DA4" i="6"/>
  <c r="DB5" i="6"/>
  <c r="DA39" i="6"/>
  <c r="DA70" i="6" s="1"/>
  <c r="DA38" i="6"/>
  <c r="DA37" i="6"/>
  <c r="DA36" i="6"/>
  <c r="DA35" i="6"/>
  <c r="DA34" i="6"/>
  <c r="DA33" i="6"/>
  <c r="DA64" i="6" s="1"/>
  <c r="DA32" i="6"/>
  <c r="DA31" i="6"/>
  <c r="DA30" i="6"/>
  <c r="DA29" i="6"/>
  <c r="DA28" i="6"/>
  <c r="DB9" i="6" l="1"/>
  <c r="DB6" i="6"/>
  <c r="DB8" i="6" s="1"/>
  <c r="DB4" i="6"/>
  <c r="DC5" i="6"/>
  <c r="DA40" i="6"/>
  <c r="DC9" i="6" l="1"/>
  <c r="DD5" i="6"/>
  <c r="DC4" i="6"/>
  <c r="DC6" i="6"/>
  <c r="DC8" i="6" s="1"/>
  <c r="DC39" i="6"/>
  <c r="DC70" i="6" s="1"/>
  <c r="DC38" i="6"/>
  <c r="DC37" i="6"/>
  <c r="DC36" i="6"/>
  <c r="DC35" i="6"/>
  <c r="DC34" i="6"/>
  <c r="DC33" i="6"/>
  <c r="DC64" i="6" s="1"/>
  <c r="DC32" i="6"/>
  <c r="DC31" i="6"/>
  <c r="DC30" i="6"/>
  <c r="DC29" i="6"/>
  <c r="DC28" i="6"/>
  <c r="DC40" i="6" l="1"/>
  <c r="DD6" i="6"/>
  <c r="DD8" i="6" s="1"/>
  <c r="DE5" i="6"/>
  <c r="DD4" i="6"/>
  <c r="DD9" i="6"/>
  <c r="DD39" i="6"/>
  <c r="DD70" i="6" s="1"/>
  <c r="DD38" i="6"/>
  <c r="DD37" i="6"/>
  <c r="DD36" i="6"/>
  <c r="DD35" i="6"/>
  <c r="DD34" i="6"/>
  <c r="DD33" i="6"/>
  <c r="DD64" i="6" s="1"/>
  <c r="DD32" i="6"/>
  <c r="DD31" i="6"/>
  <c r="DD30" i="6"/>
  <c r="DD29" i="6"/>
  <c r="DD28" i="6"/>
  <c r="DD40" i="6" l="1"/>
  <c r="DE6" i="6"/>
  <c r="DE8" i="6" s="1"/>
  <c r="DE9" i="6"/>
  <c r="DF5" i="6"/>
  <c r="DE4" i="6"/>
  <c r="DF6" i="6" l="1"/>
  <c r="DF8" i="6" s="1"/>
  <c r="DG5" i="6"/>
  <c r="DF4" i="6"/>
  <c r="DF9" i="6"/>
  <c r="DF39" i="6"/>
  <c r="DF70" i="6" s="1"/>
  <c r="DF38" i="6"/>
  <c r="DF37" i="6"/>
  <c r="DF36" i="6"/>
  <c r="DF35" i="6"/>
  <c r="DF34" i="6"/>
  <c r="DF33" i="6"/>
  <c r="DF64" i="6" s="1"/>
  <c r="DF32" i="6"/>
  <c r="DF31" i="6"/>
  <c r="DF30" i="6"/>
  <c r="DF29" i="6"/>
  <c r="DF28" i="6"/>
  <c r="DG9" i="6" l="1"/>
  <c r="DG6" i="6"/>
  <c r="DG8" i="6" s="1"/>
  <c r="DG4" i="6"/>
  <c r="DH5" i="6"/>
  <c r="DF40" i="6"/>
  <c r="DG39" i="6"/>
  <c r="DG70" i="6" s="1"/>
  <c r="DG38" i="6"/>
  <c r="DG37" i="6"/>
  <c r="DG36" i="6"/>
  <c r="DG35" i="6"/>
  <c r="DG34" i="6"/>
  <c r="DG33" i="6"/>
  <c r="DG64" i="6" s="1"/>
  <c r="DG32" i="6"/>
  <c r="DG31" i="6"/>
  <c r="DG30" i="6"/>
  <c r="DG29" i="6"/>
  <c r="DG28" i="6"/>
  <c r="DG40" i="6" l="1"/>
  <c r="DH6" i="6"/>
  <c r="DH8" i="6" s="1"/>
  <c r="DH9" i="6"/>
  <c r="DH4" i="6"/>
  <c r="DI5" i="6"/>
  <c r="DI9" i="6" l="1"/>
  <c r="DJ5" i="6"/>
  <c r="DI4" i="6"/>
  <c r="DI6" i="6"/>
  <c r="DI8" i="6" s="1"/>
  <c r="DJ9" i="6" l="1"/>
  <c r="DK5" i="6"/>
  <c r="DJ4" i="6"/>
  <c r="DJ6" i="6"/>
  <c r="DJ8" i="6" s="1"/>
  <c r="DK9" i="6" l="1"/>
  <c r="DK6" i="6"/>
  <c r="DK8" i="6" s="1"/>
  <c r="DK4" i="6"/>
  <c r="DL5" i="6"/>
  <c r="DL9" i="6" l="1"/>
  <c r="DM5" i="6"/>
  <c r="DL4" i="6"/>
  <c r="DL6" i="6"/>
  <c r="DL8" i="6" s="1"/>
  <c r="DM9" i="6" l="1"/>
  <c r="DM6" i="6"/>
  <c r="DM8" i="6" s="1"/>
  <c r="DN5" i="6"/>
  <c r="DM4" i="6"/>
  <c r="DN9" i="6" l="1"/>
  <c r="DN6" i="6"/>
  <c r="DN8" i="6" s="1"/>
  <c r="DO5" i="6"/>
  <c r="DN4" i="6"/>
  <c r="DO9" i="6" l="1"/>
  <c r="DO6" i="6"/>
  <c r="DO8" i="6" s="1"/>
  <c r="DO4" i="6"/>
  <c r="DP5" i="6"/>
  <c r="DP9" i="6" l="1"/>
  <c r="DQ5" i="6"/>
  <c r="DP4" i="6"/>
  <c r="DP6" i="6"/>
  <c r="DP8" i="6" s="1"/>
  <c r="DQ9" i="6" l="1"/>
  <c r="DQ6" i="6"/>
  <c r="DQ8" i="6" s="1"/>
  <c r="DQ4" i="6"/>
  <c r="DR5" i="6"/>
  <c r="DR9" i="6" l="1"/>
  <c r="DR6" i="6"/>
  <c r="DR8" i="6" s="1"/>
  <c r="DR4" i="6"/>
  <c r="DS5" i="6"/>
  <c r="DS9" i="6" l="1"/>
  <c r="DS4" i="6"/>
  <c r="DT5" i="6"/>
  <c r="DS6" i="6"/>
  <c r="DS8" i="6" s="1"/>
  <c r="DT6" i="6" l="1"/>
  <c r="DT8" i="6" s="1"/>
  <c r="DU5" i="6"/>
  <c r="DT9" i="6"/>
  <c r="DT4" i="6"/>
  <c r="DU6" i="6" l="1"/>
  <c r="DU8" i="6" s="1"/>
  <c r="DU4" i="6"/>
  <c r="DV5" i="6"/>
  <c r="DU9" i="6"/>
  <c r="DV6" i="6" l="1"/>
  <c r="DV8" i="6" s="1"/>
  <c r="DW5" i="6"/>
  <c r="DV9" i="6"/>
  <c r="DV4" i="6"/>
  <c r="DW9" i="6" l="1"/>
  <c r="DX5" i="6"/>
  <c r="DW4" i="6"/>
  <c r="DW6" i="6"/>
  <c r="DW8" i="6" s="1"/>
  <c r="DX6" i="6" l="1"/>
  <c r="DX8" i="6" s="1"/>
  <c r="DY5" i="6"/>
  <c r="DX4" i="6"/>
  <c r="DX9" i="6"/>
  <c r="DY9" i="6" l="1"/>
  <c r="DZ5" i="6"/>
  <c r="DY4" i="6"/>
  <c r="DY6" i="6"/>
  <c r="DY8" i="6" s="1"/>
  <c r="DZ9" i="6" l="1"/>
  <c r="EA5" i="6"/>
  <c r="DZ4" i="6"/>
  <c r="DZ6" i="6"/>
  <c r="DZ8" i="6" s="1"/>
  <c r="EA9" i="6" l="1"/>
  <c r="EA6" i="6"/>
  <c r="EA8" i="6" s="1"/>
  <c r="EB5" i="6"/>
  <c r="EA4" i="6"/>
  <c r="EB9" i="6" l="1"/>
  <c r="EC5" i="6"/>
  <c r="EB4" i="6"/>
  <c r="EB6" i="6"/>
  <c r="EB8" i="6" s="1"/>
  <c r="EC9" i="6" l="1"/>
  <c r="EC4" i="6"/>
  <c r="EC6" i="6"/>
  <c r="EC8" i="6" s="1"/>
  <c r="ED5" i="6"/>
  <c r="ED9" i="6" l="1"/>
  <c r="EE5" i="6"/>
  <c r="ED6" i="6"/>
  <c r="ED8" i="6" s="1"/>
  <c r="ED4" i="6"/>
  <c r="EE9" i="6" l="1"/>
  <c r="EE6" i="6"/>
  <c r="EE8" i="6" s="1"/>
  <c r="EE4" i="6"/>
  <c r="EF5" i="6"/>
  <c r="EF9" i="6" l="1"/>
  <c r="EF6" i="6"/>
  <c r="EF8" i="6" s="1"/>
  <c r="EF4" i="6"/>
  <c r="EG5" i="6"/>
  <c r="EG9" i="6" l="1"/>
  <c r="EH5" i="6"/>
  <c r="EG6" i="6"/>
  <c r="EG8" i="6" s="1"/>
  <c r="EG4" i="6"/>
  <c r="EH9" i="6" l="1"/>
  <c r="EI5" i="6"/>
  <c r="EH4" i="6"/>
  <c r="EH6" i="6"/>
  <c r="EH8" i="6" s="1"/>
  <c r="EI9" i="6" l="1"/>
  <c r="EJ5" i="6"/>
  <c r="EI4" i="6"/>
  <c r="EI6" i="6"/>
  <c r="EI8" i="6" s="1"/>
  <c r="EJ9" i="6" l="1"/>
  <c r="EK5" i="6"/>
  <c r="EJ4" i="6"/>
  <c r="EJ6" i="6"/>
  <c r="EJ8" i="6" s="1"/>
  <c r="EK6" i="6" l="1"/>
  <c r="EK8" i="6" s="1"/>
  <c r="EK9" i="6"/>
  <c r="EL5" i="6"/>
  <c r="EK4" i="6"/>
  <c r="EL6" i="6" l="1"/>
  <c r="EL8" i="6" s="1"/>
  <c r="EM5" i="6"/>
  <c r="EL4" i="6"/>
  <c r="EL9" i="6"/>
  <c r="EM9" i="6" l="1"/>
  <c r="EN5" i="6"/>
  <c r="EM4" i="6"/>
  <c r="EM6" i="6"/>
  <c r="EM8" i="6" s="1"/>
  <c r="EN6" i="6" l="1"/>
  <c r="EN8" i="6" s="1"/>
  <c r="EO5" i="6"/>
  <c r="EN4" i="6"/>
  <c r="EN9" i="6"/>
  <c r="EO9" i="6" l="1"/>
  <c r="EO6" i="6"/>
  <c r="EO8" i="6" s="1"/>
  <c r="EO4" i="6"/>
  <c r="EP5" i="6"/>
  <c r="EP9" i="6" l="1"/>
  <c r="EQ5" i="6"/>
  <c r="EP4" i="6"/>
  <c r="EP6" i="6"/>
  <c r="EP8" i="6" s="1"/>
  <c r="EQ9" i="6" l="1"/>
  <c r="EQ6" i="6"/>
  <c r="EQ8" i="6" s="1"/>
  <c r="EQ4" i="6"/>
  <c r="ER5" i="6"/>
  <c r="ER9" i="6" l="1"/>
  <c r="ES5" i="6"/>
  <c r="ER6" i="6"/>
  <c r="ER8" i="6" s="1"/>
  <c r="ER4" i="6"/>
  <c r="ES9" i="6" l="1"/>
  <c r="ES4" i="6"/>
  <c r="ET5" i="6"/>
  <c r="ES6" i="6"/>
  <c r="ES8" i="6" s="1"/>
  <c r="ET9" i="6" l="1"/>
  <c r="EU5" i="6"/>
  <c r="ET4" i="6"/>
  <c r="ET6" i="6"/>
  <c r="ET8" i="6" s="1"/>
  <c r="EU9" i="6" l="1"/>
  <c r="EV5" i="6"/>
  <c r="EU4" i="6"/>
  <c r="EU6" i="6"/>
  <c r="EU8" i="6" s="1"/>
  <c r="EV9" i="6" l="1"/>
  <c r="EW5" i="6"/>
  <c r="EV4" i="6"/>
  <c r="EV6" i="6"/>
  <c r="EV8" i="6" s="1"/>
  <c r="EW9" i="6" l="1"/>
  <c r="EX5" i="6"/>
  <c r="EW4" i="6"/>
  <c r="EW6" i="6"/>
  <c r="EW8" i="6" s="1"/>
  <c r="EX9" i="6" l="1"/>
  <c r="EY5" i="6"/>
  <c r="EX4" i="6"/>
  <c r="EX6" i="6"/>
  <c r="EX8" i="6" s="1"/>
  <c r="EY9" i="6" l="1"/>
  <c r="EZ5" i="6"/>
  <c r="EY4" i="6"/>
  <c r="EY6" i="6"/>
  <c r="EY8" i="6" s="1"/>
  <c r="EZ9" i="6" l="1"/>
  <c r="FA5" i="6"/>
  <c r="EZ4" i="6"/>
  <c r="EZ6" i="6"/>
  <c r="EZ8" i="6" s="1"/>
  <c r="FA6" i="6" l="1"/>
  <c r="FA8" i="6" s="1"/>
  <c r="FA9" i="6"/>
  <c r="FB5" i="6"/>
  <c r="FA4" i="6"/>
  <c r="FB6" i="6" l="1"/>
  <c r="FB8" i="6" s="1"/>
  <c r="FB9" i="6"/>
  <c r="FC5" i="6"/>
  <c r="FB4" i="6"/>
  <c r="FC9" i="6" l="1"/>
  <c r="FD5" i="6"/>
  <c r="FC4" i="6"/>
  <c r="FC6" i="6"/>
  <c r="FC8" i="6" s="1"/>
  <c r="FD6" i="6" l="1"/>
  <c r="FD8" i="6" s="1"/>
  <c r="FE5" i="6"/>
  <c r="FD4" i="6"/>
  <c r="FD9" i="6"/>
  <c r="FE9" i="6" l="1"/>
  <c r="FF5" i="6"/>
  <c r="FE4" i="6"/>
  <c r="FE6" i="6"/>
  <c r="FE8" i="6" s="1"/>
  <c r="FF9" i="6" l="1"/>
  <c r="FF6" i="6"/>
  <c r="FF8" i="6" s="1"/>
  <c r="FF4" i="6"/>
  <c r="FG5" i="6"/>
  <c r="FG9" i="6" l="1"/>
  <c r="FG4" i="6"/>
  <c r="FH5" i="6"/>
  <c r="FG6" i="6"/>
  <c r="FG8" i="6" s="1"/>
  <c r="FH9" i="6" l="1"/>
  <c r="FI5" i="6"/>
  <c r="FH4" i="6"/>
  <c r="FH6" i="6"/>
  <c r="FH8" i="6" s="1"/>
  <c r="FI9" i="6" l="1"/>
  <c r="FI4" i="6"/>
  <c r="FJ5" i="6"/>
  <c r="FI6" i="6"/>
  <c r="FI8" i="6" s="1"/>
  <c r="FJ9" i="6" l="1"/>
  <c r="FJ4" i="6"/>
  <c r="FK5" i="6"/>
  <c r="FJ6" i="6"/>
  <c r="FJ8" i="6" s="1"/>
  <c r="FK9" i="6" l="1"/>
  <c r="FL5" i="6"/>
  <c r="FK4" i="6"/>
  <c r="FK6" i="6"/>
  <c r="FK8" i="6" s="1"/>
  <c r="FL9" i="6" l="1"/>
  <c r="FM5" i="6"/>
  <c r="FL4" i="6"/>
  <c r="FL6" i="6"/>
  <c r="FL8" i="6" s="1"/>
  <c r="FM9" i="6" l="1"/>
  <c r="FM6" i="6"/>
  <c r="FM8" i="6" s="1"/>
  <c r="FM4" i="6"/>
  <c r="FN5" i="6"/>
  <c r="FN9" i="6" l="1"/>
  <c r="FN6" i="6"/>
  <c r="FN8" i="6" s="1"/>
  <c r="FN4" i="6"/>
  <c r="FO5" i="6"/>
  <c r="FO9" i="6" l="1"/>
  <c r="FP5" i="6"/>
  <c r="FO4" i="6"/>
  <c r="FO6" i="6"/>
  <c r="FO8" i="6" s="1"/>
  <c r="FP9" i="6" l="1"/>
  <c r="FP6" i="6"/>
  <c r="FP8" i="6" s="1"/>
  <c r="FP4" i="6"/>
  <c r="FQ5" i="6"/>
  <c r="FQ6" i="6" l="1"/>
  <c r="FQ8" i="6" s="1"/>
  <c r="FR5" i="6"/>
  <c r="FQ4" i="6"/>
  <c r="FQ9" i="6"/>
  <c r="FR6" i="6" l="1"/>
  <c r="FR8" i="6" s="1"/>
  <c r="FS5" i="6"/>
  <c r="FR4" i="6"/>
  <c r="FR9" i="6"/>
  <c r="FS9" i="6" l="1"/>
  <c r="FT5" i="6"/>
  <c r="FS4" i="6"/>
  <c r="FS6" i="6"/>
  <c r="FS8" i="6" s="1"/>
  <c r="FT6" i="6" l="1"/>
  <c r="FT8" i="6" s="1"/>
  <c r="FU5" i="6"/>
  <c r="FT4" i="6"/>
  <c r="FT9" i="6"/>
  <c r="FU9" i="6" l="1"/>
  <c r="FV5" i="6"/>
  <c r="FU4" i="6"/>
  <c r="FU6" i="6"/>
  <c r="FU8" i="6" s="1"/>
  <c r="FV9" i="6" l="1"/>
  <c r="FW5" i="6"/>
  <c r="FV4" i="6"/>
  <c r="FV6" i="6"/>
  <c r="FV8" i="6" s="1"/>
  <c r="FW9" i="6" l="1"/>
  <c r="FW6" i="6"/>
  <c r="FW8" i="6" s="1"/>
  <c r="FX5" i="6"/>
  <c r="FW4" i="6"/>
  <c r="FX9" i="6" l="1"/>
  <c r="FY5" i="6"/>
  <c r="FX4" i="6"/>
  <c r="FX6" i="6"/>
  <c r="FX8" i="6" s="1"/>
  <c r="FY9" i="6" l="1"/>
  <c r="FY4" i="6"/>
  <c r="FZ5" i="6"/>
  <c r="FY6" i="6"/>
  <c r="FY8" i="6" s="1"/>
  <c r="FZ9" i="6" l="1"/>
  <c r="FZ4" i="6"/>
  <c r="GA5" i="6"/>
  <c r="FZ6" i="6"/>
  <c r="FZ8" i="6" s="1"/>
  <c r="GA9" i="6" l="1"/>
  <c r="GB5" i="6"/>
  <c r="GA4" i="6"/>
  <c r="GA6" i="6"/>
  <c r="GA8" i="6" s="1"/>
  <c r="GB9" i="6" l="1"/>
  <c r="GB6" i="6"/>
  <c r="GB8" i="6" s="1"/>
  <c r="GB4" i="6"/>
  <c r="GC5" i="6"/>
  <c r="GC9" i="6" l="1"/>
  <c r="GD5" i="6"/>
  <c r="GC4" i="6"/>
  <c r="GC6" i="6"/>
  <c r="GC8" i="6" s="1"/>
  <c r="GD9" i="6" l="1"/>
  <c r="GD4" i="6"/>
  <c r="GE5" i="6"/>
  <c r="GD6" i="6"/>
  <c r="GD8" i="6" s="1"/>
  <c r="GE9" i="6" l="1"/>
  <c r="GF5" i="6"/>
  <c r="GE4" i="6"/>
  <c r="GE6" i="6"/>
  <c r="GE8" i="6" s="1"/>
  <c r="GF9" i="6" l="1"/>
  <c r="GG5" i="6"/>
  <c r="GF6" i="6"/>
  <c r="GF8" i="6" s="1"/>
  <c r="GF4" i="6"/>
  <c r="GG6" i="6" l="1"/>
  <c r="GG8" i="6" s="1"/>
  <c r="GG9" i="6"/>
  <c r="GH5" i="6"/>
  <c r="GG4" i="6"/>
  <c r="GH6" i="6" l="1"/>
  <c r="GH8" i="6" s="1"/>
  <c r="GH4" i="6"/>
  <c r="GH9" i="6"/>
  <c r="GI5" i="6"/>
  <c r="GI9" i="6" l="1"/>
  <c r="GJ5" i="6"/>
  <c r="GI4" i="6"/>
  <c r="GI6" i="6"/>
  <c r="GI8" i="6" s="1"/>
  <c r="GJ6" i="6" l="1"/>
  <c r="GJ8" i="6" s="1"/>
  <c r="GK5" i="6"/>
  <c r="GJ9" i="6"/>
  <c r="GJ4" i="6"/>
  <c r="GK9" i="6" l="1"/>
  <c r="GL5" i="6"/>
  <c r="GK6" i="6"/>
  <c r="GK8" i="6" s="1"/>
  <c r="GK4" i="6"/>
  <c r="GL9" i="6" l="1"/>
  <c r="GL6" i="6"/>
  <c r="GL8" i="6" s="1"/>
  <c r="GL4" i="6"/>
  <c r="GM5" i="6"/>
  <c r="GM9" i="6" l="1"/>
  <c r="GM6" i="6"/>
  <c r="GM8" i="6" s="1"/>
  <c r="GM4" i="6"/>
  <c r="GN5" i="6"/>
  <c r="GN9" i="6" l="1"/>
  <c r="GO5" i="6"/>
  <c r="GN6" i="6"/>
  <c r="GN8" i="6" s="1"/>
  <c r="GN4" i="6"/>
  <c r="GO9" i="6" l="1"/>
  <c r="GO6" i="6"/>
  <c r="GO8" i="6" s="1"/>
  <c r="GO4" i="6"/>
  <c r="GP5" i="6"/>
  <c r="GP9" i="6" l="1"/>
  <c r="GP6" i="6"/>
  <c r="GP8" i="6" s="1"/>
  <c r="GQ5" i="6"/>
  <c r="GP4" i="6"/>
  <c r="GQ9" i="6" l="1"/>
  <c r="GQ6" i="6"/>
  <c r="GQ8" i="6" s="1"/>
  <c r="GR5" i="6"/>
  <c r="GQ4" i="6"/>
  <c r="GR9" i="6" l="1"/>
  <c r="GS5" i="6"/>
  <c r="GR4" i="6"/>
  <c r="GR6" i="6"/>
  <c r="GR8" i="6" s="1"/>
  <c r="GS9" i="6" l="1"/>
  <c r="GT5" i="6"/>
  <c r="GS4" i="6"/>
  <c r="GS6" i="6"/>
  <c r="GS8" i="6" s="1"/>
  <c r="GT9" i="6" l="1"/>
  <c r="GU5" i="6"/>
  <c r="GT4" i="6"/>
  <c r="GT6" i="6"/>
  <c r="GT8" i="6" s="1"/>
  <c r="GU9" i="6" l="1"/>
  <c r="GU6" i="6"/>
  <c r="GU8" i="6" s="1"/>
  <c r="GU4" i="6"/>
  <c r="GV5" i="6"/>
  <c r="GV6" i="6" l="1"/>
  <c r="GV8" i="6" s="1"/>
  <c r="GV9" i="6"/>
  <c r="GV4" i="6"/>
  <c r="GW5" i="6"/>
  <c r="GW6" i="6" l="1"/>
  <c r="GW8" i="6" s="1"/>
  <c r="GW4" i="6"/>
  <c r="GX5" i="6"/>
  <c r="GW9" i="6"/>
  <c r="GX6" i="6" l="1"/>
  <c r="GX8" i="6" s="1"/>
  <c r="GX4" i="6"/>
  <c r="GY5" i="6"/>
  <c r="GX9" i="6"/>
  <c r="GY9" i="6" l="1"/>
  <c r="GY6" i="6"/>
  <c r="GY8" i="6" s="1"/>
  <c r="GY4" i="6"/>
  <c r="GZ5" i="6"/>
  <c r="GZ6" i="6" l="1"/>
  <c r="GZ8" i="6" s="1"/>
  <c r="GZ9" i="6"/>
  <c r="GZ4" i="6"/>
  <c r="HA5" i="6"/>
  <c r="HA9" i="6" l="1"/>
  <c r="HB5" i="6"/>
  <c r="HA4" i="6"/>
  <c r="HA6" i="6"/>
  <c r="HA8" i="6" s="1"/>
  <c r="HB9" i="6" l="1"/>
  <c r="HB6" i="6"/>
  <c r="HB8" i="6" s="1"/>
  <c r="HB4" i="6"/>
  <c r="HC5" i="6"/>
  <c r="HC9" i="6" l="1"/>
  <c r="HC6" i="6"/>
  <c r="HC8" i="6" s="1"/>
  <c r="HC4" i="6"/>
  <c r="HD5" i="6"/>
  <c r="HD9" i="6" l="1"/>
  <c r="HE5" i="6"/>
  <c r="HD6" i="6"/>
  <c r="HD8" i="6" s="1"/>
  <c r="HD4" i="6"/>
  <c r="HE9" i="6" l="1"/>
  <c r="HE6" i="6"/>
  <c r="HE8" i="6" s="1"/>
  <c r="HE4" i="6"/>
  <c r="HF5" i="6"/>
  <c r="HF9" i="6" l="1"/>
  <c r="HG5" i="6"/>
  <c r="HF4" i="6"/>
  <c r="HF6" i="6"/>
  <c r="HF8" i="6" s="1"/>
  <c r="HG9" i="6" l="1"/>
  <c r="HH5" i="6"/>
  <c r="HG4" i="6"/>
  <c r="HG6" i="6"/>
  <c r="HG8" i="6" s="1"/>
  <c r="HH9" i="6" l="1"/>
  <c r="HI5" i="6"/>
  <c r="HH4" i="6"/>
  <c r="HH6" i="6"/>
  <c r="HH8" i="6" s="1"/>
  <c r="HI9" i="6" l="1"/>
  <c r="HI6" i="6"/>
  <c r="HI8" i="6" s="1"/>
  <c r="HI4" i="6"/>
  <c r="HJ5" i="6"/>
  <c r="HJ9" i="6" l="1"/>
  <c r="HJ6" i="6"/>
  <c r="HJ8" i="6" s="1"/>
  <c r="HJ4" i="6"/>
  <c r="HK5" i="6"/>
  <c r="HK9" i="6" l="1"/>
  <c r="HK6" i="6"/>
  <c r="HK8" i="6" s="1"/>
  <c r="HK4" i="6"/>
  <c r="HL5" i="6"/>
  <c r="HL9" i="6" l="1"/>
  <c r="HL6" i="6"/>
  <c r="HL8" i="6" s="1"/>
  <c r="HL4" i="6"/>
  <c r="HM5" i="6"/>
  <c r="HM6" i="6" l="1"/>
  <c r="HM8" i="6" s="1"/>
  <c r="HM9" i="6"/>
  <c r="HN5" i="6"/>
  <c r="HM4" i="6"/>
  <c r="HN6" i="6" l="1"/>
  <c r="HN8" i="6" s="1"/>
  <c r="HN9" i="6"/>
  <c r="HO5" i="6"/>
  <c r="HN4" i="6"/>
  <c r="HO9" i="6" l="1"/>
  <c r="HO6" i="6"/>
  <c r="HO8" i="6" s="1"/>
  <c r="HO4" i="6"/>
  <c r="HP5" i="6"/>
  <c r="HP6" i="6" l="1"/>
  <c r="HP8" i="6" s="1"/>
  <c r="HQ5" i="6"/>
  <c r="HP4" i="6"/>
  <c r="HP9" i="6"/>
  <c r="HQ9" i="6" l="1"/>
  <c r="HR5" i="6"/>
  <c r="HQ4" i="6"/>
  <c r="HQ6" i="6"/>
  <c r="HQ8" i="6" s="1"/>
  <c r="HR9" i="6" l="1"/>
  <c r="HR6" i="6"/>
  <c r="HR8" i="6" s="1"/>
  <c r="HR4" i="6"/>
  <c r="HS5" i="6"/>
  <c r="HS9" i="6" l="1"/>
  <c r="HT5" i="6"/>
  <c r="HS4" i="6"/>
  <c r="HS6" i="6"/>
  <c r="HS8" i="6" s="1"/>
  <c r="HT9" i="6" l="1"/>
  <c r="HU5" i="6"/>
  <c r="HT4" i="6"/>
  <c r="HT6" i="6"/>
  <c r="HT8" i="6" s="1"/>
  <c r="HU9" i="6" l="1"/>
  <c r="HU4" i="6"/>
  <c r="HV5" i="6"/>
  <c r="HU6" i="6"/>
  <c r="HU8" i="6" s="1"/>
  <c r="HV9" i="6" l="1"/>
  <c r="HV6" i="6"/>
  <c r="HV8" i="6" s="1"/>
  <c r="HW5" i="6"/>
  <c r="HV4" i="6"/>
  <c r="HW9" i="6" l="1"/>
  <c r="HW6" i="6"/>
  <c r="HW8" i="6" s="1"/>
  <c r="HW4" i="6"/>
  <c r="HX5" i="6"/>
  <c r="HX9" i="6" l="1"/>
  <c r="HY5" i="6"/>
  <c r="HX4" i="6"/>
  <c r="HX6" i="6"/>
  <c r="HX8" i="6" s="1"/>
  <c r="HY9" i="6" l="1"/>
  <c r="HY6" i="6"/>
  <c r="HY8" i="6" s="1"/>
  <c r="HY4" i="6"/>
  <c r="HZ5" i="6"/>
  <c r="HZ9" i="6" l="1"/>
  <c r="IA5" i="6"/>
  <c r="HZ4" i="6"/>
  <c r="HZ6" i="6"/>
  <c r="HZ8" i="6" s="1"/>
  <c r="IA9" i="6" l="1"/>
  <c r="IB5" i="6"/>
  <c r="IA4" i="6"/>
  <c r="IA6" i="6"/>
  <c r="IA8" i="6" s="1"/>
  <c r="IB6" i="6" l="1"/>
  <c r="IB8" i="6" s="1"/>
  <c r="IB9" i="6"/>
  <c r="IB4" i="6"/>
  <c r="IC5" i="6"/>
  <c r="IC6" i="6" l="1"/>
  <c r="IC8" i="6" s="1"/>
  <c r="ID5" i="6"/>
  <c r="IC4" i="6"/>
  <c r="IC9" i="6"/>
  <c r="ID6" i="6" l="1"/>
  <c r="ID8" i="6" s="1"/>
  <c r="ID4" i="6"/>
  <c r="ID9" i="6"/>
  <c r="IE5" i="6"/>
  <c r="IE9" i="6" l="1"/>
  <c r="IE6" i="6"/>
  <c r="IE8" i="6" s="1"/>
  <c r="IE4" i="6"/>
  <c r="IF5" i="6"/>
  <c r="IF6" i="6" l="1"/>
  <c r="IF8" i="6" s="1"/>
  <c r="IG5" i="6"/>
  <c r="IF4" i="6"/>
  <c r="IF9" i="6"/>
  <c r="IG9" i="6" l="1"/>
  <c r="IH5" i="6"/>
  <c r="IG4" i="6"/>
  <c r="IG6" i="6"/>
  <c r="IG8" i="6" s="1"/>
  <c r="IH9" i="6" l="1"/>
  <c r="IH6" i="6"/>
  <c r="IH8" i="6" s="1"/>
  <c r="IH4" i="6"/>
  <c r="II5" i="6"/>
  <c r="II9" i="6" l="1"/>
  <c r="IJ5" i="6"/>
  <c r="II4" i="6"/>
  <c r="II6" i="6"/>
  <c r="II8" i="6" s="1"/>
  <c r="IJ9" i="6" l="1"/>
  <c r="IK5" i="6"/>
  <c r="IJ4" i="6"/>
  <c r="IJ6" i="6"/>
  <c r="IJ8" i="6" s="1"/>
  <c r="NL3" i="9"/>
  <c r="IK9" i="6" l="1"/>
  <c r="IK4" i="6"/>
  <c r="IL5" i="6"/>
  <c r="IK6" i="6"/>
  <c r="IK8" i="6" s="1"/>
  <c r="NM3" i="9"/>
  <c r="IL9" i="6" l="1"/>
  <c r="IL4" i="6"/>
  <c r="IM5" i="6"/>
  <c r="IL6" i="6"/>
  <c r="IL8" i="6" s="1"/>
  <c r="NN3" i="9"/>
  <c r="IM9" i="6" l="1"/>
  <c r="IM6" i="6"/>
  <c r="IM8" i="6" s="1"/>
  <c r="IM4" i="6"/>
  <c r="IN5" i="6"/>
  <c r="NO3" i="9"/>
  <c r="IN9" i="6" l="1"/>
  <c r="IN6" i="6"/>
  <c r="IN8" i="6" s="1"/>
  <c r="IN4" i="6"/>
  <c r="IO5" i="6"/>
  <c r="NP3" i="9"/>
  <c r="IO9" i="6" l="1"/>
  <c r="IO6" i="6"/>
  <c r="IO8" i="6" s="1"/>
  <c r="IO4" i="6"/>
  <c r="IP5" i="6"/>
  <c r="NQ3" i="9"/>
  <c r="IP9" i="6" l="1"/>
  <c r="IP6" i="6"/>
  <c r="IP8" i="6" s="1"/>
  <c r="IP4" i="6"/>
  <c r="IQ5" i="6"/>
  <c r="NR3" i="9"/>
  <c r="IQ9" i="6" l="1"/>
  <c r="IR5" i="6"/>
  <c r="IQ4" i="6"/>
  <c r="IQ6" i="6"/>
  <c r="IQ8" i="6" s="1"/>
  <c r="NS3" i="9"/>
  <c r="IR6" i="6" l="1"/>
  <c r="IR8" i="6" s="1"/>
  <c r="IR4" i="6"/>
  <c r="IR9" i="6"/>
  <c r="IS5" i="6"/>
  <c r="NT3" i="9"/>
  <c r="AA2" i="7"/>
  <c r="AM2" i="7" s="1"/>
  <c r="AY2" i="7" s="1"/>
  <c r="BK2" i="7" s="1"/>
  <c r="BW2" i="7" s="1"/>
  <c r="CI2" i="7" s="1"/>
  <c r="CU2" i="7" s="1"/>
  <c r="DG2" i="7" s="1"/>
  <c r="DS2" i="7" s="1"/>
  <c r="EE2" i="7" s="1"/>
  <c r="EQ2" i="7" s="1"/>
  <c r="FC2" i="7" s="1"/>
  <c r="FO2" i="7" s="1"/>
  <c r="GA2" i="7" s="1"/>
  <c r="GM2" i="7" s="1"/>
  <c r="GY2" i="7" s="1"/>
  <c r="HK2" i="7" s="1"/>
  <c r="HW2" i="7" s="1"/>
  <c r="II2" i="7" s="1"/>
  <c r="IU2" i="7" s="1"/>
  <c r="Z2" i="7"/>
  <c r="AL2" i="7" s="1"/>
  <c r="AX2" i="7" s="1"/>
  <c r="BJ2" i="7" s="1"/>
  <c r="BV2" i="7" s="1"/>
  <c r="CH2" i="7" s="1"/>
  <c r="CT2" i="7" s="1"/>
  <c r="DF2" i="7" s="1"/>
  <c r="DR2" i="7" s="1"/>
  <c r="ED2" i="7" s="1"/>
  <c r="EP2" i="7" s="1"/>
  <c r="FB2" i="7" s="1"/>
  <c r="FN2" i="7" s="1"/>
  <c r="FZ2" i="7" s="1"/>
  <c r="GL2" i="7" s="1"/>
  <c r="GX2" i="7" s="1"/>
  <c r="HJ2" i="7" s="1"/>
  <c r="HV2" i="7" s="1"/>
  <c r="IH2" i="7" s="1"/>
  <c r="IT2" i="7" s="1"/>
  <c r="JF2" i="7" s="1"/>
  <c r="Y2" i="7"/>
  <c r="AK2" i="7" s="1"/>
  <c r="AW2" i="7" s="1"/>
  <c r="BI2" i="7" s="1"/>
  <c r="BU2" i="7" s="1"/>
  <c r="CG2" i="7" s="1"/>
  <c r="CS2" i="7" s="1"/>
  <c r="DE2" i="7" s="1"/>
  <c r="DQ2" i="7" s="1"/>
  <c r="EC2" i="7" s="1"/>
  <c r="EO2" i="7" s="1"/>
  <c r="FA2" i="7" s="1"/>
  <c r="FM2" i="7" s="1"/>
  <c r="FY2" i="7" s="1"/>
  <c r="GK2" i="7" s="1"/>
  <c r="GW2" i="7" s="1"/>
  <c r="HI2" i="7" s="1"/>
  <c r="HU2" i="7" s="1"/>
  <c r="IG2" i="7" s="1"/>
  <c r="IS2" i="7" s="1"/>
  <c r="JE2" i="7" s="1"/>
  <c r="X2" i="7"/>
  <c r="AJ2" i="7" s="1"/>
  <c r="AV2" i="7" s="1"/>
  <c r="BH2" i="7" s="1"/>
  <c r="BT2" i="7" s="1"/>
  <c r="CF2" i="7" s="1"/>
  <c r="CR2" i="7" s="1"/>
  <c r="DD2" i="7" s="1"/>
  <c r="DP2" i="7" s="1"/>
  <c r="EB2" i="7" s="1"/>
  <c r="EN2" i="7" s="1"/>
  <c r="EZ2" i="7" s="1"/>
  <c r="FL2" i="7" s="1"/>
  <c r="FX2" i="7" s="1"/>
  <c r="GJ2" i="7" s="1"/>
  <c r="GV2" i="7" s="1"/>
  <c r="HH2" i="7" s="1"/>
  <c r="HT2" i="7" s="1"/>
  <c r="IF2" i="7" s="1"/>
  <c r="IR2" i="7" s="1"/>
  <c r="JD2" i="7" s="1"/>
  <c r="W2" i="7"/>
  <c r="AI2" i="7" s="1"/>
  <c r="AU2" i="7" s="1"/>
  <c r="BG2" i="7" s="1"/>
  <c r="BS2" i="7" s="1"/>
  <c r="CE2" i="7" s="1"/>
  <c r="CQ2" i="7" s="1"/>
  <c r="DC2" i="7" s="1"/>
  <c r="DO2" i="7" s="1"/>
  <c r="EA2" i="7" s="1"/>
  <c r="EM2" i="7" s="1"/>
  <c r="EY2" i="7" s="1"/>
  <c r="FK2" i="7" s="1"/>
  <c r="FW2" i="7" s="1"/>
  <c r="GI2" i="7" s="1"/>
  <c r="GU2" i="7" s="1"/>
  <c r="HG2" i="7" s="1"/>
  <c r="HS2" i="7" s="1"/>
  <c r="IE2" i="7" s="1"/>
  <c r="IQ2" i="7" s="1"/>
  <c r="JC2" i="7" s="1"/>
  <c r="V2" i="7"/>
  <c r="AH2" i="7" s="1"/>
  <c r="AT2" i="7" s="1"/>
  <c r="BF2" i="7" s="1"/>
  <c r="BR2" i="7" s="1"/>
  <c r="CD2" i="7" s="1"/>
  <c r="CP2" i="7" s="1"/>
  <c r="DB2" i="7" s="1"/>
  <c r="DN2" i="7" s="1"/>
  <c r="DZ2" i="7" s="1"/>
  <c r="EL2" i="7" s="1"/>
  <c r="EX2" i="7" s="1"/>
  <c r="FJ2" i="7" s="1"/>
  <c r="FV2" i="7" s="1"/>
  <c r="GH2" i="7" s="1"/>
  <c r="GT2" i="7" s="1"/>
  <c r="HF2" i="7" s="1"/>
  <c r="HR2" i="7" s="1"/>
  <c r="ID2" i="7" s="1"/>
  <c r="IP2" i="7" s="1"/>
  <c r="JB2" i="7" s="1"/>
  <c r="U2" i="7"/>
  <c r="AG2" i="7" s="1"/>
  <c r="AS2" i="7" s="1"/>
  <c r="BE2" i="7" s="1"/>
  <c r="BQ2" i="7" s="1"/>
  <c r="CC2" i="7" s="1"/>
  <c r="CO2" i="7" s="1"/>
  <c r="DA2" i="7" s="1"/>
  <c r="DM2" i="7" s="1"/>
  <c r="DY2" i="7" s="1"/>
  <c r="EK2" i="7" s="1"/>
  <c r="EW2" i="7" s="1"/>
  <c r="FI2" i="7" s="1"/>
  <c r="FU2" i="7" s="1"/>
  <c r="GG2" i="7" s="1"/>
  <c r="GS2" i="7" s="1"/>
  <c r="HE2" i="7" s="1"/>
  <c r="HQ2" i="7" s="1"/>
  <c r="IC2" i="7" s="1"/>
  <c r="IO2" i="7" s="1"/>
  <c r="JA2" i="7" s="1"/>
  <c r="T2" i="7"/>
  <c r="AF2" i="7" s="1"/>
  <c r="AR2" i="7" s="1"/>
  <c r="BD2" i="7" s="1"/>
  <c r="BP2" i="7" s="1"/>
  <c r="CB2" i="7" s="1"/>
  <c r="CN2" i="7" s="1"/>
  <c r="CZ2" i="7" s="1"/>
  <c r="DL2" i="7" s="1"/>
  <c r="DX2" i="7" s="1"/>
  <c r="EJ2" i="7" s="1"/>
  <c r="EV2" i="7" s="1"/>
  <c r="FH2" i="7" s="1"/>
  <c r="FT2" i="7" s="1"/>
  <c r="GF2" i="7" s="1"/>
  <c r="GR2" i="7" s="1"/>
  <c r="HD2" i="7" s="1"/>
  <c r="HP2" i="7" s="1"/>
  <c r="IB2" i="7" s="1"/>
  <c r="IN2" i="7" s="1"/>
  <c r="IZ2" i="7" s="1"/>
  <c r="S2" i="7"/>
  <c r="AE2" i="7" s="1"/>
  <c r="AQ2" i="7" s="1"/>
  <c r="BC2" i="7" s="1"/>
  <c r="BO2" i="7" s="1"/>
  <c r="CA2" i="7" s="1"/>
  <c r="CM2" i="7" s="1"/>
  <c r="CY2" i="7" s="1"/>
  <c r="DK2" i="7" s="1"/>
  <c r="DW2" i="7" s="1"/>
  <c r="EI2" i="7" s="1"/>
  <c r="EU2" i="7" s="1"/>
  <c r="FG2" i="7" s="1"/>
  <c r="FS2" i="7" s="1"/>
  <c r="GE2" i="7" s="1"/>
  <c r="GQ2" i="7" s="1"/>
  <c r="HC2" i="7" s="1"/>
  <c r="HO2" i="7" s="1"/>
  <c r="IA2" i="7" s="1"/>
  <c r="IM2" i="7" s="1"/>
  <c r="IY2" i="7" s="1"/>
  <c r="R2" i="7"/>
  <c r="AD2" i="7" s="1"/>
  <c r="AP2" i="7" s="1"/>
  <c r="BB2" i="7" s="1"/>
  <c r="BN2" i="7" s="1"/>
  <c r="BZ2" i="7" s="1"/>
  <c r="CL2" i="7" s="1"/>
  <c r="CX2" i="7" s="1"/>
  <c r="DJ2" i="7" s="1"/>
  <c r="DV2" i="7" s="1"/>
  <c r="EH2" i="7" s="1"/>
  <c r="ET2" i="7" s="1"/>
  <c r="FF2" i="7" s="1"/>
  <c r="FR2" i="7" s="1"/>
  <c r="GD2" i="7" s="1"/>
  <c r="GP2" i="7" s="1"/>
  <c r="HB2" i="7" s="1"/>
  <c r="HN2" i="7" s="1"/>
  <c r="HZ2" i="7" s="1"/>
  <c r="IL2" i="7" s="1"/>
  <c r="IX2" i="7" s="1"/>
  <c r="Q2" i="7"/>
  <c r="AC2" i="7" s="1"/>
  <c r="AO2" i="7" s="1"/>
  <c r="BA2" i="7" s="1"/>
  <c r="BM2" i="7" s="1"/>
  <c r="BY2" i="7" s="1"/>
  <c r="CK2" i="7" s="1"/>
  <c r="CW2" i="7" s="1"/>
  <c r="DI2" i="7" s="1"/>
  <c r="DU2" i="7" s="1"/>
  <c r="EG2" i="7" s="1"/>
  <c r="ES2" i="7" s="1"/>
  <c r="FE2" i="7" s="1"/>
  <c r="FQ2" i="7" s="1"/>
  <c r="GC2" i="7" s="1"/>
  <c r="GO2" i="7" s="1"/>
  <c r="HA2" i="7" s="1"/>
  <c r="HM2" i="7" s="1"/>
  <c r="HY2" i="7" s="1"/>
  <c r="IK2" i="7" s="1"/>
  <c r="IW2" i="7" s="1"/>
  <c r="P2" i="7"/>
  <c r="AB2" i="7" s="1"/>
  <c r="AN2" i="7" s="1"/>
  <c r="AZ2" i="7" s="1"/>
  <c r="BL2" i="7" s="1"/>
  <c r="BX2" i="7" s="1"/>
  <c r="CJ2" i="7" s="1"/>
  <c r="CV2" i="7" s="1"/>
  <c r="DH2" i="7" s="1"/>
  <c r="DT2" i="7" s="1"/>
  <c r="EF2" i="7" s="1"/>
  <c r="ER2" i="7" s="1"/>
  <c r="FD2" i="7" s="1"/>
  <c r="FP2" i="7" s="1"/>
  <c r="GB2" i="7" s="1"/>
  <c r="GN2" i="7" s="1"/>
  <c r="GZ2" i="7" s="1"/>
  <c r="HL2" i="7" s="1"/>
  <c r="HX2" i="7" s="1"/>
  <c r="IJ2" i="7" s="1"/>
  <c r="IV2" i="7" s="1"/>
  <c r="IS6" i="6" l="1"/>
  <c r="IS8" i="6" s="1"/>
  <c r="IS4" i="6"/>
  <c r="IT5" i="6"/>
  <c r="IS9" i="6"/>
  <c r="JO2" i="7"/>
  <c r="JH2" i="7"/>
  <c r="JP2" i="7"/>
  <c r="JI2" i="7"/>
  <c r="JQ2" i="7"/>
  <c r="JK2" i="7"/>
  <c r="JL2" i="7"/>
  <c r="JR2" i="7"/>
  <c r="JM2" i="7"/>
  <c r="JJ2" i="7"/>
  <c r="JN2" i="7"/>
  <c r="NU3" i="9"/>
  <c r="IT6" i="6" l="1"/>
  <c r="IT8" i="6" s="1"/>
  <c r="IT9" i="6"/>
  <c r="IU5" i="6"/>
  <c r="IT4" i="6"/>
  <c r="JV2" i="7"/>
  <c r="JX2" i="7"/>
  <c r="JU2" i="7"/>
  <c r="JY2" i="7"/>
  <c r="JW2" i="7"/>
  <c r="KB2" i="7"/>
  <c r="JZ2" i="7"/>
  <c r="KD2" i="7"/>
  <c r="JT2" i="7"/>
  <c r="KC2" i="7"/>
  <c r="KA2" i="7"/>
  <c r="NV3" i="9"/>
  <c r="IU9" i="6" l="1"/>
  <c r="IU6" i="6"/>
  <c r="IU8" i="6" s="1"/>
  <c r="IU4" i="6"/>
  <c r="IV5" i="6"/>
  <c r="KF2" i="7"/>
  <c r="KO2" i="7"/>
  <c r="KN2" i="7"/>
  <c r="KG2" i="7"/>
  <c r="KI2" i="7"/>
  <c r="KP2" i="7"/>
  <c r="KJ2" i="7"/>
  <c r="KK2" i="7"/>
  <c r="KL2" i="7"/>
  <c r="KH2" i="7"/>
  <c r="KM2" i="7"/>
  <c r="NW3" i="9"/>
  <c r="C12" i="8"/>
  <c r="D12" i="8" s="1"/>
  <c r="E12" i="8" s="1"/>
  <c r="IV6" i="6" l="1"/>
  <c r="IV8" i="6" s="1"/>
  <c r="IW5" i="6"/>
  <c r="IV4" i="6"/>
  <c r="IV9" i="6"/>
  <c r="KX2" i="7"/>
  <c r="KW2" i="7"/>
  <c r="KZ2" i="7"/>
  <c r="LB2" i="7"/>
  <c r="KU2" i="7"/>
  <c r="LA2" i="7"/>
  <c r="KY2" i="7"/>
  <c r="KR2" i="7"/>
  <c r="KV2" i="7"/>
  <c r="KT2" i="7"/>
  <c r="KS2" i="7"/>
  <c r="NX3" i="9"/>
  <c r="F12" i="8"/>
  <c r="IW9" i="6" l="1"/>
  <c r="IX5" i="6"/>
  <c r="IW6" i="6"/>
  <c r="IW8" i="6" s="1"/>
  <c r="IW4" i="6"/>
  <c r="LN2" i="7"/>
  <c r="LE2" i="7"/>
  <c r="LK2" i="7"/>
  <c r="LH2" i="7"/>
  <c r="LL2" i="7"/>
  <c r="LI2" i="7"/>
  <c r="LF2" i="7"/>
  <c r="LM2" i="7"/>
  <c r="LG2" i="7"/>
  <c r="LD2" i="7"/>
  <c r="LJ2" i="7"/>
  <c r="NY3" i="9"/>
  <c r="G12" i="8"/>
  <c r="IX9" i="6" l="1"/>
  <c r="IX6" i="6"/>
  <c r="IX8" i="6" s="1"/>
  <c r="IX4" i="6"/>
  <c r="IY5" i="6"/>
  <c r="LR2" i="7"/>
  <c r="LX2" i="7"/>
  <c r="LU2" i="7"/>
  <c r="LT2" i="7"/>
  <c r="LW2" i="7"/>
  <c r="LP2" i="7"/>
  <c r="LS2" i="7"/>
  <c r="LY2" i="7"/>
  <c r="LV2" i="7"/>
  <c r="LQ2" i="7"/>
  <c r="LZ2" i="7"/>
  <c r="NZ3" i="9"/>
  <c r="H12" i="8"/>
  <c r="IY9" i="6" l="1"/>
  <c r="IZ5" i="6"/>
  <c r="IY4" i="6"/>
  <c r="IY6" i="6"/>
  <c r="IY8" i="6" s="1"/>
  <c r="ME2" i="7"/>
  <c r="MF2" i="7"/>
  <c r="MJ2" i="7"/>
  <c r="MC2" i="7"/>
  <c r="MB2" i="7"/>
  <c r="MG2" i="7"/>
  <c r="MD2" i="7"/>
  <c r="MH2" i="7"/>
  <c r="ML2" i="7"/>
  <c r="MK2" i="7"/>
  <c r="MI2" i="7"/>
  <c r="OA3" i="9"/>
  <c r="I12" i="8"/>
  <c r="IZ9" i="6" l="1"/>
  <c r="IZ4" i="6"/>
  <c r="IZ6" i="6"/>
  <c r="IZ8" i="6" s="1"/>
  <c r="JA5" i="6"/>
  <c r="OB3" i="9"/>
  <c r="J12" i="8"/>
  <c r="JA9" i="6" l="1"/>
  <c r="JB5" i="6"/>
  <c r="JA4" i="6"/>
  <c r="JA6" i="6"/>
  <c r="JA8" i="6" s="1"/>
  <c r="OC3" i="9"/>
  <c r="K12" i="8"/>
  <c r="JB9" i="6" l="1"/>
  <c r="JB6" i="6"/>
  <c r="JB8" i="6" s="1"/>
  <c r="JC5" i="6"/>
  <c r="JB4" i="6"/>
  <c r="OD3" i="9"/>
  <c r="L12" i="8"/>
  <c r="JC9" i="6" l="1"/>
  <c r="JD5" i="6"/>
  <c r="JC4" i="6"/>
  <c r="JC6" i="6"/>
  <c r="JC8" i="6" s="1"/>
  <c r="OE3" i="9"/>
  <c r="M12" i="8"/>
  <c r="JD9" i="6" l="1"/>
  <c r="JE5" i="6"/>
  <c r="JD4" i="6"/>
  <c r="JD6" i="6"/>
  <c r="JD8" i="6" s="1"/>
  <c r="N12" i="8"/>
  <c r="JE9" i="6" l="1"/>
  <c r="JF5" i="6"/>
  <c r="JE4" i="6"/>
  <c r="JE6" i="6"/>
  <c r="JE8" i="6" s="1"/>
  <c r="O12" i="8"/>
  <c r="JF9" i="6" l="1"/>
  <c r="JF6" i="6"/>
  <c r="JF8" i="6" s="1"/>
  <c r="JF4" i="6"/>
  <c r="JG5" i="6"/>
  <c r="P12" i="8"/>
  <c r="JG9" i="6" l="1"/>
  <c r="JH5" i="6"/>
  <c r="JG4" i="6"/>
  <c r="JG6" i="6"/>
  <c r="JG8" i="6" s="1"/>
  <c r="Q12" i="8"/>
  <c r="JH9" i="6" l="1"/>
  <c r="JI5" i="6"/>
  <c r="JH4" i="6"/>
  <c r="JH6" i="6"/>
  <c r="JH8" i="6" s="1"/>
  <c r="R12" i="8"/>
  <c r="JI6" i="6" l="1"/>
  <c r="JI8" i="6" s="1"/>
  <c r="JI9" i="6"/>
  <c r="JJ5" i="6"/>
  <c r="JI4" i="6"/>
  <c r="S12" i="8"/>
  <c r="T12" i="8" s="1"/>
  <c r="JJ6" i="6" l="1"/>
  <c r="JJ8" i="6" s="1"/>
  <c r="JK5" i="6"/>
  <c r="JJ9" i="6"/>
  <c r="JJ4" i="6"/>
  <c r="U12" i="8"/>
  <c r="JK9" i="6" l="1"/>
  <c r="JK6" i="6"/>
  <c r="JK8" i="6" s="1"/>
  <c r="JK4" i="6"/>
  <c r="JL5" i="6"/>
  <c r="V12" i="8"/>
  <c r="W12" i="8" s="1"/>
  <c r="D5" i="17"/>
  <c r="E5" i="17" s="1"/>
  <c r="W16" i="8" l="1"/>
  <c r="W15" i="8"/>
  <c r="W14" i="8"/>
  <c r="X12" i="8"/>
  <c r="JL6" i="6"/>
  <c r="JL8" i="6" s="1"/>
  <c r="JM5" i="6"/>
  <c r="JL4" i="6"/>
  <c r="JL9" i="6"/>
  <c r="F5" i="17"/>
  <c r="X14" i="8" l="1"/>
  <c r="X15" i="8"/>
  <c r="Y12" i="8"/>
  <c r="X16" i="8"/>
  <c r="JM9" i="6"/>
  <c r="JM6" i="6"/>
  <c r="JM8" i="6" s="1"/>
  <c r="JM4" i="6"/>
  <c r="JN5" i="6"/>
  <c r="G5" i="17"/>
  <c r="Y14" i="8" l="1"/>
  <c r="Z12" i="8"/>
  <c r="Y16" i="8"/>
  <c r="Y15" i="8"/>
  <c r="JN9" i="6"/>
  <c r="JO5" i="6"/>
  <c r="JN4" i="6"/>
  <c r="JN6" i="6"/>
  <c r="JN8" i="6" s="1"/>
  <c r="H5" i="17"/>
  <c r="Z15" i="8" l="1"/>
  <c r="AA12" i="8"/>
  <c r="Z16" i="8"/>
  <c r="Z14" i="8"/>
  <c r="JO9" i="6"/>
  <c r="JO6" i="6"/>
  <c r="JO8" i="6" s="1"/>
  <c r="JO4" i="6"/>
  <c r="JP5" i="6"/>
  <c r="I5" i="17"/>
  <c r="AA16" i="8" l="1"/>
  <c r="AB12" i="8"/>
  <c r="AA14" i="8"/>
  <c r="AA15" i="8"/>
  <c r="JP9" i="6"/>
  <c r="JP6" i="6"/>
  <c r="JP8" i="6" s="1"/>
  <c r="JP4" i="6"/>
  <c r="JQ5" i="6"/>
  <c r="J5" i="17"/>
  <c r="AC12" i="8" l="1"/>
  <c r="AB15" i="8"/>
  <c r="AB14" i="8"/>
  <c r="AB16" i="8"/>
  <c r="JQ9" i="6"/>
  <c r="JQ6" i="6"/>
  <c r="JQ8" i="6" s="1"/>
  <c r="JQ4" i="6"/>
  <c r="JR5" i="6"/>
  <c r="K5" i="17"/>
  <c r="AC14" i="8" l="1"/>
  <c r="AC16" i="8"/>
  <c r="AD12" i="8"/>
  <c r="AC15" i="8"/>
  <c r="JR9" i="6"/>
  <c r="JS5" i="6"/>
  <c r="JR4" i="6"/>
  <c r="JR6" i="6"/>
  <c r="JR8" i="6" s="1"/>
  <c r="L5" i="17"/>
  <c r="AD14" i="8" l="1"/>
  <c r="AD16" i="8"/>
  <c r="AD15" i="8"/>
  <c r="AE12" i="8"/>
  <c r="JS9" i="6"/>
  <c r="JT5" i="6"/>
  <c r="JS4" i="6"/>
  <c r="JS6" i="6"/>
  <c r="JS8" i="6" s="1"/>
  <c r="M5" i="17"/>
  <c r="AE15" i="8" l="1"/>
  <c r="AE14" i="8"/>
  <c r="AE16" i="8"/>
  <c r="AF12" i="8"/>
  <c r="JT9" i="6"/>
  <c r="JU5" i="6"/>
  <c r="JT4" i="6"/>
  <c r="JT6" i="6"/>
  <c r="JT8" i="6" s="1"/>
  <c r="N5" i="17"/>
  <c r="AF15" i="8" l="1"/>
  <c r="AF14" i="8"/>
  <c r="AF16" i="8"/>
  <c r="JU9" i="6"/>
  <c r="JU6" i="6"/>
  <c r="JU8" i="6" s="1"/>
  <c r="JU4" i="6"/>
  <c r="JV5" i="6"/>
  <c r="O5" i="17"/>
  <c r="JV9" i="6" l="1"/>
  <c r="JW5" i="6"/>
  <c r="JV4" i="6"/>
  <c r="JV6" i="6"/>
  <c r="JV8" i="6" s="1"/>
  <c r="P5" i="17"/>
  <c r="JW9" i="6" l="1"/>
  <c r="JW6" i="6"/>
  <c r="JW8" i="6" s="1"/>
  <c r="JW4" i="6"/>
  <c r="JX5" i="6"/>
  <c r="Q5" i="17"/>
  <c r="JX9" i="6" l="1"/>
  <c r="JY5" i="6"/>
  <c r="JX4" i="6"/>
  <c r="JX6" i="6"/>
  <c r="JX8" i="6" s="1"/>
  <c r="R5" i="17"/>
  <c r="JY6" i="6" l="1"/>
  <c r="JY8" i="6" s="1"/>
  <c r="JY4" i="6"/>
  <c r="JZ5" i="6"/>
  <c r="JY9" i="6"/>
  <c r="S5" i="17"/>
  <c r="JZ6" i="6" l="1"/>
  <c r="JZ8" i="6" s="1"/>
  <c r="JZ9" i="6"/>
  <c r="KA5" i="6"/>
  <c r="JZ4" i="6"/>
  <c r="T5" i="17"/>
  <c r="KA9" i="6" l="1"/>
  <c r="KB5" i="6"/>
  <c r="KA4" i="6"/>
  <c r="KA6" i="6"/>
  <c r="KA8" i="6" s="1"/>
  <c r="U5" i="17"/>
  <c r="KB6" i="6" l="1"/>
  <c r="KB8" i="6" s="1"/>
  <c r="KB9" i="6"/>
  <c r="KB4" i="6"/>
  <c r="KC5" i="6"/>
  <c r="V5" i="17"/>
  <c r="W5" i="17" s="1"/>
  <c r="X5" i="17" s="1"/>
  <c r="Y5" i="17" s="1"/>
  <c r="Z5" i="17" s="1"/>
  <c r="AA5" i="17" s="1"/>
  <c r="AB5" i="17" s="1"/>
  <c r="AC5" i="17" s="1"/>
  <c r="AD5" i="17" s="1"/>
  <c r="AE5" i="17" s="1"/>
  <c r="KC9" i="6" l="1"/>
  <c r="KC6" i="6"/>
  <c r="KC8" i="6" s="1"/>
  <c r="KC4" i="6"/>
  <c r="KD5" i="6"/>
  <c r="MO6" i="7"/>
  <c r="B7" i="17" s="1"/>
  <c r="KD9" i="6" l="1"/>
  <c r="KD6" i="6"/>
  <c r="KD8" i="6" s="1"/>
  <c r="KD4" i="6"/>
  <c r="KE5" i="6"/>
  <c r="MO11" i="7"/>
  <c r="B12" i="17" s="1"/>
  <c r="MO12" i="7"/>
  <c r="MO10" i="7"/>
  <c r="B11" i="17" s="1"/>
  <c r="KE9" i="6" l="1"/>
  <c r="KE4" i="6"/>
  <c r="KF5" i="6"/>
  <c r="KE6" i="6"/>
  <c r="KE8" i="6" s="1"/>
  <c r="KF9" i="6" l="1"/>
  <c r="KG5" i="6"/>
  <c r="KF4" i="6"/>
  <c r="KF6" i="6"/>
  <c r="KF8" i="6" s="1"/>
  <c r="KG9" i="6" l="1"/>
  <c r="KG6" i="6"/>
  <c r="KG8" i="6" s="1"/>
  <c r="KH5" i="6"/>
  <c r="KG4" i="6"/>
  <c r="KH9" i="6" l="1"/>
  <c r="KH4" i="6"/>
  <c r="KI5" i="6"/>
  <c r="KH6" i="6"/>
  <c r="KH8" i="6" s="1"/>
  <c r="KI9" i="6" l="1"/>
  <c r="KI6" i="6"/>
  <c r="KI8" i="6" s="1"/>
  <c r="KJ5" i="6"/>
  <c r="KI4" i="6"/>
  <c r="KJ9" i="6" l="1"/>
  <c r="KJ6" i="6"/>
  <c r="KJ8" i="6" s="1"/>
  <c r="KK5" i="6"/>
  <c r="KJ4" i="6"/>
  <c r="KK9" i="6" l="1"/>
  <c r="KK6" i="6"/>
  <c r="KK8" i="6" s="1"/>
  <c r="KK4" i="6"/>
  <c r="KL5" i="6"/>
  <c r="KL9" i="6" l="1"/>
  <c r="KM5" i="6"/>
  <c r="KL4" i="6"/>
  <c r="KL6" i="6"/>
  <c r="KL8" i="6" s="1"/>
  <c r="KM9" i="6" l="1"/>
  <c r="KM6" i="6"/>
  <c r="KM8" i="6" s="1"/>
  <c r="KM4" i="6"/>
  <c r="KN5" i="6"/>
  <c r="KN9" i="6" l="1"/>
  <c r="KO5" i="6"/>
  <c r="KN4" i="6"/>
  <c r="KN6" i="6"/>
  <c r="KN8" i="6" s="1"/>
  <c r="KO6" i="6" l="1"/>
  <c r="KO8" i="6" s="1"/>
  <c r="KO9" i="6"/>
  <c r="KP5" i="6"/>
  <c r="KO4" i="6"/>
  <c r="KP6" i="6" l="1"/>
  <c r="KP8" i="6" s="1"/>
  <c r="KP4" i="6"/>
  <c r="KQ5" i="6"/>
  <c r="KP9" i="6"/>
  <c r="KQ9" i="6" l="1"/>
  <c r="KQ4" i="6"/>
  <c r="KR5" i="6"/>
  <c r="KQ6" i="6"/>
  <c r="KQ8" i="6" s="1"/>
  <c r="KR6" i="6" l="1"/>
  <c r="KR8" i="6" s="1"/>
  <c r="KR9" i="6"/>
  <c r="KS5" i="6"/>
  <c r="KR4" i="6"/>
  <c r="KS9" i="6" l="1"/>
  <c r="KS6" i="6"/>
  <c r="KS8" i="6" s="1"/>
  <c r="KT5" i="6"/>
  <c r="KS4" i="6"/>
  <c r="KT9" i="6" l="1"/>
  <c r="KT4" i="6"/>
  <c r="KT6" i="6"/>
  <c r="KT8" i="6" s="1"/>
  <c r="KU5" i="6"/>
  <c r="KU9" i="6" l="1"/>
  <c r="KU6" i="6"/>
  <c r="KU8" i="6" s="1"/>
  <c r="KU4" i="6"/>
  <c r="KV5" i="6"/>
  <c r="KV9" i="6" l="1"/>
  <c r="KV6" i="6"/>
  <c r="KV8" i="6" s="1"/>
  <c r="KV4" i="6"/>
  <c r="KW5" i="6"/>
  <c r="KW9" i="6" l="1"/>
  <c r="KW6" i="6"/>
  <c r="KW8" i="6" s="1"/>
  <c r="KX5" i="6"/>
  <c r="KW4" i="6"/>
  <c r="MO41" i="7"/>
  <c r="MO26" i="7"/>
  <c r="C50" i="7"/>
  <c r="C49" i="7"/>
  <c r="D4" i="5" l="1"/>
  <c r="E4" i="5" s="1"/>
  <c r="F4" i="5" s="1"/>
  <c r="G4" i="5" s="1"/>
  <c r="H4" i="5" s="1"/>
  <c r="I4" i="5" s="1"/>
  <c r="J4" i="5" s="1"/>
  <c r="K4" i="5" s="1"/>
  <c r="L4" i="5" s="1"/>
  <c r="M4" i="5" s="1"/>
  <c r="N4" i="5" s="1"/>
  <c r="O4" i="5" s="1"/>
  <c r="P4" i="5" s="1"/>
  <c r="Q4" i="5" s="1"/>
  <c r="R4" i="5" s="1"/>
  <c r="S4" i="5" s="1"/>
  <c r="T4" i="5" s="1"/>
  <c r="U4" i="5" s="1"/>
  <c r="V4" i="5" s="1"/>
  <c r="W4" i="5" s="1"/>
  <c r="X4" i="5" s="1"/>
  <c r="Y4" i="5" s="1"/>
  <c r="Z4" i="5" s="1"/>
  <c r="AA4" i="5" s="1"/>
  <c r="AB4" i="5" s="1"/>
  <c r="AC4" i="5" s="1"/>
  <c r="AD4" i="5" s="1"/>
  <c r="AE4" i="5" s="1"/>
  <c r="AF4" i="5" s="1"/>
  <c r="D101" i="6"/>
  <c r="D115" i="6" s="1"/>
  <c r="E91" i="6"/>
  <c r="E94" i="6"/>
  <c r="F92" i="6"/>
  <c r="G97" i="6"/>
  <c r="G101" i="6"/>
  <c r="G115" i="6" s="1"/>
  <c r="G94" i="6"/>
  <c r="G91" i="6"/>
  <c r="H97" i="6"/>
  <c r="H91" i="6"/>
  <c r="H94" i="6"/>
  <c r="I101" i="6"/>
  <c r="I115" i="6" s="1"/>
  <c r="I94" i="6"/>
  <c r="I97" i="6"/>
  <c r="I91" i="6"/>
  <c r="J101" i="6"/>
  <c r="J115" i="6" s="1"/>
  <c r="J91" i="6"/>
  <c r="J97" i="6"/>
  <c r="J94" i="6"/>
  <c r="J92" i="6"/>
  <c r="K94" i="6"/>
  <c r="K92" i="6"/>
  <c r="K91" i="6"/>
  <c r="K101" i="6"/>
  <c r="K115" i="6" s="1"/>
  <c r="K97" i="6"/>
  <c r="L92" i="6"/>
  <c r="L94" i="6"/>
  <c r="L97" i="6"/>
  <c r="L91" i="6"/>
  <c r="L101" i="6"/>
  <c r="L115" i="6" s="1"/>
  <c r="M101" i="6"/>
  <c r="M115" i="6" s="1"/>
  <c r="M91" i="6"/>
  <c r="M94" i="6"/>
  <c r="M97" i="6"/>
  <c r="M92" i="6"/>
  <c r="N92" i="6"/>
  <c r="N101" i="6"/>
  <c r="N115" i="6" s="1"/>
  <c r="N91" i="6"/>
  <c r="N97" i="6"/>
  <c r="N94" i="6"/>
  <c r="O92" i="6"/>
  <c r="O101" i="6"/>
  <c r="O97" i="6"/>
  <c r="O94" i="6"/>
  <c r="O91" i="6"/>
  <c r="P101" i="6"/>
  <c r="P115" i="6" s="1"/>
  <c r="P97" i="6"/>
  <c r="P92" i="6"/>
  <c r="P100" i="6"/>
  <c r="P98" i="6"/>
  <c r="P94" i="6"/>
  <c r="P91" i="6"/>
  <c r="Q101" i="6"/>
  <c r="Q115" i="6" s="1"/>
  <c r="Q91" i="6"/>
  <c r="Q100" i="6"/>
  <c r="Q92" i="6"/>
  <c r="Q98" i="6"/>
  <c r="Q97" i="6"/>
  <c r="Q94" i="6"/>
  <c r="R92" i="6"/>
  <c r="R98" i="6"/>
  <c r="R100" i="6"/>
  <c r="R101" i="6"/>
  <c r="R115" i="6" s="1"/>
  <c r="R97" i="6"/>
  <c r="R94" i="6"/>
  <c r="R91" i="6"/>
  <c r="S101" i="6"/>
  <c r="S115" i="6" s="1"/>
  <c r="S94" i="6"/>
  <c r="S98" i="6"/>
  <c r="S92" i="6"/>
  <c r="S97" i="6"/>
  <c r="S100" i="6"/>
  <c r="S91" i="6"/>
  <c r="T101" i="6"/>
  <c r="T115" i="6" s="1"/>
  <c r="T92" i="6"/>
  <c r="T100" i="6"/>
  <c r="T91" i="6"/>
  <c r="T98" i="6"/>
  <c r="T97" i="6"/>
  <c r="T94" i="6"/>
  <c r="U92" i="6"/>
  <c r="U98" i="6"/>
  <c r="U94" i="6"/>
  <c r="U97" i="6"/>
  <c r="U91" i="6"/>
  <c r="U101" i="6"/>
  <c r="U115" i="6" s="1"/>
  <c r="U100" i="6"/>
  <c r="V97" i="6"/>
  <c r="V101" i="6"/>
  <c r="V115" i="6" s="1"/>
  <c r="V94" i="6"/>
  <c r="V98" i="6"/>
  <c r="V92" i="6"/>
  <c r="V91" i="6"/>
  <c r="V100" i="6"/>
  <c r="W94" i="6"/>
  <c r="W100" i="6"/>
  <c r="W92" i="6"/>
  <c r="W98" i="6"/>
  <c r="W91" i="6"/>
  <c r="W101" i="6"/>
  <c r="W115" i="6" s="1"/>
  <c r="W97" i="6"/>
  <c r="X97" i="6"/>
  <c r="X101" i="6"/>
  <c r="X115" i="6" s="1"/>
  <c r="X94" i="6"/>
  <c r="X98" i="6"/>
  <c r="X91" i="6"/>
  <c r="X92" i="6"/>
  <c r="X100" i="6"/>
  <c r="Y97" i="6"/>
  <c r="Y91" i="6"/>
  <c r="Y94" i="6"/>
  <c r="Y101" i="6"/>
  <c r="Y115" i="6" s="1"/>
  <c r="Y92" i="6"/>
  <c r="Y100" i="6"/>
  <c r="Y98" i="6"/>
  <c r="Z94" i="6"/>
  <c r="Z101" i="6"/>
  <c r="Z115" i="6" s="1"/>
  <c r="Z91" i="6"/>
  <c r="Z97" i="6"/>
  <c r="Z92" i="6"/>
  <c r="Z100" i="6"/>
  <c r="Z98" i="6"/>
  <c r="AA97" i="6"/>
  <c r="AA101" i="6"/>
  <c r="AA94" i="6"/>
  <c r="AA98" i="6"/>
  <c r="AA91" i="6"/>
  <c r="AA92" i="6"/>
  <c r="AA100" i="6"/>
  <c r="AB97" i="6"/>
  <c r="AB101" i="6"/>
  <c r="AB115" i="6" s="1"/>
  <c r="AB94" i="6"/>
  <c r="AB98" i="6"/>
  <c r="AB92" i="6"/>
  <c r="AB91" i="6"/>
  <c r="AB100" i="6"/>
  <c r="AC92" i="6"/>
  <c r="AC100" i="6"/>
  <c r="AC94" i="6"/>
  <c r="AC97" i="6"/>
  <c r="AC91" i="6"/>
  <c r="AC101" i="6"/>
  <c r="AC115" i="6" s="1"/>
  <c r="AC98" i="6"/>
  <c r="AD97" i="6"/>
  <c r="AD101" i="6"/>
  <c r="AD115" i="6" s="1"/>
  <c r="AD94" i="6"/>
  <c r="AD98" i="6"/>
  <c r="AD92" i="6"/>
  <c r="AD91" i="6"/>
  <c r="AD100" i="6"/>
  <c r="AE98" i="6"/>
  <c r="AE101" i="6"/>
  <c r="AE115" i="6" s="1"/>
  <c r="AE94" i="6"/>
  <c r="AE100" i="6"/>
  <c r="AE92" i="6"/>
  <c r="AE91" i="6"/>
  <c r="AE97" i="6"/>
  <c r="AF94" i="6"/>
  <c r="AF100" i="6"/>
  <c r="AF91" i="6"/>
  <c r="AF92" i="6"/>
  <c r="AF97" i="6"/>
  <c r="AF101" i="6"/>
  <c r="AF115" i="6" s="1"/>
  <c r="AF98" i="6"/>
  <c r="AG97" i="6"/>
  <c r="AG101" i="6"/>
  <c r="AG115" i="6" s="1"/>
  <c r="AG94" i="6"/>
  <c r="AG98" i="6"/>
  <c r="AG91" i="6"/>
  <c r="AG92" i="6"/>
  <c r="AG100" i="6"/>
  <c r="AH97" i="6"/>
  <c r="AH92" i="6"/>
  <c r="AH94" i="6"/>
  <c r="AH100" i="6"/>
  <c r="AH91" i="6"/>
  <c r="AH101" i="6"/>
  <c r="AH115" i="6" s="1"/>
  <c r="AH98" i="6"/>
  <c r="AI94" i="6"/>
  <c r="AI100" i="6"/>
  <c r="AI91" i="6"/>
  <c r="AI98" i="6"/>
  <c r="AI92" i="6"/>
  <c r="AI101" i="6"/>
  <c r="AI115" i="6" s="1"/>
  <c r="AI97" i="6"/>
  <c r="AJ97" i="6"/>
  <c r="AJ100" i="6"/>
  <c r="AJ94" i="6"/>
  <c r="AJ101" i="6"/>
  <c r="AJ115" i="6" s="1"/>
  <c r="AJ92" i="6"/>
  <c r="AJ91" i="6"/>
  <c r="AJ98" i="6"/>
  <c r="AK92" i="6"/>
  <c r="AK100" i="6"/>
  <c r="AK94" i="6"/>
  <c r="AK91" i="6"/>
  <c r="AK101" i="6"/>
  <c r="AK115" i="6" s="1"/>
  <c r="AK98" i="6"/>
  <c r="AK97" i="6"/>
  <c r="AL94" i="6"/>
  <c r="AL101" i="6"/>
  <c r="AL115" i="6" s="1"/>
  <c r="AL92" i="6"/>
  <c r="AL91" i="6"/>
  <c r="AL97" i="6"/>
  <c r="AL98" i="6"/>
  <c r="AL100" i="6"/>
  <c r="AM98" i="6"/>
  <c r="AM100" i="6"/>
  <c r="AM94" i="6"/>
  <c r="AM92" i="6"/>
  <c r="AM91" i="6"/>
  <c r="AM101" i="6"/>
  <c r="AM97" i="6"/>
  <c r="AN94" i="6"/>
  <c r="AN101" i="6"/>
  <c r="AN115" i="6" s="1"/>
  <c r="AN91" i="6"/>
  <c r="AN92" i="6"/>
  <c r="AN97" i="6"/>
  <c r="AN100" i="6"/>
  <c r="AN98" i="6"/>
  <c r="AO94" i="6"/>
  <c r="AO101" i="6"/>
  <c r="AO115" i="6" s="1"/>
  <c r="AO91" i="6"/>
  <c r="AO92" i="6"/>
  <c r="AO97" i="6"/>
  <c r="AO100" i="6"/>
  <c r="AO98" i="6"/>
  <c r="AP97" i="6"/>
  <c r="AP101" i="6"/>
  <c r="AP115" i="6" s="1"/>
  <c r="AP94" i="6"/>
  <c r="AP98" i="6"/>
  <c r="AP91" i="6"/>
  <c r="AP92" i="6"/>
  <c r="AP100" i="6"/>
  <c r="AQ97" i="6"/>
  <c r="AQ100" i="6"/>
  <c r="AQ94" i="6"/>
  <c r="AQ98" i="6"/>
  <c r="AQ91" i="6"/>
  <c r="AQ92" i="6"/>
  <c r="AQ101" i="6"/>
  <c r="AQ115" i="6" s="1"/>
  <c r="AR94" i="6"/>
  <c r="AR100" i="6"/>
  <c r="AR92" i="6"/>
  <c r="AR91" i="6"/>
  <c r="AR97" i="6"/>
  <c r="AR101" i="6"/>
  <c r="AR115" i="6" s="1"/>
  <c r="AR98" i="6"/>
  <c r="AS97" i="6"/>
  <c r="AS101" i="6"/>
  <c r="AS115" i="6" s="1"/>
  <c r="AS92" i="6"/>
  <c r="AS98" i="6"/>
  <c r="AS94" i="6"/>
  <c r="AS91" i="6"/>
  <c r="AS100" i="6"/>
  <c r="AT97" i="6"/>
  <c r="AT91" i="6"/>
  <c r="AT94" i="6"/>
  <c r="AT98" i="6"/>
  <c r="AT92" i="6"/>
  <c r="AT100" i="6"/>
  <c r="AT101" i="6"/>
  <c r="AT115" i="6" s="1"/>
  <c r="AU94" i="6"/>
  <c r="AU101" i="6"/>
  <c r="AU115" i="6" s="1"/>
  <c r="AU97" i="6"/>
  <c r="AU92" i="6"/>
  <c r="AU91" i="6"/>
  <c r="AU100" i="6"/>
  <c r="AU98" i="6"/>
  <c r="AV97" i="6"/>
  <c r="AV100" i="6"/>
  <c r="AV94" i="6"/>
  <c r="AV98" i="6"/>
  <c r="AV91" i="6"/>
  <c r="AV92" i="6"/>
  <c r="AV101" i="6"/>
  <c r="AV115" i="6" s="1"/>
  <c r="AW94" i="6"/>
  <c r="AW100" i="6"/>
  <c r="AW91" i="6"/>
  <c r="AW97" i="6"/>
  <c r="AW92" i="6"/>
  <c r="AW101" i="6"/>
  <c r="AW115" i="6" s="1"/>
  <c r="AW98" i="6"/>
  <c r="AX94" i="6"/>
  <c r="AX101" i="6"/>
  <c r="AX115" i="6" s="1"/>
  <c r="AX91" i="6"/>
  <c r="AX97" i="6"/>
  <c r="AX92" i="6"/>
  <c r="AX100" i="6"/>
  <c r="AX98" i="6"/>
  <c r="AY97" i="6"/>
  <c r="AZ100" i="6"/>
  <c r="AZ97" i="6"/>
  <c r="AY94" i="6"/>
  <c r="AZ101" i="6"/>
  <c r="AZ115" i="6" s="1"/>
  <c r="AZ92" i="6"/>
  <c r="AY91" i="6"/>
  <c r="AZ98" i="6"/>
  <c r="AY92" i="6"/>
  <c r="AZ91" i="6"/>
  <c r="AZ94" i="6"/>
  <c r="AY100" i="6"/>
  <c r="AY101" i="6"/>
  <c r="AY98" i="6"/>
  <c r="BA92" i="6"/>
  <c r="BA101" i="6"/>
  <c r="BA115" i="6" s="1"/>
  <c r="BA94" i="6"/>
  <c r="BA97" i="6"/>
  <c r="BA91" i="6"/>
  <c r="BA100" i="6"/>
  <c r="BA98" i="6"/>
  <c r="BB92" i="6"/>
  <c r="BB101" i="6"/>
  <c r="BB115" i="6" s="1"/>
  <c r="BB91" i="6"/>
  <c r="BB100" i="6"/>
  <c r="BB94" i="6"/>
  <c r="BB98" i="6"/>
  <c r="BC100" i="6"/>
  <c r="BB97" i="6"/>
  <c r="BC98" i="6"/>
  <c r="BC94" i="6"/>
  <c r="BC101" i="6"/>
  <c r="BC115" i="6" s="1"/>
  <c r="BC92" i="6"/>
  <c r="BC91" i="6"/>
  <c r="BC97" i="6"/>
  <c r="BD97" i="6"/>
  <c r="BD100" i="6"/>
  <c r="BD94" i="6"/>
  <c r="BD98" i="6"/>
  <c r="BD91" i="6"/>
  <c r="BD92" i="6"/>
  <c r="BD101" i="6"/>
  <c r="BD115" i="6" s="1"/>
  <c r="BE94" i="6"/>
  <c r="BE101" i="6"/>
  <c r="BE115" i="6" s="1"/>
  <c r="BE91" i="6"/>
  <c r="BE97" i="6"/>
  <c r="BE92" i="6"/>
  <c r="BE100" i="6"/>
  <c r="BE98" i="6"/>
  <c r="BF98" i="6"/>
  <c r="BF97" i="6"/>
  <c r="BF92" i="6"/>
  <c r="BF94" i="6"/>
  <c r="BF100" i="6"/>
  <c r="BF91" i="6"/>
  <c r="BF101" i="6"/>
  <c r="BF115" i="6" s="1"/>
  <c r="BG94" i="6"/>
  <c r="BG100" i="6"/>
  <c r="BG91" i="6"/>
  <c r="BG98" i="6"/>
  <c r="BG92" i="6"/>
  <c r="BG101" i="6"/>
  <c r="BG115" i="6" s="1"/>
  <c r="BG97" i="6"/>
  <c r="BH97" i="6"/>
  <c r="BH100" i="6"/>
  <c r="BH94" i="6"/>
  <c r="BH101" i="6"/>
  <c r="BH115" i="6" s="1"/>
  <c r="BH92" i="6"/>
  <c r="BH91" i="6"/>
  <c r="BH98" i="6"/>
  <c r="BI94" i="6"/>
  <c r="BI101" i="6"/>
  <c r="BI115" i="6" s="1"/>
  <c r="BI92" i="6"/>
  <c r="BI97" i="6"/>
  <c r="BI91" i="6"/>
  <c r="BI100" i="6"/>
  <c r="BI98" i="6"/>
  <c r="BJ94" i="6"/>
  <c r="BJ100" i="6"/>
  <c r="BJ92" i="6"/>
  <c r="BJ101" i="6"/>
  <c r="BJ115" i="6" s="1"/>
  <c r="BJ91" i="6"/>
  <c r="BJ98" i="6"/>
  <c r="BJ97" i="6"/>
  <c r="BK94" i="6"/>
  <c r="BK100" i="6"/>
  <c r="BK92" i="6"/>
  <c r="BK98" i="6"/>
  <c r="BK91" i="6"/>
  <c r="BK101" i="6"/>
  <c r="BK97" i="6"/>
  <c r="BL94" i="6"/>
  <c r="BL91" i="6"/>
  <c r="BL100" i="6"/>
  <c r="BL92" i="6"/>
  <c r="BL101" i="6"/>
  <c r="BL115" i="6" s="1"/>
  <c r="BL98" i="6"/>
  <c r="BM98" i="6"/>
  <c r="BL97" i="6"/>
  <c r="BM97" i="6"/>
  <c r="BM94" i="6"/>
  <c r="BM101" i="6"/>
  <c r="BM115" i="6" s="1"/>
  <c r="BM91" i="6"/>
  <c r="BM92" i="6"/>
  <c r="BM100" i="6"/>
  <c r="BN91" i="6"/>
  <c r="BN101" i="6"/>
  <c r="BN115" i="6" s="1"/>
  <c r="BN92" i="6"/>
  <c r="BN100" i="6"/>
  <c r="BN94" i="6"/>
  <c r="BN98" i="6"/>
  <c r="BO101" i="6"/>
  <c r="BO115" i="6" s="1"/>
  <c r="BO98" i="6"/>
  <c r="BO97" i="6"/>
  <c r="BN97" i="6"/>
  <c r="BO94" i="6"/>
  <c r="BO91" i="6"/>
  <c r="BO92" i="6"/>
  <c r="BO100" i="6"/>
  <c r="BP94" i="6"/>
  <c r="BP92" i="6"/>
  <c r="BP100" i="6"/>
  <c r="BP91" i="6"/>
  <c r="BP101" i="6"/>
  <c r="BP115" i="6" s="1"/>
  <c r="BP98" i="6"/>
  <c r="BQ100" i="6"/>
  <c r="BQ98" i="6"/>
  <c r="BQ97" i="6"/>
  <c r="BP97" i="6"/>
  <c r="BQ101" i="6"/>
  <c r="BQ115" i="6" s="1"/>
  <c r="BQ94" i="6"/>
  <c r="BQ92" i="6"/>
  <c r="BQ91" i="6"/>
  <c r="BR94" i="6"/>
  <c r="BR100" i="6"/>
  <c r="BR92" i="6"/>
  <c r="BR97" i="6"/>
  <c r="BR91" i="6"/>
  <c r="BR101" i="6"/>
  <c r="BR115" i="6" s="1"/>
  <c r="BR98" i="6"/>
  <c r="BS100" i="6"/>
  <c r="BS94" i="6"/>
  <c r="BS98" i="6"/>
  <c r="BS92" i="6"/>
  <c r="BS97" i="6"/>
  <c r="BS91" i="6"/>
  <c r="BS101" i="6"/>
  <c r="BS115" i="6" s="1"/>
  <c r="BT97" i="6"/>
  <c r="BT101" i="6"/>
  <c r="BT115" i="6" s="1"/>
  <c r="BT94" i="6"/>
  <c r="BT100" i="6"/>
  <c r="BT91" i="6"/>
  <c r="BT92" i="6"/>
  <c r="BT98" i="6"/>
  <c r="BU94" i="6"/>
  <c r="BU101" i="6"/>
  <c r="BU115" i="6" s="1"/>
  <c r="BU91" i="6"/>
  <c r="BU100" i="6"/>
  <c r="BU92" i="6"/>
  <c r="BU97" i="6"/>
  <c r="BU98" i="6"/>
  <c r="BV97" i="6"/>
  <c r="BV94" i="6"/>
  <c r="BV100" i="6"/>
  <c r="BV91" i="6"/>
  <c r="BV92" i="6"/>
  <c r="BV101" i="6"/>
  <c r="BV115" i="6" s="1"/>
  <c r="BV98" i="6"/>
  <c r="BW100" i="6"/>
  <c r="BW101" i="6"/>
  <c r="BW92" i="6"/>
  <c r="BW91" i="6"/>
  <c r="BW97" i="6"/>
  <c r="BX98" i="6"/>
  <c r="BW94" i="6"/>
  <c r="BX97" i="6"/>
  <c r="BX101" i="6"/>
  <c r="BX115" i="6" s="1"/>
  <c r="BX94" i="6"/>
  <c r="BX92" i="6"/>
  <c r="BW98" i="6"/>
  <c r="BX91" i="6"/>
  <c r="BX100" i="6"/>
  <c r="BY92" i="6"/>
  <c r="BY100" i="6"/>
  <c r="BY91" i="6"/>
  <c r="BY101" i="6"/>
  <c r="BY115" i="6" s="1"/>
  <c r="BY94" i="6"/>
  <c r="BY98" i="6"/>
  <c r="BZ100" i="6"/>
  <c r="BZ101" i="6"/>
  <c r="BZ115" i="6" s="1"/>
  <c r="BZ98" i="6"/>
  <c r="BY97" i="6"/>
  <c r="BZ91" i="6"/>
  <c r="BZ97" i="6"/>
  <c r="BZ94" i="6"/>
  <c r="BZ92" i="6"/>
  <c r="CA94" i="6"/>
  <c r="CA101" i="6"/>
  <c r="CA115" i="6" s="1"/>
  <c r="CA92" i="6"/>
  <c r="CA97" i="6"/>
  <c r="CA91" i="6"/>
  <c r="CA100" i="6"/>
  <c r="CA98" i="6"/>
  <c r="CB94" i="6"/>
  <c r="CB101" i="6"/>
  <c r="CB115" i="6" s="1"/>
  <c r="CB91" i="6"/>
  <c r="CB98" i="6"/>
  <c r="CB92" i="6"/>
  <c r="CB97" i="6"/>
  <c r="CB100" i="6"/>
  <c r="CC94" i="6"/>
  <c r="CC101" i="6"/>
  <c r="CC115" i="6" s="1"/>
  <c r="CC91" i="6"/>
  <c r="CC100" i="6"/>
  <c r="CC92" i="6"/>
  <c r="CC97" i="6"/>
  <c r="CC98" i="6"/>
  <c r="CD98" i="6"/>
  <c r="CD97" i="6"/>
  <c r="CD101" i="6"/>
  <c r="CD115" i="6" s="1"/>
  <c r="CD94" i="6"/>
  <c r="CD91" i="6"/>
  <c r="CD92" i="6"/>
  <c r="CD100" i="6"/>
  <c r="CE94" i="6"/>
  <c r="CE101" i="6"/>
  <c r="CE115" i="6" s="1"/>
  <c r="CE91" i="6"/>
  <c r="CE98" i="6"/>
  <c r="CE92" i="6"/>
  <c r="CE100" i="6"/>
  <c r="CE97" i="6"/>
  <c r="CF98" i="6"/>
  <c r="CF101" i="6"/>
  <c r="CF115" i="6" s="1"/>
  <c r="CF94" i="6"/>
  <c r="CF97" i="6"/>
  <c r="CF92" i="6"/>
  <c r="CF91" i="6"/>
  <c r="CF100" i="6"/>
  <c r="CG94" i="6"/>
  <c r="CG101" i="6"/>
  <c r="CG115" i="6" s="1"/>
  <c r="CG92" i="6"/>
  <c r="CG97" i="6"/>
  <c r="CG91" i="6"/>
  <c r="CG100" i="6"/>
  <c r="CG98" i="6"/>
  <c r="CH94" i="6"/>
  <c r="CH98" i="6"/>
  <c r="CH92" i="6"/>
  <c r="CH91" i="6"/>
  <c r="CH100" i="6"/>
  <c r="CH101" i="6"/>
  <c r="CH115" i="6" s="1"/>
  <c r="CH97" i="6"/>
  <c r="CI94" i="6"/>
  <c r="CI101" i="6"/>
  <c r="CI92" i="6"/>
  <c r="CI91" i="6"/>
  <c r="CI98" i="6"/>
  <c r="CI100" i="6"/>
  <c r="CJ97" i="6"/>
  <c r="CJ94" i="6"/>
  <c r="CI97" i="6"/>
  <c r="CJ101" i="6"/>
  <c r="CJ115" i="6" s="1"/>
  <c r="CJ91" i="6"/>
  <c r="CJ92" i="6"/>
  <c r="CJ98" i="6"/>
  <c r="CJ100" i="6"/>
  <c r="CK97" i="6"/>
  <c r="CK98" i="6"/>
  <c r="CK94" i="6"/>
  <c r="CK91" i="6"/>
  <c r="CK100" i="6"/>
  <c r="CK92" i="6"/>
  <c r="CK101" i="6"/>
  <c r="CK115" i="6" s="1"/>
  <c r="CL97" i="6"/>
  <c r="CL101" i="6"/>
  <c r="CL115" i="6" s="1"/>
  <c r="CL94" i="6"/>
  <c r="CL98" i="6"/>
  <c r="CL91" i="6"/>
  <c r="CL92" i="6"/>
  <c r="CL100" i="6"/>
  <c r="CM98" i="6"/>
  <c r="CM100" i="6"/>
  <c r="CM94" i="6"/>
  <c r="CM101" i="6"/>
  <c r="CM115" i="6" s="1"/>
  <c r="CM91" i="6"/>
  <c r="CM92" i="6"/>
  <c r="CM97" i="6"/>
  <c r="CN94" i="6"/>
  <c r="CN101" i="6"/>
  <c r="CN115" i="6" s="1"/>
  <c r="CN92" i="6"/>
  <c r="CN98" i="6"/>
  <c r="CN91" i="6"/>
  <c r="CN100" i="6"/>
  <c r="CN97" i="6"/>
  <c r="CO97" i="6"/>
  <c r="CO101" i="6"/>
  <c r="CO115" i="6" s="1"/>
  <c r="CO94" i="6"/>
  <c r="CO100" i="6"/>
  <c r="CO92" i="6"/>
  <c r="CO91" i="6"/>
  <c r="CO98" i="6"/>
  <c r="CP94" i="6"/>
  <c r="CP91" i="6"/>
  <c r="CP92" i="6"/>
  <c r="CP101" i="6"/>
  <c r="CP115" i="6" s="1"/>
  <c r="CP100" i="6"/>
  <c r="CP97" i="6"/>
  <c r="CP98" i="6"/>
  <c r="CQ97" i="6"/>
  <c r="CQ98" i="6"/>
  <c r="CQ94" i="6"/>
  <c r="CQ101" i="6"/>
  <c r="CQ115" i="6" s="1"/>
  <c r="CQ92" i="6"/>
  <c r="CQ91" i="6"/>
  <c r="CQ100" i="6"/>
  <c r="CR91" i="6"/>
  <c r="CR101" i="6"/>
  <c r="CR115" i="6" s="1"/>
  <c r="CR92" i="6"/>
  <c r="CR94" i="6"/>
  <c r="CR100" i="6"/>
  <c r="CR98" i="6"/>
  <c r="CS100" i="6"/>
  <c r="CS97" i="6"/>
  <c r="CS94" i="6"/>
  <c r="CR97" i="6"/>
  <c r="CS92" i="6"/>
  <c r="CS91" i="6"/>
  <c r="CS101" i="6"/>
  <c r="CS115" i="6" s="1"/>
  <c r="CS98" i="6"/>
  <c r="CT97" i="6"/>
  <c r="CT94" i="6"/>
  <c r="CT91" i="6"/>
  <c r="CT92" i="6"/>
  <c r="CT101" i="6"/>
  <c r="CT115" i="6" s="1"/>
  <c r="CT100" i="6"/>
  <c r="CT98" i="6"/>
  <c r="CU97" i="6"/>
  <c r="CU101" i="6"/>
  <c r="CU94" i="6"/>
  <c r="CU91" i="6"/>
  <c r="CU92" i="6"/>
  <c r="CU100" i="6"/>
  <c r="CU98" i="6"/>
  <c r="CV94" i="6"/>
  <c r="CV92" i="6"/>
  <c r="CV97" i="6"/>
  <c r="CV91" i="6"/>
  <c r="CV100" i="6"/>
  <c r="CV98" i="6"/>
  <c r="CV101" i="6"/>
  <c r="CV115" i="6" s="1"/>
  <c r="CW94" i="6"/>
  <c r="CW92" i="6"/>
  <c r="CW91" i="6"/>
  <c r="CW97" i="6"/>
  <c r="CW101" i="6"/>
  <c r="CW115" i="6" s="1"/>
  <c r="CW100" i="6"/>
  <c r="CW98" i="6"/>
  <c r="CX97" i="6"/>
  <c r="CX94" i="6"/>
  <c r="CX101" i="6"/>
  <c r="CX115" i="6" s="1"/>
  <c r="CX92" i="6"/>
  <c r="CX98" i="6"/>
  <c r="CX91" i="6"/>
  <c r="CX100" i="6"/>
  <c r="CY94" i="6"/>
  <c r="CY100" i="6"/>
  <c r="CY92" i="6"/>
  <c r="CY97" i="6"/>
  <c r="CY91" i="6"/>
  <c r="CY101" i="6"/>
  <c r="CY115" i="6" s="1"/>
  <c r="CY98" i="6"/>
  <c r="CZ94" i="6"/>
  <c r="CZ100" i="6"/>
  <c r="CZ91" i="6"/>
  <c r="CZ97" i="6"/>
  <c r="CZ92" i="6"/>
  <c r="CZ101" i="6"/>
  <c r="CZ115" i="6" s="1"/>
  <c r="CZ98" i="6"/>
  <c r="DA94" i="6"/>
  <c r="DA100" i="6"/>
  <c r="DA91" i="6"/>
  <c r="DA97" i="6"/>
  <c r="DA92" i="6"/>
  <c r="DA101" i="6"/>
  <c r="DA115" i="6" s="1"/>
  <c r="DA98" i="6"/>
  <c r="DB98" i="6"/>
  <c r="DB97" i="6"/>
  <c r="DB101" i="6"/>
  <c r="DB115" i="6" s="1"/>
  <c r="DB94" i="6"/>
  <c r="DB100" i="6"/>
  <c r="DB91" i="6"/>
  <c r="DB92" i="6"/>
  <c r="DC94" i="6"/>
  <c r="DC98" i="6"/>
  <c r="DC91" i="6"/>
  <c r="DC97" i="6"/>
  <c r="DC92" i="6"/>
  <c r="DC101" i="6"/>
  <c r="DC115" i="6" s="1"/>
  <c r="DC100" i="6"/>
  <c r="DD92" i="6"/>
  <c r="DD101" i="6"/>
  <c r="DD115" i="6" s="1"/>
  <c r="DD91" i="6"/>
  <c r="DD100" i="6"/>
  <c r="DD94" i="6"/>
  <c r="DD98" i="6"/>
  <c r="DE94" i="6"/>
  <c r="DE92" i="6"/>
  <c r="DD97" i="6"/>
  <c r="DE101" i="6"/>
  <c r="DE115" i="6" s="1"/>
  <c r="DE100" i="6"/>
  <c r="DF100" i="6"/>
  <c r="DE97" i="6"/>
  <c r="DF98" i="6"/>
  <c r="DE98" i="6"/>
  <c r="DF97" i="6"/>
  <c r="DE91" i="6"/>
  <c r="DF94" i="6"/>
  <c r="DF92" i="6"/>
  <c r="DF91" i="6"/>
  <c r="DF101" i="6"/>
  <c r="DF115" i="6" s="1"/>
  <c r="DG98" i="6"/>
  <c r="DG100" i="6"/>
  <c r="DG97" i="6"/>
  <c r="DG101" i="6"/>
  <c r="DG94" i="6"/>
  <c r="DG92" i="6"/>
  <c r="DG91" i="6"/>
  <c r="DH94" i="6"/>
  <c r="DH101" i="6"/>
  <c r="DH115" i="6" s="1"/>
  <c r="DH91" i="6"/>
  <c r="DH97" i="6"/>
  <c r="DH92" i="6"/>
  <c r="DH100" i="6"/>
  <c r="DH98" i="6"/>
  <c r="DI94" i="6"/>
  <c r="DI101" i="6"/>
  <c r="DI115" i="6" s="1"/>
  <c r="DI91" i="6"/>
  <c r="DI98" i="6"/>
  <c r="DI92" i="6"/>
  <c r="DI100" i="6"/>
  <c r="DI97" i="6"/>
  <c r="DJ94" i="6"/>
  <c r="DJ98" i="6"/>
  <c r="DJ91" i="6"/>
  <c r="DJ100" i="6"/>
  <c r="DJ92" i="6"/>
  <c r="DJ101" i="6"/>
  <c r="DJ115" i="6" s="1"/>
  <c r="DJ97" i="6"/>
  <c r="DK94" i="6"/>
  <c r="DK101" i="6"/>
  <c r="DK115" i="6" s="1"/>
  <c r="DK91" i="6"/>
  <c r="DK97" i="6"/>
  <c r="DK92" i="6"/>
  <c r="DK100" i="6"/>
  <c r="DK98" i="6"/>
  <c r="DL94" i="6"/>
  <c r="DL100" i="6"/>
  <c r="DL92" i="6"/>
  <c r="DL98" i="6"/>
  <c r="DL91" i="6"/>
  <c r="DL101" i="6"/>
  <c r="DL115" i="6" s="1"/>
  <c r="DL97" i="6"/>
  <c r="DM94" i="6"/>
  <c r="DM100" i="6"/>
  <c r="DM92" i="6"/>
  <c r="DM97" i="6"/>
  <c r="DM91" i="6"/>
  <c r="DM101" i="6"/>
  <c r="DM115" i="6" s="1"/>
  <c r="DM98" i="6"/>
  <c r="DN94" i="6"/>
  <c r="DN98" i="6"/>
  <c r="DN92" i="6"/>
  <c r="DN97" i="6"/>
  <c r="DN91" i="6"/>
  <c r="DN100" i="6"/>
  <c r="DN101" i="6"/>
  <c r="DN115" i="6" s="1"/>
  <c r="DO94" i="6"/>
  <c r="DO98" i="6"/>
  <c r="DO92" i="6"/>
  <c r="DO97" i="6"/>
  <c r="DO91" i="6"/>
  <c r="DO101" i="6"/>
  <c r="DO115" i="6" s="1"/>
  <c r="DO100" i="6"/>
  <c r="DP94" i="6"/>
  <c r="DP101" i="6"/>
  <c r="DP115" i="6" s="1"/>
  <c r="DP91" i="6"/>
  <c r="DP100" i="6"/>
  <c r="DP92" i="6"/>
  <c r="DP98" i="6"/>
  <c r="DP97" i="6"/>
  <c r="DP111" i="6" s="1"/>
  <c r="DQ94" i="6"/>
  <c r="DQ100" i="6"/>
  <c r="DQ91" i="6"/>
  <c r="DQ97" i="6"/>
  <c r="DQ111" i="6" s="1"/>
  <c r="DQ92" i="6"/>
  <c r="DQ101" i="6"/>
  <c r="DQ115" i="6" s="1"/>
  <c r="DQ98" i="6"/>
  <c r="DR94" i="6"/>
  <c r="DR100" i="6"/>
  <c r="DR91" i="6"/>
  <c r="DR97" i="6"/>
  <c r="DR111" i="6" s="1"/>
  <c r="DR92" i="6"/>
  <c r="DR101" i="6"/>
  <c r="DR115" i="6" s="1"/>
  <c r="DR98" i="6"/>
  <c r="DS94" i="6"/>
  <c r="DS100" i="6"/>
  <c r="DS91" i="6"/>
  <c r="DS97" i="6"/>
  <c r="DS111" i="6" s="1"/>
  <c r="DS92" i="6"/>
  <c r="DS101" i="6"/>
  <c r="DS98" i="6"/>
  <c r="DT94" i="6"/>
  <c r="DT100" i="6"/>
  <c r="DT92" i="6"/>
  <c r="DT97" i="6"/>
  <c r="DT111" i="6" s="1"/>
  <c r="DT91" i="6"/>
  <c r="DT101" i="6"/>
  <c r="DT115" i="6" s="1"/>
  <c r="DT98" i="6"/>
  <c r="DU94" i="6"/>
  <c r="DU101" i="6"/>
  <c r="DU115" i="6" s="1"/>
  <c r="DU92" i="6"/>
  <c r="DU98" i="6"/>
  <c r="DU91" i="6"/>
  <c r="DU100" i="6"/>
  <c r="DU97" i="6"/>
  <c r="DU111" i="6" s="1"/>
  <c r="DV94" i="6"/>
  <c r="DV100" i="6"/>
  <c r="DV92" i="6"/>
  <c r="DV97" i="6"/>
  <c r="DV111" i="6" s="1"/>
  <c r="DV91" i="6"/>
  <c r="DV101" i="6"/>
  <c r="DV115" i="6" s="1"/>
  <c r="DV98" i="6"/>
  <c r="DW94" i="6"/>
  <c r="DW100" i="6"/>
  <c r="DW92" i="6"/>
  <c r="DW91" i="6"/>
  <c r="DW101" i="6"/>
  <c r="DW115" i="6" s="1"/>
  <c r="DW98" i="6"/>
  <c r="DW97" i="6"/>
  <c r="DW111" i="6" s="1"/>
  <c r="DX94" i="6"/>
  <c r="DX101" i="6"/>
  <c r="DX115" i="6" s="1"/>
  <c r="DX91" i="6"/>
  <c r="DX97" i="6"/>
  <c r="DX111" i="6" s="1"/>
  <c r="DX92" i="6"/>
  <c r="DX100" i="6"/>
  <c r="DX98" i="6"/>
  <c r="DY94" i="6"/>
  <c r="DY101" i="6"/>
  <c r="DY115" i="6" s="1"/>
  <c r="DY91" i="6"/>
  <c r="DY97" i="6"/>
  <c r="DY111" i="6" s="1"/>
  <c r="DY92" i="6"/>
  <c r="DY100" i="6"/>
  <c r="DY98" i="6"/>
  <c r="DZ94" i="6"/>
  <c r="DZ100" i="6"/>
  <c r="DZ91" i="6"/>
  <c r="DZ97" i="6"/>
  <c r="DZ111" i="6" s="1"/>
  <c r="DZ92" i="6"/>
  <c r="DZ101" i="6"/>
  <c r="DZ115" i="6" s="1"/>
  <c r="DZ98" i="6"/>
  <c r="EA94" i="6"/>
  <c r="EA101" i="6"/>
  <c r="EA115" i="6" s="1"/>
  <c r="EA91" i="6"/>
  <c r="EA97" i="6"/>
  <c r="EA111" i="6" s="1"/>
  <c r="EA92" i="6"/>
  <c r="EA100" i="6"/>
  <c r="EA98" i="6"/>
  <c r="EB94" i="6"/>
  <c r="EB101" i="6"/>
  <c r="EB115" i="6" s="1"/>
  <c r="EB92" i="6"/>
  <c r="EB97" i="6"/>
  <c r="EB111" i="6" s="1"/>
  <c r="EB91" i="6"/>
  <c r="EB100" i="6"/>
  <c r="EB98" i="6"/>
  <c r="EC94" i="6"/>
  <c r="EC100" i="6"/>
  <c r="EC92" i="6"/>
  <c r="EC97" i="6"/>
  <c r="EC111" i="6" s="1"/>
  <c r="EC91" i="6"/>
  <c r="EC101" i="6"/>
  <c r="EC115" i="6" s="1"/>
  <c r="EC98" i="6"/>
  <c r="ED94" i="6"/>
  <c r="ED100" i="6"/>
  <c r="ED92" i="6"/>
  <c r="ED101" i="6"/>
  <c r="ED115" i="6" s="1"/>
  <c r="ED91" i="6"/>
  <c r="ED97" i="6"/>
  <c r="ED111" i="6" s="1"/>
  <c r="ED98" i="6"/>
  <c r="EE94" i="6"/>
  <c r="EE97" i="6"/>
  <c r="EE111" i="6" s="1"/>
  <c r="EE92" i="6"/>
  <c r="EE100" i="6"/>
  <c r="EE91" i="6"/>
  <c r="EE101" i="6"/>
  <c r="EE98" i="6"/>
  <c r="EF94" i="6"/>
  <c r="EF101" i="6"/>
  <c r="EF115" i="6" s="1"/>
  <c r="EF91" i="6"/>
  <c r="EF100" i="6"/>
  <c r="EF92" i="6"/>
  <c r="EF98" i="6"/>
  <c r="EF97" i="6"/>
  <c r="EF111" i="6" s="1"/>
  <c r="EG94" i="6"/>
  <c r="EG101" i="6"/>
  <c r="EG115" i="6" s="1"/>
  <c r="EG91" i="6"/>
  <c r="EG97" i="6"/>
  <c r="EG111" i="6" s="1"/>
  <c r="EG92" i="6"/>
  <c r="EG100" i="6"/>
  <c r="EG98" i="6"/>
  <c r="EH94" i="6"/>
  <c r="EH100" i="6"/>
  <c r="EH91" i="6"/>
  <c r="EH97" i="6"/>
  <c r="EH111" i="6" s="1"/>
  <c r="EH92" i="6"/>
  <c r="EH101" i="6"/>
  <c r="EH115" i="6" s="1"/>
  <c r="EH98" i="6"/>
  <c r="EI94" i="6"/>
  <c r="EI101" i="6"/>
  <c r="EI115" i="6" s="1"/>
  <c r="EI91" i="6"/>
  <c r="EI98" i="6"/>
  <c r="EI92" i="6"/>
  <c r="EI100" i="6"/>
  <c r="EI97" i="6"/>
  <c r="EI111" i="6" s="1"/>
  <c r="EJ94" i="6"/>
  <c r="EJ100" i="6"/>
  <c r="EJ92" i="6"/>
  <c r="EJ98" i="6"/>
  <c r="EJ91" i="6"/>
  <c r="EJ101" i="6"/>
  <c r="EJ115" i="6" s="1"/>
  <c r="EJ97" i="6"/>
  <c r="EJ111" i="6" s="1"/>
  <c r="EK94" i="6"/>
  <c r="EK98" i="6"/>
  <c r="EK92" i="6"/>
  <c r="EK100" i="6"/>
  <c r="EK91" i="6"/>
  <c r="EK101" i="6"/>
  <c r="EK115" i="6" s="1"/>
  <c r="EK97" i="6"/>
  <c r="EK111" i="6" s="1"/>
  <c r="EL94" i="6"/>
  <c r="EL98" i="6"/>
  <c r="EL92" i="6"/>
  <c r="EL97" i="6"/>
  <c r="EL111" i="6" s="1"/>
  <c r="EL91" i="6"/>
  <c r="EL100" i="6"/>
  <c r="EL101" i="6"/>
  <c r="EL115" i="6" s="1"/>
  <c r="EM94" i="6"/>
  <c r="EM98" i="6"/>
  <c r="EM92" i="6"/>
  <c r="EM97" i="6"/>
  <c r="EM111" i="6" s="1"/>
  <c r="EM91" i="6"/>
  <c r="EM101" i="6"/>
  <c r="EM115" i="6" s="1"/>
  <c r="EM100" i="6"/>
  <c r="EN94" i="6"/>
  <c r="EN101" i="6"/>
  <c r="EN115" i="6" s="1"/>
  <c r="EN91" i="6"/>
  <c r="EN98" i="6"/>
  <c r="EN92" i="6"/>
  <c r="EN100" i="6"/>
  <c r="EN97" i="6"/>
  <c r="EN111" i="6" s="1"/>
  <c r="EO94" i="6"/>
  <c r="EO100" i="6"/>
  <c r="EO91" i="6"/>
  <c r="EO97" i="6"/>
  <c r="EO111" i="6" s="1"/>
  <c r="EO92" i="6"/>
  <c r="EO101" i="6"/>
  <c r="EO115" i="6" s="1"/>
  <c r="EO98" i="6"/>
  <c r="EP94" i="6"/>
  <c r="EP101" i="6"/>
  <c r="EP115" i="6" s="1"/>
  <c r="EP91" i="6"/>
  <c r="EP98" i="6"/>
  <c r="EP92" i="6"/>
  <c r="EP100" i="6"/>
  <c r="EP97" i="6"/>
  <c r="EP111" i="6" s="1"/>
  <c r="EQ94" i="6"/>
  <c r="EQ101" i="6"/>
  <c r="EQ91" i="6"/>
  <c r="EQ97" i="6"/>
  <c r="EQ111" i="6" s="1"/>
  <c r="EQ92" i="6"/>
  <c r="EQ100" i="6"/>
  <c r="EQ98" i="6"/>
  <c r="ER94" i="6"/>
  <c r="ER101" i="6"/>
  <c r="ER115" i="6" s="1"/>
  <c r="ER92" i="6"/>
  <c r="ER98" i="6"/>
  <c r="ER91" i="6"/>
  <c r="ER100" i="6"/>
  <c r="ER97" i="6"/>
  <c r="ER111" i="6" s="1"/>
  <c r="ES94" i="6"/>
  <c r="ES101" i="6"/>
  <c r="ES115" i="6" s="1"/>
  <c r="ES92" i="6"/>
  <c r="ES98" i="6"/>
  <c r="ES91" i="6"/>
  <c r="ES100" i="6"/>
  <c r="ES97" i="6"/>
  <c r="ES111" i="6" s="1"/>
  <c r="ET94" i="6"/>
  <c r="ET98" i="6"/>
  <c r="ET92" i="6"/>
  <c r="ET97" i="6"/>
  <c r="ET111" i="6" s="1"/>
  <c r="ET91" i="6"/>
  <c r="ET100" i="6"/>
  <c r="ET101" i="6"/>
  <c r="ET115" i="6" s="1"/>
  <c r="EU94" i="6"/>
  <c r="EU98" i="6"/>
  <c r="EU92" i="6"/>
  <c r="EU97" i="6"/>
  <c r="EU111" i="6" s="1"/>
  <c r="EU91" i="6"/>
  <c r="EU101" i="6"/>
  <c r="EU115" i="6" s="1"/>
  <c r="EU100" i="6"/>
  <c r="EV94" i="6"/>
  <c r="EV98" i="6"/>
  <c r="EV91" i="6"/>
  <c r="EV97" i="6"/>
  <c r="EV111" i="6" s="1"/>
  <c r="EV92" i="6"/>
  <c r="EV101" i="6"/>
  <c r="EV115" i="6" s="1"/>
  <c r="EV100" i="6"/>
  <c r="EW94" i="6"/>
  <c r="EW101" i="6"/>
  <c r="EW115" i="6" s="1"/>
  <c r="EW91" i="6"/>
  <c r="EW98" i="6"/>
  <c r="EW92" i="6"/>
  <c r="EW100" i="6"/>
  <c r="EW97" i="6"/>
  <c r="EW111" i="6" s="1"/>
  <c r="EX94" i="6"/>
  <c r="EX101" i="6"/>
  <c r="EX115" i="6" s="1"/>
  <c r="EX91" i="6"/>
  <c r="EX98" i="6"/>
  <c r="EX92" i="6"/>
  <c r="EX100" i="6"/>
  <c r="EX97" i="6"/>
  <c r="EX111" i="6" s="1"/>
  <c r="EY94" i="6"/>
  <c r="EY97" i="6"/>
  <c r="EY111" i="6" s="1"/>
  <c r="EY91" i="6"/>
  <c r="EY98" i="6"/>
  <c r="EY92" i="6"/>
  <c r="EY100" i="6"/>
  <c r="EY101" i="6"/>
  <c r="EY115" i="6" s="1"/>
  <c r="EZ94" i="6"/>
  <c r="EZ101" i="6"/>
  <c r="EZ115" i="6" s="1"/>
  <c r="EZ92" i="6"/>
  <c r="EZ97" i="6"/>
  <c r="EZ111" i="6" s="1"/>
  <c r="EZ91" i="6"/>
  <c r="EZ100" i="6"/>
  <c r="EZ98" i="6"/>
  <c r="FA94" i="6"/>
  <c r="FA100" i="6"/>
  <c r="FA92" i="6"/>
  <c r="FA97" i="6"/>
  <c r="FA111" i="6" s="1"/>
  <c r="FA91" i="6"/>
  <c r="FA101" i="6"/>
  <c r="FA115" i="6" s="1"/>
  <c r="FA98" i="6"/>
  <c r="FB94" i="6"/>
  <c r="FB101" i="6"/>
  <c r="FB115" i="6" s="1"/>
  <c r="FB92" i="6"/>
  <c r="FB97" i="6"/>
  <c r="FB111" i="6" s="1"/>
  <c r="FB91" i="6"/>
  <c r="FB100" i="6"/>
  <c r="FB98" i="6"/>
  <c r="FC94" i="6"/>
  <c r="FC100" i="6"/>
  <c r="FC92" i="6"/>
  <c r="FC97" i="6"/>
  <c r="FC111" i="6" s="1"/>
  <c r="FC91" i="6"/>
  <c r="FC101" i="6"/>
  <c r="FC98" i="6"/>
  <c r="FD94" i="6"/>
  <c r="FD100" i="6"/>
  <c r="FD91" i="6"/>
  <c r="FD98" i="6"/>
  <c r="FD92" i="6"/>
  <c r="FD101" i="6"/>
  <c r="FD115" i="6" s="1"/>
  <c r="FD97" i="6"/>
  <c r="FD111" i="6" s="1"/>
  <c r="FE94" i="6"/>
  <c r="FE101" i="6"/>
  <c r="FE115" i="6" s="1"/>
  <c r="FE91" i="6"/>
  <c r="FE98" i="6"/>
  <c r="FE92" i="6"/>
  <c r="FE100" i="6"/>
  <c r="FE97" i="6"/>
  <c r="FE111" i="6" s="1"/>
  <c r="FF94" i="6"/>
  <c r="FF101" i="6"/>
  <c r="FF115" i="6" s="1"/>
  <c r="FF91" i="6"/>
  <c r="FF97" i="6"/>
  <c r="FF111" i="6" s="1"/>
  <c r="FF92" i="6"/>
  <c r="FF100" i="6"/>
  <c r="FF98" i="6"/>
  <c r="FG94" i="6"/>
  <c r="FG101" i="6"/>
  <c r="FG115" i="6" s="1"/>
  <c r="FG91" i="6"/>
  <c r="FG97" i="6"/>
  <c r="FG111" i="6" s="1"/>
  <c r="FG92" i="6"/>
  <c r="FG100" i="6"/>
  <c r="FG98" i="6"/>
  <c r="FH92" i="6"/>
  <c r="FH98" i="6"/>
  <c r="FH91" i="6"/>
  <c r="FH94" i="6"/>
  <c r="FH100" i="6"/>
  <c r="FH101" i="6"/>
  <c r="FH115" i="6" s="1"/>
  <c r="FH97" i="6"/>
  <c r="FH111" i="6" s="1"/>
  <c r="FI94" i="6"/>
  <c r="FI97" i="6"/>
  <c r="FI111" i="6" s="1"/>
  <c r="FI100" i="6"/>
  <c r="FI92" i="6"/>
  <c r="FI91" i="6"/>
  <c r="FI101" i="6"/>
  <c r="FI115" i="6" s="1"/>
  <c r="FI98" i="6"/>
  <c r="FJ94" i="6"/>
  <c r="FJ100" i="6"/>
  <c r="FJ97" i="6"/>
  <c r="FJ111" i="6" s="1"/>
  <c r="FJ92" i="6"/>
  <c r="FJ91" i="6"/>
  <c r="FJ101" i="6"/>
  <c r="FJ115" i="6" s="1"/>
  <c r="FJ98" i="6"/>
  <c r="FK94" i="6"/>
  <c r="FK101" i="6"/>
  <c r="FK115" i="6" s="1"/>
  <c r="FK97" i="6"/>
  <c r="FK111" i="6" s="1"/>
  <c r="FK92" i="6"/>
  <c r="FK91" i="6"/>
  <c r="FK100" i="6"/>
  <c r="FK98" i="6"/>
  <c r="FL94" i="6"/>
  <c r="FL101" i="6"/>
  <c r="FL115" i="6" s="1"/>
  <c r="FL91" i="6"/>
  <c r="FL98" i="6"/>
  <c r="FL92" i="6"/>
  <c r="FL100" i="6"/>
  <c r="FL97" i="6"/>
  <c r="FL111" i="6" s="1"/>
  <c r="FM94" i="6"/>
  <c r="FM101" i="6"/>
  <c r="FM115" i="6" s="1"/>
  <c r="FM91" i="6"/>
  <c r="FM98" i="6"/>
  <c r="FM92" i="6"/>
  <c r="FM100" i="6"/>
  <c r="FM97" i="6"/>
  <c r="FM111" i="6" s="1"/>
  <c r="FN94" i="6"/>
  <c r="FN101" i="6"/>
  <c r="FN115" i="6" s="1"/>
  <c r="FN91" i="6"/>
  <c r="FN97" i="6"/>
  <c r="FN111" i="6" s="1"/>
  <c r="FN92" i="6"/>
  <c r="FN100" i="6"/>
  <c r="FN98" i="6"/>
  <c r="FO94" i="6"/>
  <c r="FO100" i="6"/>
  <c r="FO91" i="6"/>
  <c r="FO97" i="6"/>
  <c r="FO111" i="6" s="1"/>
  <c r="FO92" i="6"/>
  <c r="FO101" i="6"/>
  <c r="FO98" i="6"/>
  <c r="FP94" i="6"/>
  <c r="FP100" i="6"/>
  <c r="FP92" i="6"/>
  <c r="FP91" i="6"/>
  <c r="FP101" i="6"/>
  <c r="FP115" i="6" s="1"/>
  <c r="FP98" i="6"/>
  <c r="FP97" i="6"/>
  <c r="FP111" i="6" s="1"/>
  <c r="FQ94" i="6"/>
  <c r="FQ101" i="6"/>
  <c r="FQ115" i="6" s="1"/>
  <c r="FQ92" i="6"/>
  <c r="FQ97" i="6"/>
  <c r="FQ111" i="6" s="1"/>
  <c r="FQ91" i="6"/>
  <c r="FQ100" i="6"/>
  <c r="FQ98" i="6"/>
  <c r="FR94" i="6"/>
  <c r="FR100" i="6"/>
  <c r="FR92" i="6"/>
  <c r="FR98" i="6"/>
  <c r="FR91" i="6"/>
  <c r="FR101" i="6"/>
  <c r="FR115" i="6" s="1"/>
  <c r="FR97" i="6"/>
  <c r="FR111" i="6" s="1"/>
  <c r="FS94" i="6"/>
  <c r="FS100" i="6"/>
  <c r="FS92" i="6"/>
  <c r="FS98" i="6"/>
  <c r="FS91" i="6"/>
  <c r="FS101" i="6"/>
  <c r="FS115" i="6" s="1"/>
  <c r="FS97" i="6"/>
  <c r="FS111" i="6" s="1"/>
  <c r="FT94" i="6"/>
  <c r="FT100" i="6"/>
  <c r="FT91" i="6"/>
  <c r="FT97" i="6"/>
  <c r="FT111" i="6" s="1"/>
  <c r="FT92" i="6"/>
  <c r="FT101" i="6"/>
  <c r="FT115" i="6" s="1"/>
  <c r="FT98" i="6"/>
  <c r="FU94" i="6"/>
  <c r="FU101" i="6"/>
  <c r="FU115" i="6" s="1"/>
  <c r="FU91" i="6"/>
  <c r="FU97" i="6"/>
  <c r="FU111" i="6" s="1"/>
  <c r="FU92" i="6"/>
  <c r="FU100" i="6"/>
  <c r="FU98" i="6"/>
  <c r="FV94" i="6"/>
  <c r="FV101" i="6"/>
  <c r="FV115" i="6" s="1"/>
  <c r="FV91" i="6"/>
  <c r="FV98" i="6"/>
  <c r="FV92" i="6"/>
  <c r="FV100" i="6"/>
  <c r="FV97" i="6"/>
  <c r="FV111" i="6" s="1"/>
  <c r="FW94" i="6"/>
  <c r="FW98" i="6"/>
  <c r="FW91" i="6"/>
  <c r="FW97" i="6"/>
  <c r="FW111" i="6" s="1"/>
  <c r="FW92" i="6"/>
  <c r="FW100" i="6"/>
  <c r="FW101" i="6"/>
  <c r="FW115" i="6" s="1"/>
  <c r="FX94" i="6"/>
  <c r="FX101" i="6"/>
  <c r="FX115" i="6" s="1"/>
  <c r="FX92" i="6"/>
  <c r="FX91" i="6"/>
  <c r="FX97" i="6"/>
  <c r="FX111" i="6" s="1"/>
  <c r="FX100" i="6"/>
  <c r="FX98" i="6"/>
  <c r="FY94" i="6"/>
  <c r="FY100" i="6"/>
  <c r="FY92" i="6"/>
  <c r="FY97" i="6"/>
  <c r="FY111" i="6" s="1"/>
  <c r="FY91" i="6"/>
  <c r="FY101" i="6"/>
  <c r="FY115" i="6" s="1"/>
  <c r="FY98" i="6"/>
  <c r="FZ94" i="6"/>
  <c r="FZ101" i="6"/>
  <c r="FZ115" i="6" s="1"/>
  <c r="FZ92" i="6"/>
  <c r="FZ97" i="6"/>
  <c r="FZ111" i="6" s="1"/>
  <c r="FZ91" i="6"/>
  <c r="FZ100" i="6"/>
  <c r="FZ98" i="6"/>
  <c r="GA94" i="6"/>
  <c r="GA98" i="6"/>
  <c r="GA92" i="6"/>
  <c r="GA97" i="6"/>
  <c r="GA111" i="6" s="1"/>
  <c r="GA91" i="6"/>
  <c r="GA101" i="6"/>
  <c r="GA100" i="6"/>
  <c r="GB94" i="6"/>
  <c r="GB101" i="6"/>
  <c r="GB115" i="6" s="1"/>
  <c r="GB91" i="6"/>
  <c r="GB100" i="6"/>
  <c r="GB92" i="6"/>
  <c r="GB98" i="6"/>
  <c r="GB97" i="6"/>
  <c r="GB111" i="6" s="1"/>
  <c r="GC94" i="6"/>
  <c r="GC100" i="6"/>
  <c r="GC91" i="6"/>
  <c r="GC97" i="6"/>
  <c r="GC111" i="6" s="1"/>
  <c r="GC92" i="6"/>
  <c r="GC101" i="6"/>
  <c r="GC115" i="6" s="1"/>
  <c r="GC98" i="6"/>
  <c r="GD94" i="6"/>
  <c r="GD100" i="6"/>
  <c r="GD91" i="6"/>
  <c r="GD98" i="6"/>
  <c r="GD92" i="6"/>
  <c r="GD101" i="6"/>
  <c r="GD115" i="6" s="1"/>
  <c r="GD97" i="6"/>
  <c r="GD111" i="6" s="1"/>
  <c r="GE94" i="6"/>
  <c r="GE100" i="6"/>
  <c r="GE91" i="6"/>
  <c r="GE97" i="6"/>
  <c r="GE111" i="6" s="1"/>
  <c r="GE92" i="6"/>
  <c r="GE101" i="6"/>
  <c r="GE115" i="6" s="1"/>
  <c r="GE98" i="6"/>
  <c r="GF94" i="6"/>
  <c r="GF100" i="6"/>
  <c r="GF92" i="6"/>
  <c r="GF97" i="6"/>
  <c r="GF111" i="6" s="1"/>
  <c r="GF91" i="6"/>
  <c r="GF101" i="6"/>
  <c r="GF115" i="6" s="1"/>
  <c r="GF98" i="6"/>
  <c r="GG94" i="6"/>
  <c r="GG101" i="6"/>
  <c r="GG115" i="6" s="1"/>
  <c r="GG92" i="6"/>
  <c r="GG98" i="6"/>
  <c r="GG91" i="6"/>
  <c r="GG100" i="6"/>
  <c r="GG97" i="6"/>
  <c r="GG111" i="6" s="1"/>
  <c r="GH94" i="6"/>
  <c r="GH100" i="6"/>
  <c r="GH92" i="6"/>
  <c r="GH98" i="6"/>
  <c r="GH91" i="6"/>
  <c r="GH101" i="6"/>
  <c r="GH115" i="6" s="1"/>
  <c r="GH97" i="6"/>
  <c r="GH111" i="6" s="1"/>
  <c r="GI94" i="6"/>
  <c r="GI101" i="6"/>
  <c r="GI115" i="6" s="1"/>
  <c r="GI92" i="6"/>
  <c r="GI98" i="6"/>
  <c r="GI91" i="6"/>
  <c r="GI100" i="6"/>
  <c r="GI97" i="6"/>
  <c r="GI111" i="6" s="1"/>
  <c r="GJ94" i="6"/>
  <c r="GJ98" i="6"/>
  <c r="GJ91" i="6"/>
  <c r="GJ97" i="6"/>
  <c r="GJ111" i="6" s="1"/>
  <c r="GJ92" i="6"/>
  <c r="GJ101" i="6"/>
  <c r="GJ115" i="6" s="1"/>
  <c r="GJ100" i="6"/>
  <c r="GK94" i="6"/>
  <c r="GK98" i="6"/>
  <c r="GK91" i="6"/>
  <c r="GK97" i="6"/>
  <c r="GK111" i="6" s="1"/>
  <c r="GK92" i="6"/>
  <c r="GK101" i="6"/>
  <c r="GK115" i="6" s="1"/>
  <c r="GK100" i="6"/>
  <c r="GL94" i="6"/>
  <c r="GL100" i="6"/>
  <c r="GL91" i="6"/>
  <c r="GL98" i="6"/>
  <c r="GL92" i="6"/>
  <c r="GL101" i="6"/>
  <c r="GL115" i="6" s="1"/>
  <c r="GL97" i="6"/>
  <c r="GL111" i="6" s="1"/>
  <c r="GM94" i="6"/>
  <c r="GM101" i="6"/>
  <c r="GM91" i="6"/>
  <c r="GM97" i="6"/>
  <c r="GM111" i="6" s="1"/>
  <c r="GM92" i="6"/>
  <c r="GM100" i="6"/>
  <c r="GM98" i="6"/>
  <c r="GN92" i="6"/>
  <c r="GN100" i="6"/>
  <c r="GN91" i="6"/>
  <c r="GN94" i="6"/>
  <c r="GN101" i="6"/>
  <c r="GN115" i="6" s="1"/>
  <c r="GN98" i="6"/>
  <c r="GN97" i="6"/>
  <c r="GN111" i="6" s="1"/>
  <c r="GO97" i="6"/>
  <c r="GO111" i="6" s="1"/>
  <c r="GO94" i="6"/>
  <c r="GO98" i="6"/>
  <c r="GO92" i="6"/>
  <c r="GO91" i="6"/>
  <c r="GO101" i="6"/>
  <c r="GO115" i="6" s="1"/>
  <c r="GO100" i="6"/>
  <c r="GP94" i="6"/>
  <c r="GP100" i="6"/>
  <c r="GP97" i="6"/>
  <c r="GP111" i="6" s="1"/>
  <c r="GP92" i="6"/>
  <c r="GP98" i="6"/>
  <c r="GP91" i="6"/>
  <c r="GP101" i="6"/>
  <c r="GP115" i="6" s="1"/>
  <c r="GQ94" i="6"/>
  <c r="GQ98" i="6"/>
  <c r="GQ92" i="6"/>
  <c r="GQ100" i="6"/>
  <c r="GQ91" i="6"/>
  <c r="GQ97" i="6"/>
  <c r="GQ111" i="6" s="1"/>
  <c r="GQ101" i="6"/>
  <c r="GQ115" i="6" s="1"/>
  <c r="GR94" i="6"/>
  <c r="GR101" i="6"/>
  <c r="GR115" i="6" s="1"/>
  <c r="GR91" i="6"/>
  <c r="GR92" i="6"/>
  <c r="GR97" i="6"/>
  <c r="GR111" i="6" s="1"/>
  <c r="GR98" i="6"/>
  <c r="GR100" i="6"/>
  <c r="GS94" i="6"/>
  <c r="GS100" i="6"/>
  <c r="GS91" i="6"/>
  <c r="GS98" i="6"/>
  <c r="GS92" i="6"/>
  <c r="GS101" i="6"/>
  <c r="GS115" i="6" s="1"/>
  <c r="GS97" i="6"/>
  <c r="GS111" i="6" s="1"/>
  <c r="GT94" i="6"/>
  <c r="GT91" i="6"/>
  <c r="GT98" i="6"/>
  <c r="GT92" i="6"/>
  <c r="GT101" i="6"/>
  <c r="GT115" i="6" s="1"/>
  <c r="GT97" i="6"/>
  <c r="GT111" i="6" s="1"/>
  <c r="GT100" i="6"/>
  <c r="GU97" i="6"/>
  <c r="GU111" i="6" s="1"/>
  <c r="GU101" i="6"/>
  <c r="GU115" i="6" s="1"/>
  <c r="GU91" i="6"/>
  <c r="GU92" i="6"/>
  <c r="GU100" i="6"/>
  <c r="GU98" i="6"/>
  <c r="GU94" i="6"/>
  <c r="GV94" i="6"/>
  <c r="GV100" i="6"/>
  <c r="GV97" i="6"/>
  <c r="GV111" i="6" s="1"/>
  <c r="GV92" i="6"/>
  <c r="GV91" i="6"/>
  <c r="GV101" i="6"/>
  <c r="GV115" i="6" s="1"/>
  <c r="GV98" i="6"/>
  <c r="GW94" i="6"/>
  <c r="GW101" i="6"/>
  <c r="GW115" i="6" s="1"/>
  <c r="GW92" i="6"/>
  <c r="GW97" i="6"/>
  <c r="GW111" i="6" s="1"/>
  <c r="GW91" i="6"/>
  <c r="GW100" i="6"/>
  <c r="GW98" i="6"/>
  <c r="GX94" i="6"/>
  <c r="GX101" i="6"/>
  <c r="GX115" i="6" s="1"/>
  <c r="GX92" i="6"/>
  <c r="GX97" i="6"/>
  <c r="GX111" i="6" s="1"/>
  <c r="GX91" i="6"/>
  <c r="GX100" i="6"/>
  <c r="GX98" i="6"/>
  <c r="GY94" i="6"/>
  <c r="GY98" i="6"/>
  <c r="GY92" i="6"/>
  <c r="GY97" i="6"/>
  <c r="GY111" i="6" s="1"/>
  <c r="GY91" i="6"/>
  <c r="GY101" i="6"/>
  <c r="GY100" i="6"/>
  <c r="GZ94" i="6"/>
  <c r="GZ101" i="6"/>
  <c r="GZ115" i="6" s="1"/>
  <c r="GZ91" i="6"/>
  <c r="GZ97" i="6"/>
  <c r="GZ111" i="6" s="1"/>
  <c r="GZ92" i="6"/>
  <c r="GZ100" i="6"/>
  <c r="GZ98" i="6"/>
  <c r="HA94" i="6"/>
  <c r="HA101" i="6"/>
  <c r="HA115" i="6" s="1"/>
  <c r="HA91" i="6"/>
  <c r="HA97" i="6"/>
  <c r="HA111" i="6" s="1"/>
  <c r="HA92" i="6"/>
  <c r="HA100" i="6"/>
  <c r="HA98" i="6"/>
  <c r="HB94" i="6"/>
  <c r="HB101" i="6"/>
  <c r="HB115" i="6" s="1"/>
  <c r="HB91" i="6"/>
  <c r="HB97" i="6"/>
  <c r="HB111" i="6" s="1"/>
  <c r="HB92" i="6"/>
  <c r="HB100" i="6"/>
  <c r="HB98" i="6"/>
  <c r="HC98" i="6"/>
  <c r="HC101" i="6"/>
  <c r="HC115" i="6" s="1"/>
  <c r="HC91" i="6"/>
  <c r="HC94" i="6"/>
  <c r="HC92" i="6"/>
  <c r="HC100" i="6"/>
  <c r="HC97" i="6"/>
  <c r="HC111" i="6" s="1"/>
  <c r="HD94" i="6"/>
  <c r="HD101" i="6"/>
  <c r="HD115" i="6" s="1"/>
  <c r="HD92" i="6"/>
  <c r="HD97" i="6"/>
  <c r="HD111" i="6" s="1"/>
  <c r="HD91" i="6"/>
  <c r="HD100" i="6"/>
  <c r="HD98" i="6"/>
  <c r="HE94" i="6"/>
  <c r="HE100" i="6"/>
  <c r="HE92" i="6"/>
  <c r="HE97" i="6"/>
  <c r="HE111" i="6" s="1"/>
  <c r="HE91" i="6"/>
  <c r="HE101" i="6"/>
  <c r="HE115" i="6" s="1"/>
  <c r="HE98" i="6"/>
  <c r="HF94" i="6"/>
  <c r="HF101" i="6"/>
  <c r="HF115" i="6" s="1"/>
  <c r="HF92" i="6"/>
  <c r="HF97" i="6"/>
  <c r="HF111" i="6" s="1"/>
  <c r="HF91" i="6"/>
  <c r="HF100" i="6"/>
  <c r="HF98" i="6"/>
  <c r="HG94" i="6"/>
  <c r="HG101" i="6"/>
  <c r="HG115" i="6" s="1"/>
  <c r="HG92" i="6"/>
  <c r="HG97" i="6"/>
  <c r="HG111" i="6" s="1"/>
  <c r="HG91" i="6"/>
  <c r="HG98" i="6"/>
  <c r="HG100" i="6"/>
  <c r="HH94" i="6"/>
  <c r="HH98" i="6"/>
  <c r="HH91" i="6"/>
  <c r="HH97" i="6"/>
  <c r="HH111" i="6" s="1"/>
  <c r="HH92" i="6"/>
  <c r="HH101" i="6"/>
  <c r="HH115" i="6" s="1"/>
  <c r="HH100" i="6"/>
  <c r="HI94" i="6"/>
  <c r="HI100" i="6"/>
  <c r="HI91" i="6"/>
  <c r="HI98" i="6"/>
  <c r="HI92" i="6"/>
  <c r="HI101" i="6"/>
  <c r="HI115" i="6" s="1"/>
  <c r="HI97" i="6"/>
  <c r="HI111" i="6" s="1"/>
  <c r="HJ94" i="6"/>
  <c r="HJ100" i="6"/>
  <c r="HJ91" i="6"/>
  <c r="HJ98" i="6"/>
  <c r="HJ92" i="6"/>
  <c r="HJ101" i="6"/>
  <c r="HJ115" i="6" s="1"/>
  <c r="HJ97" i="6"/>
  <c r="HJ111" i="6" s="1"/>
  <c r="HK94" i="6"/>
  <c r="HK101" i="6"/>
  <c r="HK91" i="6"/>
  <c r="HK98" i="6"/>
  <c r="HK92" i="6"/>
  <c r="HK100" i="6"/>
  <c r="HK97" i="6"/>
  <c r="HK111" i="6" s="1"/>
  <c r="HL94" i="6"/>
  <c r="HL98" i="6"/>
  <c r="HL92" i="6"/>
  <c r="HL97" i="6"/>
  <c r="HL111" i="6" s="1"/>
  <c r="HL91" i="6"/>
  <c r="HL100" i="6"/>
  <c r="HL101" i="6"/>
  <c r="HL115" i="6" s="1"/>
  <c r="HM94" i="6"/>
  <c r="HM100" i="6"/>
  <c r="HM92" i="6"/>
  <c r="HM97" i="6"/>
  <c r="HM111" i="6" s="1"/>
  <c r="HM91" i="6"/>
  <c r="HM101" i="6"/>
  <c r="HM115" i="6" s="1"/>
  <c r="HM98" i="6"/>
  <c r="HN94" i="6"/>
  <c r="HN100" i="6"/>
  <c r="HN92" i="6"/>
  <c r="HN98" i="6"/>
  <c r="HN91" i="6"/>
  <c r="HN101" i="6"/>
  <c r="HN115" i="6" s="1"/>
  <c r="HN97" i="6"/>
  <c r="HN111" i="6" s="1"/>
  <c r="HO94" i="6"/>
  <c r="HO101" i="6"/>
  <c r="HO115" i="6" s="1"/>
  <c r="HO92" i="6"/>
  <c r="HO98" i="6"/>
  <c r="HO91" i="6"/>
  <c r="HO100" i="6"/>
  <c r="HO97" i="6"/>
  <c r="HO111" i="6" s="1"/>
  <c r="HP94" i="6"/>
  <c r="HP98" i="6"/>
  <c r="HP91" i="6"/>
  <c r="HP97" i="6"/>
  <c r="HP111" i="6" s="1"/>
  <c r="HP92" i="6"/>
  <c r="HP101" i="6"/>
  <c r="HP115" i="6" s="1"/>
  <c r="HP100" i="6"/>
  <c r="HQ94" i="6"/>
  <c r="HQ101" i="6"/>
  <c r="HQ115" i="6" s="1"/>
  <c r="HQ91" i="6"/>
  <c r="HQ98" i="6"/>
  <c r="HQ92" i="6"/>
  <c r="HQ100" i="6"/>
  <c r="HQ97" i="6"/>
  <c r="HQ111" i="6" s="1"/>
  <c r="HR94" i="6"/>
  <c r="HR100" i="6"/>
  <c r="HR91" i="6"/>
  <c r="HR98" i="6"/>
  <c r="HR92" i="6"/>
  <c r="HR101" i="6"/>
  <c r="HR115" i="6" s="1"/>
  <c r="HR97" i="6"/>
  <c r="HR111" i="6" s="1"/>
  <c r="HS94" i="6"/>
  <c r="HS101" i="6"/>
  <c r="HS115" i="6" s="1"/>
  <c r="HS91" i="6"/>
  <c r="HS98" i="6"/>
  <c r="HS92" i="6"/>
  <c r="HS100" i="6"/>
  <c r="HS97" i="6"/>
  <c r="HS111" i="6" s="1"/>
  <c r="HT97" i="6"/>
  <c r="HT111" i="6" s="1"/>
  <c r="HT100" i="6"/>
  <c r="HT92" i="6"/>
  <c r="HT94" i="6"/>
  <c r="HT91" i="6"/>
  <c r="HT101" i="6"/>
  <c r="HT115" i="6" s="1"/>
  <c r="HT98" i="6"/>
  <c r="HU94" i="6"/>
  <c r="HU91" i="6"/>
  <c r="HU98" i="6"/>
  <c r="HU92" i="6"/>
  <c r="HU100" i="6"/>
  <c r="HU101" i="6"/>
  <c r="HU115" i="6" s="1"/>
  <c r="HU97" i="6"/>
  <c r="HU111" i="6" s="1"/>
  <c r="HV94" i="6"/>
  <c r="HV97" i="6"/>
  <c r="HV111" i="6" s="1"/>
  <c r="HV92" i="6"/>
  <c r="HV98" i="6"/>
  <c r="HV91" i="6"/>
  <c r="HV100" i="6"/>
  <c r="HV101" i="6"/>
  <c r="HV115" i="6" s="1"/>
  <c r="HW94" i="6"/>
  <c r="HW101" i="6"/>
  <c r="HW92" i="6"/>
  <c r="HW97" i="6"/>
  <c r="HW111" i="6" s="1"/>
  <c r="HW91" i="6"/>
  <c r="HW100" i="6"/>
  <c r="HW98" i="6"/>
  <c r="HX94" i="6"/>
  <c r="HX101" i="6"/>
  <c r="HX115" i="6" s="1"/>
  <c r="HX91" i="6"/>
  <c r="HX98" i="6"/>
  <c r="HX92" i="6"/>
  <c r="HX100" i="6"/>
  <c r="HX97" i="6"/>
  <c r="HX111" i="6" s="1"/>
  <c r="HY94" i="6"/>
  <c r="HY101" i="6"/>
  <c r="HY115" i="6" s="1"/>
  <c r="HY91" i="6"/>
  <c r="HY98" i="6"/>
  <c r="HY92" i="6"/>
  <c r="HY100" i="6"/>
  <c r="HY97" i="6"/>
  <c r="HY111" i="6" s="1"/>
  <c r="HZ94" i="6"/>
  <c r="HZ101" i="6"/>
  <c r="HZ115" i="6" s="1"/>
  <c r="HZ91" i="6"/>
  <c r="HZ97" i="6"/>
  <c r="HZ111" i="6" s="1"/>
  <c r="HZ92" i="6"/>
  <c r="HZ100" i="6"/>
  <c r="HZ98" i="6"/>
  <c r="IA94" i="6"/>
  <c r="IA100" i="6"/>
  <c r="IA91" i="6"/>
  <c r="IA97" i="6"/>
  <c r="IA111" i="6" s="1"/>
  <c r="IA92" i="6"/>
  <c r="IA101" i="6"/>
  <c r="IA115" i="6" s="1"/>
  <c r="IA98" i="6"/>
  <c r="IB94" i="6"/>
  <c r="IB100" i="6"/>
  <c r="IB92" i="6"/>
  <c r="IB101" i="6"/>
  <c r="IB115" i="6" s="1"/>
  <c r="IB91" i="6"/>
  <c r="IB98" i="6"/>
  <c r="IB97" i="6"/>
  <c r="IB111" i="6" s="1"/>
  <c r="IC94" i="6"/>
  <c r="IC101" i="6"/>
  <c r="IC115" i="6" s="1"/>
  <c r="IC92" i="6"/>
  <c r="IC97" i="6"/>
  <c r="IC111" i="6" s="1"/>
  <c r="IC91" i="6"/>
  <c r="IC100" i="6"/>
  <c r="IC98" i="6"/>
  <c r="ID94" i="6"/>
  <c r="ID101" i="6"/>
  <c r="ID115" i="6" s="1"/>
  <c r="ID92" i="6"/>
  <c r="ID97" i="6"/>
  <c r="ID111" i="6" s="1"/>
  <c r="ID91" i="6"/>
  <c r="ID100" i="6"/>
  <c r="ID98" i="6"/>
  <c r="IE94" i="6"/>
  <c r="IE101" i="6"/>
  <c r="IE115" i="6" s="1"/>
  <c r="IE92" i="6"/>
  <c r="IE97" i="6"/>
  <c r="IE111" i="6" s="1"/>
  <c r="IE91" i="6"/>
  <c r="IE100" i="6"/>
  <c r="IE98" i="6"/>
  <c r="IF94" i="6"/>
  <c r="IF100" i="6"/>
  <c r="IF91" i="6"/>
  <c r="IF97" i="6"/>
  <c r="IF111" i="6" s="1"/>
  <c r="IF92" i="6"/>
  <c r="IF101" i="6"/>
  <c r="IF115" i="6" s="1"/>
  <c r="IF98" i="6"/>
  <c r="IG94" i="6"/>
  <c r="IG100" i="6"/>
  <c r="IG91" i="6"/>
  <c r="IG98" i="6"/>
  <c r="IG92" i="6"/>
  <c r="IG101" i="6"/>
  <c r="IG115" i="6" s="1"/>
  <c r="IG97" i="6"/>
  <c r="IG111" i="6" s="1"/>
  <c r="IH94" i="6"/>
  <c r="IH100" i="6"/>
  <c r="IH91" i="6"/>
  <c r="IH98" i="6"/>
  <c r="IH92" i="6"/>
  <c r="IH101" i="6"/>
  <c r="IH115" i="6" s="1"/>
  <c r="IH97" i="6"/>
  <c r="IH111" i="6" s="1"/>
  <c r="II94" i="6"/>
  <c r="II100" i="6"/>
  <c r="II91" i="6"/>
  <c r="II97" i="6"/>
  <c r="II111" i="6" s="1"/>
  <c r="II92" i="6"/>
  <c r="II101" i="6"/>
  <c r="II98" i="6"/>
  <c r="IJ97" i="6"/>
  <c r="IJ111" i="6" s="1"/>
  <c r="IJ98" i="6"/>
  <c r="IJ94" i="6"/>
  <c r="IJ91" i="6"/>
  <c r="IJ100" i="6"/>
  <c r="IJ92" i="6"/>
  <c r="IJ101" i="6"/>
  <c r="IJ115" i="6" s="1"/>
  <c r="IK91" i="6"/>
  <c r="IK97" i="6"/>
  <c r="IK111" i="6" s="1"/>
  <c r="IK94" i="6"/>
  <c r="IK101" i="6"/>
  <c r="IK115" i="6" s="1"/>
  <c r="IK92" i="6"/>
  <c r="IK100" i="6"/>
  <c r="IK98" i="6"/>
  <c r="IL91" i="6"/>
  <c r="IL92" i="6"/>
  <c r="IL98" i="6"/>
  <c r="IL97" i="6"/>
  <c r="IL111" i="6" s="1"/>
  <c r="IL94" i="6"/>
  <c r="IL100" i="6"/>
  <c r="IL101" i="6"/>
  <c r="IL115" i="6" s="1"/>
  <c r="IM100" i="6"/>
  <c r="IM98" i="6"/>
  <c r="IM97" i="6"/>
  <c r="IM111" i="6" s="1"/>
  <c r="IM91" i="6"/>
  <c r="IM94" i="6"/>
  <c r="IM92" i="6"/>
  <c r="IM101" i="6"/>
  <c r="IM115" i="6" s="1"/>
  <c r="IN94" i="6"/>
  <c r="IN91" i="6"/>
  <c r="IN97" i="6"/>
  <c r="IN111" i="6" s="1"/>
  <c r="IN100" i="6"/>
  <c r="IN98" i="6"/>
  <c r="IN101" i="6"/>
  <c r="IN115" i="6" s="1"/>
  <c r="IN92" i="6"/>
  <c r="IO98" i="6"/>
  <c r="IO101" i="6"/>
  <c r="IO115" i="6" s="1"/>
  <c r="IO91" i="6"/>
  <c r="IO92" i="6"/>
  <c r="IO94" i="6"/>
  <c r="IO100" i="6"/>
  <c r="IO97" i="6"/>
  <c r="IO111" i="6" s="1"/>
  <c r="IP92" i="6"/>
  <c r="IP94" i="6"/>
  <c r="IP97" i="6"/>
  <c r="IP111" i="6" s="1"/>
  <c r="IP100" i="6"/>
  <c r="IP98" i="6"/>
  <c r="IP101" i="6"/>
  <c r="IP115" i="6" s="1"/>
  <c r="IP91" i="6"/>
  <c r="IQ92" i="6"/>
  <c r="IQ101" i="6"/>
  <c r="IQ115" i="6" s="1"/>
  <c r="IQ98" i="6"/>
  <c r="IQ97" i="6"/>
  <c r="IQ111" i="6" s="1"/>
  <c r="IQ94" i="6"/>
  <c r="IQ91" i="6"/>
  <c r="IQ100" i="6"/>
  <c r="IR98" i="6"/>
  <c r="IR101" i="6"/>
  <c r="IR115" i="6" s="1"/>
  <c r="IR100" i="6"/>
  <c r="IR91" i="6"/>
  <c r="IR94" i="6"/>
  <c r="IR92" i="6"/>
  <c r="IR97" i="6"/>
  <c r="IR111" i="6" s="1"/>
  <c r="IS91" i="6"/>
  <c r="IS94" i="6"/>
  <c r="IS98" i="6"/>
  <c r="IS100" i="6"/>
  <c r="IS97" i="6"/>
  <c r="IS111" i="6" s="1"/>
  <c r="IS92" i="6"/>
  <c r="IS101" i="6"/>
  <c r="IS115" i="6" s="1"/>
  <c r="IT91" i="6"/>
  <c r="IT98" i="6"/>
  <c r="IT92" i="6"/>
  <c r="IT97" i="6"/>
  <c r="IT111" i="6" s="1"/>
  <c r="IT101" i="6"/>
  <c r="IT115" i="6" s="1"/>
  <c r="IT94" i="6"/>
  <c r="IT100" i="6"/>
  <c r="IU98" i="6"/>
  <c r="IU92" i="6"/>
  <c r="IU100" i="6"/>
  <c r="IU97" i="6"/>
  <c r="IU111" i="6" s="1"/>
  <c r="IU94" i="6"/>
  <c r="IU101" i="6"/>
  <c r="IU91" i="6"/>
  <c r="IV98" i="6"/>
  <c r="IV97" i="6"/>
  <c r="IV111" i="6" s="1"/>
  <c r="IV101" i="6"/>
  <c r="IV115" i="6" s="1"/>
  <c r="IV91" i="6"/>
  <c r="IV92" i="6"/>
  <c r="IV94" i="6"/>
  <c r="IV100" i="6"/>
  <c r="IW100" i="6"/>
  <c r="IW101" i="6"/>
  <c r="IW115" i="6" s="1"/>
  <c r="IW94" i="6"/>
  <c r="IW92" i="6"/>
  <c r="IW91" i="6"/>
  <c r="IW97" i="6"/>
  <c r="IW111" i="6" s="1"/>
  <c r="IW98" i="6"/>
  <c r="IX101" i="6"/>
  <c r="IX115" i="6" s="1"/>
  <c r="IX92" i="6"/>
  <c r="IX91" i="6"/>
  <c r="IX94" i="6"/>
  <c r="IX97" i="6"/>
  <c r="IX111" i="6" s="1"/>
  <c r="IX98" i="6"/>
  <c r="IX100" i="6"/>
  <c r="IY97" i="6"/>
  <c r="IY111" i="6" s="1"/>
  <c r="IY92" i="6"/>
  <c r="IY91" i="6"/>
  <c r="IY94" i="6"/>
  <c r="IY100" i="6"/>
  <c r="IY101" i="6"/>
  <c r="IY115" i="6" s="1"/>
  <c r="IY98" i="6"/>
  <c r="IZ97" i="6"/>
  <c r="IZ111" i="6" s="1"/>
  <c r="IZ92" i="6"/>
  <c r="IZ101" i="6"/>
  <c r="IZ115" i="6" s="1"/>
  <c r="IZ100" i="6"/>
  <c r="IZ98" i="6"/>
  <c r="IZ91" i="6"/>
  <c r="IZ94" i="6"/>
  <c r="JA91" i="6"/>
  <c r="JA101" i="6"/>
  <c r="JA115" i="6" s="1"/>
  <c r="JA92" i="6"/>
  <c r="JA98" i="6"/>
  <c r="JA94" i="6"/>
  <c r="JA100" i="6"/>
  <c r="JA97" i="6"/>
  <c r="JA111" i="6" s="1"/>
  <c r="JB94" i="6"/>
  <c r="JB91" i="6"/>
  <c r="JB100" i="6"/>
  <c r="JB101" i="6"/>
  <c r="JB115" i="6" s="1"/>
  <c r="JB92" i="6"/>
  <c r="JB97" i="6"/>
  <c r="JB111" i="6" s="1"/>
  <c r="JB98" i="6"/>
  <c r="JC97" i="6"/>
  <c r="JC111" i="6" s="1"/>
  <c r="JC100" i="6"/>
  <c r="JC94" i="6"/>
  <c r="JC91" i="6"/>
  <c r="JC92" i="6"/>
  <c r="JC101" i="6"/>
  <c r="JC115" i="6" s="1"/>
  <c r="JC98" i="6"/>
  <c r="JD98" i="6"/>
  <c r="JD97" i="6"/>
  <c r="JD111" i="6" s="1"/>
  <c r="JD101" i="6"/>
  <c r="JD115" i="6" s="1"/>
  <c r="JD100" i="6"/>
  <c r="JD94" i="6"/>
  <c r="JD91" i="6"/>
  <c r="JD92" i="6"/>
  <c r="JE91" i="6"/>
  <c r="JE92" i="6"/>
  <c r="JE94" i="6"/>
  <c r="JE101" i="6"/>
  <c r="JE115" i="6" s="1"/>
  <c r="JE97" i="6"/>
  <c r="JE111" i="6" s="1"/>
  <c r="JE100" i="6"/>
  <c r="JE98" i="6"/>
  <c r="JF101" i="6"/>
  <c r="JF115" i="6" s="1"/>
  <c r="JF92" i="6"/>
  <c r="JF91" i="6"/>
  <c r="JF97" i="6"/>
  <c r="JF111" i="6" s="1"/>
  <c r="JF94" i="6"/>
  <c r="JF100" i="6"/>
  <c r="JF98" i="6"/>
  <c r="JG97" i="6"/>
  <c r="JG111" i="6" s="1"/>
  <c r="JG101" i="6"/>
  <c r="JG94" i="6"/>
  <c r="JG100" i="6"/>
  <c r="JG92" i="6"/>
  <c r="JG91" i="6"/>
  <c r="JG98" i="6"/>
  <c r="JH94" i="6"/>
  <c r="JH91" i="6"/>
  <c r="JH100" i="6"/>
  <c r="JH92" i="6"/>
  <c r="JH101" i="6"/>
  <c r="JH115" i="6" s="1"/>
  <c r="JH97" i="6"/>
  <c r="JH111" i="6" s="1"/>
  <c r="JH98" i="6"/>
  <c r="JI94" i="6"/>
  <c r="JI97" i="6"/>
  <c r="JI111" i="6" s="1"/>
  <c r="JI98" i="6"/>
  <c r="JI101" i="6"/>
  <c r="JI115" i="6" s="1"/>
  <c r="JI92" i="6"/>
  <c r="JI100" i="6"/>
  <c r="JI91" i="6"/>
  <c r="JJ100" i="6"/>
  <c r="JJ92" i="6"/>
  <c r="JJ94" i="6"/>
  <c r="JJ101" i="6"/>
  <c r="JJ115" i="6" s="1"/>
  <c r="JJ91" i="6"/>
  <c r="JJ97" i="6"/>
  <c r="JJ111" i="6" s="1"/>
  <c r="JJ98" i="6"/>
  <c r="JK94" i="6"/>
  <c r="JK91" i="6"/>
  <c r="JK92" i="6"/>
  <c r="JK98" i="6"/>
  <c r="JK101" i="6"/>
  <c r="JK115" i="6" s="1"/>
  <c r="JK97" i="6"/>
  <c r="JK111" i="6" s="1"/>
  <c r="JK100" i="6"/>
  <c r="JL92" i="6"/>
  <c r="JL97" i="6"/>
  <c r="JL111" i="6" s="1"/>
  <c r="JL98" i="6"/>
  <c r="JL100" i="6"/>
  <c r="JL94" i="6"/>
  <c r="JL101" i="6"/>
  <c r="JL115" i="6" s="1"/>
  <c r="JL91" i="6"/>
  <c r="JM94" i="6"/>
  <c r="JM101" i="6"/>
  <c r="JM115" i="6" s="1"/>
  <c r="JM100" i="6"/>
  <c r="JM91" i="6"/>
  <c r="JM92" i="6"/>
  <c r="JM97" i="6"/>
  <c r="JM111" i="6" s="1"/>
  <c r="JM98" i="6"/>
  <c r="JN101" i="6"/>
  <c r="JN115" i="6" s="1"/>
  <c r="JN97" i="6"/>
  <c r="JN111" i="6" s="1"/>
  <c r="JN92" i="6"/>
  <c r="JN91" i="6"/>
  <c r="JN100" i="6"/>
  <c r="JN98" i="6"/>
  <c r="JN94" i="6"/>
  <c r="JO100" i="6"/>
  <c r="JO92" i="6"/>
  <c r="JO91" i="6"/>
  <c r="JO101" i="6"/>
  <c r="JO115" i="6" s="1"/>
  <c r="JO98" i="6"/>
  <c r="JO97" i="6"/>
  <c r="JO111" i="6" s="1"/>
  <c r="JO94" i="6"/>
  <c r="JP100" i="6"/>
  <c r="JP97" i="6"/>
  <c r="JP111" i="6" s="1"/>
  <c r="JP92" i="6"/>
  <c r="JP101" i="6"/>
  <c r="JP115" i="6" s="1"/>
  <c r="JP91" i="6"/>
  <c r="JP98" i="6"/>
  <c r="JP94" i="6"/>
  <c r="JQ91" i="6"/>
  <c r="JQ97" i="6"/>
  <c r="JQ111" i="6" s="1"/>
  <c r="JQ92" i="6"/>
  <c r="JQ100" i="6"/>
  <c r="JQ98" i="6"/>
  <c r="JQ101" i="6"/>
  <c r="JQ115" i="6" s="1"/>
  <c r="JQ94" i="6"/>
  <c r="JR97" i="6"/>
  <c r="JR111" i="6" s="1"/>
  <c r="JR94" i="6"/>
  <c r="JR91" i="6"/>
  <c r="JR92" i="6"/>
  <c r="JR98" i="6"/>
  <c r="JR100" i="6"/>
  <c r="JR101" i="6"/>
  <c r="JR115" i="6" s="1"/>
  <c r="JS92" i="6"/>
  <c r="JS97" i="6"/>
  <c r="JS111" i="6" s="1"/>
  <c r="JS100" i="6"/>
  <c r="JS91" i="6"/>
  <c r="JS98" i="6"/>
  <c r="JS94" i="6"/>
  <c r="JS101" i="6"/>
  <c r="JT98" i="6"/>
  <c r="JT92" i="6"/>
  <c r="JT97" i="6"/>
  <c r="JT111" i="6" s="1"/>
  <c r="JT100" i="6"/>
  <c r="JT94" i="6"/>
  <c r="JT91" i="6"/>
  <c r="JT101" i="6"/>
  <c r="JT115" i="6" s="1"/>
  <c r="JU101" i="6"/>
  <c r="JU115" i="6" s="1"/>
  <c r="JU100" i="6"/>
  <c r="JU97" i="6"/>
  <c r="JU111" i="6" s="1"/>
  <c r="JU92" i="6"/>
  <c r="JU98" i="6"/>
  <c r="JU91" i="6"/>
  <c r="JU94" i="6"/>
  <c r="JV91" i="6"/>
  <c r="JV98" i="6"/>
  <c r="JV101" i="6"/>
  <c r="JV115" i="6" s="1"/>
  <c r="JV94" i="6"/>
  <c r="JV92" i="6"/>
  <c r="JV97" i="6"/>
  <c r="JV111" i="6" s="1"/>
  <c r="JV100" i="6"/>
  <c r="JW97" i="6"/>
  <c r="JW111" i="6" s="1"/>
  <c r="JW91" i="6"/>
  <c r="JW94" i="6"/>
  <c r="JW101" i="6"/>
  <c r="JW115" i="6" s="1"/>
  <c r="JW98" i="6"/>
  <c r="JW100" i="6"/>
  <c r="JW92" i="6"/>
  <c r="JX91" i="6"/>
  <c r="JX94" i="6"/>
  <c r="JX100" i="6"/>
  <c r="JX101" i="6"/>
  <c r="JX115" i="6" s="1"/>
  <c r="JX98" i="6"/>
  <c r="JX97" i="6"/>
  <c r="JX111" i="6" s="1"/>
  <c r="JX92" i="6"/>
  <c r="JY97" i="6"/>
  <c r="JY111" i="6" s="1"/>
  <c r="JY101" i="6"/>
  <c r="JY115" i="6" s="1"/>
  <c r="JY92" i="6"/>
  <c r="JY91" i="6"/>
  <c r="JY100" i="6"/>
  <c r="JY98" i="6"/>
  <c r="JY94" i="6"/>
  <c r="JZ97" i="6"/>
  <c r="JZ111" i="6" s="1"/>
  <c r="JZ100" i="6"/>
  <c r="JZ101" i="6"/>
  <c r="JZ115" i="6" s="1"/>
  <c r="JZ98" i="6"/>
  <c r="JZ92" i="6"/>
  <c r="JZ91" i="6"/>
  <c r="JZ94" i="6"/>
  <c r="KA91" i="6"/>
  <c r="KA97" i="6"/>
  <c r="KA111" i="6" s="1"/>
  <c r="KA92" i="6"/>
  <c r="KA101" i="6"/>
  <c r="KA115" i="6" s="1"/>
  <c r="KA100" i="6"/>
  <c r="KA94" i="6"/>
  <c r="KA98" i="6"/>
  <c r="KB92" i="6"/>
  <c r="KB91" i="6"/>
  <c r="KB94" i="6"/>
  <c r="KB101" i="6"/>
  <c r="KB115" i="6" s="1"/>
  <c r="KB98" i="6"/>
  <c r="KB97" i="6"/>
  <c r="KB111" i="6" s="1"/>
  <c r="KB100" i="6"/>
  <c r="KC100" i="6"/>
  <c r="KC98" i="6"/>
  <c r="KC91" i="6"/>
  <c r="KC94" i="6"/>
  <c r="KC97" i="6"/>
  <c r="KC111" i="6" s="1"/>
  <c r="KC92" i="6"/>
  <c r="KC101" i="6"/>
  <c r="KC115" i="6" s="1"/>
  <c r="KD97" i="6"/>
  <c r="KD111" i="6" s="1"/>
  <c r="KD100" i="6"/>
  <c r="KD98" i="6"/>
  <c r="KD94" i="6"/>
  <c r="KD101" i="6"/>
  <c r="KD115" i="6" s="1"/>
  <c r="KD92" i="6"/>
  <c r="KD91" i="6"/>
  <c r="KE91" i="6"/>
  <c r="KE94" i="6"/>
  <c r="KE101" i="6"/>
  <c r="KE97" i="6"/>
  <c r="KE111" i="6" s="1"/>
  <c r="KE98" i="6"/>
  <c r="KE100" i="6"/>
  <c r="KE92" i="6"/>
  <c r="KF97" i="6"/>
  <c r="KF111" i="6" s="1"/>
  <c r="KF91" i="6"/>
  <c r="KF92" i="6"/>
  <c r="KF94" i="6"/>
  <c r="KF100" i="6"/>
  <c r="KF101" i="6"/>
  <c r="KF115" i="6" s="1"/>
  <c r="KF98" i="6"/>
  <c r="KG91" i="6"/>
  <c r="KG101" i="6"/>
  <c r="KG115" i="6" s="1"/>
  <c r="KG98" i="6"/>
  <c r="KG100" i="6"/>
  <c r="KG94" i="6"/>
  <c r="KG97" i="6"/>
  <c r="KG111" i="6" s="1"/>
  <c r="KG92" i="6"/>
  <c r="KH92" i="6"/>
  <c r="KH98" i="6"/>
  <c r="KH94" i="6"/>
  <c r="KH100" i="6"/>
  <c r="KH101" i="6"/>
  <c r="KH115" i="6" s="1"/>
  <c r="KH97" i="6"/>
  <c r="KH111" i="6" s="1"/>
  <c r="KH91" i="6"/>
  <c r="KI100" i="6"/>
  <c r="KI98" i="6"/>
  <c r="KI92" i="6"/>
  <c r="KI97" i="6"/>
  <c r="KI111" i="6" s="1"/>
  <c r="KI91" i="6"/>
  <c r="KI101" i="6"/>
  <c r="KI115" i="6" s="1"/>
  <c r="KI94" i="6"/>
  <c r="KJ91" i="6"/>
  <c r="KJ101" i="6"/>
  <c r="KJ115" i="6" s="1"/>
  <c r="KJ100" i="6"/>
  <c r="KJ98" i="6"/>
  <c r="KJ94" i="6"/>
  <c r="KJ92" i="6"/>
  <c r="KJ97" i="6"/>
  <c r="KJ111" i="6" s="1"/>
  <c r="KK98" i="6"/>
  <c r="KK101" i="6"/>
  <c r="KK115" i="6" s="1"/>
  <c r="KK91" i="6"/>
  <c r="KK97" i="6"/>
  <c r="KK111" i="6" s="1"/>
  <c r="KK94" i="6"/>
  <c r="KK92" i="6"/>
  <c r="KK100" i="6"/>
  <c r="KL100" i="6"/>
  <c r="KL94" i="6"/>
  <c r="KL92" i="6"/>
  <c r="KL91" i="6"/>
  <c r="KL97" i="6"/>
  <c r="KL111" i="6" s="1"/>
  <c r="KL98" i="6"/>
  <c r="KL101" i="6"/>
  <c r="KL115" i="6" s="1"/>
  <c r="KM94" i="6"/>
  <c r="KM100" i="6"/>
  <c r="KM91" i="6"/>
  <c r="KM92" i="6"/>
  <c r="KM98" i="6"/>
  <c r="KM97" i="6"/>
  <c r="KM111" i="6" s="1"/>
  <c r="KM101" i="6"/>
  <c r="KM115" i="6" s="1"/>
  <c r="KN100" i="6"/>
  <c r="KN94" i="6"/>
  <c r="KN91" i="6"/>
  <c r="KN98" i="6"/>
  <c r="KN97" i="6"/>
  <c r="KN111" i="6" s="1"/>
  <c r="KN92" i="6"/>
  <c r="KN101" i="6"/>
  <c r="KN115" i="6" s="1"/>
  <c r="KO101" i="6"/>
  <c r="KO115" i="6" s="1"/>
  <c r="KO91" i="6"/>
  <c r="KO94" i="6"/>
  <c r="KO92" i="6"/>
  <c r="KO100" i="6"/>
  <c r="KO98" i="6"/>
  <c r="KO97" i="6"/>
  <c r="KO111" i="6" s="1"/>
  <c r="KP98" i="6"/>
  <c r="KP92" i="6"/>
  <c r="KP91" i="6"/>
  <c r="KP97" i="6"/>
  <c r="KP111" i="6" s="1"/>
  <c r="KP101" i="6"/>
  <c r="KP115" i="6" s="1"/>
  <c r="KP94" i="6"/>
  <c r="KP100" i="6"/>
  <c r="KQ101" i="6"/>
  <c r="KQ100" i="6"/>
  <c r="KQ94" i="6"/>
  <c r="KQ97" i="6"/>
  <c r="KQ111" i="6" s="1"/>
  <c r="KQ92" i="6"/>
  <c r="KQ98" i="6"/>
  <c r="KQ91" i="6"/>
  <c r="KR94" i="6"/>
  <c r="KR100" i="6"/>
  <c r="KR91" i="6"/>
  <c r="KR97" i="6"/>
  <c r="KR111" i="6" s="1"/>
  <c r="KR101" i="6"/>
  <c r="KR115" i="6" s="1"/>
  <c r="KR92" i="6"/>
  <c r="KR98" i="6"/>
  <c r="KS100" i="6"/>
  <c r="KS91" i="6"/>
  <c r="KS97" i="6"/>
  <c r="KS111" i="6" s="1"/>
  <c r="KS92" i="6"/>
  <c r="KS101" i="6"/>
  <c r="KS115" i="6" s="1"/>
  <c r="KS94" i="6"/>
  <c r="KS98" i="6"/>
  <c r="KT92" i="6"/>
  <c r="KT97" i="6"/>
  <c r="KT111" i="6" s="1"/>
  <c r="KT94" i="6"/>
  <c r="KT100" i="6"/>
  <c r="KT98" i="6"/>
  <c r="KT101" i="6"/>
  <c r="KT115" i="6" s="1"/>
  <c r="KT91" i="6"/>
  <c r="KU98" i="6"/>
  <c r="KU100" i="6"/>
  <c r="KU91" i="6"/>
  <c r="KU101" i="6"/>
  <c r="KU115" i="6" s="1"/>
  <c r="KU94" i="6"/>
  <c r="KU92" i="6"/>
  <c r="KU97" i="6"/>
  <c r="KU111" i="6" s="1"/>
  <c r="KV91" i="6"/>
  <c r="KV94" i="6"/>
  <c r="KV100" i="6"/>
  <c r="KW94" i="6"/>
  <c r="KW101" i="6"/>
  <c r="KW115" i="6" s="1"/>
  <c r="KW100" i="6"/>
  <c r="KW92" i="6"/>
  <c r="KW91" i="6"/>
  <c r="KW97" i="6"/>
  <c r="KW111" i="6" s="1"/>
  <c r="KW98" i="6"/>
  <c r="KX9" i="6"/>
  <c r="KX6" i="6"/>
  <c r="KX8" i="6" s="1"/>
  <c r="KY5" i="6"/>
  <c r="KX4" i="6"/>
  <c r="D20" i="5"/>
  <c r="MO7" i="7"/>
  <c r="B8" i="17" s="1"/>
  <c r="MO8" i="7"/>
  <c r="B9" i="17" s="1"/>
  <c r="MP31" i="7" l="1"/>
  <c r="C20" i="5"/>
  <c r="D94" i="6"/>
  <c r="E101" i="6"/>
  <c r="E115" i="6" s="1"/>
  <c r="D91" i="6"/>
  <c r="F97" i="6"/>
  <c r="E92" i="6"/>
  <c r="KV101" i="6"/>
  <c r="KV115" i="6" s="1"/>
  <c r="H92" i="6"/>
  <c r="F101" i="6"/>
  <c r="F115" i="6" s="1"/>
  <c r="E97" i="6"/>
  <c r="KV97" i="6"/>
  <c r="KV111" i="6" s="1"/>
  <c r="H101" i="6"/>
  <c r="H115" i="6" s="1"/>
  <c r="F91" i="6"/>
  <c r="D97" i="6"/>
  <c r="KV92" i="6"/>
  <c r="I92" i="6"/>
  <c r="G92" i="6"/>
  <c r="F94" i="6"/>
  <c r="D92" i="6"/>
  <c r="KV98" i="6"/>
  <c r="KX97" i="6"/>
  <c r="KX111" i="6" s="1"/>
  <c r="KX92" i="6"/>
  <c r="KX94" i="6"/>
  <c r="KX100" i="6"/>
  <c r="KX91" i="6"/>
  <c r="KX101" i="6"/>
  <c r="KX115" i="6" s="1"/>
  <c r="KX98" i="6"/>
  <c r="KY9" i="6"/>
  <c r="KY6" i="6"/>
  <c r="KY8" i="6" s="1"/>
  <c r="KZ5" i="6"/>
  <c r="KY4" i="6"/>
  <c r="E20" i="5"/>
  <c r="MQ31" i="7" s="1"/>
  <c r="KZ9" i="6" l="1"/>
  <c r="KZ6" i="6"/>
  <c r="KZ8" i="6" s="1"/>
  <c r="LA5" i="6"/>
  <c r="KZ4" i="6"/>
  <c r="KY94" i="6"/>
  <c r="KY91" i="6"/>
  <c r="KY98" i="6"/>
  <c r="KY100" i="6"/>
  <c r="KY92" i="6"/>
  <c r="KY97" i="6"/>
  <c r="KY111" i="6" s="1"/>
  <c r="KY101" i="6"/>
  <c r="KY115" i="6" s="1"/>
  <c r="F20" i="5"/>
  <c r="MR31" i="7" s="1"/>
  <c r="AC35" i="2"/>
  <c r="AD35" i="2" s="1"/>
  <c r="AE35" i="2" s="1"/>
  <c r="AF35" i="2" s="1"/>
  <c r="AG35" i="2" s="1"/>
  <c r="AH35" i="2" s="1"/>
  <c r="AI35" i="2" s="1"/>
  <c r="AJ35" i="2" s="1"/>
  <c r="AK35" i="2" s="1"/>
  <c r="AL35" i="2" s="1"/>
  <c r="AM35" i="2" s="1"/>
  <c r="AN35" i="2" s="1"/>
  <c r="AO35" i="2" s="1"/>
  <c r="AP35" i="2" s="1"/>
  <c r="AQ35" i="2" s="1"/>
  <c r="AR35" i="2" s="1"/>
  <c r="AS35" i="2" s="1"/>
  <c r="AT35" i="2" s="1"/>
  <c r="AU35" i="2" s="1"/>
  <c r="AV35" i="2" s="1"/>
  <c r="AW35" i="2" s="1"/>
  <c r="AX35" i="2" s="1"/>
  <c r="AY35" i="2" s="1"/>
  <c r="AZ35" i="2" s="1"/>
  <c r="BA35" i="2" s="1"/>
  <c r="BB35" i="2" s="1"/>
  <c r="BC35" i="2" s="1"/>
  <c r="BD35" i="2" s="1"/>
  <c r="BE35" i="2" s="1"/>
  <c r="BF35" i="2" s="1"/>
  <c r="BG35" i="2" s="1"/>
  <c r="BH35" i="2" s="1"/>
  <c r="BI35" i="2" s="1"/>
  <c r="AC34" i="2"/>
  <c r="AD34" i="2" s="1"/>
  <c r="AE33" i="2" s="1"/>
  <c r="AF33" i="2" s="1"/>
  <c r="AG33" i="2" s="1"/>
  <c r="AH33" i="2" s="1"/>
  <c r="AI33" i="2" s="1"/>
  <c r="AJ33" i="2" s="1"/>
  <c r="AK33" i="2" s="1"/>
  <c r="AL33" i="2" s="1"/>
  <c r="AM33" i="2" s="1"/>
  <c r="AN33" i="2" s="1"/>
  <c r="AO33" i="2" s="1"/>
  <c r="AP33" i="2" s="1"/>
  <c r="AQ33" i="2" s="1"/>
  <c r="AR33" i="2" s="1"/>
  <c r="AS33" i="2" s="1"/>
  <c r="AT33" i="2" s="1"/>
  <c r="AU33" i="2" s="1"/>
  <c r="AV33" i="2" s="1"/>
  <c r="AW33" i="2" s="1"/>
  <c r="AX33" i="2" s="1"/>
  <c r="AY33" i="2" s="1"/>
  <c r="AZ33" i="2" s="1"/>
  <c r="BA33" i="2" s="1"/>
  <c r="BB33" i="2" s="1"/>
  <c r="BC33" i="2" s="1"/>
  <c r="BD33" i="2" s="1"/>
  <c r="BE33" i="2" s="1"/>
  <c r="BF33" i="2" s="1"/>
  <c r="BG33" i="2" s="1"/>
  <c r="BH33" i="2" s="1"/>
  <c r="BI33" i="2" s="1"/>
  <c r="AC33" i="2"/>
  <c r="AD33" i="2" s="1"/>
  <c r="AE34" i="2" s="1"/>
  <c r="AF34" i="2" s="1"/>
  <c r="AG34" i="2" s="1"/>
  <c r="AH34" i="2" s="1"/>
  <c r="AI34" i="2" s="1"/>
  <c r="AJ34" i="2" s="1"/>
  <c r="AK34" i="2" s="1"/>
  <c r="AL34" i="2" s="1"/>
  <c r="AM34" i="2" s="1"/>
  <c r="AN34" i="2" s="1"/>
  <c r="AO34" i="2" s="1"/>
  <c r="AP34" i="2" s="1"/>
  <c r="AQ34" i="2" s="1"/>
  <c r="AR34" i="2" s="1"/>
  <c r="AS34" i="2" s="1"/>
  <c r="AT34" i="2" s="1"/>
  <c r="AU34" i="2" s="1"/>
  <c r="AV34" i="2" s="1"/>
  <c r="AW34" i="2" s="1"/>
  <c r="AX34" i="2" s="1"/>
  <c r="AY34" i="2" s="1"/>
  <c r="AZ34" i="2" s="1"/>
  <c r="BA34" i="2" s="1"/>
  <c r="BB34" i="2" s="1"/>
  <c r="BC34" i="2" s="1"/>
  <c r="BD34" i="2" s="1"/>
  <c r="BE34" i="2" s="1"/>
  <c r="BF34" i="2" s="1"/>
  <c r="BG34" i="2" s="1"/>
  <c r="BH34" i="2" s="1"/>
  <c r="BI34" i="2" s="1"/>
  <c r="AE32" i="2"/>
  <c r="AF32" i="2" s="1"/>
  <c r="AG32" i="2" s="1"/>
  <c r="AH32" i="2" s="1"/>
  <c r="AI32" i="2" s="1"/>
  <c r="AJ32" i="2" s="1"/>
  <c r="AK32" i="2" s="1"/>
  <c r="AL32" i="2" s="1"/>
  <c r="AM32" i="2" s="1"/>
  <c r="AN32" i="2" s="1"/>
  <c r="AO32" i="2" s="1"/>
  <c r="AP32" i="2" s="1"/>
  <c r="AQ32" i="2" s="1"/>
  <c r="AR32" i="2" s="1"/>
  <c r="AS32" i="2" s="1"/>
  <c r="AT32" i="2" s="1"/>
  <c r="AU32" i="2" s="1"/>
  <c r="AV32" i="2" s="1"/>
  <c r="AW32" i="2" s="1"/>
  <c r="AX32" i="2" s="1"/>
  <c r="AY32" i="2" s="1"/>
  <c r="AZ32" i="2" s="1"/>
  <c r="BA32" i="2" s="1"/>
  <c r="BB32" i="2" s="1"/>
  <c r="BC32" i="2" s="1"/>
  <c r="BD32" i="2" s="1"/>
  <c r="BE32" i="2" s="1"/>
  <c r="BF32" i="2" s="1"/>
  <c r="BG32" i="2" s="1"/>
  <c r="BH32" i="2" s="1"/>
  <c r="BI32" i="2" s="1"/>
  <c r="KZ94" i="6" l="1"/>
  <c r="KZ101" i="6"/>
  <c r="KZ115" i="6" s="1"/>
  <c r="KZ92" i="6"/>
  <c r="KZ98" i="6"/>
  <c r="KZ91" i="6"/>
  <c r="KZ97" i="6"/>
  <c r="KZ111" i="6" s="1"/>
  <c r="KZ100" i="6"/>
  <c r="LA9" i="6"/>
  <c r="LA6" i="6"/>
  <c r="LA8" i="6" s="1"/>
  <c r="LA4" i="6"/>
  <c r="LB5" i="6"/>
  <c r="G20" i="5"/>
  <c r="MS31" i="7" s="1"/>
  <c r="LB9" i="6" l="1"/>
  <c r="LB6" i="6"/>
  <c r="LB8" i="6" s="1"/>
  <c r="LB4" i="6"/>
  <c r="LC5" i="6"/>
  <c r="LA101" i="6"/>
  <c r="LA115" i="6" s="1"/>
  <c r="LA91" i="6"/>
  <c r="LA98" i="6"/>
  <c r="LA100" i="6"/>
  <c r="LA97" i="6"/>
  <c r="LA111" i="6" s="1"/>
  <c r="LA94" i="6"/>
  <c r="LA92" i="6"/>
  <c r="H20" i="5"/>
  <c r="MT31" i="7" s="1"/>
  <c r="LC9" i="6" l="1"/>
  <c r="LD5" i="6"/>
  <c r="LC4" i="6"/>
  <c r="LC6" i="6"/>
  <c r="LC8" i="6" s="1"/>
  <c r="LB97" i="6"/>
  <c r="LB111" i="6" s="1"/>
  <c r="LB92" i="6"/>
  <c r="LB91" i="6"/>
  <c r="LB94" i="6"/>
  <c r="LB101" i="6"/>
  <c r="LB115" i="6" s="1"/>
  <c r="LB100" i="6"/>
  <c r="LB98" i="6"/>
  <c r="I20" i="5"/>
  <c r="MU31" i="7" s="1"/>
  <c r="GD3" i="9"/>
  <c r="GE3" i="9"/>
  <c r="GF3" i="9"/>
  <c r="GG3" i="9"/>
  <c r="GH3" i="9"/>
  <c r="GI3" i="9"/>
  <c r="GJ3" i="9"/>
  <c r="GK3" i="9"/>
  <c r="GL3" i="9"/>
  <c r="GM3" i="9"/>
  <c r="GN3" i="9"/>
  <c r="GO3" i="9"/>
  <c r="GP3" i="9"/>
  <c r="GQ3" i="9"/>
  <c r="GR3" i="9"/>
  <c r="GS3" i="9"/>
  <c r="GT3" i="9"/>
  <c r="GU3" i="9"/>
  <c r="GV3" i="9"/>
  <c r="GW3" i="9"/>
  <c r="GX3" i="9"/>
  <c r="GY3" i="9"/>
  <c r="GZ3" i="9"/>
  <c r="HA3" i="9"/>
  <c r="HB3" i="9"/>
  <c r="HC3" i="9"/>
  <c r="HD3" i="9"/>
  <c r="HE3" i="9"/>
  <c r="HF3" i="9"/>
  <c r="HG3" i="9"/>
  <c r="HH3" i="9"/>
  <c r="HI3" i="9"/>
  <c r="HJ3" i="9"/>
  <c r="HK3" i="9"/>
  <c r="HL3" i="9"/>
  <c r="HM3" i="9"/>
  <c r="HN3" i="9"/>
  <c r="HO3" i="9"/>
  <c r="HP3" i="9"/>
  <c r="HQ3" i="9"/>
  <c r="HR3" i="9"/>
  <c r="HS3" i="9"/>
  <c r="HT3" i="9"/>
  <c r="HU3" i="9"/>
  <c r="HV3" i="9"/>
  <c r="HW3" i="9"/>
  <c r="HX3" i="9"/>
  <c r="HY3" i="9"/>
  <c r="HZ3" i="9"/>
  <c r="IA3" i="9"/>
  <c r="IB3" i="9"/>
  <c r="IC3" i="9"/>
  <c r="ID3" i="9"/>
  <c r="IE3" i="9"/>
  <c r="IF3" i="9"/>
  <c r="IG3" i="9"/>
  <c r="IH3" i="9"/>
  <c r="II3" i="9"/>
  <c r="IJ3" i="9"/>
  <c r="IK3" i="9"/>
  <c r="IL3" i="9"/>
  <c r="IM3" i="9"/>
  <c r="IN3" i="9"/>
  <c r="IO3" i="9"/>
  <c r="IP3" i="9"/>
  <c r="IQ3" i="9"/>
  <c r="IR3" i="9"/>
  <c r="IS3" i="9"/>
  <c r="GD4" i="9"/>
  <c r="GE4" i="9"/>
  <c r="GF4" i="9"/>
  <c r="GG4" i="9"/>
  <c r="GH4" i="9"/>
  <c r="GI4" i="9"/>
  <c r="GJ4" i="9"/>
  <c r="GK4" i="9"/>
  <c r="GL4" i="9"/>
  <c r="GM4" i="9"/>
  <c r="GN4" i="9"/>
  <c r="GO4" i="9"/>
  <c r="GP4" i="9"/>
  <c r="GQ4" i="9"/>
  <c r="GR4" i="9"/>
  <c r="GS4" i="9"/>
  <c r="GT4" i="9"/>
  <c r="GU4" i="9"/>
  <c r="GV4" i="9"/>
  <c r="GW4" i="9"/>
  <c r="GX4" i="9"/>
  <c r="GY4" i="9"/>
  <c r="GZ4" i="9"/>
  <c r="HA4" i="9"/>
  <c r="HB4" i="9"/>
  <c r="HC4" i="9"/>
  <c r="HD4" i="9"/>
  <c r="HE4" i="9"/>
  <c r="HF4" i="9"/>
  <c r="HG4" i="9"/>
  <c r="HH4" i="9"/>
  <c r="HI4" i="9"/>
  <c r="HJ4" i="9"/>
  <c r="HK4" i="9"/>
  <c r="HL4" i="9"/>
  <c r="HM4" i="9"/>
  <c r="HN4" i="9"/>
  <c r="HO4" i="9"/>
  <c r="HP4" i="9"/>
  <c r="HQ4" i="9"/>
  <c r="HR4" i="9"/>
  <c r="HS4" i="9"/>
  <c r="HT4" i="9"/>
  <c r="HU4" i="9"/>
  <c r="HV4" i="9"/>
  <c r="HW4" i="9"/>
  <c r="HX4" i="9"/>
  <c r="HY4" i="9"/>
  <c r="HZ4" i="9"/>
  <c r="IA4" i="9"/>
  <c r="IB4" i="9"/>
  <c r="IC4" i="9"/>
  <c r="ID4" i="9"/>
  <c r="IE4" i="9"/>
  <c r="IF4" i="9"/>
  <c r="IG4" i="9"/>
  <c r="IH4" i="9"/>
  <c r="II4" i="9"/>
  <c r="IJ4" i="9"/>
  <c r="IK4" i="9"/>
  <c r="IL4" i="9"/>
  <c r="IM4" i="9"/>
  <c r="IN4" i="9"/>
  <c r="IO4" i="9"/>
  <c r="IP4" i="9"/>
  <c r="IQ4" i="9"/>
  <c r="IR4" i="9"/>
  <c r="IS4" i="9"/>
  <c r="N3" i="9"/>
  <c r="O3" i="9"/>
  <c r="P3" i="9"/>
  <c r="Q3" i="9"/>
  <c r="R3" i="9"/>
  <c r="S3" i="9"/>
  <c r="T3" i="9"/>
  <c r="U3" i="9"/>
  <c r="V3" i="9"/>
  <c r="W3" i="9"/>
  <c r="X3" i="9"/>
  <c r="Y3" i="9"/>
  <c r="Z3" i="9"/>
  <c r="AA3" i="9"/>
  <c r="AB3" i="9"/>
  <c r="AC3" i="9"/>
  <c r="AD3" i="9"/>
  <c r="AE3" i="9"/>
  <c r="AF3" i="9"/>
  <c r="AG3" i="9"/>
  <c r="AH3" i="9"/>
  <c r="AI3" i="9"/>
  <c r="AJ3" i="9"/>
  <c r="AK3" i="9"/>
  <c r="AL3" i="9"/>
  <c r="AM3" i="9"/>
  <c r="AN3" i="9"/>
  <c r="AO3" i="9"/>
  <c r="AP3" i="9"/>
  <c r="AQ3" i="9"/>
  <c r="AR3" i="9"/>
  <c r="AS3" i="9"/>
  <c r="AT3" i="9"/>
  <c r="AU3" i="9"/>
  <c r="AV3" i="9"/>
  <c r="AW3" i="9"/>
  <c r="AX3" i="9"/>
  <c r="AY3" i="9"/>
  <c r="AZ3" i="9"/>
  <c r="BA3" i="9"/>
  <c r="BB3" i="9"/>
  <c r="BC3" i="9"/>
  <c r="BD3" i="9"/>
  <c r="BE3" i="9"/>
  <c r="BF3" i="9"/>
  <c r="BG3" i="9"/>
  <c r="BH3" i="9"/>
  <c r="BI3" i="9"/>
  <c r="BJ3" i="9"/>
  <c r="BK3" i="9"/>
  <c r="BL3" i="9"/>
  <c r="BM3" i="9"/>
  <c r="BN3" i="9"/>
  <c r="BO3" i="9"/>
  <c r="BP3" i="9"/>
  <c r="BQ3" i="9"/>
  <c r="BR3" i="9"/>
  <c r="BS3" i="9"/>
  <c r="BT3" i="9"/>
  <c r="BU3" i="9"/>
  <c r="BV3" i="9"/>
  <c r="BW3" i="9"/>
  <c r="BX3" i="9"/>
  <c r="BY3" i="9"/>
  <c r="BZ3" i="9"/>
  <c r="CA3" i="9"/>
  <c r="CB3" i="9"/>
  <c r="CC3" i="9"/>
  <c r="CD3" i="9"/>
  <c r="CE3" i="9"/>
  <c r="CF3" i="9"/>
  <c r="CG3" i="9"/>
  <c r="CH3" i="9"/>
  <c r="CI3" i="9"/>
  <c r="CJ3" i="9"/>
  <c r="CK3" i="9"/>
  <c r="CL3" i="9"/>
  <c r="CM3" i="9"/>
  <c r="CN3" i="9"/>
  <c r="CO3" i="9"/>
  <c r="CP3" i="9"/>
  <c r="CQ3" i="9"/>
  <c r="CR3" i="9"/>
  <c r="CS3" i="9"/>
  <c r="CT3" i="9"/>
  <c r="CU3" i="9"/>
  <c r="CV3" i="9"/>
  <c r="CW3" i="9"/>
  <c r="CX3" i="9"/>
  <c r="CY3" i="9"/>
  <c r="CZ3" i="9"/>
  <c r="DA3" i="9"/>
  <c r="DB3" i="9"/>
  <c r="DC3" i="9"/>
  <c r="DD3" i="9"/>
  <c r="DE3" i="9"/>
  <c r="DF3" i="9"/>
  <c r="DG3" i="9"/>
  <c r="DH3" i="9"/>
  <c r="DI3" i="9"/>
  <c r="DJ3" i="9"/>
  <c r="DK3" i="9"/>
  <c r="DL3" i="9"/>
  <c r="DM3" i="9"/>
  <c r="DN3" i="9"/>
  <c r="DO3" i="9"/>
  <c r="DP3" i="9"/>
  <c r="DQ3" i="9"/>
  <c r="DR3" i="9"/>
  <c r="DS3" i="9"/>
  <c r="DT3" i="9"/>
  <c r="DU3" i="9"/>
  <c r="DV3" i="9"/>
  <c r="DW3" i="9"/>
  <c r="DX3" i="9"/>
  <c r="DY3" i="9"/>
  <c r="DZ3" i="9"/>
  <c r="EA3" i="9"/>
  <c r="EB3" i="9"/>
  <c r="EC3" i="9"/>
  <c r="ED3" i="9"/>
  <c r="EE3" i="9"/>
  <c r="EF3" i="9"/>
  <c r="EG3" i="9"/>
  <c r="EH3" i="9"/>
  <c r="EI3" i="9"/>
  <c r="EJ3" i="9"/>
  <c r="EK3" i="9"/>
  <c r="EL3" i="9"/>
  <c r="EM3" i="9"/>
  <c r="EN3" i="9"/>
  <c r="EO3" i="9"/>
  <c r="EP3" i="9"/>
  <c r="EQ3" i="9"/>
  <c r="ER3" i="9"/>
  <c r="ES3" i="9"/>
  <c r="ET3" i="9"/>
  <c r="EU3" i="9"/>
  <c r="EV3" i="9"/>
  <c r="EW3" i="9"/>
  <c r="EX3" i="9"/>
  <c r="EY3" i="9"/>
  <c r="EZ3" i="9"/>
  <c r="FA3" i="9"/>
  <c r="FB3" i="9"/>
  <c r="FC3" i="9"/>
  <c r="FD3" i="9"/>
  <c r="FE3" i="9"/>
  <c r="FF3" i="9"/>
  <c r="FG3" i="9"/>
  <c r="FH3" i="9"/>
  <c r="FI3" i="9"/>
  <c r="FJ3" i="9"/>
  <c r="FK3" i="9"/>
  <c r="FL3" i="9"/>
  <c r="FM3" i="9"/>
  <c r="FN3" i="9"/>
  <c r="FO3" i="9"/>
  <c r="FP3" i="9"/>
  <c r="FQ3" i="9"/>
  <c r="FR3" i="9"/>
  <c r="FS3" i="9"/>
  <c r="FT3" i="9"/>
  <c r="FU3" i="9"/>
  <c r="FV3" i="9"/>
  <c r="FW3" i="9"/>
  <c r="FX3" i="9"/>
  <c r="FY3" i="9"/>
  <c r="FZ3" i="9"/>
  <c r="GA3" i="9"/>
  <c r="GB3" i="9"/>
  <c r="GC3" i="9"/>
  <c r="N4" i="9"/>
  <c r="O4" i="9"/>
  <c r="P4" i="9"/>
  <c r="Q4" i="9"/>
  <c r="R4" i="9"/>
  <c r="S4" i="9"/>
  <c r="T4" i="9"/>
  <c r="U4" i="9"/>
  <c r="V4" i="9"/>
  <c r="W4" i="9"/>
  <c r="X4" i="9"/>
  <c r="Y4" i="9"/>
  <c r="Z4" i="9"/>
  <c r="AA4" i="9"/>
  <c r="AB4" i="9"/>
  <c r="AC4" i="9"/>
  <c r="AD4" i="9"/>
  <c r="AE4" i="9"/>
  <c r="AF4" i="9"/>
  <c r="AG4" i="9"/>
  <c r="AH4" i="9"/>
  <c r="AI4" i="9"/>
  <c r="AJ4" i="9"/>
  <c r="AK4" i="9"/>
  <c r="AL4" i="9"/>
  <c r="AM4" i="9"/>
  <c r="AN4" i="9"/>
  <c r="AO4" i="9"/>
  <c r="AP4" i="9"/>
  <c r="AQ4" i="9"/>
  <c r="AR4" i="9"/>
  <c r="AS4" i="9"/>
  <c r="AT4" i="9"/>
  <c r="AU4" i="9"/>
  <c r="AV4" i="9"/>
  <c r="AW4" i="9"/>
  <c r="AX4" i="9"/>
  <c r="AY4" i="9"/>
  <c r="AZ4" i="9"/>
  <c r="BA4" i="9"/>
  <c r="BB4" i="9"/>
  <c r="BC4" i="9"/>
  <c r="BD4" i="9"/>
  <c r="BE4" i="9"/>
  <c r="BF4" i="9"/>
  <c r="BG4" i="9"/>
  <c r="BH4" i="9"/>
  <c r="BI4" i="9"/>
  <c r="BJ4" i="9"/>
  <c r="BK4" i="9"/>
  <c r="BL4" i="9"/>
  <c r="BM4" i="9"/>
  <c r="BN4" i="9"/>
  <c r="BO4" i="9"/>
  <c r="BP4" i="9"/>
  <c r="BQ4" i="9"/>
  <c r="BR4" i="9"/>
  <c r="BS4" i="9"/>
  <c r="BT4" i="9"/>
  <c r="BU4" i="9"/>
  <c r="BV4" i="9"/>
  <c r="BW4" i="9"/>
  <c r="BX4" i="9"/>
  <c r="BY4" i="9"/>
  <c r="BZ4" i="9"/>
  <c r="CA4" i="9"/>
  <c r="CB4" i="9"/>
  <c r="CC4" i="9"/>
  <c r="CD4" i="9"/>
  <c r="CE4" i="9"/>
  <c r="CF4" i="9"/>
  <c r="CG4" i="9"/>
  <c r="CH4" i="9"/>
  <c r="CI4" i="9"/>
  <c r="CJ4" i="9"/>
  <c r="CK4" i="9"/>
  <c r="CL4" i="9"/>
  <c r="CM4" i="9"/>
  <c r="CN4" i="9"/>
  <c r="CO4" i="9"/>
  <c r="CP4" i="9"/>
  <c r="CQ4" i="9"/>
  <c r="CR4" i="9"/>
  <c r="CS4" i="9"/>
  <c r="CT4" i="9"/>
  <c r="CU4" i="9"/>
  <c r="CV4" i="9"/>
  <c r="CW4" i="9"/>
  <c r="CX4" i="9"/>
  <c r="CY4" i="9"/>
  <c r="CZ4" i="9"/>
  <c r="DA4" i="9"/>
  <c r="DB4" i="9"/>
  <c r="DC4" i="9"/>
  <c r="DD4" i="9"/>
  <c r="DE4" i="9"/>
  <c r="DF4" i="9"/>
  <c r="DG4" i="9"/>
  <c r="DH4" i="9"/>
  <c r="DI4" i="9"/>
  <c r="DJ4" i="9"/>
  <c r="DK4" i="9"/>
  <c r="DL4" i="9"/>
  <c r="DM4" i="9"/>
  <c r="DN4" i="9"/>
  <c r="DO4" i="9"/>
  <c r="DP4" i="9"/>
  <c r="DQ4" i="9"/>
  <c r="DR4" i="9"/>
  <c r="DS4" i="9"/>
  <c r="DT4" i="9"/>
  <c r="DU4" i="9"/>
  <c r="DV4" i="9"/>
  <c r="DW4" i="9"/>
  <c r="DX4" i="9"/>
  <c r="DY4" i="9"/>
  <c r="DZ4" i="9"/>
  <c r="EA4" i="9"/>
  <c r="EB4" i="9"/>
  <c r="EC4" i="9"/>
  <c r="ED4" i="9"/>
  <c r="EE4" i="9"/>
  <c r="EF4" i="9"/>
  <c r="EG4" i="9"/>
  <c r="EH4" i="9"/>
  <c r="EI4" i="9"/>
  <c r="EJ4" i="9"/>
  <c r="EK4" i="9"/>
  <c r="EL4" i="9"/>
  <c r="EM4" i="9"/>
  <c r="EN4" i="9"/>
  <c r="EO4" i="9"/>
  <c r="EP4" i="9"/>
  <c r="EQ4" i="9"/>
  <c r="ER4" i="9"/>
  <c r="ES4" i="9"/>
  <c r="ET4" i="9"/>
  <c r="EU4" i="9"/>
  <c r="EV4" i="9"/>
  <c r="EW4" i="9"/>
  <c r="EX4" i="9"/>
  <c r="EY4" i="9"/>
  <c r="EZ4" i="9"/>
  <c r="FA4" i="9"/>
  <c r="FB4" i="9"/>
  <c r="FC4" i="9"/>
  <c r="FD4" i="9"/>
  <c r="FE4" i="9"/>
  <c r="FF4" i="9"/>
  <c r="FG4" i="9"/>
  <c r="FH4" i="9"/>
  <c r="FI4" i="9"/>
  <c r="FJ4" i="9"/>
  <c r="FK4" i="9"/>
  <c r="FL4" i="9"/>
  <c r="FM4" i="9"/>
  <c r="FN4" i="9"/>
  <c r="FO4" i="9"/>
  <c r="FP4" i="9"/>
  <c r="FQ4" i="9"/>
  <c r="FR4" i="9"/>
  <c r="FS4" i="9"/>
  <c r="FT4" i="9"/>
  <c r="FU4" i="9"/>
  <c r="FV4" i="9"/>
  <c r="FW4" i="9"/>
  <c r="FX4" i="9"/>
  <c r="FY4" i="9"/>
  <c r="FZ4" i="9"/>
  <c r="GA4" i="9"/>
  <c r="GB4" i="9"/>
  <c r="GC4" i="9"/>
  <c r="C3" i="9"/>
  <c r="D3" i="9"/>
  <c r="E3" i="9"/>
  <c r="F3" i="9"/>
  <c r="G3" i="9"/>
  <c r="H3" i="9"/>
  <c r="I3" i="9"/>
  <c r="J3" i="9"/>
  <c r="K3" i="9"/>
  <c r="L3" i="9"/>
  <c r="M3" i="9"/>
  <c r="C4" i="9"/>
  <c r="D4" i="9"/>
  <c r="E4" i="9"/>
  <c r="F4" i="9"/>
  <c r="G4" i="9"/>
  <c r="H4" i="9"/>
  <c r="I4" i="9"/>
  <c r="J4" i="9"/>
  <c r="K4" i="9"/>
  <c r="L4" i="9"/>
  <c r="M4" i="9"/>
  <c r="B3" i="9"/>
  <c r="B4" i="9"/>
  <c r="LC94" i="6" l="1"/>
  <c r="LC91" i="6"/>
  <c r="LC100" i="6"/>
  <c r="LC97" i="6"/>
  <c r="LC111" i="6" s="1"/>
  <c r="LC92" i="6"/>
  <c r="LC101" i="6"/>
  <c r="LC98" i="6"/>
  <c r="LD9" i="6"/>
  <c r="LD6" i="6"/>
  <c r="LD8" i="6" s="1"/>
  <c r="LE5" i="6"/>
  <c r="LD4" i="6"/>
  <c r="J20" i="5"/>
  <c r="MV31" i="7" s="1"/>
  <c r="LD92" i="6" l="1"/>
  <c r="LD101" i="6"/>
  <c r="LD115" i="6" s="1"/>
  <c r="LD91" i="6"/>
  <c r="LD98" i="6"/>
  <c r="LD97" i="6"/>
  <c r="LD111" i="6" s="1"/>
  <c r="LD94" i="6"/>
  <c r="LD100" i="6"/>
  <c r="LE6" i="6"/>
  <c r="LE8" i="6" s="1"/>
  <c r="LE4" i="6"/>
  <c r="LE9" i="6"/>
  <c r="LF5" i="6"/>
  <c r="K20" i="5"/>
  <c r="MW31" i="7" s="1"/>
  <c r="MO5" i="7"/>
  <c r="B6" i="17" s="1"/>
  <c r="MQ4" i="7"/>
  <c r="MQ13" i="7" l="1"/>
  <c r="LF6" i="6"/>
  <c r="LF8" i="6" s="1"/>
  <c r="LF4" i="6"/>
  <c r="LG5" i="6"/>
  <c r="LF9" i="6"/>
  <c r="LE101" i="6"/>
  <c r="LE115" i="6" s="1"/>
  <c r="LE98" i="6"/>
  <c r="LE92" i="6"/>
  <c r="LE100" i="6"/>
  <c r="LE91" i="6"/>
  <c r="LE94" i="6"/>
  <c r="LE97" i="6"/>
  <c r="LE111" i="6" s="1"/>
  <c r="L20" i="5"/>
  <c r="MX31" i="7" s="1"/>
  <c r="MR4" i="7"/>
  <c r="MR13" i="7" l="1"/>
  <c r="LF97" i="6"/>
  <c r="LF111" i="6" s="1"/>
  <c r="LF92" i="6"/>
  <c r="LF91" i="6"/>
  <c r="LF100" i="6"/>
  <c r="LF98" i="6"/>
  <c r="LF94" i="6"/>
  <c r="LF101" i="6"/>
  <c r="LF115" i="6" s="1"/>
  <c r="LG9" i="6"/>
  <c r="LG6" i="6"/>
  <c r="LG8" i="6" s="1"/>
  <c r="LH5" i="6"/>
  <c r="LG4" i="6"/>
  <c r="MS4" i="7"/>
  <c r="M20" i="5"/>
  <c r="MY31" i="7" s="1"/>
  <c r="AE5" i="2"/>
  <c r="MS13" i="7" l="1"/>
  <c r="MT4" i="7"/>
  <c r="LG94" i="6"/>
  <c r="LG92" i="6"/>
  <c r="LG101" i="6"/>
  <c r="LG115" i="6" s="1"/>
  <c r="LG98" i="6"/>
  <c r="LG91" i="6"/>
  <c r="LG97" i="6"/>
  <c r="LG111" i="6" s="1"/>
  <c r="LG100" i="6"/>
  <c r="LH6" i="6"/>
  <c r="LH8" i="6" s="1"/>
  <c r="LH9" i="6"/>
  <c r="LI5" i="6"/>
  <c r="LH4" i="6"/>
  <c r="AF5" i="2"/>
  <c r="AG5" i="2" s="1"/>
  <c r="AH5" i="2" s="1"/>
  <c r="AI5" i="2" s="1"/>
  <c r="AJ5" i="2" s="1"/>
  <c r="AK5" i="2" s="1"/>
  <c r="AL5" i="2" s="1"/>
  <c r="AM5" i="2" s="1"/>
  <c r="AN5" i="2" s="1"/>
  <c r="AO5" i="2" s="1"/>
  <c r="AP5" i="2" s="1"/>
  <c r="AQ5" i="2" s="1"/>
  <c r="AR5" i="2" s="1"/>
  <c r="AS5" i="2" s="1"/>
  <c r="AT5" i="2" s="1"/>
  <c r="AU5" i="2" s="1"/>
  <c r="AV5" i="2" s="1"/>
  <c r="AW5" i="2" s="1"/>
  <c r="AX5" i="2" s="1"/>
  <c r="AY5" i="2" s="1"/>
  <c r="AZ5" i="2" s="1"/>
  <c r="BA5" i="2" s="1"/>
  <c r="BB5" i="2" s="1"/>
  <c r="BC5" i="2" s="1"/>
  <c r="BD5" i="2" s="1"/>
  <c r="BE5" i="2" s="1"/>
  <c r="BF5" i="2" s="1"/>
  <c r="BG5" i="2" s="1"/>
  <c r="BH5" i="2" s="1"/>
  <c r="BI5" i="2" s="1"/>
  <c r="MT13" i="7"/>
  <c r="N20" i="5"/>
  <c r="MZ31" i="7" s="1"/>
  <c r="MU4" i="7"/>
  <c r="MU13" i="7" l="1"/>
  <c r="LH91" i="6"/>
  <c r="LH97" i="6"/>
  <c r="LH111" i="6" s="1"/>
  <c r="LH94" i="6"/>
  <c r="LH98" i="6"/>
  <c r="LH101" i="6"/>
  <c r="LH115" i="6" s="1"/>
  <c r="LH92" i="6"/>
  <c r="LH100" i="6"/>
  <c r="LI9" i="6"/>
  <c r="LI6" i="6"/>
  <c r="LI8" i="6" s="1"/>
  <c r="LJ5" i="6"/>
  <c r="LI4" i="6"/>
  <c r="O20" i="5"/>
  <c r="NA31" i="7" s="1"/>
  <c r="MV4" i="7"/>
  <c r="MV13" i="7" l="1"/>
  <c r="LJ9" i="6"/>
  <c r="LJ4" i="6"/>
  <c r="LJ6" i="6"/>
  <c r="LJ8" i="6" s="1"/>
  <c r="LK5" i="6"/>
  <c r="LI92" i="6"/>
  <c r="LI98" i="6"/>
  <c r="LI97" i="6"/>
  <c r="LI111" i="6" s="1"/>
  <c r="LI101" i="6"/>
  <c r="LI115" i="6" s="1"/>
  <c r="LI100" i="6"/>
  <c r="LI91" i="6"/>
  <c r="LI94" i="6"/>
  <c r="P20" i="5"/>
  <c r="NB31" i="7" s="1"/>
  <c r="MW4" i="7"/>
  <c r="MW13" i="7" l="1"/>
  <c r="LK9" i="6"/>
  <c r="LL5" i="6"/>
  <c r="LK4" i="6"/>
  <c r="LK6" i="6"/>
  <c r="LK8" i="6" s="1"/>
  <c r="LJ101" i="6"/>
  <c r="LJ115" i="6" s="1"/>
  <c r="LJ100" i="6"/>
  <c r="LJ92" i="6"/>
  <c r="LJ91" i="6"/>
  <c r="LJ97" i="6"/>
  <c r="LJ111" i="6" s="1"/>
  <c r="LJ94" i="6"/>
  <c r="LJ98" i="6"/>
  <c r="Q20" i="5"/>
  <c r="NC31" i="7" s="1"/>
  <c r="I100" i="6"/>
  <c r="I98" i="6"/>
  <c r="H100" i="6"/>
  <c r="H98" i="6"/>
  <c r="O100" i="6"/>
  <c r="G100" i="6"/>
  <c r="O98" i="6"/>
  <c r="G98" i="6"/>
  <c r="N100" i="6"/>
  <c r="F100" i="6"/>
  <c r="N98" i="6"/>
  <c r="F98" i="6"/>
  <c r="M100" i="6"/>
  <c r="E100" i="6"/>
  <c r="M98" i="6"/>
  <c r="E98" i="6"/>
  <c r="L100" i="6"/>
  <c r="D100" i="6"/>
  <c r="L98" i="6"/>
  <c r="D98" i="6"/>
  <c r="K100" i="6"/>
  <c r="K98" i="6"/>
  <c r="J100" i="6"/>
  <c r="J98" i="6"/>
  <c r="MX4" i="7"/>
  <c r="MX13" i="7" l="1"/>
  <c r="LK100" i="6"/>
  <c r="LK91" i="6"/>
  <c r="LK98" i="6"/>
  <c r="LK101" i="6"/>
  <c r="LK115" i="6" s="1"/>
  <c r="LK92" i="6"/>
  <c r="LK97" i="6"/>
  <c r="LK111" i="6" s="1"/>
  <c r="LK94" i="6"/>
  <c r="LL9" i="6"/>
  <c r="LM5" i="6"/>
  <c r="LL6" i="6"/>
  <c r="LL8" i="6" s="1"/>
  <c r="LL4" i="6"/>
  <c r="R20" i="5"/>
  <c r="ND31" i="7" s="1"/>
  <c r="MY4" i="7"/>
  <c r="MY13" i="7" l="1"/>
  <c r="LL94" i="6"/>
  <c r="LL92" i="6"/>
  <c r="LL100" i="6"/>
  <c r="LL97" i="6"/>
  <c r="LL111" i="6" s="1"/>
  <c r="LL101" i="6"/>
  <c r="LL115" i="6" s="1"/>
  <c r="LL91" i="6"/>
  <c r="LL98" i="6"/>
  <c r="LM9" i="6"/>
  <c r="LM4" i="6"/>
  <c r="LN5" i="6"/>
  <c r="LM6" i="6"/>
  <c r="LM8" i="6" s="1"/>
  <c r="S20" i="5"/>
  <c r="NE31" i="7" s="1"/>
  <c r="MZ4" i="7"/>
  <c r="LM94" i="6" l="1"/>
  <c r="LM92" i="6"/>
  <c r="LM101" i="6"/>
  <c r="LM115" i="6" s="1"/>
  <c r="LM100" i="6"/>
  <c r="LM91" i="6"/>
  <c r="LM98" i="6"/>
  <c r="LM97" i="6"/>
  <c r="LM111" i="6" s="1"/>
  <c r="LN9" i="6"/>
  <c r="LN6" i="6"/>
  <c r="LN8" i="6" s="1"/>
  <c r="LO5" i="6"/>
  <c r="LN4" i="6"/>
  <c r="MZ13" i="7"/>
  <c r="T20" i="5"/>
  <c r="NF31" i="7" s="1"/>
  <c r="I96" i="6"/>
  <c r="H96" i="6"/>
  <c r="O96" i="6"/>
  <c r="G96" i="6"/>
  <c r="N96" i="6"/>
  <c r="F96" i="6"/>
  <c r="M96" i="6"/>
  <c r="E96" i="6"/>
  <c r="L96" i="6"/>
  <c r="D96" i="6"/>
  <c r="K96" i="6"/>
  <c r="J96" i="6"/>
  <c r="NA4" i="7"/>
  <c r="P96" i="6" l="1"/>
  <c r="Q96" i="6"/>
  <c r="R96" i="6"/>
  <c r="S96" i="6"/>
  <c r="T96" i="6"/>
  <c r="U96" i="6"/>
  <c r="V96" i="6"/>
  <c r="W96" i="6"/>
  <c r="X96" i="6"/>
  <c r="Y96" i="6"/>
  <c r="Z96" i="6"/>
  <c r="AA96" i="6"/>
  <c r="NA13" i="7"/>
  <c r="LN94" i="6"/>
  <c r="LN100" i="6"/>
  <c r="LN101" i="6"/>
  <c r="LN115" i="6" s="1"/>
  <c r="LN91" i="6"/>
  <c r="LN98" i="6"/>
  <c r="LN97" i="6"/>
  <c r="LN111" i="6" s="1"/>
  <c r="LN92" i="6"/>
  <c r="LO9" i="6"/>
  <c r="LO4" i="6"/>
  <c r="LP5" i="6"/>
  <c r="LO6" i="6"/>
  <c r="LO8" i="6" s="1"/>
  <c r="U20" i="5"/>
  <c r="NG31" i="7" s="1"/>
  <c r="NB4" i="7"/>
  <c r="AB96" i="6" l="1"/>
  <c r="AC96" i="6"/>
  <c r="AD96" i="6"/>
  <c r="AE96" i="6"/>
  <c r="AF96" i="6"/>
  <c r="AG96" i="6"/>
  <c r="AH96" i="6"/>
  <c r="AI96" i="6"/>
  <c r="AJ96" i="6"/>
  <c r="AK96" i="6"/>
  <c r="AL96" i="6"/>
  <c r="AM96" i="6"/>
  <c r="LP9" i="6"/>
  <c r="LP6" i="6"/>
  <c r="LP8" i="6" s="1"/>
  <c r="LQ5" i="6"/>
  <c r="LP4" i="6"/>
  <c r="LO94" i="6"/>
  <c r="LO92" i="6"/>
  <c r="LO101" i="6"/>
  <c r="LO97" i="6"/>
  <c r="LO111" i="6" s="1"/>
  <c r="LO100" i="6"/>
  <c r="LO91" i="6"/>
  <c r="LO98" i="6"/>
  <c r="NB13" i="7"/>
  <c r="NC4" i="7"/>
  <c r="W20" i="5" l="1"/>
  <c r="NI31" i="7" s="1"/>
  <c r="AN96" i="6"/>
  <c r="AO96" i="6"/>
  <c r="AP96" i="6"/>
  <c r="AQ96" i="6"/>
  <c r="AR96" i="6"/>
  <c r="AS96" i="6"/>
  <c r="AT96" i="6"/>
  <c r="AU96" i="6"/>
  <c r="AV96" i="6"/>
  <c r="AW96" i="6"/>
  <c r="AX96" i="6"/>
  <c r="AY96" i="6"/>
  <c r="LQ9" i="6"/>
  <c r="LQ6" i="6"/>
  <c r="LQ8" i="6" s="1"/>
  <c r="LQ4" i="6"/>
  <c r="LR5" i="6"/>
  <c r="LP101" i="6"/>
  <c r="LP115" i="6" s="1"/>
  <c r="LP92" i="6"/>
  <c r="LP98" i="6"/>
  <c r="LP100" i="6"/>
  <c r="LP97" i="6"/>
  <c r="LP111" i="6" s="1"/>
  <c r="LP94" i="6"/>
  <c r="LP91" i="6"/>
  <c r="V20" i="5"/>
  <c r="NH31" i="7" s="1"/>
  <c r="NC13" i="7"/>
  <c r="ND4" i="7"/>
  <c r="X20" i="5" l="1"/>
  <c r="NJ31" i="7" s="1"/>
  <c r="AZ96" i="6"/>
  <c r="BA96" i="6"/>
  <c r="BB96" i="6"/>
  <c r="BC96" i="6"/>
  <c r="BD96" i="6"/>
  <c r="BF96" i="6"/>
  <c r="BE96" i="6"/>
  <c r="BG96" i="6"/>
  <c r="BH96" i="6"/>
  <c r="BI96" i="6"/>
  <c r="BJ96" i="6"/>
  <c r="BK96" i="6"/>
  <c r="LR9" i="6"/>
  <c r="LR4" i="6"/>
  <c r="LR6" i="6"/>
  <c r="LR8" i="6" s="1"/>
  <c r="LS5" i="6"/>
  <c r="LQ97" i="6"/>
  <c r="LQ111" i="6" s="1"/>
  <c r="LQ92" i="6"/>
  <c r="LQ100" i="6"/>
  <c r="LQ98" i="6"/>
  <c r="LQ94" i="6"/>
  <c r="LQ101" i="6"/>
  <c r="LQ115" i="6" s="1"/>
  <c r="LQ91" i="6"/>
  <c r="ND13" i="7"/>
  <c r="NE4" i="7"/>
  <c r="Y20" i="5" l="1"/>
  <c r="NK31" i="7" s="1"/>
  <c r="BL96" i="6"/>
  <c r="BM96" i="6"/>
  <c r="BN96" i="6"/>
  <c r="BO96" i="6"/>
  <c r="BP96" i="6"/>
  <c r="BQ96" i="6"/>
  <c r="BR96" i="6"/>
  <c r="BS96" i="6"/>
  <c r="BT96" i="6"/>
  <c r="BU96" i="6"/>
  <c r="BV96" i="6"/>
  <c r="BW96" i="6"/>
  <c r="LS9" i="6"/>
  <c r="LT5" i="6"/>
  <c r="LS4" i="6"/>
  <c r="LS6" i="6"/>
  <c r="LS8" i="6" s="1"/>
  <c r="LR100" i="6"/>
  <c r="LR91" i="6"/>
  <c r="LR98" i="6"/>
  <c r="LR94" i="6"/>
  <c r="LR92" i="6"/>
  <c r="LR97" i="6"/>
  <c r="LR111" i="6" s="1"/>
  <c r="LR101" i="6"/>
  <c r="LR115" i="6" s="1"/>
  <c r="NE13" i="7"/>
  <c r="NF4" i="7"/>
  <c r="Z20" i="5" l="1"/>
  <c r="NL31" i="7" s="1"/>
  <c r="BX96" i="6"/>
  <c r="BY96" i="6"/>
  <c r="BZ96" i="6"/>
  <c r="CA96" i="6"/>
  <c r="CB96" i="6"/>
  <c r="CC96" i="6"/>
  <c r="CD96" i="6"/>
  <c r="CE96" i="6"/>
  <c r="CF96" i="6"/>
  <c r="CG96" i="6"/>
  <c r="CH96" i="6"/>
  <c r="CI96" i="6"/>
  <c r="LS97" i="6"/>
  <c r="LS111" i="6" s="1"/>
  <c r="LS92" i="6"/>
  <c r="LS100" i="6"/>
  <c r="LS91" i="6"/>
  <c r="LS101" i="6"/>
  <c r="LS115" i="6" s="1"/>
  <c r="LS98" i="6"/>
  <c r="LS94" i="6"/>
  <c r="LT6" i="6"/>
  <c r="LT8" i="6" s="1"/>
  <c r="LT9" i="6"/>
  <c r="LT4" i="6"/>
  <c r="LU5" i="6"/>
  <c r="NF13" i="7"/>
  <c r="NG4" i="7"/>
  <c r="AA20" i="5" l="1"/>
  <c r="NM31" i="7" s="1"/>
  <c r="CJ96" i="6"/>
  <c r="CK96" i="6"/>
  <c r="CL96" i="6"/>
  <c r="CM96" i="6"/>
  <c r="CN96" i="6"/>
  <c r="CO96" i="6"/>
  <c r="CP96" i="6"/>
  <c r="CQ96" i="6"/>
  <c r="CR96" i="6"/>
  <c r="CS96" i="6"/>
  <c r="CT96" i="6"/>
  <c r="CU96" i="6"/>
  <c r="LU6" i="6"/>
  <c r="LU8" i="6" s="1"/>
  <c r="LU9" i="6"/>
  <c r="LU4" i="6"/>
  <c r="LV5" i="6"/>
  <c r="LT101" i="6"/>
  <c r="LT115" i="6" s="1"/>
  <c r="LT92" i="6"/>
  <c r="LT100" i="6"/>
  <c r="LT91" i="6"/>
  <c r="LT98" i="6"/>
  <c r="LT97" i="6"/>
  <c r="LT111" i="6" s="1"/>
  <c r="LT94" i="6"/>
  <c r="NG13" i="7"/>
  <c r="NH4" i="7"/>
  <c r="AB20" i="5" l="1"/>
  <c r="NN31" i="7" s="1"/>
  <c r="CV96" i="6"/>
  <c r="CW96" i="6"/>
  <c r="CX96" i="6"/>
  <c r="CY96" i="6"/>
  <c r="CZ96" i="6"/>
  <c r="DA96" i="6"/>
  <c r="DB96" i="6"/>
  <c r="DC96" i="6"/>
  <c r="DD96" i="6"/>
  <c r="DE96" i="6"/>
  <c r="DF96" i="6"/>
  <c r="DG96" i="6"/>
  <c r="LU100" i="6"/>
  <c r="LU101" i="6"/>
  <c r="LU115" i="6" s="1"/>
  <c r="LU92" i="6"/>
  <c r="LU91" i="6"/>
  <c r="LU98" i="6"/>
  <c r="LU97" i="6"/>
  <c r="LU111" i="6" s="1"/>
  <c r="LU94" i="6"/>
  <c r="LV6" i="6"/>
  <c r="LV8" i="6" s="1"/>
  <c r="LV4" i="6"/>
  <c r="LV9" i="6"/>
  <c r="LW5" i="6"/>
  <c r="NH13" i="7"/>
  <c r="NI4" i="7"/>
  <c r="AC20" i="5" l="1"/>
  <c r="NO31" i="7" s="1"/>
  <c r="DH96" i="6"/>
  <c r="DI96" i="6"/>
  <c r="DJ96" i="6"/>
  <c r="DK96" i="6"/>
  <c r="DL96" i="6"/>
  <c r="DM96" i="6"/>
  <c r="DN96" i="6"/>
  <c r="DO96" i="6"/>
  <c r="DP96" i="6"/>
  <c r="DQ96" i="6"/>
  <c r="DR96" i="6"/>
  <c r="DS96" i="6"/>
  <c r="LV98" i="6"/>
  <c r="LV92" i="6"/>
  <c r="LV94" i="6"/>
  <c r="LV101" i="6"/>
  <c r="LV115" i="6" s="1"/>
  <c r="LV91" i="6"/>
  <c r="LV97" i="6"/>
  <c r="LV111" i="6" s="1"/>
  <c r="LV100" i="6"/>
  <c r="LW9" i="6"/>
  <c r="LW4" i="6"/>
  <c r="LX5" i="6"/>
  <c r="LW6" i="6"/>
  <c r="LW8" i="6" s="1"/>
  <c r="NI13" i="7"/>
  <c r="NJ4" i="7"/>
  <c r="AD20" i="5" l="1"/>
  <c r="NP31" i="7" s="1"/>
  <c r="DT96" i="6"/>
  <c r="DU96" i="6"/>
  <c r="DV96" i="6"/>
  <c r="DW96" i="6"/>
  <c r="DX96" i="6"/>
  <c r="DY96" i="6"/>
  <c r="DZ96" i="6"/>
  <c r="EA96" i="6"/>
  <c r="EB96" i="6"/>
  <c r="EC96" i="6"/>
  <c r="ED96" i="6"/>
  <c r="EE96" i="6"/>
  <c r="NK4" i="7"/>
  <c r="LW101" i="6"/>
  <c r="LW115" i="6" s="1"/>
  <c r="LW98" i="6"/>
  <c r="LW92" i="6"/>
  <c r="LW91" i="6"/>
  <c r="LW100" i="6"/>
  <c r="LW94" i="6"/>
  <c r="LW97" i="6"/>
  <c r="LW111" i="6" s="1"/>
  <c r="LX6" i="6"/>
  <c r="LX8" i="6" s="1"/>
  <c r="LX4" i="6"/>
  <c r="LY5" i="6"/>
  <c r="LX9" i="6"/>
  <c r="NL4" i="7"/>
  <c r="NK13" i="7"/>
  <c r="NJ13" i="7"/>
  <c r="AF20" i="5" l="1"/>
  <c r="NR31" i="7" s="1"/>
  <c r="AE20" i="5"/>
  <c r="NQ31" i="7" s="1"/>
  <c r="EF96" i="6"/>
  <c r="EG96" i="6"/>
  <c r="EH96" i="6"/>
  <c r="EI96" i="6"/>
  <c r="EJ96" i="6"/>
  <c r="EK96" i="6"/>
  <c r="EL96" i="6"/>
  <c r="EM96" i="6"/>
  <c r="EN96" i="6"/>
  <c r="EO96" i="6"/>
  <c r="EP96" i="6"/>
  <c r="EQ96" i="6"/>
  <c r="LY9" i="6"/>
  <c r="LZ5" i="6"/>
  <c r="LY4" i="6"/>
  <c r="LY6" i="6"/>
  <c r="LY8" i="6" s="1"/>
  <c r="LX100" i="6"/>
  <c r="LX97" i="6"/>
  <c r="LX111" i="6" s="1"/>
  <c r="LX94" i="6"/>
  <c r="LX101" i="6"/>
  <c r="LX115" i="6" s="1"/>
  <c r="LX92" i="6"/>
  <c r="LX98" i="6"/>
  <c r="LX91" i="6"/>
  <c r="NL13" i="7"/>
  <c r="NM4" i="7"/>
  <c r="ER96" i="6" l="1"/>
  <c r="ES96" i="6"/>
  <c r="ET96" i="6"/>
  <c r="EU96" i="6"/>
  <c r="EV96" i="6"/>
  <c r="EW96" i="6"/>
  <c r="EX96" i="6"/>
  <c r="EY96" i="6"/>
  <c r="EZ96" i="6"/>
  <c r="FA96" i="6"/>
  <c r="FB96" i="6"/>
  <c r="FC96" i="6"/>
  <c r="LY91" i="6"/>
  <c r="LY97" i="6"/>
  <c r="LY111" i="6" s="1"/>
  <c r="LY94" i="6"/>
  <c r="LY101" i="6"/>
  <c r="LY115" i="6" s="1"/>
  <c r="LY92" i="6"/>
  <c r="LY98" i="6"/>
  <c r="LY100" i="6"/>
  <c r="LZ9" i="6"/>
  <c r="LZ6" i="6"/>
  <c r="LZ8" i="6" s="1"/>
  <c r="MA5" i="6"/>
  <c r="LZ4" i="6"/>
  <c r="NM13" i="7"/>
  <c r="NN4" i="7"/>
  <c r="B6" i="1"/>
  <c r="B7" i="1" s="1"/>
  <c r="B8" i="1" s="1"/>
  <c r="B9" i="1" s="1"/>
  <c r="B10" i="1" s="1"/>
  <c r="B11" i="1" s="1"/>
  <c r="B12" i="1" s="1"/>
  <c r="B13" i="1" s="1"/>
  <c r="B14" i="1" s="1"/>
  <c r="FD96" i="6" l="1"/>
  <c r="FE96" i="6"/>
  <c r="FF96" i="6"/>
  <c r="FG96" i="6"/>
  <c r="FH96" i="6"/>
  <c r="FI96" i="6"/>
  <c r="FJ96" i="6"/>
  <c r="FK96" i="6"/>
  <c r="FL96" i="6"/>
  <c r="FM96" i="6"/>
  <c r="FN96" i="6"/>
  <c r="FO96" i="6"/>
  <c r="LZ94" i="6"/>
  <c r="LZ100" i="6"/>
  <c r="LZ91" i="6"/>
  <c r="LZ101" i="6"/>
  <c r="LZ115" i="6" s="1"/>
  <c r="LZ98" i="6"/>
  <c r="LZ97" i="6"/>
  <c r="LZ111" i="6" s="1"/>
  <c r="LZ92" i="6"/>
  <c r="MA9" i="6"/>
  <c r="MA6" i="6"/>
  <c r="MA8" i="6" s="1"/>
  <c r="MA4" i="6"/>
  <c r="MB5" i="6"/>
  <c r="NN13" i="7"/>
  <c r="NO4" i="7"/>
  <c r="FP96" i="6" l="1"/>
  <c r="FQ96" i="6"/>
  <c r="FR96" i="6"/>
  <c r="FS96" i="6"/>
  <c r="FT96" i="6"/>
  <c r="FU96" i="6"/>
  <c r="FV96" i="6"/>
  <c r="FW96" i="6"/>
  <c r="FX96" i="6"/>
  <c r="FY96" i="6"/>
  <c r="FZ96" i="6"/>
  <c r="GA96" i="6"/>
  <c r="MA94" i="6"/>
  <c r="MA92" i="6"/>
  <c r="MA100" i="6"/>
  <c r="MA91" i="6"/>
  <c r="MA101" i="6"/>
  <c r="MA98" i="6"/>
  <c r="MA97" i="6"/>
  <c r="MA111" i="6" s="1"/>
  <c r="MB9" i="6"/>
  <c r="MB6" i="6"/>
  <c r="MB8" i="6" s="1"/>
  <c r="MC5" i="6"/>
  <c r="MB4" i="6"/>
  <c r="NP4" i="7"/>
  <c r="NO13" i="7"/>
  <c r="MO34" i="7"/>
  <c r="MO14" i="7"/>
  <c r="GB96" i="6" l="1"/>
  <c r="GC96" i="6"/>
  <c r="GD96" i="6"/>
  <c r="GE96" i="6"/>
  <c r="GF96" i="6"/>
  <c r="GG96" i="6"/>
  <c r="GH96" i="6"/>
  <c r="GI96" i="6"/>
  <c r="GJ96" i="6"/>
  <c r="GK96" i="6"/>
  <c r="GL96" i="6"/>
  <c r="GM96" i="6"/>
  <c r="MB98" i="6"/>
  <c r="MB97" i="6"/>
  <c r="MB111" i="6" s="1"/>
  <c r="MB94" i="6"/>
  <c r="MB92" i="6"/>
  <c r="MB100" i="6"/>
  <c r="MB101" i="6"/>
  <c r="MB115" i="6" s="1"/>
  <c r="MB91" i="6"/>
  <c r="MC9" i="6"/>
  <c r="MC4" i="6"/>
  <c r="MD5" i="6"/>
  <c r="MC6" i="6"/>
  <c r="MC8" i="6" s="1"/>
  <c r="NP13" i="7"/>
  <c r="NQ4" i="7"/>
  <c r="GN96" i="6" l="1"/>
  <c r="GO96" i="6"/>
  <c r="GP96" i="6"/>
  <c r="GQ96" i="6"/>
  <c r="GR96" i="6"/>
  <c r="GS96" i="6"/>
  <c r="GT96" i="6"/>
  <c r="GU96" i="6"/>
  <c r="GV96" i="6"/>
  <c r="GW96" i="6"/>
  <c r="GX96" i="6"/>
  <c r="GY96" i="6"/>
  <c r="MC91" i="6"/>
  <c r="MC94" i="6"/>
  <c r="MC100" i="6"/>
  <c r="MC98" i="6"/>
  <c r="MC92" i="6"/>
  <c r="MC101" i="6"/>
  <c r="MC115" i="6" s="1"/>
  <c r="MC97" i="6"/>
  <c r="MC111" i="6" s="1"/>
  <c r="MD9" i="6"/>
  <c r="MD6" i="6"/>
  <c r="MD8" i="6" s="1"/>
  <c r="ME5" i="6"/>
  <c r="MD4" i="6"/>
  <c r="NR4" i="7"/>
  <c r="NQ13" i="7"/>
  <c r="GZ96" i="6" l="1"/>
  <c r="HA96" i="6"/>
  <c r="HB96" i="6"/>
  <c r="HC96" i="6"/>
  <c r="HD96" i="6"/>
  <c r="HE96" i="6"/>
  <c r="HF96" i="6"/>
  <c r="HG96" i="6"/>
  <c r="HH96" i="6"/>
  <c r="HI96" i="6"/>
  <c r="HJ96" i="6"/>
  <c r="HK96" i="6"/>
  <c r="MD98" i="6"/>
  <c r="MD97" i="6"/>
  <c r="MD111" i="6" s="1"/>
  <c r="MD100" i="6"/>
  <c r="MD101" i="6"/>
  <c r="MD115" i="6" s="1"/>
  <c r="MD91" i="6"/>
  <c r="MD92" i="6"/>
  <c r="MD94" i="6"/>
  <c r="ME9" i="6"/>
  <c r="ME4" i="6"/>
  <c r="MF5" i="6"/>
  <c r="ME6" i="6"/>
  <c r="ME8" i="6" s="1"/>
  <c r="NR13" i="7"/>
  <c r="HL96" i="6" l="1"/>
  <c r="HM96" i="6"/>
  <c r="HN96" i="6"/>
  <c r="HO96" i="6"/>
  <c r="HP96" i="6"/>
  <c r="HQ96" i="6"/>
  <c r="HR96" i="6"/>
  <c r="HS96" i="6"/>
  <c r="HT96" i="6"/>
  <c r="HU96" i="6"/>
  <c r="HV96" i="6"/>
  <c r="HW96" i="6"/>
  <c r="ME97" i="6"/>
  <c r="ME111" i="6" s="1"/>
  <c r="ME101" i="6"/>
  <c r="ME115" i="6" s="1"/>
  <c r="ME94" i="6"/>
  <c r="ME100" i="6"/>
  <c r="ME91" i="6"/>
  <c r="ME98" i="6"/>
  <c r="ME92" i="6"/>
  <c r="MF9" i="6"/>
  <c r="MF4" i="6"/>
  <c r="MG5" i="6"/>
  <c r="MF6" i="6"/>
  <c r="MF8" i="6" s="1"/>
  <c r="HX96" i="6" l="1"/>
  <c r="HY96" i="6"/>
  <c r="HZ96" i="6"/>
  <c r="IA96" i="6"/>
  <c r="IB96" i="6"/>
  <c r="IC96" i="6"/>
  <c r="ID96" i="6"/>
  <c r="IE96" i="6"/>
  <c r="IF96" i="6"/>
  <c r="IG96" i="6"/>
  <c r="IH96" i="6"/>
  <c r="II96" i="6"/>
  <c r="MG9" i="6"/>
  <c r="MH5" i="6"/>
  <c r="MG4" i="6"/>
  <c r="MG6" i="6"/>
  <c r="MG8" i="6" s="1"/>
  <c r="MF94" i="6"/>
  <c r="MF101" i="6"/>
  <c r="MF115" i="6" s="1"/>
  <c r="MF92" i="6"/>
  <c r="MF100" i="6"/>
  <c r="MF97" i="6"/>
  <c r="MF111" i="6" s="1"/>
  <c r="MF98" i="6"/>
  <c r="MF91" i="6"/>
  <c r="IJ96" i="6" l="1"/>
  <c r="IK96" i="6"/>
  <c r="IL96" i="6"/>
  <c r="IM96" i="6"/>
  <c r="IN96" i="6"/>
  <c r="IO96" i="6"/>
  <c r="IP96" i="6"/>
  <c r="IQ96" i="6"/>
  <c r="IR96" i="6"/>
  <c r="IS96" i="6"/>
  <c r="IT96" i="6"/>
  <c r="IU96" i="6"/>
  <c r="MH9" i="6"/>
  <c r="MI5" i="6"/>
  <c r="MH4" i="6"/>
  <c r="MH6" i="6"/>
  <c r="MH8" i="6" s="1"/>
  <c r="MG92" i="6"/>
  <c r="MG101" i="6"/>
  <c r="MG115" i="6" s="1"/>
  <c r="MG91" i="6"/>
  <c r="MG100" i="6"/>
  <c r="MG98" i="6"/>
  <c r="MG97" i="6"/>
  <c r="MG111" i="6" s="1"/>
  <c r="MG94" i="6"/>
  <c r="IV96" i="6" l="1"/>
  <c r="IW96" i="6"/>
  <c r="IX96" i="6"/>
  <c r="IY96" i="6"/>
  <c r="IZ96" i="6"/>
  <c r="JA96" i="6"/>
  <c r="JB96" i="6"/>
  <c r="JC96" i="6"/>
  <c r="JD96" i="6"/>
  <c r="JE96" i="6"/>
  <c r="JF96" i="6"/>
  <c r="JG96" i="6"/>
  <c r="MH92" i="6"/>
  <c r="MH100" i="6"/>
  <c r="MH98" i="6"/>
  <c r="MH101" i="6"/>
  <c r="MH115" i="6" s="1"/>
  <c r="MH91" i="6"/>
  <c r="MH97" i="6"/>
  <c r="MH111" i="6" s="1"/>
  <c r="MH94" i="6"/>
  <c r="MI9" i="6"/>
  <c r="MJ5" i="6"/>
  <c r="MI4" i="6"/>
  <c r="MI6" i="6"/>
  <c r="MI8" i="6" s="1"/>
  <c r="JH96" i="6" l="1"/>
  <c r="JI96" i="6"/>
  <c r="JJ96" i="6"/>
  <c r="JK96" i="6"/>
  <c r="JL96" i="6"/>
  <c r="JM96" i="6"/>
  <c r="JN96" i="6"/>
  <c r="JO96" i="6"/>
  <c r="JP96" i="6"/>
  <c r="JQ96" i="6"/>
  <c r="JR96" i="6"/>
  <c r="JS96" i="6"/>
  <c r="MI98" i="6"/>
  <c r="MI101" i="6"/>
  <c r="MI115" i="6" s="1"/>
  <c r="MI100" i="6"/>
  <c r="MI94" i="6"/>
  <c r="MI97" i="6"/>
  <c r="MI111" i="6" s="1"/>
  <c r="MI92" i="6"/>
  <c r="MI91" i="6"/>
  <c r="MJ9" i="6"/>
  <c r="MK5" i="6"/>
  <c r="MJ6" i="6"/>
  <c r="MJ8" i="6" s="1"/>
  <c r="MJ4" i="6"/>
  <c r="JT96" i="6" l="1"/>
  <c r="JU96" i="6"/>
  <c r="JV96" i="6"/>
  <c r="JW96" i="6"/>
  <c r="JX96" i="6"/>
  <c r="JY96" i="6"/>
  <c r="JZ96" i="6"/>
  <c r="KA96" i="6"/>
  <c r="KB96" i="6"/>
  <c r="KC96" i="6"/>
  <c r="KD96" i="6"/>
  <c r="KE96" i="6"/>
  <c r="MK6" i="6"/>
  <c r="MK8" i="6" s="1"/>
  <c r="MK9" i="6"/>
  <c r="ML5" i="6"/>
  <c r="MK4" i="6"/>
  <c r="MJ97" i="6"/>
  <c r="MJ111" i="6" s="1"/>
  <c r="MJ94" i="6"/>
  <c r="MJ98" i="6"/>
  <c r="MJ92" i="6"/>
  <c r="MJ101" i="6"/>
  <c r="MJ115" i="6" s="1"/>
  <c r="MJ100" i="6"/>
  <c r="MJ91" i="6"/>
  <c r="KF96" i="6" l="1"/>
  <c r="KG96" i="6"/>
  <c r="KH96" i="6"/>
  <c r="KI96" i="6"/>
  <c r="KJ96" i="6"/>
  <c r="KK96" i="6"/>
  <c r="KL96" i="6"/>
  <c r="KM96" i="6"/>
  <c r="KN96" i="6"/>
  <c r="KO96" i="6"/>
  <c r="KP96" i="6"/>
  <c r="KQ96" i="6"/>
  <c r="MK97" i="6"/>
  <c r="MK111" i="6" s="1"/>
  <c r="MK94" i="6"/>
  <c r="MK92" i="6"/>
  <c r="MK100" i="6"/>
  <c r="MK91" i="6"/>
  <c r="MK101" i="6"/>
  <c r="MK115" i="6" s="1"/>
  <c r="MK98" i="6"/>
  <c r="ML6" i="6"/>
  <c r="ML8" i="6" s="1"/>
  <c r="ML9" i="6"/>
  <c r="ML4" i="6"/>
  <c r="MM5" i="6"/>
  <c r="KR96" i="6" l="1"/>
  <c r="KS96" i="6"/>
  <c r="KT96" i="6"/>
  <c r="KU96" i="6"/>
  <c r="KV96" i="6"/>
  <c r="KW96" i="6"/>
  <c r="KX96" i="6"/>
  <c r="KY96" i="6"/>
  <c r="KZ96" i="6"/>
  <c r="LA96" i="6"/>
  <c r="LB96" i="6"/>
  <c r="LC96" i="6"/>
  <c r="MM9" i="6"/>
  <c r="MM6" i="6"/>
  <c r="MM8" i="6" s="1"/>
  <c r="MM4" i="6"/>
  <c r="MN5" i="6"/>
  <c r="ML92" i="6"/>
  <c r="ML91" i="6"/>
  <c r="ML94" i="6"/>
  <c r="ML100" i="6"/>
  <c r="ML101" i="6"/>
  <c r="ML115" i="6" s="1"/>
  <c r="ML97" i="6"/>
  <c r="ML111" i="6" s="1"/>
  <c r="ML98" i="6"/>
  <c r="LD96" i="6" l="1"/>
  <c r="LE96" i="6"/>
  <c r="LF96" i="6"/>
  <c r="LG96" i="6"/>
  <c r="LH96" i="6"/>
  <c r="LI96" i="6"/>
  <c r="LJ96" i="6"/>
  <c r="LK96" i="6"/>
  <c r="LL96" i="6"/>
  <c r="LM96" i="6"/>
  <c r="LN96" i="6"/>
  <c r="LO96" i="6"/>
  <c r="MN6" i="6"/>
  <c r="MN8" i="6" s="1"/>
  <c r="MN9" i="6"/>
  <c r="MN4" i="6"/>
  <c r="MO5" i="6"/>
  <c r="MM100" i="6"/>
  <c r="MM91" i="6"/>
  <c r="MM98" i="6"/>
  <c r="MM92" i="6"/>
  <c r="MM97" i="6"/>
  <c r="MM111" i="6" s="1"/>
  <c r="MM101" i="6"/>
  <c r="MM94" i="6"/>
  <c r="LP96" i="6" l="1"/>
  <c r="LQ96" i="6"/>
  <c r="LR96" i="6"/>
  <c r="LS96" i="6"/>
  <c r="LT96" i="6"/>
  <c r="LU96" i="6"/>
  <c r="LV96" i="6"/>
  <c r="LW96" i="6"/>
  <c r="LX96" i="6"/>
  <c r="LY96" i="6"/>
  <c r="LZ96" i="6"/>
  <c r="MA96" i="6"/>
  <c r="MO9" i="6"/>
  <c r="MO6" i="6"/>
  <c r="MO8" i="6" s="1"/>
  <c r="MO4" i="6"/>
  <c r="MP5" i="6"/>
  <c r="MN98" i="6"/>
  <c r="MN97" i="6"/>
  <c r="MN111" i="6" s="1"/>
  <c r="MN92" i="6"/>
  <c r="MN94" i="6"/>
  <c r="MN101" i="6"/>
  <c r="MN115" i="6" s="1"/>
  <c r="MN91" i="6"/>
  <c r="MN100" i="6"/>
  <c r="MN96" i="6" l="1"/>
  <c r="MB96" i="6"/>
  <c r="MC96" i="6"/>
  <c r="MD96" i="6"/>
  <c r="ME96" i="6"/>
  <c r="MF96" i="6"/>
  <c r="MG96" i="6"/>
  <c r="MH96" i="6"/>
  <c r="MI96" i="6"/>
  <c r="MJ96" i="6"/>
  <c r="MK96" i="6"/>
  <c r="ML96" i="6"/>
  <c r="MM96" i="6"/>
  <c r="MP9" i="6"/>
  <c r="MQ5" i="6"/>
  <c r="MP6" i="6"/>
  <c r="MP8" i="6" s="1"/>
  <c r="MP4" i="6"/>
  <c r="MO100" i="6"/>
  <c r="MO91" i="6"/>
  <c r="MO98" i="6"/>
  <c r="MO97" i="6"/>
  <c r="MO111" i="6" s="1"/>
  <c r="MO96" i="6"/>
  <c r="MO94" i="6"/>
  <c r="MO92" i="6"/>
  <c r="MO101" i="6"/>
  <c r="MO115" i="6" s="1"/>
  <c r="MP98" i="6" l="1"/>
  <c r="MP94" i="6"/>
  <c r="MP97" i="6"/>
  <c r="MP111" i="6" s="1"/>
  <c r="MP96" i="6"/>
  <c r="MP91" i="6"/>
  <c r="MP101" i="6"/>
  <c r="MP115" i="6" s="1"/>
  <c r="MP92" i="6"/>
  <c r="MP100" i="6"/>
  <c r="MQ9" i="6"/>
  <c r="MQ6" i="6"/>
  <c r="MQ8" i="6" s="1"/>
  <c r="MQ4" i="6"/>
  <c r="MR5" i="6"/>
  <c r="MR9" i="6" l="1"/>
  <c r="MR6" i="6"/>
  <c r="MR8" i="6" s="1"/>
  <c r="MR4" i="6"/>
  <c r="MS5" i="6"/>
  <c r="MQ100" i="6"/>
  <c r="MQ91" i="6"/>
  <c r="MQ101" i="6"/>
  <c r="MQ115" i="6" s="1"/>
  <c r="MQ96" i="6"/>
  <c r="MQ92" i="6"/>
  <c r="MQ98" i="6"/>
  <c r="MQ94" i="6"/>
  <c r="MQ97" i="6"/>
  <c r="MQ111" i="6" s="1"/>
  <c r="MS9" i="6" l="1"/>
  <c r="MS6" i="6"/>
  <c r="MS8" i="6" s="1"/>
  <c r="MT5" i="6"/>
  <c r="MS4" i="6"/>
  <c r="MR101" i="6"/>
  <c r="MR115" i="6" s="1"/>
  <c r="MR91" i="6"/>
  <c r="MR98" i="6"/>
  <c r="MR97" i="6"/>
  <c r="MR111" i="6" s="1"/>
  <c r="MR96" i="6"/>
  <c r="MR100" i="6"/>
  <c r="MR94" i="6"/>
  <c r="MR92" i="6"/>
  <c r="MS91" i="6" l="1"/>
  <c r="MS98" i="6"/>
  <c r="MS101" i="6"/>
  <c r="MS115" i="6" s="1"/>
  <c r="MS97" i="6"/>
  <c r="MS111" i="6" s="1"/>
  <c r="MS96" i="6"/>
  <c r="MS94" i="6"/>
  <c r="MS92" i="6"/>
  <c r="MS100" i="6"/>
  <c r="MT9" i="6"/>
  <c r="MT6" i="6"/>
  <c r="MT8" i="6" s="1"/>
  <c r="MT4" i="6"/>
  <c r="MU5" i="6"/>
  <c r="MU9" i="6" l="1"/>
  <c r="MU6" i="6"/>
  <c r="MU8" i="6" s="1"/>
  <c r="MU4" i="6"/>
  <c r="MV5" i="6"/>
  <c r="MT101" i="6"/>
  <c r="MT115" i="6" s="1"/>
  <c r="MT91" i="6"/>
  <c r="MT94" i="6"/>
  <c r="MT98" i="6"/>
  <c r="MT92" i="6"/>
  <c r="MT97" i="6"/>
  <c r="MT111" i="6" s="1"/>
  <c r="MT96" i="6"/>
  <c r="MT100" i="6"/>
  <c r="MV9" i="6" l="1"/>
  <c r="MV6" i="6"/>
  <c r="MV8" i="6" s="1"/>
  <c r="MW5" i="6"/>
  <c r="MV4" i="6"/>
  <c r="MU100" i="6"/>
  <c r="MU92" i="6"/>
  <c r="MU98" i="6"/>
  <c r="MU91" i="6"/>
  <c r="MU97" i="6"/>
  <c r="MU111" i="6" s="1"/>
  <c r="MU96" i="6"/>
  <c r="MU94" i="6"/>
  <c r="MU101" i="6"/>
  <c r="MU115" i="6" s="1"/>
  <c r="MV97" i="6" l="1"/>
  <c r="MV111" i="6" s="1"/>
  <c r="MV100" i="6"/>
  <c r="MV96" i="6"/>
  <c r="MV94" i="6"/>
  <c r="MV101" i="6"/>
  <c r="MV115" i="6" s="1"/>
  <c r="MV92" i="6"/>
  <c r="MV98" i="6"/>
  <c r="MV91" i="6"/>
  <c r="MW9" i="6"/>
  <c r="MX5" i="6"/>
  <c r="MW4" i="6"/>
  <c r="MW6" i="6"/>
  <c r="MW8" i="6" s="1"/>
  <c r="MW97" i="6" l="1"/>
  <c r="MW111" i="6" s="1"/>
  <c r="MW96" i="6"/>
  <c r="MW94" i="6"/>
  <c r="MW92" i="6"/>
  <c r="MW101" i="6"/>
  <c r="MW115" i="6" s="1"/>
  <c r="MW100" i="6"/>
  <c r="MW91" i="6"/>
  <c r="MW98" i="6"/>
  <c r="MX9" i="6"/>
  <c r="MX6" i="6"/>
  <c r="MX8" i="6" s="1"/>
  <c r="MX4" i="6"/>
  <c r="MY5" i="6"/>
  <c r="MY9" i="6" l="1"/>
  <c r="MY6" i="6"/>
  <c r="MY8" i="6" s="1"/>
  <c r="MY4" i="6"/>
  <c r="MX94" i="6"/>
  <c r="MX96" i="6"/>
  <c r="MX101" i="6"/>
  <c r="MX115" i="6" s="1"/>
  <c r="MX92" i="6"/>
  <c r="MX100" i="6"/>
  <c r="MX91" i="6"/>
  <c r="MX98" i="6"/>
  <c r="MX97" i="6"/>
  <c r="MX111" i="6" s="1"/>
  <c r="MY94" i="6" l="1"/>
  <c r="MY100" i="6"/>
  <c r="MY101" i="6"/>
  <c r="MY91" i="6"/>
  <c r="MY92" i="6"/>
  <c r="MY96" i="6"/>
  <c r="MY98" i="6"/>
  <c r="MY97" i="6"/>
  <c r="MY111" i="6" s="1"/>
  <c r="AD6" i="8" l="1"/>
  <c r="H39" i="7" s="1"/>
  <c r="CJ5" i="8"/>
  <c r="CV5" i="8" s="1"/>
  <c r="DH5" i="8" s="1"/>
  <c r="DT5" i="8" s="1"/>
  <c r="EF5" i="8" s="1"/>
  <c r="ER5" i="8" s="1"/>
  <c r="FD5" i="8" s="1"/>
  <c r="FP5" i="8" s="1"/>
  <c r="GB5" i="8" s="1"/>
  <c r="GN5" i="8" s="1"/>
  <c r="GZ5" i="8" s="1"/>
  <c r="HL5" i="8" s="1"/>
  <c r="HX5" i="8" s="1"/>
  <c r="IJ5" i="8" s="1"/>
  <c r="IV5" i="8" s="1"/>
  <c r="JH5" i="8" s="1"/>
  <c r="JT5" i="8" s="1"/>
  <c r="AG6" i="8"/>
  <c r="K39" i="7" s="1"/>
  <c r="AD5" i="8"/>
  <c r="BZ5" i="8" s="1"/>
  <c r="CL5" i="8" s="1"/>
  <c r="CX5" i="8" s="1"/>
  <c r="DJ5" i="8" s="1"/>
  <c r="DV5" i="8" s="1"/>
  <c r="AA7" i="8"/>
  <c r="AI5" i="8"/>
  <c r="CE5" i="8" s="1"/>
  <c r="CQ5" i="8" s="1"/>
  <c r="DC5" i="8" s="1"/>
  <c r="DO5" i="8" s="1"/>
  <c r="EA5" i="8" s="1"/>
  <c r="CA5" i="8"/>
  <c r="CM5" i="8" s="1"/>
  <c r="CY5" i="8" s="1"/>
  <c r="DK5" i="8" s="1"/>
  <c r="DW5" i="8" s="1"/>
  <c r="AF5" i="8"/>
  <c r="CB5" i="8" s="1"/>
  <c r="CN5" i="8" s="1"/>
  <c r="CZ5" i="8" s="1"/>
  <c r="DL5" i="8" s="1"/>
  <c r="DX5" i="8" s="1"/>
  <c r="AI6" i="8"/>
  <c r="M39" i="7" s="1"/>
  <c r="AC5" i="8"/>
  <c r="BY5" i="8" s="1"/>
  <c r="CK5" i="8" s="1"/>
  <c r="CW5" i="8" s="1"/>
  <c r="DI5" i="8" s="1"/>
  <c r="DU5" i="8" s="1"/>
  <c r="CG5" i="8"/>
  <c r="CS5" i="8" s="1"/>
  <c r="DE5" i="8" s="1"/>
  <c r="DQ5" i="8" s="1"/>
  <c r="EC5" i="8" s="1"/>
  <c r="AG5" i="8"/>
  <c r="CC5" i="8" s="1"/>
  <c r="CO5" i="8" s="1"/>
  <c r="DA5" i="8" s="1"/>
  <c r="DM5" i="8" s="1"/>
  <c r="DY5" i="8" s="1"/>
  <c r="AA5" i="8"/>
  <c r="AM5" i="8" s="1"/>
  <c r="CI5" i="8" s="1"/>
  <c r="CU5" i="8" s="1"/>
  <c r="DG5" i="8" s="1"/>
  <c r="DS5" i="8" s="1"/>
  <c r="AJ6" i="8"/>
  <c r="N39" i="7" s="1"/>
  <c r="AC7" i="8"/>
  <c r="AC6" i="8"/>
  <c r="G39" i="7" s="1"/>
  <c r="AK6" i="8"/>
  <c r="O39" i="7" s="1"/>
  <c r="AD7" i="8"/>
  <c r="AJ5" i="8"/>
  <c r="CF5" i="8" s="1"/>
  <c r="CR5" i="8" s="1"/>
  <c r="DD5" i="8" s="1"/>
  <c r="DP5" i="8" s="1"/>
  <c r="EB5" i="8" s="1"/>
  <c r="CD5" i="8"/>
  <c r="CP5" i="8" s="1"/>
  <c r="DB5" i="8" s="1"/>
  <c r="DN5" i="8" s="1"/>
  <c r="DZ5" i="8" s="1"/>
  <c r="AF6" i="8"/>
  <c r="J39" i="7" s="1"/>
  <c r="AA6" i="8"/>
  <c r="E39" i="7" s="1"/>
  <c r="A10" i="7"/>
  <c r="A12" i="7"/>
  <c r="A11" i="7"/>
  <c r="Z39" i="7" l="1"/>
  <c r="AM6" i="8"/>
  <c r="Q39" i="7" s="1"/>
  <c r="X39" i="7"/>
  <c r="W39" i="7"/>
  <c r="R39" i="7"/>
  <c r="Y39" i="7"/>
  <c r="V39" i="7"/>
  <c r="AA39" i="7"/>
  <c r="U39" i="7"/>
  <c r="S39" i="7"/>
  <c r="T39" i="7"/>
  <c r="Z5" i="8"/>
  <c r="B14" i="8"/>
  <c r="Z7" i="8"/>
  <c r="O23" i="6" s="1"/>
  <c r="O115" i="6" s="1"/>
  <c r="B16" i="8"/>
  <c r="B15" i="8"/>
  <c r="Z6" i="8"/>
  <c r="D39" i="7" s="1"/>
  <c r="AF7" i="8"/>
  <c r="AK7" i="8"/>
  <c r="AJ7" i="8"/>
  <c r="AG7" i="8"/>
  <c r="AI7" i="8"/>
  <c r="AM7" i="8"/>
  <c r="AM39" i="7" l="1"/>
  <c r="AI39" i="7"/>
  <c r="AF39" i="7"/>
  <c r="AH39" i="7"/>
  <c r="AJ39" i="7"/>
  <c r="AE39" i="7"/>
  <c r="AK39" i="7"/>
  <c r="AC39" i="7"/>
  <c r="AG39" i="7"/>
  <c r="AD39" i="7"/>
  <c r="AL39" i="7"/>
  <c r="C14" i="8"/>
  <c r="AL5" i="8"/>
  <c r="AX5" i="8" s="1"/>
  <c r="BJ5" i="8" s="1"/>
  <c r="BV5" i="8" s="1"/>
  <c r="AL7" i="8"/>
  <c r="C16" i="8"/>
  <c r="C15" i="8"/>
  <c r="AL6" i="8"/>
  <c r="P39" i="7" s="1"/>
  <c r="AA115" i="6" l="1"/>
  <c r="AO39" i="7"/>
  <c r="AT39" i="7"/>
  <c r="AX39" i="7"/>
  <c r="AW39" i="7"/>
  <c r="AR39" i="7"/>
  <c r="AP39" i="7"/>
  <c r="AQ39" i="7"/>
  <c r="AU39" i="7"/>
  <c r="AS39" i="7"/>
  <c r="AV39" i="7"/>
  <c r="AY39" i="7"/>
  <c r="D14" i="8"/>
  <c r="AB39" i="7"/>
  <c r="D15" i="8"/>
  <c r="D16" i="8"/>
  <c r="AM115" i="6" l="1"/>
  <c r="CC6" i="8"/>
  <c r="BG39" i="7" s="1"/>
  <c r="CE6" i="8"/>
  <c r="BI39" i="7" s="1"/>
  <c r="CG6" i="8"/>
  <c r="BK39" i="7" s="1"/>
  <c r="BY6" i="8"/>
  <c r="BC39" i="7" s="1"/>
  <c r="CF6" i="8"/>
  <c r="BJ39" i="7" s="1"/>
  <c r="CD6" i="8"/>
  <c r="BH39" i="7" s="1"/>
  <c r="BB39" i="7"/>
  <c r="CB6" i="8"/>
  <c r="BF39" i="7" s="1"/>
  <c r="CA6" i="8"/>
  <c r="BE39" i="7" s="1"/>
  <c r="BZ6" i="8"/>
  <c r="BD39" i="7" s="1"/>
  <c r="BA39" i="7"/>
  <c r="BY7" i="8"/>
  <c r="BZ7" i="8"/>
  <c r="E14" i="8"/>
  <c r="E16" i="8"/>
  <c r="AN39" i="7"/>
  <c r="E15" i="8"/>
  <c r="AY115" i="6" l="1"/>
  <c r="CN6" i="8"/>
  <c r="BR39" i="7" s="1"/>
  <c r="CK6" i="8"/>
  <c r="BO39" i="7" s="1"/>
  <c r="CI6" i="8"/>
  <c r="BM39" i="7" s="1"/>
  <c r="CJ6" i="8"/>
  <c r="BN39" i="7" s="1"/>
  <c r="CS6" i="8"/>
  <c r="BW39" i="7" s="1"/>
  <c r="CL6" i="8"/>
  <c r="BP39" i="7" s="1"/>
  <c r="CP6" i="8"/>
  <c r="BT39" i="7" s="1"/>
  <c r="CQ6" i="8"/>
  <c r="BU39" i="7" s="1"/>
  <c r="CM6" i="8"/>
  <c r="BQ39" i="7" s="1"/>
  <c r="CR6" i="8"/>
  <c r="BV39" i="7" s="1"/>
  <c r="CO6" i="8"/>
  <c r="BS39" i="7" s="1"/>
  <c r="CE7" i="8"/>
  <c r="CK7" i="8"/>
  <c r="CI7" i="8"/>
  <c r="F14" i="8"/>
  <c r="CF7" i="8"/>
  <c r="CA7" i="8"/>
  <c r="F15" i="8"/>
  <c r="AZ39" i="7"/>
  <c r="CD7" i="8"/>
  <c r="F16" i="8"/>
  <c r="CJ7" i="8"/>
  <c r="CL7" i="8"/>
  <c r="CG7" i="8"/>
  <c r="CC7" i="8"/>
  <c r="CB7" i="8"/>
  <c r="BK115" i="6" l="1"/>
  <c r="DC6" i="8"/>
  <c r="CG39" i="7" s="1"/>
  <c r="CV6" i="8"/>
  <c r="BZ39" i="7" s="1"/>
  <c r="DA6" i="8"/>
  <c r="CE39" i="7" s="1"/>
  <c r="DB6" i="8"/>
  <c r="CF39" i="7" s="1"/>
  <c r="CU6" i="8"/>
  <c r="BY39" i="7" s="1"/>
  <c r="DD6" i="8"/>
  <c r="CH39" i="7" s="1"/>
  <c r="CX6" i="8"/>
  <c r="CB39" i="7" s="1"/>
  <c r="CW6" i="8"/>
  <c r="CA39" i="7" s="1"/>
  <c r="CY6" i="8"/>
  <c r="CC39" i="7" s="1"/>
  <c r="DE6" i="8"/>
  <c r="CI39" i="7" s="1"/>
  <c r="CZ6" i="8"/>
  <c r="CD39" i="7" s="1"/>
  <c r="CP7" i="8"/>
  <c r="G15" i="8"/>
  <c r="CH6" i="8"/>
  <c r="BL39" i="7" s="1"/>
  <c r="CV7" i="8"/>
  <c r="CQ7" i="8"/>
  <c r="CX7" i="8"/>
  <c r="CO7" i="8"/>
  <c r="G16" i="8"/>
  <c r="CH7" i="8"/>
  <c r="CM7" i="8"/>
  <c r="CW7" i="8"/>
  <c r="CS7" i="8"/>
  <c r="CN7" i="8"/>
  <c r="CR7" i="8"/>
  <c r="CH5" i="8"/>
  <c r="G14" i="8"/>
  <c r="CU7" i="8"/>
  <c r="BW115" i="6" l="1"/>
  <c r="DI6" i="8"/>
  <c r="CM39" i="7" s="1"/>
  <c r="DN6" i="8"/>
  <c r="CR39" i="7" s="1"/>
  <c r="DL6" i="8"/>
  <c r="CP39" i="7" s="1"/>
  <c r="DJ6" i="8"/>
  <c r="CN39" i="7" s="1"/>
  <c r="DM6" i="8"/>
  <c r="CQ39" i="7" s="1"/>
  <c r="DQ6" i="8"/>
  <c r="CU39" i="7" s="1"/>
  <c r="DP6" i="8"/>
  <c r="CT39" i="7" s="1"/>
  <c r="DH6" i="8"/>
  <c r="CL39" i="7" s="1"/>
  <c r="DK6" i="8"/>
  <c r="CO39" i="7" s="1"/>
  <c r="DG6" i="8"/>
  <c r="CK39" i="7" s="1"/>
  <c r="DO6" i="8"/>
  <c r="CS39" i="7" s="1"/>
  <c r="H14" i="8"/>
  <c r="CT5" i="8"/>
  <c r="DH7" i="8"/>
  <c r="DD7" i="8"/>
  <c r="DI7" i="8"/>
  <c r="DC7" i="8"/>
  <c r="CZ7" i="8"/>
  <c r="H15" i="8"/>
  <c r="CT6" i="8"/>
  <c r="BX39" i="7" s="1"/>
  <c r="DG7" i="8"/>
  <c r="DE7" i="8"/>
  <c r="CT7" i="8"/>
  <c r="H16" i="8"/>
  <c r="DA7" i="8"/>
  <c r="DB7" i="8"/>
  <c r="CY7" i="8"/>
  <c r="DJ7" i="8"/>
  <c r="CI115" i="6" l="1"/>
  <c r="DT6" i="8"/>
  <c r="DV6" i="8"/>
  <c r="CZ39" i="7" s="1"/>
  <c r="EA6" i="8"/>
  <c r="DE39" i="7" s="1"/>
  <c r="EB6" i="8"/>
  <c r="DF39" i="7" s="1"/>
  <c r="DX6" i="8"/>
  <c r="DB39" i="7" s="1"/>
  <c r="DS6" i="8"/>
  <c r="CW39" i="7" s="1"/>
  <c r="EC6" i="8"/>
  <c r="DG39" i="7" s="1"/>
  <c r="DZ6" i="8"/>
  <c r="DD39" i="7" s="1"/>
  <c r="DW6" i="8"/>
  <c r="DA39" i="7" s="1"/>
  <c r="DY6" i="8"/>
  <c r="DC39" i="7" s="1"/>
  <c r="DU6" i="8"/>
  <c r="CY39" i="7" s="1"/>
  <c r="DS7" i="8"/>
  <c r="DF6" i="8"/>
  <c r="CJ39" i="7" s="1"/>
  <c r="I15" i="8"/>
  <c r="DQ7" i="8"/>
  <c r="DO7" i="8"/>
  <c r="DM7" i="8"/>
  <c r="DU7" i="8"/>
  <c r="DV7" i="8"/>
  <c r="DP7" i="8"/>
  <c r="I16" i="8"/>
  <c r="DF7" i="8"/>
  <c r="DL7" i="8"/>
  <c r="DT7" i="8"/>
  <c r="EF7" i="8" s="1"/>
  <c r="ER7" i="8" s="1"/>
  <c r="FD7" i="8" s="1"/>
  <c r="FP7" i="8" s="1"/>
  <c r="GB7" i="8" s="1"/>
  <c r="GN7" i="8" s="1"/>
  <c r="GZ7" i="8" s="1"/>
  <c r="HL7" i="8" s="1"/>
  <c r="HX7" i="8" s="1"/>
  <c r="IJ7" i="8" s="1"/>
  <c r="IV7" i="8" s="1"/>
  <c r="JH7" i="8" s="1"/>
  <c r="JT7" i="8" s="1"/>
  <c r="DN7" i="8"/>
  <c r="DF5" i="8"/>
  <c r="I14" i="8"/>
  <c r="DK7" i="8"/>
  <c r="CX39" i="7" l="1"/>
  <c r="EF6" i="8"/>
  <c r="ER6" i="8" s="1"/>
  <c r="FD6" i="8" s="1"/>
  <c r="FP6" i="8" s="1"/>
  <c r="GB6" i="8" s="1"/>
  <c r="GN6" i="8" s="1"/>
  <c r="GZ6" i="8" s="1"/>
  <c r="HL6" i="8" s="1"/>
  <c r="HX6" i="8" s="1"/>
  <c r="IJ6" i="8" s="1"/>
  <c r="IV6" i="8" s="1"/>
  <c r="JH6" i="8" s="1"/>
  <c r="JT6" i="8" s="1"/>
  <c r="DP39" i="7"/>
  <c r="DR39" i="7"/>
  <c r="DK39" i="7"/>
  <c r="DS39" i="7"/>
  <c r="DQ39" i="7"/>
  <c r="DO39" i="7"/>
  <c r="DI39" i="7"/>
  <c r="DL39" i="7"/>
  <c r="DM39" i="7"/>
  <c r="DN39" i="7"/>
  <c r="DJ39" i="7"/>
  <c r="DR5" i="8"/>
  <c r="ED5" i="8" s="1"/>
  <c r="EP5" i="8" s="1"/>
  <c r="FB5" i="8" s="1"/>
  <c r="FN5" i="8" s="1"/>
  <c r="FZ5" i="8" s="1"/>
  <c r="GL5" i="8" s="1"/>
  <c r="GX5" i="8" s="1"/>
  <c r="HJ5" i="8" s="1"/>
  <c r="HV5" i="8" s="1"/>
  <c r="IH5" i="8" s="1"/>
  <c r="IT5" i="8" s="1"/>
  <c r="JF5" i="8" s="1"/>
  <c r="JR5" i="8" s="1"/>
  <c r="J14" i="8"/>
  <c r="EC7" i="8"/>
  <c r="DR7" i="8"/>
  <c r="J16" i="8"/>
  <c r="DY7" i="8"/>
  <c r="EB7" i="8"/>
  <c r="DZ7" i="8"/>
  <c r="DX7" i="8"/>
  <c r="DW7" i="8"/>
  <c r="EA7" i="8"/>
  <c r="DR6" i="8"/>
  <c r="CV39" i="7" s="1"/>
  <c r="J15" i="8"/>
  <c r="DG115" i="6" l="1"/>
  <c r="CU115" i="6"/>
  <c r="DX39" i="7"/>
  <c r="EE39" i="7"/>
  <c r="DV39" i="7"/>
  <c r="DU39" i="7"/>
  <c r="DW39" i="7"/>
  <c r="DZ39" i="7"/>
  <c r="EA39" i="7"/>
  <c r="ED39" i="7"/>
  <c r="DY39" i="7"/>
  <c r="EC39" i="7"/>
  <c r="EB39" i="7"/>
  <c r="K15" i="8"/>
  <c r="DH39" i="7"/>
  <c r="K16" i="8"/>
  <c r="K14" i="8"/>
  <c r="DS115" i="6" l="1"/>
  <c r="EP39" i="7"/>
  <c r="EG39" i="7"/>
  <c r="EN39" i="7"/>
  <c r="EM39" i="7"/>
  <c r="EH39" i="7"/>
  <c r="EO39" i="7"/>
  <c r="EL39" i="7"/>
  <c r="EQ39" i="7"/>
  <c r="EK39" i="7"/>
  <c r="EI39" i="7"/>
  <c r="EJ39" i="7"/>
  <c r="L15" i="8"/>
  <c r="DT39" i="7"/>
  <c r="L14" i="8"/>
  <c r="L16" i="8"/>
  <c r="EE115" i="6" l="1"/>
  <c r="FC39" i="7"/>
  <c r="EY39" i="7"/>
  <c r="EV39" i="7"/>
  <c r="EX39" i="7"/>
  <c r="EZ39" i="7"/>
  <c r="EU39" i="7"/>
  <c r="FA39" i="7"/>
  <c r="ES39" i="7"/>
  <c r="EW39" i="7"/>
  <c r="ET39" i="7"/>
  <c r="FB39" i="7"/>
  <c r="M16" i="8"/>
  <c r="M14" i="8"/>
  <c r="EF39" i="7"/>
  <c r="M15" i="8"/>
  <c r="EQ115" i="6" l="1"/>
  <c r="FE39" i="7"/>
  <c r="FJ39" i="7"/>
  <c r="FN39" i="7"/>
  <c r="FM39" i="7"/>
  <c r="FH39" i="7"/>
  <c r="FF39" i="7"/>
  <c r="FG39" i="7"/>
  <c r="FK39" i="7"/>
  <c r="FI39" i="7"/>
  <c r="FL39" i="7"/>
  <c r="FO39" i="7"/>
  <c r="N16" i="8"/>
  <c r="N14" i="8"/>
  <c r="N15" i="8"/>
  <c r="ER39" i="7"/>
  <c r="FW39" i="7" l="1"/>
  <c r="FY39" i="7"/>
  <c r="GA39" i="7"/>
  <c r="FS39" i="7"/>
  <c r="FZ39" i="7"/>
  <c r="FX39" i="7"/>
  <c r="FR39" i="7"/>
  <c r="FV39" i="7"/>
  <c r="FU39" i="7"/>
  <c r="FT39" i="7"/>
  <c r="FQ39" i="7"/>
  <c r="O14" i="8"/>
  <c r="O15" i="8"/>
  <c r="FD39" i="7"/>
  <c r="O16" i="8"/>
  <c r="FO115" i="6" l="1"/>
  <c r="FC115" i="6"/>
  <c r="GH39" i="7"/>
  <c r="GE39" i="7"/>
  <c r="GC39" i="7"/>
  <c r="GD39" i="7"/>
  <c r="GM39" i="7"/>
  <c r="GF39" i="7"/>
  <c r="GJ39" i="7"/>
  <c r="GK39" i="7"/>
  <c r="GG39" i="7"/>
  <c r="GL39" i="7"/>
  <c r="GI39" i="7"/>
  <c r="P16" i="8"/>
  <c r="P15" i="8"/>
  <c r="FP39" i="7"/>
  <c r="P14" i="8"/>
  <c r="GA115" i="6" l="1"/>
  <c r="GW39" i="7"/>
  <c r="GP39" i="7"/>
  <c r="GU39" i="7"/>
  <c r="GV39" i="7"/>
  <c r="GO39" i="7"/>
  <c r="GX39" i="7"/>
  <c r="GR39" i="7"/>
  <c r="GQ39" i="7"/>
  <c r="GS39" i="7"/>
  <c r="GY39" i="7"/>
  <c r="GT39" i="7"/>
  <c r="Q15" i="8"/>
  <c r="GB39" i="7"/>
  <c r="Q16" i="8"/>
  <c r="Q14" i="8"/>
  <c r="GM115" i="6" l="1"/>
  <c r="HC39" i="7"/>
  <c r="HH39" i="7"/>
  <c r="HF39" i="7"/>
  <c r="HD39" i="7"/>
  <c r="HG39" i="7"/>
  <c r="HK39" i="7"/>
  <c r="HJ39" i="7"/>
  <c r="HB39" i="7"/>
  <c r="HE39" i="7"/>
  <c r="HA39" i="7"/>
  <c r="HI39" i="7"/>
  <c r="R16" i="8"/>
  <c r="R15" i="8"/>
  <c r="GN39" i="7"/>
  <c r="R14" i="8"/>
  <c r="HN39" i="7" l="1"/>
  <c r="HP39" i="7"/>
  <c r="HU39" i="7"/>
  <c r="HV39" i="7"/>
  <c r="HR39" i="7"/>
  <c r="HM39" i="7"/>
  <c r="HW39" i="7"/>
  <c r="HT39" i="7"/>
  <c r="HQ39" i="7"/>
  <c r="HS39" i="7"/>
  <c r="HO39" i="7"/>
  <c r="S14" i="8"/>
  <c r="S15" i="8"/>
  <c r="GZ39" i="7"/>
  <c r="S16" i="8"/>
  <c r="HK115" i="6" l="1"/>
  <c r="GY115" i="6"/>
  <c r="T14" i="8"/>
  <c r="T16" i="8"/>
  <c r="T15" i="8"/>
  <c r="HL39" i="7"/>
  <c r="IC39" i="7" l="1"/>
  <c r="IF39" i="7"/>
  <c r="IH39" i="7"/>
  <c r="IE39" i="7"/>
  <c r="IG39" i="7"/>
  <c r="ID39" i="7"/>
  <c r="IB39" i="7"/>
  <c r="II39" i="7"/>
  <c r="HZ39" i="7"/>
  <c r="IA39" i="7"/>
  <c r="U16" i="8"/>
  <c r="U15" i="8"/>
  <c r="U14" i="8"/>
  <c r="V14" i="8" l="1"/>
  <c r="HX39" i="7"/>
  <c r="HW115" i="6"/>
  <c r="V15" i="8"/>
  <c r="V16" i="8"/>
  <c r="II115" i="6" l="1"/>
  <c r="IU115" i="6" l="1"/>
  <c r="JG115" i="6" l="1"/>
  <c r="JS115" i="6" l="1"/>
  <c r="KE115" i="6" l="1"/>
  <c r="KQ115" i="6" l="1"/>
  <c r="LC115" i="6" l="1"/>
  <c r="DH66" i="6"/>
  <c r="DH111" i="6" s="1"/>
  <c r="BS66" i="6"/>
  <c r="BS111" i="6" s="1"/>
  <c r="V66" i="6"/>
  <c r="V111" i="6" s="1"/>
  <c r="GG66" i="6"/>
  <c r="AZ66" i="6"/>
  <c r="AZ111" i="6" s="1"/>
  <c r="CD66" i="6"/>
  <c r="CD111" i="6" s="1"/>
  <c r="AW66" i="6"/>
  <c r="AW111" i="6" s="1"/>
  <c r="DR66" i="6"/>
  <c r="CU66" i="6"/>
  <c r="CU111" i="6" s="1"/>
  <c r="CR66" i="6"/>
  <c r="CR111" i="6" s="1"/>
  <c r="BC66" i="6"/>
  <c r="BC111" i="6" s="1"/>
  <c r="F66" i="6"/>
  <c r="F111" i="6" s="1"/>
  <c r="FQ66" i="6"/>
  <c r="AJ66" i="6"/>
  <c r="AJ111" i="6" s="1"/>
  <c r="AX66" i="6"/>
  <c r="AX111" i="6" s="1"/>
  <c r="S66" i="6"/>
  <c r="S111" i="6" s="1"/>
  <c r="HQ66" i="6"/>
  <c r="CL66" i="6"/>
  <c r="CL111" i="6" s="1"/>
  <c r="CB66" i="6"/>
  <c r="CB111" i="6" s="1"/>
  <c r="AM66" i="6"/>
  <c r="AM111" i="6" s="1"/>
  <c r="FA66" i="6"/>
  <c r="T66" i="6"/>
  <c r="T111" i="6" s="1"/>
  <c r="U66" i="6"/>
  <c r="U111" i="6" s="1"/>
  <c r="FW66" i="6"/>
  <c r="ID66" i="6"/>
  <c r="BF66" i="6"/>
  <c r="BF111" i="6" s="1"/>
  <c r="EQ66" i="6"/>
  <c r="DC66" i="6"/>
  <c r="DC111" i="6" s="1"/>
  <c r="AV66" i="6"/>
  <c r="AV111" i="6" s="1"/>
  <c r="DU66" i="6"/>
  <c r="HY66" i="6"/>
  <c r="CW66" i="6"/>
  <c r="CW111" i="6" s="1"/>
  <c r="GX66" i="6"/>
  <c r="IB66" i="6"/>
  <c r="E66" i="6"/>
  <c r="E111" i="6" s="1"/>
  <c r="GS66" i="6"/>
  <c r="AF66" i="6"/>
  <c r="AF111" i="6" s="1"/>
  <c r="HZ66" i="6"/>
  <c r="GE66" i="6"/>
  <c r="BQ66" i="6"/>
  <c r="BQ111" i="6" s="1"/>
  <c r="IE66" i="6"/>
  <c r="GH66" i="6"/>
  <c r="HL66" i="6"/>
  <c r="GK66" i="6"/>
  <c r="EP66" i="6"/>
  <c r="AK66" i="6"/>
  <c r="AK111" i="6" s="1"/>
  <c r="DK66" i="6"/>
  <c r="DK111" i="6" s="1"/>
  <c r="HO66" i="6"/>
  <c r="FR66" i="6"/>
  <c r="GV66" i="6"/>
  <c r="DE66" i="6"/>
  <c r="DE111" i="6" s="1"/>
  <c r="BW66" i="6"/>
  <c r="BW111" i="6" s="1"/>
  <c r="HX66" i="6"/>
  <c r="GI66" i="6"/>
  <c r="EL66" i="6"/>
  <c r="FP66" i="6"/>
  <c r="FF66" i="6"/>
  <c r="CE66" i="6"/>
  <c r="CE111" i="6" s="1"/>
  <c r="BY66" i="6"/>
  <c r="BY111" i="6" s="1"/>
  <c r="AQ66" i="6"/>
  <c r="AQ111" i="6" s="1"/>
  <c r="HH66" i="6"/>
  <c r="FS66" i="6"/>
  <c r="DV66" i="6"/>
  <c r="EZ66" i="6"/>
  <c r="DQ66" i="6"/>
  <c r="AS66" i="6"/>
  <c r="AS111" i="6" s="1"/>
  <c r="Q66" i="6"/>
  <c r="Q111" i="6" s="1"/>
  <c r="HK66" i="6"/>
  <c r="W66" i="6"/>
  <c r="W111" i="6" s="1"/>
  <c r="GR66" i="6"/>
  <c r="FC66" i="6"/>
  <c r="DF66" i="6"/>
  <c r="DF111" i="6" s="1"/>
  <c r="EJ66" i="6"/>
  <c r="CK66" i="6"/>
  <c r="CK111" i="6" s="1"/>
  <c r="EG66" i="6"/>
  <c r="GD66" i="6"/>
  <c r="BD66" i="6"/>
  <c r="BD111" i="6" s="1"/>
  <c r="EC66" i="6"/>
  <c r="DM66" i="6"/>
  <c r="DM111" i="6" s="1"/>
  <c r="K66" i="6"/>
  <c r="K111" i="6" s="1"/>
  <c r="FL66" i="6"/>
  <c r="DW66" i="6"/>
  <c r="BZ66" i="6"/>
  <c r="BZ111" i="6" s="1"/>
  <c r="DD66" i="6"/>
  <c r="DD111" i="6" s="1"/>
  <c r="HJ66" i="6"/>
  <c r="FO66" i="6"/>
  <c r="Z66" i="6"/>
  <c r="Z111" i="6" s="1"/>
  <c r="EV66" i="6"/>
  <c r="DG66" i="6"/>
  <c r="DG111" i="6" s="1"/>
  <c r="BJ66" i="6"/>
  <c r="BJ111" i="6" s="1"/>
  <c r="HU66" i="6"/>
  <c r="CN66" i="6"/>
  <c r="CN111" i="6" s="1"/>
  <c r="FU66" i="6"/>
  <c r="DZ66" i="6"/>
  <c r="HS66" i="6"/>
  <c r="EF66" i="6"/>
  <c r="CQ66" i="6"/>
  <c r="CQ111" i="6" s="1"/>
  <c r="AT66" i="6"/>
  <c r="AT111" i="6" s="1"/>
  <c r="HE66" i="6"/>
  <c r="BX66" i="6"/>
  <c r="BX111" i="6" s="1"/>
  <c r="EA66" i="6"/>
  <c r="CS66" i="6"/>
  <c r="CS111" i="6" s="1"/>
  <c r="HV66" i="6"/>
  <c r="AP66" i="6"/>
  <c r="AP111" i="6" s="1"/>
  <c r="DY66" i="6"/>
  <c r="CM66" i="6"/>
  <c r="CM111" i="6" s="1"/>
  <c r="EO66" i="6"/>
  <c r="CZ66" i="6"/>
  <c r="CZ111" i="6" s="1"/>
  <c r="BK66" i="6"/>
  <c r="BK111" i="6" s="1"/>
  <c r="N66" i="6"/>
  <c r="N111" i="6" s="1"/>
  <c r="FY66" i="6"/>
  <c r="AR66" i="6"/>
  <c r="AR111" i="6" s="1"/>
  <c r="BN66" i="6"/>
  <c r="BN111" i="6" s="1"/>
  <c r="AG66" i="6"/>
  <c r="AG111" i="6" s="1"/>
  <c r="II66" i="6"/>
  <c r="DB66" i="6"/>
  <c r="DB111" i="6" s="1"/>
  <c r="CJ66" i="6"/>
  <c r="CJ111" i="6" s="1"/>
  <c r="AU66" i="6"/>
  <c r="AU111" i="6" s="1"/>
  <c r="FI66" i="6"/>
  <c r="AB66" i="6"/>
  <c r="AB111" i="6" s="1"/>
  <c r="AH66" i="6"/>
  <c r="AH111" i="6" s="1"/>
  <c r="I66" i="6"/>
  <c r="I111" i="6" s="1"/>
  <c r="GT66" i="6"/>
  <c r="BV66" i="6"/>
  <c r="BV111" i="6" s="1"/>
  <c r="BT66" i="6"/>
  <c r="BT111" i="6" s="1"/>
  <c r="ES66" i="6"/>
  <c r="L66" i="6"/>
  <c r="L111" i="6" s="1"/>
  <c r="J66" i="6"/>
  <c r="J111" i="6" s="1"/>
  <c r="FE66" i="6"/>
  <c r="HG66" i="6"/>
  <c r="FJ66" i="6"/>
  <c r="GN66" i="6"/>
  <c r="HR66" i="6"/>
  <c r="H66" i="6"/>
  <c r="H111" i="6" s="1"/>
  <c r="HF66" i="6"/>
  <c r="P66" i="6"/>
  <c r="P111" i="6" s="1"/>
  <c r="AN66" i="6"/>
  <c r="AN111" i="6" s="1"/>
  <c r="HB66" i="6"/>
  <c r="CG66" i="6"/>
  <c r="CG111" i="6" s="1"/>
  <c r="GP66" i="6"/>
  <c r="HT66" i="6"/>
  <c r="AY66" i="6"/>
  <c r="AY111" i="6" s="1"/>
  <c r="X66" i="6"/>
  <c r="X111" i="6" s="1"/>
  <c r="HC66" i="6"/>
  <c r="FM66" i="6"/>
  <c r="BA66" i="6"/>
  <c r="BA111" i="6" s="1"/>
  <c r="HW66" i="6"/>
  <c r="FZ66" i="6"/>
  <c r="HD66" i="6"/>
  <c r="FN66" i="6"/>
  <c r="DS66" i="6"/>
  <c r="Y66" i="6"/>
  <c r="Y111" i="6" s="1"/>
  <c r="GJ66" i="6"/>
  <c r="EU66" i="6"/>
  <c r="CX66" i="6"/>
  <c r="CX111" i="6" s="1"/>
  <c r="EB66" i="6"/>
  <c r="IA66" i="6"/>
  <c r="BU66" i="6"/>
  <c r="BU111" i="6" s="1"/>
  <c r="FG66" i="6"/>
  <c r="IF66" i="6"/>
  <c r="GQ66" i="6"/>
  <c r="ET66" i="6"/>
  <c r="FX66" i="6"/>
  <c r="GC66" i="6"/>
  <c r="IH66" i="6"/>
  <c r="CO66" i="6"/>
  <c r="CO111" i="6" s="1"/>
  <c r="BG66" i="6"/>
  <c r="BG111" i="6" s="1"/>
  <c r="GL66" i="6"/>
  <c r="IC66" i="6"/>
  <c r="O66" i="6"/>
  <c r="O111" i="6" s="1"/>
  <c r="EN66" i="6"/>
  <c r="CF66" i="6"/>
  <c r="CF111" i="6" s="1"/>
  <c r="AL66" i="6"/>
  <c r="AL111" i="6" s="1"/>
  <c r="M66" i="6"/>
  <c r="M111" i="6" s="1"/>
  <c r="EM66" i="6"/>
  <c r="BE66" i="6"/>
  <c r="BE111" i="6" s="1"/>
  <c r="HP66" i="6"/>
  <c r="FH66" i="6"/>
  <c r="AC66" i="6"/>
  <c r="AC111" i="6" s="1"/>
  <c r="FK66" i="6"/>
  <c r="DJ66" i="6"/>
  <c r="DJ111" i="6" s="1"/>
  <c r="R66" i="6"/>
  <c r="R111" i="6" s="1"/>
  <c r="CA66" i="6"/>
  <c r="CA111" i="6" s="1"/>
  <c r="GO66" i="6"/>
  <c r="CT66" i="6"/>
  <c r="CT111" i="6" s="1"/>
  <c r="FT66" i="6"/>
  <c r="FD66" i="6"/>
  <c r="CV66" i="6"/>
  <c r="CV111" i="6" s="1"/>
  <c r="CY66" i="6"/>
  <c r="CY111" i="6" s="1"/>
  <c r="EX66" i="6"/>
  <c r="HA66" i="6"/>
  <c r="DX66" i="6"/>
  <c r="HN66" i="6"/>
  <c r="AA66" i="6"/>
  <c r="AA111" i="6" s="1"/>
  <c r="EE66" i="6"/>
  <c r="GA66" i="6"/>
  <c r="DN66" i="6"/>
  <c r="DN111" i="6" s="1"/>
  <c r="BL66" i="6"/>
  <c r="BL111" i="6" s="1"/>
  <c r="GW66" i="6"/>
  <c r="FB66" i="6"/>
  <c r="GF66" i="6"/>
  <c r="CH66" i="6"/>
  <c r="CH111" i="6" s="1"/>
  <c r="DO66" i="6"/>
  <c r="DO111" i="6" s="1"/>
  <c r="GM66" i="6"/>
  <c r="BB66" i="6"/>
  <c r="BB111" i="6" s="1"/>
  <c r="DI66" i="6"/>
  <c r="DI111" i="6" s="1"/>
  <c r="EK66" i="6"/>
  <c r="CC66" i="6"/>
  <c r="CC111" i="6" s="1"/>
  <c r="GB66" i="6"/>
  <c r="CP66" i="6"/>
  <c r="CP111" i="6" s="1"/>
  <c r="DT66" i="6"/>
  <c r="HI66" i="6"/>
  <c r="AO66" i="6"/>
  <c r="AO111" i="6" s="1"/>
  <c r="ED66" i="6"/>
  <c r="DA66" i="6"/>
  <c r="DA111" i="6" s="1"/>
  <c r="AE66" i="6"/>
  <c r="AE111" i="6" s="1"/>
  <c r="CI66" i="6"/>
  <c r="CI111" i="6" s="1"/>
  <c r="DP66" i="6"/>
  <c r="AD66" i="6"/>
  <c r="AD111" i="6" s="1"/>
  <c r="BH66" i="6"/>
  <c r="BH111" i="6" s="1"/>
  <c r="BM66" i="6"/>
  <c r="BM111" i="6" s="1"/>
  <c r="AI66" i="6"/>
  <c r="AI111" i="6" s="1"/>
  <c r="DL66" i="6"/>
  <c r="DL111" i="6" s="1"/>
  <c r="BR66" i="6"/>
  <c r="BR111" i="6" s="1"/>
  <c r="EW66" i="6"/>
  <c r="HM66" i="6"/>
  <c r="BO66" i="6"/>
  <c r="BO111" i="6" s="1"/>
  <c r="BP66" i="6"/>
  <c r="BP111" i="6" s="1"/>
  <c r="FV66" i="6"/>
  <c r="GZ66" i="6"/>
  <c r="EI66" i="6"/>
  <c r="BI66" i="6"/>
  <c r="BI111" i="6" s="1"/>
  <c r="ER66" i="6"/>
  <c r="EH66" i="6"/>
  <c r="GU66" i="6"/>
  <c r="G66" i="6"/>
  <c r="G111" i="6" s="1"/>
  <c r="EY66" i="6"/>
  <c r="GY66" i="6"/>
  <c r="IG66" i="6"/>
  <c r="D66" i="6"/>
  <c r="D111" i="6" s="1"/>
  <c r="LO115" i="6" l="1"/>
  <c r="IF68" i="6"/>
  <c r="HX68" i="6"/>
  <c r="HP68" i="6"/>
  <c r="HH68" i="6"/>
  <c r="GZ68" i="6"/>
  <c r="GR68" i="6"/>
  <c r="GJ68" i="6"/>
  <c r="GB68" i="6"/>
  <c r="FT68" i="6"/>
  <c r="FL68" i="6"/>
  <c r="FD68" i="6"/>
  <c r="EV68" i="6"/>
  <c r="EN68" i="6"/>
  <c r="EF68" i="6"/>
  <c r="DX68" i="6"/>
  <c r="DP68" i="6"/>
  <c r="DH68" i="6"/>
  <c r="CZ68" i="6"/>
  <c r="CR68" i="6"/>
  <c r="CJ68" i="6"/>
  <c r="CB68" i="6"/>
  <c r="BT68" i="6"/>
  <c r="BL68" i="6"/>
  <c r="BD68" i="6"/>
  <c r="AV68" i="6"/>
  <c r="AN68" i="6"/>
  <c r="AF68" i="6"/>
  <c r="X68" i="6"/>
  <c r="P68" i="6"/>
  <c r="H68" i="6"/>
  <c r="IE68" i="6"/>
  <c r="HW68" i="6"/>
  <c r="HO68" i="6"/>
  <c r="HG68" i="6"/>
  <c r="GY68" i="6"/>
  <c r="GQ68" i="6"/>
  <c r="GI68" i="6"/>
  <c r="GA68" i="6"/>
  <c r="FS68" i="6"/>
  <c r="FK68" i="6"/>
  <c r="FC68" i="6"/>
  <c r="EU68" i="6"/>
  <c r="EM68" i="6"/>
  <c r="EE68" i="6"/>
  <c r="DW68" i="6"/>
  <c r="DO68" i="6"/>
  <c r="DG68" i="6"/>
  <c r="CY68" i="6"/>
  <c r="CQ68" i="6"/>
  <c r="CI68" i="6"/>
  <c r="CA68" i="6"/>
  <c r="BS68" i="6"/>
  <c r="BK68" i="6"/>
  <c r="BC68" i="6"/>
  <c r="AU68" i="6"/>
  <c r="AM68" i="6"/>
  <c r="AE68" i="6"/>
  <c r="W68" i="6"/>
  <c r="O68" i="6"/>
  <c r="G68" i="6"/>
  <c r="IC68" i="6"/>
  <c r="HU68" i="6"/>
  <c r="HM68" i="6"/>
  <c r="HE68" i="6"/>
  <c r="GW68" i="6"/>
  <c r="GO68" i="6"/>
  <c r="GG68" i="6"/>
  <c r="FY68" i="6"/>
  <c r="FQ68" i="6"/>
  <c r="FI68" i="6"/>
  <c r="FA68" i="6"/>
  <c r="ES68" i="6"/>
  <c r="EK68" i="6"/>
  <c r="EC68" i="6"/>
  <c r="DU68" i="6"/>
  <c r="DM68" i="6"/>
  <c r="DE68" i="6"/>
  <c r="CW68" i="6"/>
  <c r="CO68" i="6"/>
  <c r="CG68" i="6"/>
  <c r="BY68" i="6"/>
  <c r="BQ68" i="6"/>
  <c r="BI68" i="6"/>
  <c r="BA68" i="6"/>
  <c r="AS68" i="6"/>
  <c r="AK68" i="6"/>
  <c r="AC68" i="6"/>
  <c r="U68" i="6"/>
  <c r="M68" i="6"/>
  <c r="E68" i="6"/>
  <c r="IB68" i="6"/>
  <c r="HT68" i="6"/>
  <c r="HL68" i="6"/>
  <c r="HD68" i="6"/>
  <c r="GV68" i="6"/>
  <c r="GN68" i="6"/>
  <c r="GF68" i="6"/>
  <c r="FX68" i="6"/>
  <c r="FP68" i="6"/>
  <c r="FH68" i="6"/>
  <c r="EZ68" i="6"/>
  <c r="ER68" i="6"/>
  <c r="EJ68" i="6"/>
  <c r="EB68" i="6"/>
  <c r="DT68" i="6"/>
  <c r="DL68" i="6"/>
  <c r="DD68" i="6"/>
  <c r="CV68" i="6"/>
  <c r="CN68" i="6"/>
  <c r="CF68" i="6"/>
  <c r="BX68" i="6"/>
  <c r="BP68" i="6"/>
  <c r="BH68" i="6"/>
  <c r="AZ68" i="6"/>
  <c r="AR68" i="6"/>
  <c r="AJ68" i="6"/>
  <c r="AB68" i="6"/>
  <c r="T68" i="6"/>
  <c r="L68" i="6"/>
  <c r="D68" i="6"/>
  <c r="II68" i="6"/>
  <c r="IA68" i="6"/>
  <c r="HS68" i="6"/>
  <c r="HK68" i="6"/>
  <c r="HC68" i="6"/>
  <c r="GU68" i="6"/>
  <c r="GM68" i="6"/>
  <c r="GE68" i="6"/>
  <c r="FW68" i="6"/>
  <c r="FO68" i="6"/>
  <c r="FG68" i="6"/>
  <c r="EY68" i="6"/>
  <c r="EQ68" i="6"/>
  <c r="EI68" i="6"/>
  <c r="EA68" i="6"/>
  <c r="DS68" i="6"/>
  <c r="DK68" i="6"/>
  <c r="DC68" i="6"/>
  <c r="CU68" i="6"/>
  <c r="CM68" i="6"/>
  <c r="CE68" i="6"/>
  <c r="BW68" i="6"/>
  <c r="BO68" i="6"/>
  <c r="BG68" i="6"/>
  <c r="AY68" i="6"/>
  <c r="AQ68" i="6"/>
  <c r="AI68" i="6"/>
  <c r="AA68" i="6"/>
  <c r="S68" i="6"/>
  <c r="K68" i="6"/>
  <c r="HR68" i="6"/>
  <c r="GX68" i="6"/>
  <c r="GC68" i="6"/>
  <c r="FF68" i="6"/>
  <c r="EL68" i="6"/>
  <c r="DQ68" i="6"/>
  <c r="CT68" i="6"/>
  <c r="BZ68" i="6"/>
  <c r="BE68" i="6"/>
  <c r="AH68" i="6"/>
  <c r="N68" i="6"/>
  <c r="HQ68" i="6"/>
  <c r="GT68" i="6"/>
  <c r="FZ68" i="6"/>
  <c r="FE68" i="6"/>
  <c r="EH68" i="6"/>
  <c r="DN68" i="6"/>
  <c r="CS68" i="6"/>
  <c r="BV68" i="6"/>
  <c r="BB68" i="6"/>
  <c r="AG68" i="6"/>
  <c r="J68" i="6"/>
  <c r="IH68" i="6"/>
  <c r="HN68" i="6"/>
  <c r="GS68" i="6"/>
  <c r="FV68" i="6"/>
  <c r="FB68" i="6"/>
  <c r="EG68" i="6"/>
  <c r="DJ68" i="6"/>
  <c r="CP68" i="6"/>
  <c r="BU68" i="6"/>
  <c r="AX68" i="6"/>
  <c r="AD68" i="6"/>
  <c r="I68" i="6"/>
  <c r="IG68" i="6"/>
  <c r="HJ68" i="6"/>
  <c r="GP68" i="6"/>
  <c r="FU68" i="6"/>
  <c r="EX68" i="6"/>
  <c r="ED68" i="6"/>
  <c r="DI68" i="6"/>
  <c r="CL68" i="6"/>
  <c r="BR68" i="6"/>
  <c r="AW68" i="6"/>
  <c r="Z68" i="6"/>
  <c r="F68" i="6"/>
  <c r="ID68" i="6"/>
  <c r="HI68" i="6"/>
  <c r="GL68" i="6"/>
  <c r="FR68" i="6"/>
  <c r="EW68" i="6"/>
  <c r="DZ68" i="6"/>
  <c r="DF68" i="6"/>
  <c r="CK68" i="6"/>
  <c r="BN68" i="6"/>
  <c r="AT68" i="6"/>
  <c r="Y68" i="6"/>
  <c r="HY68" i="6"/>
  <c r="HB68" i="6"/>
  <c r="GH68" i="6"/>
  <c r="FM68" i="6"/>
  <c r="EP68" i="6"/>
  <c r="DV68" i="6"/>
  <c r="DA68" i="6"/>
  <c r="CD68" i="6"/>
  <c r="BJ68" i="6"/>
  <c r="AO68" i="6"/>
  <c r="R68" i="6"/>
  <c r="HV68" i="6"/>
  <c r="HA68" i="6"/>
  <c r="GD68" i="6"/>
  <c r="FJ68" i="6"/>
  <c r="EO68" i="6"/>
  <c r="DR68" i="6"/>
  <c r="CX68" i="6"/>
  <c r="CC68" i="6"/>
  <c r="BF68" i="6"/>
  <c r="AL68" i="6"/>
  <c r="Q68" i="6"/>
  <c r="GK68" i="6"/>
  <c r="V68" i="6"/>
  <c r="FN68" i="6"/>
  <c r="ET68" i="6"/>
  <c r="DY68" i="6"/>
  <c r="DB68" i="6"/>
  <c r="HZ68" i="6"/>
  <c r="BM68" i="6"/>
  <c r="HF68" i="6"/>
  <c r="CH68" i="6"/>
  <c r="AP68" i="6"/>
  <c r="IH62" i="6"/>
  <c r="HZ62" i="6"/>
  <c r="HR62" i="6"/>
  <c r="HJ62" i="6"/>
  <c r="HB62" i="6"/>
  <c r="GT62" i="6"/>
  <c r="GL62" i="6"/>
  <c r="GD62" i="6"/>
  <c r="FV62" i="6"/>
  <c r="FN62" i="6"/>
  <c r="FF62" i="6"/>
  <c r="EX62" i="6"/>
  <c r="EP62" i="6"/>
  <c r="EH62" i="6"/>
  <c r="DZ62" i="6"/>
  <c r="DR62" i="6"/>
  <c r="DJ62" i="6"/>
  <c r="DB62" i="6"/>
  <c r="CT62" i="6"/>
  <c r="CL62" i="6"/>
  <c r="CD62" i="6"/>
  <c r="BV62" i="6"/>
  <c r="BN62" i="6"/>
  <c r="BF62" i="6"/>
  <c r="AX62" i="6"/>
  <c r="AP62" i="6"/>
  <c r="AH62" i="6"/>
  <c r="Z62" i="6"/>
  <c r="R62" i="6"/>
  <c r="J62" i="6"/>
  <c r="IG62" i="6"/>
  <c r="HY62" i="6"/>
  <c r="HQ62" i="6"/>
  <c r="HI62" i="6"/>
  <c r="HA62" i="6"/>
  <c r="GS62" i="6"/>
  <c r="GK62" i="6"/>
  <c r="GC62" i="6"/>
  <c r="FU62" i="6"/>
  <c r="FM62" i="6"/>
  <c r="FE62" i="6"/>
  <c r="EW62" i="6"/>
  <c r="EO62" i="6"/>
  <c r="EG62" i="6"/>
  <c r="DY62" i="6"/>
  <c r="DQ62" i="6"/>
  <c r="DI62" i="6"/>
  <c r="DA62" i="6"/>
  <c r="CS62" i="6"/>
  <c r="CK62" i="6"/>
  <c r="CC62" i="6"/>
  <c r="BU62" i="6"/>
  <c r="BM62" i="6"/>
  <c r="BE62" i="6"/>
  <c r="AW62" i="6"/>
  <c r="AO62" i="6"/>
  <c r="AG62" i="6"/>
  <c r="Y62" i="6"/>
  <c r="Q62" i="6"/>
  <c r="I62" i="6"/>
  <c r="IF62" i="6"/>
  <c r="HX62" i="6"/>
  <c r="HP62" i="6"/>
  <c r="HH62" i="6"/>
  <c r="GZ62" i="6"/>
  <c r="GR62" i="6"/>
  <c r="GJ62" i="6"/>
  <c r="GB62" i="6"/>
  <c r="FT62" i="6"/>
  <c r="FL62" i="6"/>
  <c r="FD62" i="6"/>
  <c r="EV62" i="6"/>
  <c r="EN62" i="6"/>
  <c r="EF62" i="6"/>
  <c r="DX62" i="6"/>
  <c r="DP62" i="6"/>
  <c r="DH62" i="6"/>
  <c r="CZ62" i="6"/>
  <c r="CR62" i="6"/>
  <c r="CJ62" i="6"/>
  <c r="CB62" i="6"/>
  <c r="BT62" i="6"/>
  <c r="BL62" i="6"/>
  <c r="BD62" i="6"/>
  <c r="AV62" i="6"/>
  <c r="AN62" i="6"/>
  <c r="AF62" i="6"/>
  <c r="X62" i="6"/>
  <c r="P62" i="6"/>
  <c r="H62" i="6"/>
  <c r="IE62" i="6"/>
  <c r="HW62" i="6"/>
  <c r="HO62" i="6"/>
  <c r="HG62" i="6"/>
  <c r="GY62" i="6"/>
  <c r="GQ62" i="6"/>
  <c r="GI62" i="6"/>
  <c r="GA62" i="6"/>
  <c r="FS62" i="6"/>
  <c r="FK62" i="6"/>
  <c r="FC62" i="6"/>
  <c r="EU62" i="6"/>
  <c r="EM62" i="6"/>
  <c r="EE62" i="6"/>
  <c r="DW62" i="6"/>
  <c r="DO62" i="6"/>
  <c r="DG62" i="6"/>
  <c r="CY62" i="6"/>
  <c r="CQ62" i="6"/>
  <c r="CI62" i="6"/>
  <c r="CA62" i="6"/>
  <c r="BS62" i="6"/>
  <c r="BK62" i="6"/>
  <c r="BC62" i="6"/>
  <c r="AU62" i="6"/>
  <c r="AM62" i="6"/>
  <c r="AE62" i="6"/>
  <c r="W62" i="6"/>
  <c r="O62" i="6"/>
  <c r="G62" i="6"/>
  <c r="ID62" i="6"/>
  <c r="HV62" i="6"/>
  <c r="HN62" i="6"/>
  <c r="HF62" i="6"/>
  <c r="GX62" i="6"/>
  <c r="GP62" i="6"/>
  <c r="GH62" i="6"/>
  <c r="FZ62" i="6"/>
  <c r="FR62" i="6"/>
  <c r="FJ62" i="6"/>
  <c r="FB62" i="6"/>
  <c r="ET62" i="6"/>
  <c r="EL62" i="6"/>
  <c r="ED62" i="6"/>
  <c r="DV62" i="6"/>
  <c r="DN62" i="6"/>
  <c r="DF62" i="6"/>
  <c r="CX62" i="6"/>
  <c r="CP62" i="6"/>
  <c r="CH62" i="6"/>
  <c r="BZ62" i="6"/>
  <c r="BR62" i="6"/>
  <c r="BJ62" i="6"/>
  <c r="BB62" i="6"/>
  <c r="AT62" i="6"/>
  <c r="AL62" i="6"/>
  <c r="AD62" i="6"/>
  <c r="V62" i="6"/>
  <c r="N62" i="6"/>
  <c r="F62" i="6"/>
  <c r="IC62" i="6"/>
  <c r="HU62" i="6"/>
  <c r="HM62" i="6"/>
  <c r="HE62" i="6"/>
  <c r="GW62" i="6"/>
  <c r="GO62" i="6"/>
  <c r="GG62" i="6"/>
  <c r="FY62" i="6"/>
  <c r="FQ62" i="6"/>
  <c r="FI62" i="6"/>
  <c r="FA62" i="6"/>
  <c r="ES62" i="6"/>
  <c r="EK62" i="6"/>
  <c r="EC62" i="6"/>
  <c r="DU62" i="6"/>
  <c r="DM62" i="6"/>
  <c r="DE62" i="6"/>
  <c r="CW62" i="6"/>
  <c r="CO62" i="6"/>
  <c r="CG62" i="6"/>
  <c r="BY62" i="6"/>
  <c r="BQ62" i="6"/>
  <c r="BI62" i="6"/>
  <c r="BA62" i="6"/>
  <c r="AS62" i="6"/>
  <c r="AK62" i="6"/>
  <c r="AC62" i="6"/>
  <c r="U62" i="6"/>
  <c r="M62" i="6"/>
  <c r="E62" i="6"/>
  <c r="IB62" i="6"/>
  <c r="HT62" i="6"/>
  <c r="HL62" i="6"/>
  <c r="HD62" i="6"/>
  <c r="GV62" i="6"/>
  <c r="GN62" i="6"/>
  <c r="GF62" i="6"/>
  <c r="FX62" i="6"/>
  <c r="FP62" i="6"/>
  <c r="FH62" i="6"/>
  <c r="EZ62" i="6"/>
  <c r="ER62" i="6"/>
  <c r="EJ62" i="6"/>
  <c r="EB62" i="6"/>
  <c r="DT62" i="6"/>
  <c r="DL62" i="6"/>
  <c r="DD62" i="6"/>
  <c r="CV62" i="6"/>
  <c r="CN62" i="6"/>
  <c r="CF62" i="6"/>
  <c r="BX62" i="6"/>
  <c r="BP62" i="6"/>
  <c r="BH62" i="6"/>
  <c r="AZ62" i="6"/>
  <c r="AR62" i="6"/>
  <c r="AJ62" i="6"/>
  <c r="AB62" i="6"/>
  <c r="T62" i="6"/>
  <c r="L62" i="6"/>
  <c r="D62" i="6"/>
  <c r="HS62" i="6"/>
  <c r="FG62" i="6"/>
  <c r="CU62" i="6"/>
  <c r="AI62" i="6"/>
  <c r="HK62" i="6"/>
  <c r="EY62" i="6"/>
  <c r="CM62" i="6"/>
  <c r="AA62" i="6"/>
  <c r="HC62" i="6"/>
  <c r="EQ62" i="6"/>
  <c r="CE62" i="6"/>
  <c r="S62" i="6"/>
  <c r="GU62" i="6"/>
  <c r="EI62" i="6"/>
  <c r="BW62" i="6"/>
  <c r="K62" i="6"/>
  <c r="GM62" i="6"/>
  <c r="EA62" i="6"/>
  <c r="BO62" i="6"/>
  <c r="GE62" i="6"/>
  <c r="DS62" i="6"/>
  <c r="BG62" i="6"/>
  <c r="II62" i="6"/>
  <c r="FW62" i="6"/>
  <c r="DK62" i="6"/>
  <c r="AY62" i="6"/>
  <c r="IA62" i="6"/>
  <c r="FO62" i="6"/>
  <c r="DC62" i="6"/>
  <c r="AQ62" i="6"/>
  <c r="MA115" i="6" l="1"/>
  <c r="MM115" i="6" l="1"/>
  <c r="MY115" i="6"/>
  <c r="JS2" i="7" l="1"/>
  <c r="KE2" i="7" s="1"/>
  <c r="KQ2" i="7" l="1"/>
  <c r="LC2" i="7" l="1"/>
  <c r="LO2" i="7" l="1"/>
  <c r="MA2" i="7" l="1"/>
  <c r="MM2" i="7" l="1"/>
  <c r="N90" i="6" l="1"/>
  <c r="G90" i="6"/>
  <c r="K90" i="6"/>
  <c r="L90" i="6"/>
  <c r="M90" i="6"/>
  <c r="O90" i="6"/>
  <c r="J90" i="6"/>
  <c r="F90" i="6"/>
  <c r="I90" i="6"/>
  <c r="D90" i="6"/>
  <c r="E90" i="6"/>
  <c r="H90" i="6"/>
  <c r="O95" i="6"/>
  <c r="O109" i="6" s="1"/>
  <c r="N93" i="6"/>
  <c r="N107" i="6" s="1"/>
  <c r="M93" i="6"/>
  <c r="M107" i="6" s="1"/>
  <c r="E93" i="6"/>
  <c r="E107" i="6" s="1"/>
  <c r="H99" i="6"/>
  <c r="K93" i="6"/>
  <c r="K107" i="6" s="1"/>
  <c r="M99" i="6"/>
  <c r="F95" i="6"/>
  <c r="F109" i="6" s="1"/>
  <c r="H95" i="6"/>
  <c r="H109" i="6" s="1"/>
  <c r="K99" i="6"/>
  <c r="M95" i="6"/>
  <c r="M109" i="6" s="1"/>
  <c r="F99" i="6"/>
  <c r="I95" i="6"/>
  <c r="I109" i="6" s="1"/>
  <c r="K95" i="6"/>
  <c r="K109" i="6" s="1"/>
  <c r="N99" i="6"/>
  <c r="D99" i="6"/>
  <c r="F93" i="6"/>
  <c r="F107" i="6" s="1"/>
  <c r="I93" i="6"/>
  <c r="I107" i="6" s="1"/>
  <c r="L95" i="6"/>
  <c r="L109" i="6" s="1"/>
  <c r="D93" i="6"/>
  <c r="D107" i="6" s="1"/>
  <c r="G93" i="6"/>
  <c r="G107" i="6" s="1"/>
  <c r="I99" i="6"/>
  <c r="L93" i="6"/>
  <c r="L107" i="6" s="1"/>
  <c r="D95" i="6"/>
  <c r="D109" i="6" s="1"/>
  <c r="G99" i="6"/>
  <c r="J99" i="6"/>
  <c r="L99" i="6"/>
  <c r="N95" i="6"/>
  <c r="N109" i="6" s="1"/>
  <c r="E95" i="6"/>
  <c r="E109" i="6" s="1"/>
  <c r="G95" i="6"/>
  <c r="G109" i="6" s="1"/>
  <c r="J95" i="6"/>
  <c r="J109" i="6" s="1"/>
  <c r="O99" i="6"/>
  <c r="E99" i="6"/>
  <c r="H93" i="6"/>
  <c r="H107" i="6" s="1"/>
  <c r="J93" i="6"/>
  <c r="J107" i="6" s="1"/>
  <c r="O93" i="6"/>
  <c r="O107" i="6" s="1"/>
  <c r="D6" i="5"/>
  <c r="E6" i="5" s="1"/>
  <c r="AG90" i="6" l="1"/>
  <c r="AM90" i="6"/>
  <c r="AB90" i="6"/>
  <c r="AD90" i="6"/>
  <c r="AE90" i="6"/>
  <c r="AJ90" i="6"/>
  <c r="AC90" i="6"/>
  <c r="AJ93" i="6"/>
  <c r="AJ107" i="6" s="1"/>
  <c r="AF93" i="6"/>
  <c r="AF107" i="6" s="1"/>
  <c r="AI93" i="6"/>
  <c r="AI107" i="6" s="1"/>
  <c r="AK93" i="6"/>
  <c r="AK107" i="6" s="1"/>
  <c r="AG95" i="6"/>
  <c r="AG109" i="6" s="1"/>
  <c r="AE95" i="6"/>
  <c r="AE109" i="6" s="1"/>
  <c r="AH95" i="6"/>
  <c r="AH109" i="6" s="1"/>
  <c r="AC95" i="6"/>
  <c r="AC109" i="6" s="1"/>
  <c r="AL90" i="6"/>
  <c r="AK90" i="6"/>
  <c r="AD99" i="6"/>
  <c r="AL99" i="6"/>
  <c r="AM95" i="6"/>
  <c r="AM109" i="6" s="1"/>
  <c r="AJ99" i="6"/>
  <c r="AM99" i="6"/>
  <c r="AH99" i="6"/>
  <c r="AK99" i="6"/>
  <c r="AJ95" i="6"/>
  <c r="AJ109" i="6" s="1"/>
  <c r="AF95" i="6"/>
  <c r="AF109" i="6" s="1"/>
  <c r="AH90" i="6"/>
  <c r="AG99" i="6"/>
  <c r="AE99" i="6"/>
  <c r="AM93" i="6"/>
  <c r="AM107" i="6" s="1"/>
  <c r="AI99" i="6"/>
  <c r="AD93" i="6"/>
  <c r="AD107" i="6" s="1"/>
  <c r="AL95" i="6"/>
  <c r="AL109" i="6" s="1"/>
  <c r="AL93" i="6"/>
  <c r="AL107" i="6" s="1"/>
  <c r="AI90" i="6"/>
  <c r="AF90" i="6"/>
  <c r="AI95" i="6"/>
  <c r="AI109" i="6" s="1"/>
  <c r="AC93" i="6"/>
  <c r="AC107" i="6" s="1"/>
  <c r="AH93" i="6"/>
  <c r="AH107" i="6" s="1"/>
  <c r="AC99" i="6"/>
  <c r="AB99" i="6"/>
  <c r="AK95" i="6"/>
  <c r="AK109" i="6" s="1"/>
  <c r="AG93" i="6"/>
  <c r="AG107" i="6" s="1"/>
  <c r="AB95" i="6"/>
  <c r="AB109" i="6" s="1"/>
  <c r="AB93" i="6"/>
  <c r="AB107" i="6" s="1"/>
  <c r="AD95" i="6"/>
  <c r="AD109" i="6" s="1"/>
  <c r="F6" i="5"/>
  <c r="AE93" i="6"/>
  <c r="AE107" i="6" s="1"/>
  <c r="P90" i="6"/>
  <c r="W90" i="6"/>
  <c r="X90" i="6"/>
  <c r="V90" i="6"/>
  <c r="Z90" i="6"/>
  <c r="Q90" i="6"/>
  <c r="Y90" i="6"/>
  <c r="AA90" i="6"/>
  <c r="T90" i="6"/>
  <c r="U90" i="6"/>
  <c r="R90" i="6"/>
  <c r="X93" i="6"/>
  <c r="X107" i="6" s="1"/>
  <c r="X99" i="6"/>
  <c r="V95" i="6"/>
  <c r="V109" i="6" s="1"/>
  <c r="T95" i="6"/>
  <c r="T109" i="6" s="1"/>
  <c r="Z93" i="6"/>
  <c r="Z107" i="6" s="1"/>
  <c r="U93" i="6"/>
  <c r="U107" i="6" s="1"/>
  <c r="T93" i="6"/>
  <c r="T107" i="6" s="1"/>
  <c r="X95" i="6"/>
  <c r="X109" i="6" s="1"/>
  <c r="P99" i="6"/>
  <c r="AA95" i="6"/>
  <c r="AA109" i="6" s="1"/>
  <c r="AA93" i="6"/>
  <c r="AA107" i="6" s="1"/>
  <c r="V93" i="6"/>
  <c r="V107" i="6" s="1"/>
  <c r="Y93" i="6"/>
  <c r="Y107" i="6" s="1"/>
  <c r="W93" i="6"/>
  <c r="W107" i="6" s="1"/>
  <c r="T99" i="6"/>
  <c r="W99" i="6"/>
  <c r="P95" i="6"/>
  <c r="P109" i="6" s="1"/>
  <c r="Z99" i="6"/>
  <c r="S99" i="6"/>
  <c r="S95" i="6"/>
  <c r="S109" i="6" s="1"/>
  <c r="Q99" i="6"/>
  <c r="Y99" i="6"/>
  <c r="Q95" i="6"/>
  <c r="Q109" i="6" s="1"/>
  <c r="Y95" i="6"/>
  <c r="Y109" i="6" s="1"/>
  <c r="W95" i="6"/>
  <c r="W109" i="6" s="1"/>
  <c r="Z95" i="6"/>
  <c r="Z109" i="6" s="1"/>
  <c r="R93" i="6"/>
  <c r="R107" i="6" s="1"/>
  <c r="U99" i="6"/>
  <c r="V99" i="6"/>
  <c r="S93" i="6"/>
  <c r="S107" i="6" s="1"/>
  <c r="S90" i="6"/>
  <c r="AA99" i="6"/>
  <c r="Q93" i="6"/>
  <c r="Q107" i="6" s="1"/>
  <c r="R95" i="6"/>
  <c r="R109" i="6" s="1"/>
  <c r="R99" i="6"/>
  <c r="P93" i="6"/>
  <c r="P107" i="6" s="1"/>
  <c r="U95" i="6"/>
  <c r="U109" i="6" s="1"/>
  <c r="AF99" i="6"/>
  <c r="AX90" i="6" l="1"/>
  <c r="AR90" i="6"/>
  <c r="AO90" i="6"/>
  <c r="AS90" i="6"/>
  <c r="AN90" i="6"/>
  <c r="AU90" i="6"/>
  <c r="AP90" i="6"/>
  <c r="AV99" i="6"/>
  <c r="AV90" i="6"/>
  <c r="AQ90" i="6"/>
  <c r="AY90" i="6"/>
  <c r="AY93" i="6"/>
  <c r="AY107" i="6" s="1"/>
  <c r="AT90" i="6"/>
  <c r="AX95" i="6"/>
  <c r="AX109" i="6" s="1"/>
  <c r="AW99" i="6"/>
  <c r="AS93" i="6"/>
  <c r="AS107" i="6" s="1"/>
  <c r="AV93" i="6"/>
  <c r="AV107" i="6" s="1"/>
  <c r="AR93" i="6"/>
  <c r="AR107" i="6" s="1"/>
  <c r="AU95" i="6"/>
  <c r="AU109" i="6" s="1"/>
  <c r="AP93" i="6"/>
  <c r="AP107" i="6" s="1"/>
  <c r="AX99" i="6"/>
  <c r="AT95" i="6"/>
  <c r="AT109" i="6" s="1"/>
  <c r="AP95" i="6"/>
  <c r="AP109" i="6" s="1"/>
  <c r="AY99" i="6"/>
  <c r="AV95" i="6"/>
  <c r="AV109" i="6" s="1"/>
  <c r="AX93" i="6"/>
  <c r="AX107" i="6" s="1"/>
  <c r="AS95" i="6"/>
  <c r="AS109" i="6" s="1"/>
  <c r="AO95" i="6"/>
  <c r="AO109" i="6" s="1"/>
  <c r="AN95" i="6"/>
  <c r="AN109" i="6" s="1"/>
  <c r="AY95" i="6"/>
  <c r="AY109" i="6" s="1"/>
  <c r="AW95" i="6"/>
  <c r="AW109" i="6" s="1"/>
  <c r="AR99" i="6"/>
  <c r="AN93" i="6"/>
  <c r="AN107" i="6" s="1"/>
  <c r="AQ95" i="6"/>
  <c r="AQ109" i="6" s="1"/>
  <c r="AT93" i="6"/>
  <c r="AT107" i="6" s="1"/>
  <c r="AU99" i="6"/>
  <c r="AQ93" i="6"/>
  <c r="AQ107" i="6" s="1"/>
  <c r="AO93" i="6"/>
  <c r="AO107" i="6" s="1"/>
  <c r="AW93" i="6"/>
  <c r="AW107" i="6" s="1"/>
  <c r="AW90" i="6"/>
  <c r="AU93" i="6"/>
  <c r="AU107" i="6" s="1"/>
  <c r="AP99" i="6"/>
  <c r="AS99" i="6"/>
  <c r="AQ99" i="6"/>
  <c r="AN99" i="6"/>
  <c r="AO99" i="6"/>
  <c r="AT99" i="6"/>
  <c r="AR95" i="6"/>
  <c r="AR109" i="6" s="1"/>
  <c r="G6" i="5"/>
  <c r="BE90" i="6" l="1"/>
  <c r="BK90" i="6"/>
  <c r="BJ90" i="6"/>
  <c r="BH90" i="6"/>
  <c r="BD90" i="6"/>
  <c r="BC99" i="6"/>
  <c r="BD95" i="6"/>
  <c r="BD109" i="6" s="1"/>
  <c r="BB90" i="6"/>
  <c r="BA90" i="6"/>
  <c r="BF90" i="6"/>
  <c r="BC90" i="6"/>
  <c r="AZ90" i="6"/>
  <c r="AZ95" i="6"/>
  <c r="AZ109" i="6" s="1"/>
  <c r="BB93" i="6"/>
  <c r="BB107" i="6" s="1"/>
  <c r="BA93" i="6"/>
  <c r="BA107" i="6" s="1"/>
  <c r="BC93" i="6"/>
  <c r="BC107" i="6" s="1"/>
  <c r="BA95" i="6"/>
  <c r="BA109" i="6" s="1"/>
  <c r="BG90" i="6"/>
  <c r="BB95" i="6"/>
  <c r="BB109" i="6" s="1"/>
  <c r="BB99" i="6"/>
  <c r="BD93" i="6"/>
  <c r="BD107" i="6" s="1"/>
  <c r="BD99" i="6"/>
  <c r="BA99" i="6"/>
  <c r="AZ99" i="6"/>
  <c r="BE99" i="6"/>
  <c r="BK93" i="6"/>
  <c r="BK107" i="6" s="1"/>
  <c r="BK99" i="6"/>
  <c r="BG95" i="6"/>
  <c r="BG109" i="6" s="1"/>
  <c r="BG93" i="6"/>
  <c r="BG107" i="6" s="1"/>
  <c r="BE95" i="6"/>
  <c r="BE109" i="6" s="1"/>
  <c r="BE93" i="6"/>
  <c r="BE107" i="6" s="1"/>
  <c r="BH93" i="6"/>
  <c r="BH107" i="6" s="1"/>
  <c r="BF93" i="6"/>
  <c r="BF107" i="6" s="1"/>
  <c r="BF95" i="6"/>
  <c r="BF109" i="6" s="1"/>
  <c r="BI99" i="6"/>
  <c r="BJ95" i="6"/>
  <c r="BJ109" i="6" s="1"/>
  <c r="BG99" i="6"/>
  <c r="BH95" i="6"/>
  <c r="BH109" i="6" s="1"/>
  <c r="BK95" i="6"/>
  <c r="BK109" i="6" s="1"/>
  <c r="BF99" i="6"/>
  <c r="BI93" i="6"/>
  <c r="BI107" i="6" s="1"/>
  <c r="H6" i="5"/>
  <c r="BI90" i="6"/>
  <c r="BI95" i="6"/>
  <c r="BI109" i="6" s="1"/>
  <c r="BC95" i="6"/>
  <c r="BC109" i="6" s="1"/>
  <c r="AZ93" i="6"/>
  <c r="AZ107" i="6" s="1"/>
  <c r="BJ93" i="6"/>
  <c r="BJ107" i="6" s="1"/>
  <c r="BJ99" i="6"/>
  <c r="BH99" i="6"/>
  <c r="BM90" i="6" l="1"/>
  <c r="BN90" i="6"/>
  <c r="BT90" i="6"/>
  <c r="BU90" i="6"/>
  <c r="BP90" i="6"/>
  <c r="BO90" i="6"/>
  <c r="BQ90" i="6"/>
  <c r="BN99" i="6"/>
  <c r="BU99" i="6"/>
  <c r="BT99" i="6"/>
  <c r="BM99" i="6"/>
  <c r="BR99" i="6"/>
  <c r="BQ95" i="6"/>
  <c r="BQ109" i="6" s="1"/>
  <c r="BW99" i="6"/>
  <c r="BR90" i="6"/>
  <c r="BT95" i="6"/>
  <c r="BT109" i="6" s="1"/>
  <c r="BS95" i="6"/>
  <c r="BS109" i="6" s="1"/>
  <c r="BV90" i="6"/>
  <c r="BV93" i="6"/>
  <c r="BV107" i="6" s="1"/>
  <c r="BM95" i="6"/>
  <c r="BM109" i="6" s="1"/>
  <c r="BL95" i="6"/>
  <c r="BL109" i="6" s="1"/>
  <c r="BO95" i="6"/>
  <c r="BO109" i="6" s="1"/>
  <c r="BS90" i="6"/>
  <c r="BR95" i="6"/>
  <c r="BR109" i="6" s="1"/>
  <c r="BU95" i="6"/>
  <c r="BU109" i="6" s="1"/>
  <c r="BV95" i="6"/>
  <c r="BV109" i="6" s="1"/>
  <c r="BM93" i="6"/>
  <c r="BM107" i="6" s="1"/>
  <c r="BL99" i="6"/>
  <c r="BS93" i="6"/>
  <c r="BS107" i="6" s="1"/>
  <c r="BT93" i="6"/>
  <c r="BT107" i="6" s="1"/>
  <c r="BN93" i="6"/>
  <c r="BN107" i="6" s="1"/>
  <c r="BV99" i="6"/>
  <c r="BQ99" i="6"/>
  <c r="BP95" i="6"/>
  <c r="BP109" i="6" s="1"/>
  <c r="BO99" i="6"/>
  <c r="BW95" i="6"/>
  <c r="BW109" i="6" s="1"/>
  <c r="BO93" i="6"/>
  <c r="BO107" i="6" s="1"/>
  <c r="BP99" i="6"/>
  <c r="BU93" i="6"/>
  <c r="BU107" i="6" s="1"/>
  <c r="BR93" i="6"/>
  <c r="BR107" i="6" s="1"/>
  <c r="BW90" i="6"/>
  <c r="BS99" i="6"/>
  <c r="BN95" i="6"/>
  <c r="BN109" i="6" s="1"/>
  <c r="BQ93" i="6"/>
  <c r="BQ107" i="6" s="1"/>
  <c r="BP93" i="6"/>
  <c r="BP107" i="6" s="1"/>
  <c r="BW93" i="6"/>
  <c r="BW107" i="6" s="1"/>
  <c r="BL90" i="6"/>
  <c r="I6" i="5"/>
  <c r="BL93" i="6"/>
  <c r="BL107" i="6" s="1"/>
  <c r="CA90" i="6" l="1"/>
  <c r="CH90" i="6"/>
  <c r="BZ90" i="6"/>
  <c r="BX90" i="6"/>
  <c r="BY90" i="6"/>
  <c r="CI90" i="6"/>
  <c r="CF90" i="6"/>
  <c r="CG90" i="6"/>
  <c r="CD90" i="6"/>
  <c r="CC90" i="6"/>
  <c r="CB90" i="6"/>
  <c r="CE90" i="6"/>
  <c r="BY95" i="6"/>
  <c r="BY109" i="6" s="1"/>
  <c r="CF99" i="6"/>
  <c r="BZ95" i="6"/>
  <c r="BZ109" i="6" s="1"/>
  <c r="CD93" i="6"/>
  <c r="CD107" i="6" s="1"/>
  <c r="CG95" i="6"/>
  <c r="CG109" i="6" s="1"/>
  <c r="CG93" i="6"/>
  <c r="CG107" i="6" s="1"/>
  <c r="CC95" i="6"/>
  <c r="CC109" i="6" s="1"/>
  <c r="CE95" i="6"/>
  <c r="CE109" i="6" s="1"/>
  <c r="CI95" i="6"/>
  <c r="CI109" i="6" s="1"/>
  <c r="BY99" i="6"/>
  <c r="CA99" i="6"/>
  <c r="CH99" i="6"/>
  <c r="CB99" i="6"/>
  <c r="CF95" i="6"/>
  <c r="CF109" i="6" s="1"/>
  <c r="CI99" i="6"/>
  <c r="CC93" i="6"/>
  <c r="CC107" i="6" s="1"/>
  <c r="CG99" i="6"/>
  <c r="CI93" i="6"/>
  <c r="CI107" i="6" s="1"/>
  <c r="CD99" i="6"/>
  <c r="BX95" i="6"/>
  <c r="BX109" i="6" s="1"/>
  <c r="CA95" i="6"/>
  <c r="CA109" i="6" s="1"/>
  <c r="CC99" i="6"/>
  <c r="BY93" i="6"/>
  <c r="BY107" i="6" s="1"/>
  <c r="CD95" i="6"/>
  <c r="CD109" i="6" s="1"/>
  <c r="BX93" i="6"/>
  <c r="BX107" i="6" s="1"/>
  <c r="BZ99" i="6"/>
  <c r="CB93" i="6"/>
  <c r="CB107" i="6" s="1"/>
  <c r="BZ93" i="6"/>
  <c r="BZ107" i="6" s="1"/>
  <c r="CH95" i="6"/>
  <c r="CH109" i="6" s="1"/>
  <c r="CB95" i="6"/>
  <c r="CB109" i="6" s="1"/>
  <c r="CE99" i="6"/>
  <c r="CE93" i="6"/>
  <c r="CE107" i="6" s="1"/>
  <c r="CA93" i="6"/>
  <c r="CA107" i="6" s="1"/>
  <c r="CF93" i="6"/>
  <c r="CF107" i="6" s="1"/>
  <c r="CH93" i="6"/>
  <c r="CH107" i="6" s="1"/>
  <c r="BX99" i="6"/>
  <c r="J6" i="5"/>
  <c r="CP90" i="6" l="1"/>
  <c r="CJ90" i="6"/>
  <c r="CU90" i="6"/>
  <c r="CL90" i="6"/>
  <c r="CQ90" i="6"/>
  <c r="CK90" i="6"/>
  <c r="CN95" i="6"/>
  <c r="CN109" i="6" s="1"/>
  <c r="CJ99" i="6"/>
  <c r="CS99" i="6"/>
  <c r="CT90" i="6"/>
  <c r="CM90" i="6"/>
  <c r="CL99" i="6"/>
  <c r="CU95" i="6"/>
  <c r="CU109" i="6" s="1"/>
  <c r="CO90" i="6"/>
  <c r="CJ95" i="6"/>
  <c r="CJ109" i="6" s="1"/>
  <c r="CK95" i="6"/>
  <c r="CK109" i="6" s="1"/>
  <c r="CT93" i="6"/>
  <c r="CT107" i="6" s="1"/>
  <c r="CK93" i="6"/>
  <c r="CK107" i="6" s="1"/>
  <c r="CL93" i="6"/>
  <c r="CL107" i="6" s="1"/>
  <c r="CU99" i="6"/>
  <c r="CT95" i="6"/>
  <c r="CT109" i="6" s="1"/>
  <c r="CR95" i="6"/>
  <c r="CR109" i="6" s="1"/>
  <c r="CQ93" i="6"/>
  <c r="CQ107" i="6" s="1"/>
  <c r="CS93" i="6"/>
  <c r="CS107" i="6" s="1"/>
  <c r="CK99" i="6"/>
  <c r="CR99" i="6"/>
  <c r="CN90" i="6"/>
  <c r="CO95" i="6"/>
  <c r="CO109" i="6" s="1"/>
  <c r="CN93" i="6"/>
  <c r="CN107" i="6" s="1"/>
  <c r="CO93" i="6"/>
  <c r="CO107" i="6" s="1"/>
  <c r="CS95" i="6"/>
  <c r="CS109" i="6" s="1"/>
  <c r="CM93" i="6"/>
  <c r="CM107" i="6" s="1"/>
  <c r="CL95" i="6"/>
  <c r="CL109" i="6" s="1"/>
  <c r="CP95" i="6"/>
  <c r="CP109" i="6" s="1"/>
  <c r="CM95" i="6"/>
  <c r="CM109" i="6" s="1"/>
  <c r="CN99" i="6"/>
  <c r="CO99" i="6"/>
  <c r="CU93" i="6"/>
  <c r="CU107" i="6" s="1"/>
  <c r="CR90" i="6"/>
  <c r="CP93" i="6"/>
  <c r="CP107" i="6" s="1"/>
  <c r="CT99" i="6"/>
  <c r="CM99" i="6"/>
  <c r="CR93" i="6"/>
  <c r="CR107" i="6" s="1"/>
  <c r="CS90" i="6"/>
  <c r="CQ95" i="6"/>
  <c r="CQ109" i="6" s="1"/>
  <c r="CQ99" i="6"/>
  <c r="CP99" i="6"/>
  <c r="CJ93" i="6"/>
  <c r="CJ107" i="6" s="1"/>
  <c r="K6" i="5"/>
  <c r="DE90" i="6" l="1"/>
  <c r="DA90" i="6"/>
  <c r="DG90" i="6"/>
  <c r="CX90" i="6"/>
  <c r="DC90" i="6"/>
  <c r="CY90" i="6"/>
  <c r="DB90" i="6"/>
  <c r="CZ90" i="6"/>
  <c r="CV90" i="6"/>
  <c r="DF90" i="6"/>
  <c r="CW90" i="6"/>
  <c r="DD90" i="6"/>
  <c r="DA95" i="6"/>
  <c r="DA109" i="6" s="1"/>
  <c r="DE93" i="6"/>
  <c r="DE107" i="6" s="1"/>
  <c r="DG95" i="6"/>
  <c r="DG109" i="6" s="1"/>
  <c r="CW93" i="6"/>
  <c r="CW107" i="6" s="1"/>
  <c r="CX99" i="6"/>
  <c r="DF95" i="6"/>
  <c r="DF109" i="6" s="1"/>
  <c r="DB93" i="6"/>
  <c r="DB107" i="6" s="1"/>
  <c r="DC99" i="6"/>
  <c r="DG93" i="6"/>
  <c r="DG107" i="6" s="1"/>
  <c r="DA93" i="6"/>
  <c r="DA107" i="6" s="1"/>
  <c r="DC93" i="6"/>
  <c r="DC107" i="6" s="1"/>
  <c r="DE95" i="6"/>
  <c r="DE109" i="6" s="1"/>
  <c r="DG99" i="6"/>
  <c r="CY93" i="6"/>
  <c r="CY107" i="6" s="1"/>
  <c r="DD99" i="6"/>
  <c r="CV95" i="6"/>
  <c r="CV109" i="6" s="1"/>
  <c r="DD95" i="6"/>
  <c r="DD109" i="6" s="1"/>
  <c r="DE99" i="6"/>
  <c r="DF99" i="6"/>
  <c r="CV93" i="6"/>
  <c r="CV107" i="6" s="1"/>
  <c r="CZ93" i="6"/>
  <c r="CZ107" i="6" s="1"/>
  <c r="DB99" i="6"/>
  <c r="CX95" i="6"/>
  <c r="CX109" i="6" s="1"/>
  <c r="CW99" i="6"/>
  <c r="DA99" i="6"/>
  <c r="CW95" i="6"/>
  <c r="CW109" i="6" s="1"/>
  <c r="CX93" i="6"/>
  <c r="CX107" i="6" s="1"/>
  <c r="CZ99" i="6"/>
  <c r="DB95" i="6"/>
  <c r="DB109" i="6" s="1"/>
  <c r="DF93" i="6"/>
  <c r="DF107" i="6" s="1"/>
  <c r="CV99" i="6"/>
  <c r="DD93" i="6"/>
  <c r="DD107" i="6" s="1"/>
  <c r="CZ95" i="6"/>
  <c r="CZ109" i="6" s="1"/>
  <c r="CY95" i="6"/>
  <c r="CY109" i="6" s="1"/>
  <c r="DC95" i="6"/>
  <c r="DC109" i="6" s="1"/>
  <c r="CY99" i="6"/>
  <c r="L6" i="5"/>
  <c r="DH90" i="6" l="1"/>
  <c r="DR90" i="6"/>
  <c r="DI90" i="6"/>
  <c r="DS90" i="6"/>
  <c r="DK90" i="6"/>
  <c r="DO90" i="6"/>
  <c r="DQ90" i="6"/>
  <c r="DM90" i="6"/>
  <c r="DH95" i="6"/>
  <c r="DH109" i="6" s="1"/>
  <c r="DO95" i="6"/>
  <c r="DO109" i="6" s="1"/>
  <c r="DJ90" i="6"/>
  <c r="DJ99" i="6"/>
  <c r="DS95" i="6"/>
  <c r="DS109" i="6" s="1"/>
  <c r="DP99" i="6"/>
  <c r="DM99" i="6"/>
  <c r="DJ95" i="6"/>
  <c r="DJ109" i="6" s="1"/>
  <c r="DR99" i="6"/>
  <c r="DO99" i="6"/>
  <c r="DH93" i="6"/>
  <c r="DH107" i="6" s="1"/>
  <c r="DO93" i="6"/>
  <c r="DO107" i="6" s="1"/>
  <c r="DJ93" i="6"/>
  <c r="DJ107" i="6" s="1"/>
  <c r="DR95" i="6"/>
  <c r="DR109" i="6" s="1"/>
  <c r="DM93" i="6"/>
  <c r="DM107" i="6" s="1"/>
  <c r="DL95" i="6"/>
  <c r="DL109" i="6" s="1"/>
  <c r="DI99" i="6"/>
  <c r="DN99" i="6"/>
  <c r="DK99" i="6"/>
  <c r="DL90" i="6"/>
  <c r="DI95" i="6"/>
  <c r="DI109" i="6" s="1"/>
  <c r="DQ99" i="6"/>
  <c r="DN90" i="6"/>
  <c r="DK93" i="6"/>
  <c r="DK107" i="6" s="1"/>
  <c r="DS99" i="6"/>
  <c r="DL99" i="6"/>
  <c r="DL93" i="6"/>
  <c r="DL107" i="6" s="1"/>
  <c r="DI93" i="6"/>
  <c r="DI107" i="6" s="1"/>
  <c r="DN93" i="6"/>
  <c r="DN107" i="6" s="1"/>
  <c r="DK95" i="6"/>
  <c r="DK109" i="6" s="1"/>
  <c r="DQ95" i="6"/>
  <c r="DQ109" i="6" s="1"/>
  <c r="DP90" i="6"/>
  <c r="DQ93" i="6"/>
  <c r="DQ107" i="6" s="1"/>
  <c r="DN95" i="6"/>
  <c r="DN109" i="6" s="1"/>
  <c r="DS93" i="6"/>
  <c r="DS107" i="6" s="1"/>
  <c r="DP95" i="6"/>
  <c r="DP109" i="6" s="1"/>
  <c r="DM95" i="6"/>
  <c r="DM109" i="6" s="1"/>
  <c r="DR93" i="6"/>
  <c r="DR107" i="6" s="1"/>
  <c r="DP93" i="6"/>
  <c r="DP107" i="6" s="1"/>
  <c r="DH99" i="6"/>
  <c r="M6" i="5"/>
  <c r="DZ90" i="6" l="1"/>
  <c r="EB90" i="6"/>
  <c r="DT90" i="6"/>
  <c r="DX90" i="6"/>
  <c r="EC90" i="6"/>
  <c r="EA90" i="6"/>
  <c r="DY90" i="6"/>
  <c r="EE90" i="6"/>
  <c r="DW90" i="6"/>
  <c r="ED90" i="6"/>
  <c r="DV90" i="6"/>
  <c r="EA99" i="6"/>
  <c r="DY95" i="6"/>
  <c r="DY109" i="6" s="1"/>
  <c r="DY93" i="6"/>
  <c r="DY107" i="6" s="1"/>
  <c r="DT99" i="6"/>
  <c r="DV99" i="6"/>
  <c r="DX99" i="6"/>
  <c r="DZ99" i="6"/>
  <c r="DX95" i="6"/>
  <c r="DX109" i="6" s="1"/>
  <c r="ED99" i="6"/>
  <c r="DV95" i="6"/>
  <c r="DV109" i="6" s="1"/>
  <c r="EC95" i="6"/>
  <c r="EC109" i="6" s="1"/>
  <c r="EA95" i="6"/>
  <c r="EA109" i="6" s="1"/>
  <c r="EC99" i="6"/>
  <c r="EE95" i="6"/>
  <c r="EE109" i="6" s="1"/>
  <c r="DU95" i="6"/>
  <c r="DU109" i="6" s="1"/>
  <c r="DW95" i="6"/>
  <c r="DW109" i="6" s="1"/>
  <c r="EB99" i="6"/>
  <c r="DU93" i="6"/>
  <c r="DU107" i="6" s="1"/>
  <c r="EB95" i="6"/>
  <c r="EB109" i="6" s="1"/>
  <c r="DX93" i="6"/>
  <c r="DX107" i="6" s="1"/>
  <c r="EE93" i="6"/>
  <c r="EE107" i="6" s="1"/>
  <c r="EC93" i="6"/>
  <c r="EC107" i="6" s="1"/>
  <c r="EE99" i="6"/>
  <c r="DU99" i="6"/>
  <c r="DW99" i="6"/>
  <c r="EA93" i="6"/>
  <c r="EA107" i="6" s="1"/>
  <c r="DT93" i="6"/>
  <c r="DT107" i="6" s="1"/>
  <c r="DU90" i="6"/>
  <c r="DW93" i="6"/>
  <c r="DW107" i="6" s="1"/>
  <c r="ED95" i="6"/>
  <c r="ED109" i="6" s="1"/>
  <c r="EB93" i="6"/>
  <c r="EB107" i="6" s="1"/>
  <c r="ED93" i="6"/>
  <c r="ED107" i="6" s="1"/>
  <c r="DT95" i="6"/>
  <c r="DT109" i="6" s="1"/>
  <c r="DV93" i="6"/>
  <c r="DV107" i="6" s="1"/>
  <c r="DZ93" i="6"/>
  <c r="DZ107" i="6" s="1"/>
  <c r="DY99" i="6"/>
  <c r="DZ95" i="6"/>
  <c r="DZ109" i="6" s="1"/>
  <c r="N6" i="5"/>
  <c r="EK90" i="6" l="1"/>
  <c r="EN90" i="6"/>
  <c r="EI90" i="6"/>
  <c r="EO90" i="6"/>
  <c r="EG90" i="6"/>
  <c r="EP95" i="6"/>
  <c r="EP109" i="6" s="1"/>
  <c r="EG93" i="6"/>
  <c r="EG107" i="6" s="1"/>
  <c r="EM90" i="6"/>
  <c r="EL90" i="6"/>
  <c r="EP90" i="6"/>
  <c r="EL99" i="6"/>
  <c r="EI99" i="6"/>
  <c r="EH90" i="6"/>
  <c r="EQ90" i="6"/>
  <c r="EP93" i="6"/>
  <c r="EP107" i="6" s="1"/>
  <c r="EI95" i="6"/>
  <c r="EI109" i="6" s="1"/>
  <c r="EQ99" i="6"/>
  <c r="EJ90" i="6"/>
  <c r="EH99" i="6"/>
  <c r="EO93" i="6"/>
  <c r="EO107" i="6" s="1"/>
  <c r="EH93" i="6"/>
  <c r="EH107" i="6" s="1"/>
  <c r="EM93" i="6"/>
  <c r="EM107" i="6" s="1"/>
  <c r="EN93" i="6"/>
  <c r="EN107" i="6" s="1"/>
  <c r="EG95" i="6"/>
  <c r="EG109" i="6" s="1"/>
  <c r="EO99" i="6"/>
  <c r="EH95" i="6"/>
  <c r="EH109" i="6" s="1"/>
  <c r="EJ93" i="6"/>
  <c r="EJ107" i="6" s="1"/>
  <c r="EP99" i="6"/>
  <c r="EM99" i="6"/>
  <c r="EK95" i="6"/>
  <c r="EK109" i="6" s="1"/>
  <c r="EN95" i="6"/>
  <c r="EN109" i="6" s="1"/>
  <c r="EQ95" i="6"/>
  <c r="EQ109" i="6" s="1"/>
  <c r="EF99" i="6"/>
  <c r="EL93" i="6"/>
  <c r="EL107" i="6" s="1"/>
  <c r="EM95" i="6"/>
  <c r="EM109" i="6" s="1"/>
  <c r="EN99" i="6"/>
  <c r="EL95" i="6"/>
  <c r="EL109" i="6" s="1"/>
  <c r="EQ93" i="6"/>
  <c r="EQ107" i="6" s="1"/>
  <c r="EF95" i="6"/>
  <c r="EF109" i="6" s="1"/>
  <c r="EK93" i="6"/>
  <c r="EK107" i="6" s="1"/>
  <c r="EJ95" i="6"/>
  <c r="EJ109" i="6" s="1"/>
  <c r="EO95" i="6"/>
  <c r="EO109" i="6" s="1"/>
  <c r="EK99" i="6"/>
  <c r="EI93" i="6"/>
  <c r="EI107" i="6" s="1"/>
  <c r="EJ99" i="6"/>
  <c r="EG99" i="6"/>
  <c r="EF90" i="6"/>
  <c r="O6" i="5"/>
  <c r="EF93" i="6"/>
  <c r="EF107" i="6" s="1"/>
  <c r="ES90" i="6" l="1"/>
  <c r="EY90" i="6"/>
  <c r="EV90" i="6"/>
  <c r="EX90" i="6"/>
  <c r="ER90" i="6"/>
  <c r="EZ90" i="6"/>
  <c r="FB90" i="6"/>
  <c r="FC90" i="6"/>
  <c r="EU90" i="6"/>
  <c r="FA90" i="6"/>
  <c r="EW90" i="6"/>
  <c r="ET90" i="6"/>
  <c r="ES95" i="6"/>
  <c r="ES109" i="6" s="1"/>
  <c r="EU99" i="6"/>
  <c r="FC99" i="6"/>
  <c r="FB99" i="6"/>
  <c r="EZ95" i="6"/>
  <c r="EZ109" i="6" s="1"/>
  <c r="ET93" i="6"/>
  <c r="ET107" i="6" s="1"/>
  <c r="FC95" i="6"/>
  <c r="FC109" i="6" s="1"/>
  <c r="EY99" i="6"/>
  <c r="FA95" i="6"/>
  <c r="FA109" i="6" s="1"/>
  <c r="ER95" i="6"/>
  <c r="ER109" i="6" s="1"/>
  <c r="ET95" i="6"/>
  <c r="ET109" i="6" s="1"/>
  <c r="EV93" i="6"/>
  <c r="EV107" i="6" s="1"/>
  <c r="EW99" i="6"/>
  <c r="ES99" i="6"/>
  <c r="EU93" i="6"/>
  <c r="EU107" i="6" s="1"/>
  <c r="FB95" i="6"/>
  <c r="FB109" i="6" s="1"/>
  <c r="EZ93" i="6"/>
  <c r="EZ107" i="6" s="1"/>
  <c r="FB93" i="6"/>
  <c r="FB107" i="6" s="1"/>
  <c r="EV99" i="6"/>
  <c r="EX99" i="6"/>
  <c r="EV95" i="6"/>
  <c r="EV109" i="6" s="1"/>
  <c r="EX93" i="6"/>
  <c r="EX107" i="6" s="1"/>
  <c r="EY95" i="6"/>
  <c r="EY109" i="6" s="1"/>
  <c r="EU95" i="6"/>
  <c r="EU109" i="6" s="1"/>
  <c r="FC93" i="6"/>
  <c r="FC107" i="6" s="1"/>
  <c r="EY93" i="6"/>
  <c r="EY107" i="6" s="1"/>
  <c r="FA93" i="6"/>
  <c r="FA107" i="6" s="1"/>
  <c r="EZ99" i="6"/>
  <c r="EX95" i="6"/>
  <c r="EX109" i="6" s="1"/>
  <c r="ER93" i="6"/>
  <c r="ER107" i="6" s="1"/>
  <c r="FA99" i="6"/>
  <c r="EW93" i="6"/>
  <c r="EW107" i="6" s="1"/>
  <c r="ES93" i="6"/>
  <c r="ES107" i="6" s="1"/>
  <c r="ER99" i="6"/>
  <c r="ET99" i="6"/>
  <c r="P6" i="5"/>
  <c r="EW95" i="6"/>
  <c r="EW109" i="6" s="1"/>
  <c r="FE90" i="6" l="1"/>
  <c r="FL90" i="6"/>
  <c r="FM90" i="6"/>
  <c r="FF90" i="6"/>
  <c r="FI90" i="6"/>
  <c r="FG90" i="6"/>
  <c r="FJ90" i="6"/>
  <c r="FN90" i="6"/>
  <c r="FH95" i="6"/>
  <c r="FH109" i="6" s="1"/>
  <c r="FI95" i="6"/>
  <c r="FI109" i="6" s="1"/>
  <c r="FK90" i="6"/>
  <c r="FE95" i="6"/>
  <c r="FE109" i="6" s="1"/>
  <c r="FJ93" i="6"/>
  <c r="FJ107" i="6" s="1"/>
  <c r="FO90" i="6"/>
  <c r="FD99" i="6"/>
  <c r="FG93" i="6"/>
  <c r="FG107" i="6" s="1"/>
  <c r="FK93" i="6"/>
  <c r="FK107" i="6" s="1"/>
  <c r="FM95" i="6"/>
  <c r="FM109" i="6" s="1"/>
  <c r="FH90" i="6"/>
  <c r="FF99" i="6"/>
  <c r="FO95" i="6"/>
  <c r="FO109" i="6" s="1"/>
  <c r="FH99" i="6"/>
  <c r="FN95" i="6"/>
  <c r="FN109" i="6" s="1"/>
  <c r="FL95" i="6"/>
  <c r="FL109" i="6" s="1"/>
  <c r="FD95" i="6"/>
  <c r="FD109" i="6" s="1"/>
  <c r="FM99" i="6"/>
  <c r="FK99" i="6"/>
  <c r="FL93" i="6"/>
  <c r="FL107" i="6" s="1"/>
  <c r="FO93" i="6"/>
  <c r="FO107" i="6" s="1"/>
  <c r="FJ95" i="6"/>
  <c r="FJ109" i="6" s="1"/>
  <c r="FL99" i="6"/>
  <c r="FI99" i="6"/>
  <c r="FN99" i="6"/>
  <c r="FK95" i="6"/>
  <c r="FK109" i="6" s="1"/>
  <c r="FF95" i="6"/>
  <c r="FF109" i="6" s="1"/>
  <c r="FG99" i="6"/>
  <c r="FD90" i="6"/>
  <c r="FJ99" i="6"/>
  <c r="FG95" i="6"/>
  <c r="FG109" i="6" s="1"/>
  <c r="FM93" i="6"/>
  <c r="FM107" i="6" s="1"/>
  <c r="FN93" i="6"/>
  <c r="FN107" i="6" s="1"/>
  <c r="FE93" i="6"/>
  <c r="FE107" i="6" s="1"/>
  <c r="FD93" i="6"/>
  <c r="FD107" i="6" s="1"/>
  <c r="FE99" i="6"/>
  <c r="FH93" i="6"/>
  <c r="FH107" i="6" s="1"/>
  <c r="FO99" i="6"/>
  <c r="FI93" i="6"/>
  <c r="FI107" i="6" s="1"/>
  <c r="FF93" i="6"/>
  <c r="FF107" i="6" s="1"/>
  <c r="Q6" i="5"/>
  <c r="FW90" i="6" l="1"/>
  <c r="FZ90" i="6"/>
  <c r="FQ90" i="6"/>
  <c r="FS90" i="6"/>
  <c r="FY90" i="6"/>
  <c r="FT90" i="6"/>
  <c r="FV90" i="6"/>
  <c r="FR90" i="6"/>
  <c r="FU90" i="6"/>
  <c r="FX90" i="6"/>
  <c r="FR93" i="6"/>
  <c r="FR107" i="6" s="1"/>
  <c r="FU93" i="6"/>
  <c r="FU107" i="6" s="1"/>
  <c r="FQ93" i="6"/>
  <c r="FQ107" i="6" s="1"/>
  <c r="FS95" i="6"/>
  <c r="FS109" i="6" s="1"/>
  <c r="FU95" i="6"/>
  <c r="FU109" i="6" s="1"/>
  <c r="FW93" i="6"/>
  <c r="FW107" i="6" s="1"/>
  <c r="FX99" i="6"/>
  <c r="FT95" i="6"/>
  <c r="FT109" i="6" s="1"/>
  <c r="FP93" i="6"/>
  <c r="FP107" i="6" s="1"/>
  <c r="FP90" i="6"/>
  <c r="FQ95" i="6"/>
  <c r="FQ109" i="6" s="1"/>
  <c r="FX95" i="6"/>
  <c r="FX109" i="6" s="1"/>
  <c r="GA95" i="6"/>
  <c r="GA109" i="6" s="1"/>
  <c r="FW99" i="6"/>
  <c r="FY95" i="6"/>
  <c r="FY109" i="6" s="1"/>
  <c r="FQ99" i="6"/>
  <c r="FS99" i="6"/>
  <c r="FY93" i="6"/>
  <c r="FY107" i="6" s="1"/>
  <c r="FZ99" i="6"/>
  <c r="GA93" i="6"/>
  <c r="GA107" i="6" s="1"/>
  <c r="FY99" i="6"/>
  <c r="GA90" i="6"/>
  <c r="FX93" i="6"/>
  <c r="FX107" i="6" s="1"/>
  <c r="FZ93" i="6"/>
  <c r="FZ107" i="6" s="1"/>
  <c r="FZ95" i="6"/>
  <c r="FZ109" i="6" s="1"/>
  <c r="FP95" i="6"/>
  <c r="FP109" i="6" s="1"/>
  <c r="FT93" i="6"/>
  <c r="FT107" i="6" s="1"/>
  <c r="FU99" i="6"/>
  <c r="GA99" i="6"/>
  <c r="FV99" i="6"/>
  <c r="FP99" i="6"/>
  <c r="FR95" i="6"/>
  <c r="FR109" i="6" s="1"/>
  <c r="FT99" i="6"/>
  <c r="FV95" i="6"/>
  <c r="FV109" i="6" s="1"/>
  <c r="FR99" i="6"/>
  <c r="FV93" i="6"/>
  <c r="FV107" i="6" s="1"/>
  <c r="FW95" i="6"/>
  <c r="FW109" i="6" s="1"/>
  <c r="FS93" i="6"/>
  <c r="FS107" i="6" s="1"/>
  <c r="R6" i="5"/>
  <c r="GJ90" i="6" l="1"/>
  <c r="GF90" i="6"/>
  <c r="GL90" i="6"/>
  <c r="GM90" i="6"/>
  <c r="GH90" i="6"/>
  <c r="GE90" i="6"/>
  <c r="GG90" i="6"/>
  <c r="GC90" i="6"/>
  <c r="GD95" i="6"/>
  <c r="GD109" i="6" s="1"/>
  <c r="GJ95" i="6"/>
  <c r="GJ109" i="6" s="1"/>
  <c r="GE99" i="6"/>
  <c r="GB90" i="6"/>
  <c r="GI90" i="6"/>
  <c r="GH99" i="6"/>
  <c r="GC95" i="6"/>
  <c r="GC109" i="6" s="1"/>
  <c r="GM95" i="6"/>
  <c r="GM109" i="6" s="1"/>
  <c r="GM99" i="6"/>
  <c r="GD90" i="6"/>
  <c r="GF93" i="6"/>
  <c r="GF107" i="6" s="1"/>
  <c r="GH95" i="6"/>
  <c r="GH109" i="6" s="1"/>
  <c r="GB99" i="6"/>
  <c r="GE95" i="6"/>
  <c r="GE109" i="6" s="1"/>
  <c r="GF95" i="6"/>
  <c r="GF109" i="6" s="1"/>
  <c r="GL95" i="6"/>
  <c r="GL109" i="6" s="1"/>
  <c r="GI95" i="6"/>
  <c r="GI109" i="6" s="1"/>
  <c r="GL99" i="6"/>
  <c r="GG93" i="6"/>
  <c r="GG107" i="6" s="1"/>
  <c r="GK90" i="6"/>
  <c r="GE93" i="6"/>
  <c r="GE107" i="6" s="1"/>
  <c r="GB95" i="6"/>
  <c r="GB109" i="6" s="1"/>
  <c r="GD93" i="6"/>
  <c r="GD107" i="6" s="1"/>
  <c r="GC93" i="6"/>
  <c r="GC107" i="6" s="1"/>
  <c r="GJ99" i="6"/>
  <c r="GM93" i="6"/>
  <c r="GM107" i="6" s="1"/>
  <c r="GD99" i="6"/>
  <c r="GK93" i="6"/>
  <c r="GK107" i="6" s="1"/>
  <c r="GK99" i="6"/>
  <c r="GL93" i="6"/>
  <c r="GL107" i="6" s="1"/>
  <c r="GH93" i="6"/>
  <c r="GH107" i="6" s="1"/>
  <c r="GI99" i="6"/>
  <c r="GJ93" i="6"/>
  <c r="GJ107" i="6" s="1"/>
  <c r="GI93" i="6"/>
  <c r="GI107" i="6" s="1"/>
  <c r="GG95" i="6"/>
  <c r="GG109" i="6" s="1"/>
  <c r="GF99" i="6"/>
  <c r="GC99" i="6"/>
  <c r="GK95" i="6"/>
  <c r="GK109" i="6" s="1"/>
  <c r="GG99" i="6"/>
  <c r="GB93" i="6"/>
  <c r="GB107" i="6" s="1"/>
  <c r="S6" i="5"/>
  <c r="GY90" i="6" l="1"/>
  <c r="GO90" i="6"/>
  <c r="GS90" i="6"/>
  <c r="GQ90" i="6"/>
  <c r="GN90" i="6"/>
  <c r="GX90" i="6"/>
  <c r="GR90" i="6"/>
  <c r="GV90" i="6"/>
  <c r="GU90" i="6"/>
  <c r="GT90" i="6"/>
  <c r="GP90" i="6"/>
  <c r="GW90" i="6"/>
  <c r="GX95" i="6"/>
  <c r="GX109" i="6" s="1"/>
  <c r="GQ99" i="6"/>
  <c r="GR93" i="6"/>
  <c r="GR107" i="6" s="1"/>
  <c r="GS95" i="6"/>
  <c r="GS109" i="6" s="1"/>
  <c r="GY95" i="6"/>
  <c r="GY109" i="6" s="1"/>
  <c r="GQ93" i="6"/>
  <c r="GQ107" i="6" s="1"/>
  <c r="GS93" i="6"/>
  <c r="GS107" i="6" s="1"/>
  <c r="GY93" i="6"/>
  <c r="GY107" i="6" s="1"/>
  <c r="GO93" i="6"/>
  <c r="GO107" i="6" s="1"/>
  <c r="GT95" i="6"/>
  <c r="GT109" i="6" s="1"/>
  <c r="GO95" i="6"/>
  <c r="GO109" i="6" s="1"/>
  <c r="GP95" i="6"/>
  <c r="GP109" i="6" s="1"/>
  <c r="GT93" i="6"/>
  <c r="GT107" i="6" s="1"/>
  <c r="GU99" i="6"/>
  <c r="GO99" i="6"/>
  <c r="GY99" i="6"/>
  <c r="GU93" i="6"/>
  <c r="GU107" i="6" s="1"/>
  <c r="GW95" i="6"/>
  <c r="GW109" i="6" s="1"/>
  <c r="GP93" i="6"/>
  <c r="GP107" i="6" s="1"/>
  <c r="GX93" i="6"/>
  <c r="GX107" i="6" s="1"/>
  <c r="GS99" i="6"/>
  <c r="GV99" i="6"/>
  <c r="GR95" i="6"/>
  <c r="GR109" i="6" s="1"/>
  <c r="GN93" i="6"/>
  <c r="GN107" i="6" s="1"/>
  <c r="GW99" i="6"/>
  <c r="GT99" i="6"/>
  <c r="GV93" i="6"/>
  <c r="GV107" i="6" s="1"/>
  <c r="GN95" i="6"/>
  <c r="GN109" i="6" s="1"/>
  <c r="GR99" i="6"/>
  <c r="GQ95" i="6"/>
  <c r="GQ109" i="6" s="1"/>
  <c r="GW93" i="6"/>
  <c r="GW107" i="6" s="1"/>
  <c r="GX99" i="6"/>
  <c r="GV95" i="6"/>
  <c r="GV109" i="6" s="1"/>
  <c r="GU95" i="6"/>
  <c r="GU109" i="6" s="1"/>
  <c r="GN99" i="6"/>
  <c r="GP99" i="6"/>
  <c r="T6" i="5"/>
  <c r="HA90" i="6" l="1"/>
  <c r="GZ90" i="6"/>
  <c r="HC90" i="6"/>
  <c r="HK90" i="6"/>
  <c r="HG90" i="6"/>
  <c r="HF90" i="6"/>
  <c r="HB90" i="6"/>
  <c r="HH90" i="6"/>
  <c r="HI90" i="6"/>
  <c r="HB93" i="6"/>
  <c r="HB107" i="6" s="1"/>
  <c r="HJ99" i="6"/>
  <c r="HG99" i="6"/>
  <c r="HJ93" i="6"/>
  <c r="HJ107" i="6" s="1"/>
  <c r="HK93" i="6"/>
  <c r="HK107" i="6" s="1"/>
  <c r="HH95" i="6"/>
  <c r="HH109" i="6" s="1"/>
  <c r="HE95" i="6"/>
  <c r="HE109" i="6" s="1"/>
  <c r="HF93" i="6"/>
  <c r="HF107" i="6" s="1"/>
  <c r="HE93" i="6"/>
  <c r="HE107" i="6" s="1"/>
  <c r="HJ95" i="6"/>
  <c r="HJ109" i="6" s="1"/>
  <c r="HG95" i="6"/>
  <c r="HG109" i="6" s="1"/>
  <c r="HE90" i="6"/>
  <c r="HD99" i="6"/>
  <c r="HA99" i="6"/>
  <c r="HB95" i="6"/>
  <c r="HB109" i="6" s="1"/>
  <c r="HF95" i="6"/>
  <c r="HF109" i="6" s="1"/>
  <c r="HC95" i="6"/>
  <c r="HC109" i="6" s="1"/>
  <c r="HF99" i="6"/>
  <c r="HC99" i="6"/>
  <c r="GZ95" i="6"/>
  <c r="GZ109" i="6" s="1"/>
  <c r="HG93" i="6"/>
  <c r="HG107" i="6" s="1"/>
  <c r="HI99" i="6"/>
  <c r="HD90" i="6"/>
  <c r="HB99" i="6"/>
  <c r="HK95" i="6"/>
  <c r="HK109" i="6" s="1"/>
  <c r="HJ90" i="6"/>
  <c r="HA93" i="6"/>
  <c r="HA107" i="6" s="1"/>
  <c r="HK99" i="6"/>
  <c r="HC93" i="6"/>
  <c r="HC107" i="6" s="1"/>
  <c r="HA95" i="6"/>
  <c r="HA109" i="6" s="1"/>
  <c r="GZ93" i="6"/>
  <c r="GZ107" i="6" s="1"/>
  <c r="HD93" i="6"/>
  <c r="HD107" i="6" s="1"/>
  <c r="HI93" i="6"/>
  <c r="HI107" i="6" s="1"/>
  <c r="HD95" i="6"/>
  <c r="HD109" i="6" s="1"/>
  <c r="HH93" i="6"/>
  <c r="HH107" i="6" s="1"/>
  <c r="GZ99" i="6"/>
  <c r="HE99" i="6"/>
  <c r="HI95" i="6"/>
  <c r="HI109" i="6" s="1"/>
  <c r="HH99" i="6"/>
  <c r="U6" i="5"/>
  <c r="HQ90" i="6" l="1"/>
  <c r="HO90" i="6"/>
  <c r="HN90" i="6"/>
  <c r="HV90" i="6"/>
  <c r="HM90" i="6"/>
  <c r="HP90" i="6"/>
  <c r="HT90" i="6"/>
  <c r="HL90" i="6"/>
  <c r="HS90" i="6"/>
  <c r="HR90" i="6"/>
  <c r="HW90" i="6"/>
  <c r="HU90" i="6"/>
  <c r="HN93" i="6"/>
  <c r="HN107" i="6" s="1"/>
  <c r="HW99" i="6"/>
  <c r="HS93" i="6"/>
  <c r="HS107" i="6" s="1"/>
  <c r="HU95" i="6"/>
  <c r="HU109" i="6" s="1"/>
  <c r="HM99" i="6"/>
  <c r="HO99" i="6"/>
  <c r="HU93" i="6"/>
  <c r="HU107" i="6" s="1"/>
  <c r="HV99" i="6"/>
  <c r="HT93" i="6"/>
  <c r="HT107" i="6" s="1"/>
  <c r="HV95" i="6"/>
  <c r="HV109" i="6" s="1"/>
  <c r="HT95" i="6"/>
  <c r="HT109" i="6" s="1"/>
  <c r="HV93" i="6"/>
  <c r="HV107" i="6" s="1"/>
  <c r="HL95" i="6"/>
  <c r="HL109" i="6" s="1"/>
  <c r="HN95" i="6"/>
  <c r="HN109" i="6" s="1"/>
  <c r="HP93" i="6"/>
  <c r="HP107" i="6" s="1"/>
  <c r="HQ95" i="6"/>
  <c r="HQ109" i="6" s="1"/>
  <c r="HW95" i="6"/>
  <c r="HW109" i="6" s="1"/>
  <c r="HO93" i="6"/>
  <c r="HO107" i="6" s="1"/>
  <c r="HW93" i="6"/>
  <c r="HW107" i="6" s="1"/>
  <c r="HL99" i="6"/>
  <c r="HN99" i="6"/>
  <c r="HP99" i="6"/>
  <c r="HR99" i="6"/>
  <c r="HP95" i="6"/>
  <c r="HP109" i="6" s="1"/>
  <c r="HR93" i="6"/>
  <c r="HR107" i="6" s="1"/>
  <c r="HS99" i="6"/>
  <c r="HM95" i="6"/>
  <c r="HM109" i="6" s="1"/>
  <c r="HQ93" i="6"/>
  <c r="HQ107" i="6" s="1"/>
  <c r="HM93" i="6"/>
  <c r="HM107" i="6" s="1"/>
  <c r="HO95" i="6"/>
  <c r="HO109" i="6" s="1"/>
  <c r="HQ99" i="6"/>
  <c r="HS95" i="6"/>
  <c r="HS109" i="6" s="1"/>
  <c r="HT99" i="6"/>
  <c r="HR95" i="6"/>
  <c r="HR109" i="6" s="1"/>
  <c r="HL93" i="6"/>
  <c r="HL107" i="6" s="1"/>
  <c r="HU99" i="6"/>
  <c r="V6" i="5"/>
  <c r="HY90" i="6" l="1"/>
  <c r="IE90" i="6"/>
  <c r="HX90" i="6"/>
  <c r="IG90" i="6"/>
  <c r="IH90" i="6"/>
  <c r="IB90" i="6"/>
  <c r="ID90" i="6"/>
  <c r="II90" i="6"/>
  <c r="IF90" i="6"/>
  <c r="IC90" i="6"/>
  <c r="IA90" i="6"/>
  <c r="IF95" i="6"/>
  <c r="IF109" i="6" s="1"/>
  <c r="IA99" i="6"/>
  <c r="HX99" i="6"/>
  <c r="IG93" i="6"/>
  <c r="IG107" i="6" s="1"/>
  <c r="ID95" i="6"/>
  <c r="ID109" i="6" s="1"/>
  <c r="HY95" i="6"/>
  <c r="HY109" i="6" s="1"/>
  <c r="IB99" i="6"/>
  <c r="HY99" i="6"/>
  <c r="IF99" i="6"/>
  <c r="IC99" i="6"/>
  <c r="HZ99" i="6"/>
  <c r="II93" i="6"/>
  <c r="II107" i="6" s="1"/>
  <c r="HX93" i="6"/>
  <c r="HX107" i="6" s="1"/>
  <c r="IE99" i="6"/>
  <c r="IB93" i="6"/>
  <c r="IB107" i="6" s="1"/>
  <c r="HY93" i="6"/>
  <c r="HY107" i="6" s="1"/>
  <c r="IH93" i="6"/>
  <c r="IH107" i="6" s="1"/>
  <c r="IH99" i="6"/>
  <c r="IE95" i="6"/>
  <c r="IE109" i="6" s="1"/>
  <c r="IF93" i="6"/>
  <c r="IF107" i="6" s="1"/>
  <c r="IB95" i="6"/>
  <c r="IB109" i="6" s="1"/>
  <c r="IH95" i="6"/>
  <c r="IH109" i="6" s="1"/>
  <c r="IC95" i="6"/>
  <c r="IC109" i="6" s="1"/>
  <c r="IG99" i="6"/>
  <c r="IC93" i="6"/>
  <c r="IC107" i="6" s="1"/>
  <c r="ID99" i="6"/>
  <c r="IA95" i="6"/>
  <c r="IA109" i="6" s="1"/>
  <c r="ID93" i="6"/>
  <c r="ID107" i="6" s="1"/>
  <c r="IG95" i="6"/>
  <c r="IG109" i="6" s="1"/>
  <c r="IA93" i="6"/>
  <c r="IA107" i="6" s="1"/>
  <c r="HZ95" i="6"/>
  <c r="HZ109" i="6" s="1"/>
  <c r="II95" i="6"/>
  <c r="II109" i="6" s="1"/>
  <c r="II99" i="6"/>
  <c r="HX95" i="6"/>
  <c r="HX109" i="6" s="1"/>
  <c r="IE93" i="6"/>
  <c r="IE107" i="6" s="1"/>
  <c r="HZ93" i="6"/>
  <c r="HZ107" i="6" s="1"/>
  <c r="HZ90" i="6"/>
  <c r="W6" i="5"/>
  <c r="IP90" i="6" l="1"/>
  <c r="IN90" i="6"/>
  <c r="IS90" i="6"/>
  <c r="IT90" i="6"/>
  <c r="IL90" i="6"/>
  <c r="IM90" i="6"/>
  <c r="IU90" i="6"/>
  <c r="IO90" i="6"/>
  <c r="IJ90" i="6"/>
  <c r="IK90" i="6"/>
  <c r="IN99" i="6"/>
  <c r="IP99" i="6"/>
  <c r="IR99" i="6"/>
  <c r="IT95" i="6"/>
  <c r="IT109" i="6" s="1"/>
  <c r="IN95" i="6"/>
  <c r="IN109" i="6" s="1"/>
  <c r="IT99" i="6"/>
  <c r="IS95" i="6"/>
  <c r="IS109" i="6" s="1"/>
  <c r="IO95" i="6"/>
  <c r="IO109" i="6" s="1"/>
  <c r="IU93" i="6"/>
  <c r="IU107" i="6" s="1"/>
  <c r="IK99" i="6"/>
  <c r="IM95" i="6"/>
  <c r="IM109" i="6" s="1"/>
  <c r="IS99" i="6"/>
  <c r="IT93" i="6"/>
  <c r="IT107" i="6" s="1"/>
  <c r="IJ99" i="6"/>
  <c r="IL93" i="6"/>
  <c r="IL107" i="6" s="1"/>
  <c r="IJ95" i="6"/>
  <c r="IJ109" i="6" s="1"/>
  <c r="IL95" i="6"/>
  <c r="IL109" i="6" s="1"/>
  <c r="IQ93" i="6"/>
  <c r="IQ107" i="6" s="1"/>
  <c r="IQ95" i="6"/>
  <c r="IQ109" i="6" s="1"/>
  <c r="IS93" i="6"/>
  <c r="IS107" i="6" s="1"/>
  <c r="IU99" i="6"/>
  <c r="IJ93" i="6"/>
  <c r="IJ107" i="6" s="1"/>
  <c r="IK95" i="6"/>
  <c r="IK109" i="6" s="1"/>
  <c r="IU95" i="6"/>
  <c r="IU109" i="6" s="1"/>
  <c r="IM93" i="6"/>
  <c r="IM107" i="6" s="1"/>
  <c r="IQ90" i="6"/>
  <c r="IO99" i="6"/>
  <c r="IP95" i="6"/>
  <c r="IP109" i="6" s="1"/>
  <c r="IR93" i="6"/>
  <c r="IR107" i="6" s="1"/>
  <c r="IR90" i="6"/>
  <c r="IN93" i="6"/>
  <c r="IN107" i="6" s="1"/>
  <c r="IP93" i="6"/>
  <c r="IP107" i="6" s="1"/>
  <c r="IR95" i="6"/>
  <c r="IR109" i="6" s="1"/>
  <c r="IL99" i="6"/>
  <c r="IO93" i="6"/>
  <c r="IO107" i="6" s="1"/>
  <c r="IK93" i="6"/>
  <c r="IK107" i="6" s="1"/>
  <c r="IM99" i="6"/>
  <c r="IQ99" i="6"/>
  <c r="X6" i="5"/>
  <c r="JE90" i="6" l="1"/>
  <c r="IW90" i="6"/>
  <c r="IZ90" i="6"/>
  <c r="JD90" i="6"/>
  <c r="IV90" i="6"/>
  <c r="IY90" i="6"/>
  <c r="JB90" i="6"/>
  <c r="IX90" i="6"/>
  <c r="JG90" i="6"/>
  <c r="JC90" i="6"/>
  <c r="JF90" i="6"/>
  <c r="IX99" i="6"/>
  <c r="JB99" i="6"/>
  <c r="JA90" i="6"/>
  <c r="IX93" i="6"/>
  <c r="IX107" i="6" s="1"/>
  <c r="IX95" i="6"/>
  <c r="IX109" i="6" s="1"/>
  <c r="IZ99" i="6"/>
  <c r="JF95" i="6"/>
  <c r="JF109" i="6" s="1"/>
  <c r="IV99" i="6"/>
  <c r="JD93" i="6"/>
  <c r="JD107" i="6" s="1"/>
  <c r="JD95" i="6"/>
  <c r="JD109" i="6" s="1"/>
  <c r="JF99" i="6"/>
  <c r="JC95" i="6"/>
  <c r="JC109" i="6" s="1"/>
  <c r="IW99" i="6"/>
  <c r="JA93" i="6"/>
  <c r="JA107" i="6" s="1"/>
  <c r="JE99" i="6"/>
  <c r="IW93" i="6"/>
  <c r="IW107" i="6" s="1"/>
  <c r="JB95" i="6"/>
  <c r="JB109" i="6" s="1"/>
  <c r="JC99" i="6"/>
  <c r="IY93" i="6"/>
  <c r="IY107" i="6" s="1"/>
  <c r="IW95" i="6"/>
  <c r="IW109" i="6" s="1"/>
  <c r="JG93" i="6"/>
  <c r="JG107" i="6" s="1"/>
  <c r="JC93" i="6"/>
  <c r="JC107" i="6" s="1"/>
  <c r="JE93" i="6"/>
  <c r="JE107" i="6" s="1"/>
  <c r="JA99" i="6"/>
  <c r="IY99" i="6"/>
  <c r="JA95" i="6"/>
  <c r="JA109" i="6" s="1"/>
  <c r="JG95" i="6"/>
  <c r="JG109" i="6" s="1"/>
  <c r="JF93" i="6"/>
  <c r="JF107" i="6" s="1"/>
  <c r="IV93" i="6"/>
  <c r="IV107" i="6" s="1"/>
  <c r="JB93" i="6"/>
  <c r="JB107" i="6" s="1"/>
  <c r="JE95" i="6"/>
  <c r="JE109" i="6" s="1"/>
  <c r="JG99" i="6"/>
  <c r="IZ95" i="6"/>
  <c r="IZ109" i="6" s="1"/>
  <c r="JD99" i="6"/>
  <c r="IY95" i="6"/>
  <c r="IY109" i="6" s="1"/>
  <c r="IV95" i="6"/>
  <c r="IV109" i="6" s="1"/>
  <c r="IZ93" i="6"/>
  <c r="IZ107" i="6" s="1"/>
  <c r="Y6" i="5"/>
  <c r="JM90" i="6" l="1"/>
  <c r="JL90" i="6"/>
  <c r="JO90" i="6"/>
  <c r="JI90" i="6"/>
  <c r="JQ90" i="6"/>
  <c r="JH90" i="6"/>
  <c r="JP90" i="6"/>
  <c r="JJ90" i="6"/>
  <c r="JS90" i="6"/>
  <c r="JK90" i="6"/>
  <c r="JH99" i="6"/>
  <c r="JO99" i="6"/>
  <c r="JN95" i="6"/>
  <c r="JN109" i="6" s="1"/>
  <c r="JS93" i="6"/>
  <c r="JS107" i="6" s="1"/>
  <c r="JN90" i="6"/>
  <c r="JP93" i="6"/>
  <c r="JP107" i="6" s="1"/>
  <c r="JI95" i="6"/>
  <c r="JI109" i="6" s="1"/>
  <c r="JO95" i="6"/>
  <c r="JO109" i="6" s="1"/>
  <c r="JR93" i="6"/>
  <c r="JR107" i="6" s="1"/>
  <c r="JJ95" i="6"/>
  <c r="JJ109" i="6" s="1"/>
  <c r="JO93" i="6"/>
  <c r="JO107" i="6" s="1"/>
  <c r="JR99" i="6"/>
  <c r="JK95" i="6"/>
  <c r="JK109" i="6" s="1"/>
  <c r="JQ93" i="6"/>
  <c r="JQ107" i="6" s="1"/>
  <c r="JN93" i="6"/>
  <c r="JN107" i="6" s="1"/>
  <c r="JS95" i="6"/>
  <c r="JS109" i="6" s="1"/>
  <c r="JJ93" i="6"/>
  <c r="JJ107" i="6" s="1"/>
  <c r="JR95" i="6"/>
  <c r="JR109" i="6" s="1"/>
  <c r="JM93" i="6"/>
  <c r="JM107" i="6" s="1"/>
  <c r="JP99" i="6"/>
  <c r="JK93" i="6"/>
  <c r="JK107" i="6" s="1"/>
  <c r="JJ99" i="6"/>
  <c r="JS99" i="6"/>
  <c r="JL99" i="6"/>
  <c r="JQ99" i="6"/>
  <c r="JL95" i="6"/>
  <c r="JL109" i="6" s="1"/>
  <c r="JI93" i="6"/>
  <c r="JI107" i="6" s="1"/>
  <c r="JL93" i="6"/>
  <c r="JL107" i="6" s="1"/>
  <c r="JH95" i="6"/>
  <c r="JH109" i="6" s="1"/>
  <c r="JQ95" i="6"/>
  <c r="JQ109" i="6" s="1"/>
  <c r="JH93" i="6"/>
  <c r="JH107" i="6" s="1"/>
  <c r="JP95" i="6"/>
  <c r="JP109" i="6" s="1"/>
  <c r="JI99" i="6"/>
  <c r="JM99" i="6"/>
  <c r="JR90" i="6"/>
  <c r="JM95" i="6"/>
  <c r="JM109" i="6" s="1"/>
  <c r="JN99" i="6"/>
  <c r="JK99" i="6"/>
  <c r="Z6" i="5"/>
  <c r="JT90" i="6" l="1"/>
  <c r="KC90" i="6"/>
  <c r="JU90" i="6"/>
  <c r="JW90" i="6"/>
  <c r="KA90" i="6"/>
  <c r="JX90" i="6"/>
  <c r="JZ90" i="6"/>
  <c r="KE90" i="6"/>
  <c r="JV90" i="6"/>
  <c r="KB90" i="6"/>
  <c r="KD90" i="6"/>
  <c r="JY95" i="6"/>
  <c r="JY109" i="6" s="1"/>
  <c r="JZ93" i="6"/>
  <c r="JZ107" i="6" s="1"/>
  <c r="KD99" i="6"/>
  <c r="JT99" i="6"/>
  <c r="JX95" i="6"/>
  <c r="JX109" i="6" s="1"/>
  <c r="JT93" i="6"/>
  <c r="JT107" i="6" s="1"/>
  <c r="JU99" i="6"/>
  <c r="KC95" i="6"/>
  <c r="KC109" i="6" s="1"/>
  <c r="JW99" i="6"/>
  <c r="JU93" i="6"/>
  <c r="JU107" i="6" s="1"/>
  <c r="KE99" i="6"/>
  <c r="KB99" i="6"/>
  <c r="JT95" i="6"/>
  <c r="JT109" i="6" s="1"/>
  <c r="JV95" i="6"/>
  <c r="JV109" i="6" s="1"/>
  <c r="KB93" i="6"/>
  <c r="KB107" i="6" s="1"/>
  <c r="JV93" i="6"/>
  <c r="JV107" i="6" s="1"/>
  <c r="JW93" i="6"/>
  <c r="JW107" i="6" s="1"/>
  <c r="KE95" i="6"/>
  <c r="KE109" i="6" s="1"/>
  <c r="JZ95" i="6"/>
  <c r="JZ109" i="6" s="1"/>
  <c r="KC93" i="6"/>
  <c r="KC107" i="6" s="1"/>
  <c r="JY93" i="6"/>
  <c r="JY107" i="6" s="1"/>
  <c r="JU95" i="6"/>
  <c r="JU109" i="6" s="1"/>
  <c r="JW95" i="6"/>
  <c r="JW109" i="6" s="1"/>
  <c r="JY99" i="6"/>
  <c r="JZ99" i="6"/>
  <c r="KD95" i="6"/>
  <c r="KD109" i="6" s="1"/>
  <c r="JX99" i="6"/>
  <c r="KA93" i="6"/>
  <c r="KA107" i="6" s="1"/>
  <c r="JX93" i="6"/>
  <c r="JX107" i="6" s="1"/>
  <c r="KB95" i="6"/>
  <c r="KB109" i="6" s="1"/>
  <c r="JY90" i="6"/>
  <c r="KA95" i="6"/>
  <c r="KA109" i="6" s="1"/>
  <c r="KC99" i="6"/>
  <c r="KE93" i="6"/>
  <c r="KE107" i="6" s="1"/>
  <c r="KA99" i="6"/>
  <c r="KD93" i="6"/>
  <c r="KD107" i="6" s="1"/>
  <c r="JV99" i="6"/>
  <c r="AA6" i="5"/>
  <c r="KM90" i="6" l="1"/>
  <c r="KN90" i="6"/>
  <c r="KQ90" i="6"/>
  <c r="KG90" i="6"/>
  <c r="KP90" i="6"/>
  <c r="KJ90" i="6"/>
  <c r="KI90" i="6"/>
  <c r="KF90" i="6"/>
  <c r="KO90" i="6"/>
  <c r="KK90" i="6"/>
  <c r="KH90" i="6"/>
  <c r="KL99" i="6"/>
  <c r="KN99" i="6"/>
  <c r="KI99" i="6"/>
  <c r="KH93" i="6"/>
  <c r="KH107" i="6" s="1"/>
  <c r="KP93" i="6"/>
  <c r="KP107" i="6" s="1"/>
  <c r="KG95" i="6"/>
  <c r="KG109" i="6" s="1"/>
  <c r="KN95" i="6"/>
  <c r="KN109" i="6" s="1"/>
  <c r="KQ93" i="6"/>
  <c r="KQ107" i="6" s="1"/>
  <c r="KJ95" i="6"/>
  <c r="KJ109" i="6" s="1"/>
  <c r="KO95" i="6"/>
  <c r="KO109" i="6" s="1"/>
  <c r="KH99" i="6"/>
  <c r="KM99" i="6"/>
  <c r="KF93" i="6"/>
  <c r="KF107" i="6" s="1"/>
  <c r="KM95" i="6"/>
  <c r="KM109" i="6" s="1"/>
  <c r="KK93" i="6"/>
  <c r="KK107" i="6" s="1"/>
  <c r="KJ99" i="6"/>
  <c r="KH95" i="6"/>
  <c r="KH109" i="6" s="1"/>
  <c r="KI95" i="6"/>
  <c r="KI109" i="6" s="1"/>
  <c r="KN93" i="6"/>
  <c r="KN107" i="6" s="1"/>
  <c r="KI93" i="6"/>
  <c r="KI107" i="6" s="1"/>
  <c r="KP99" i="6"/>
  <c r="KG99" i="6"/>
  <c r="KL95" i="6"/>
  <c r="KL109" i="6" s="1"/>
  <c r="KQ99" i="6"/>
  <c r="KK99" i="6"/>
  <c r="KG93" i="6"/>
  <c r="KG107" i="6" s="1"/>
  <c r="KJ93" i="6"/>
  <c r="KJ107" i="6" s="1"/>
  <c r="KO99" i="6"/>
  <c r="KL93" i="6"/>
  <c r="KL107" i="6" s="1"/>
  <c r="KO93" i="6"/>
  <c r="KO107" i="6" s="1"/>
  <c r="KP95" i="6"/>
  <c r="KP109" i="6" s="1"/>
  <c r="KM93" i="6"/>
  <c r="KM107" i="6" s="1"/>
  <c r="KF95" i="6"/>
  <c r="KF109" i="6" s="1"/>
  <c r="KK95" i="6"/>
  <c r="KK109" i="6" s="1"/>
  <c r="KQ95" i="6"/>
  <c r="KQ109" i="6" s="1"/>
  <c r="KF99" i="6"/>
  <c r="AB6" i="5"/>
  <c r="KL90" i="6"/>
  <c r="LC90" i="6" l="1"/>
  <c r="KX90" i="6"/>
  <c r="LA90" i="6"/>
  <c r="KS90" i="6"/>
  <c r="KT90" i="6"/>
  <c r="KW90" i="6"/>
  <c r="LB90" i="6"/>
  <c r="KY90" i="6"/>
  <c r="KV90" i="6"/>
  <c r="KR90" i="6"/>
  <c r="KU90" i="6"/>
  <c r="KZ95" i="6"/>
  <c r="KZ109" i="6" s="1"/>
  <c r="LB99" i="6"/>
  <c r="KV93" i="6"/>
  <c r="KV107" i="6" s="1"/>
  <c r="LA95" i="6"/>
  <c r="LA109" i="6" s="1"/>
  <c r="KS95" i="6"/>
  <c r="KS109" i="6" s="1"/>
  <c r="KY93" i="6"/>
  <c r="KY107" i="6" s="1"/>
  <c r="LB93" i="6"/>
  <c r="LB107" i="6" s="1"/>
  <c r="KR99" i="6"/>
  <c r="KX99" i="6"/>
  <c r="LC99" i="6"/>
  <c r="KR93" i="6"/>
  <c r="KR107" i="6" s="1"/>
  <c r="KU95" i="6"/>
  <c r="KU109" i="6" s="1"/>
  <c r="LA93" i="6"/>
  <c r="LA107" i="6" s="1"/>
  <c r="KS93" i="6"/>
  <c r="KS107" i="6" s="1"/>
  <c r="KT95" i="6"/>
  <c r="KT109" i="6" s="1"/>
  <c r="KX95" i="6"/>
  <c r="KX109" i="6" s="1"/>
  <c r="KT93" i="6"/>
  <c r="KT107" i="6" s="1"/>
  <c r="KW99" i="6"/>
  <c r="LC95" i="6"/>
  <c r="LC109" i="6" s="1"/>
  <c r="KW95" i="6"/>
  <c r="KW109" i="6" s="1"/>
  <c r="KZ90" i="6"/>
  <c r="KZ99" i="6"/>
  <c r="KS99" i="6"/>
  <c r="LA99" i="6"/>
  <c r="KV99" i="6"/>
  <c r="KY99" i="6"/>
  <c r="KY95" i="6"/>
  <c r="KY109" i="6" s="1"/>
  <c r="KV95" i="6"/>
  <c r="KV109" i="6" s="1"/>
  <c r="KX93" i="6"/>
  <c r="KX107" i="6" s="1"/>
  <c r="KU93" i="6"/>
  <c r="KU107" i="6" s="1"/>
  <c r="KT99" i="6"/>
  <c r="KW93" i="6"/>
  <c r="KW107" i="6" s="1"/>
  <c r="LB95" i="6"/>
  <c r="LB109" i="6" s="1"/>
  <c r="KZ93" i="6"/>
  <c r="KZ107" i="6" s="1"/>
  <c r="KR95" i="6"/>
  <c r="KR109" i="6" s="1"/>
  <c r="KU99" i="6"/>
  <c r="LC93" i="6"/>
  <c r="LC107" i="6" s="1"/>
  <c r="AC6" i="5"/>
  <c r="LF90" i="6" l="1"/>
  <c r="LJ90" i="6"/>
  <c r="LH90" i="6"/>
  <c r="LL90" i="6"/>
  <c r="LE90" i="6"/>
  <c r="LD90" i="6"/>
  <c r="LK90" i="6"/>
  <c r="LN90" i="6"/>
  <c r="LI90" i="6"/>
  <c r="LO90" i="6"/>
  <c r="LG90" i="6"/>
  <c r="LF93" i="6"/>
  <c r="LF107" i="6" s="1"/>
  <c r="LL93" i="6"/>
  <c r="LL107" i="6" s="1"/>
  <c r="LE93" i="6"/>
  <c r="LE107" i="6" s="1"/>
  <c r="LM90" i="6"/>
  <c r="LM95" i="6"/>
  <c r="LM109" i="6" s="1"/>
  <c r="LH93" i="6"/>
  <c r="LH107" i="6" s="1"/>
  <c r="LK95" i="6"/>
  <c r="LK109" i="6" s="1"/>
  <c r="LD93" i="6"/>
  <c r="LD107" i="6" s="1"/>
  <c r="LJ93" i="6"/>
  <c r="LJ107" i="6" s="1"/>
  <c r="LI93" i="6"/>
  <c r="LI107" i="6" s="1"/>
  <c r="LM93" i="6"/>
  <c r="LM107" i="6" s="1"/>
  <c r="LJ95" i="6"/>
  <c r="LJ109" i="6" s="1"/>
  <c r="LG99" i="6"/>
  <c r="LO99" i="6"/>
  <c r="LD95" i="6"/>
  <c r="LD109" i="6" s="1"/>
  <c r="LL95" i="6"/>
  <c r="LL109" i="6" s="1"/>
  <c r="LI99" i="6"/>
  <c r="LM99" i="6"/>
  <c r="LH95" i="6"/>
  <c r="LH109" i="6" s="1"/>
  <c r="LO95" i="6"/>
  <c r="LO109" i="6" s="1"/>
  <c r="LH99" i="6"/>
  <c r="LE99" i="6"/>
  <c r="LJ99" i="6"/>
  <c r="LE95" i="6"/>
  <c r="LE109" i="6" s="1"/>
  <c r="LI95" i="6"/>
  <c r="LI109" i="6" s="1"/>
  <c r="LN93" i="6"/>
  <c r="LN107" i="6" s="1"/>
  <c r="LG93" i="6"/>
  <c r="LG107" i="6" s="1"/>
  <c r="LF99" i="6"/>
  <c r="LO93" i="6"/>
  <c r="LO107" i="6" s="1"/>
  <c r="LF95" i="6"/>
  <c r="LF109" i="6" s="1"/>
  <c r="LN95" i="6"/>
  <c r="LN109" i="6" s="1"/>
  <c r="LK93" i="6"/>
  <c r="LK107" i="6" s="1"/>
  <c r="LN99" i="6"/>
  <c r="LK99" i="6"/>
  <c r="LL99" i="6"/>
  <c r="LG95" i="6"/>
  <c r="LG109" i="6" s="1"/>
  <c r="LD99" i="6"/>
  <c r="AD6" i="5"/>
  <c r="LS90" i="6" l="1"/>
  <c r="LT90" i="6"/>
  <c r="LV90" i="6"/>
  <c r="LR90" i="6"/>
  <c r="LZ90" i="6"/>
  <c r="LX90" i="6"/>
  <c r="LW90" i="6"/>
  <c r="LQ90" i="6"/>
  <c r="MA90" i="6"/>
  <c r="LY90" i="6"/>
  <c r="LP90" i="6"/>
  <c r="LU90" i="6"/>
  <c r="LZ99" i="6"/>
  <c r="MA99" i="6"/>
  <c r="MA93" i="6"/>
  <c r="MA107" i="6" s="1"/>
  <c r="LU95" i="6"/>
  <c r="LU109" i="6" s="1"/>
  <c r="LQ93" i="6"/>
  <c r="LQ107" i="6" s="1"/>
  <c r="LU93" i="6"/>
  <c r="LU107" i="6" s="1"/>
  <c r="LY95" i="6"/>
  <c r="LY109" i="6" s="1"/>
  <c r="LW95" i="6"/>
  <c r="LW109" i="6" s="1"/>
  <c r="LR99" i="6"/>
  <c r="LX95" i="6"/>
  <c r="LX109" i="6" s="1"/>
  <c r="LP93" i="6"/>
  <c r="LP107" i="6" s="1"/>
  <c r="LT95" i="6"/>
  <c r="LT109" i="6" s="1"/>
  <c r="LW99" i="6"/>
  <c r="LW93" i="6"/>
  <c r="LW107" i="6" s="1"/>
  <c r="LP95" i="6"/>
  <c r="LP109" i="6" s="1"/>
  <c r="LZ93" i="6"/>
  <c r="LZ107" i="6" s="1"/>
  <c r="LP99" i="6"/>
  <c r="LT93" i="6"/>
  <c r="LT107" i="6" s="1"/>
  <c r="LZ95" i="6"/>
  <c r="LZ109" i="6" s="1"/>
  <c r="AE6" i="5"/>
  <c r="LX99" i="6"/>
  <c r="LR93" i="6"/>
  <c r="LR107" i="6" s="1"/>
  <c r="LT99" i="6"/>
  <c r="LV99" i="6"/>
  <c r="LR95" i="6"/>
  <c r="LR109" i="6" s="1"/>
  <c r="LV93" i="6"/>
  <c r="LV107" i="6" s="1"/>
  <c r="LV95" i="6"/>
  <c r="LV109" i="6" s="1"/>
  <c r="LQ95" i="6"/>
  <c r="LQ109" i="6" s="1"/>
  <c r="MA95" i="6"/>
  <c r="MA109" i="6" s="1"/>
  <c r="LU99" i="6"/>
  <c r="LQ99" i="6"/>
  <c r="LS99" i="6"/>
  <c r="LS95" i="6"/>
  <c r="LS109" i="6" s="1"/>
  <c r="LX93" i="6"/>
  <c r="LX107" i="6" s="1"/>
  <c r="LS93" i="6"/>
  <c r="LS107" i="6" s="1"/>
  <c r="LY93" i="6"/>
  <c r="LY107" i="6" s="1"/>
  <c r="LY99" i="6"/>
  <c r="MB90" i="6" l="1"/>
  <c r="MC90" i="6"/>
  <c r="ME90" i="6"/>
  <c r="MD90" i="6"/>
  <c r="MF90" i="6"/>
  <c r="MJ90" i="6"/>
  <c r="MM90" i="6"/>
  <c r="MH90" i="6"/>
  <c r="MI90" i="6"/>
  <c r="MG90" i="6"/>
  <c r="MD99" i="6"/>
  <c r="ML90" i="6"/>
  <c r="MM93" i="6"/>
  <c r="MM107" i="6" s="1"/>
  <c r="MC99" i="6"/>
  <c r="MH95" i="6"/>
  <c r="MH109" i="6" s="1"/>
  <c r="MM95" i="6"/>
  <c r="MM109" i="6" s="1"/>
  <c r="MH93" i="6"/>
  <c r="MH107" i="6" s="1"/>
  <c r="MM99" i="6"/>
  <c r="MH99" i="6"/>
  <c r="ME99" i="6"/>
  <c r="MJ95" i="6"/>
  <c r="MJ109" i="6" s="1"/>
  <c r="MB93" i="6"/>
  <c r="MB107" i="6" s="1"/>
  <c r="MI95" i="6"/>
  <c r="MI109" i="6" s="1"/>
  <c r="MB95" i="6"/>
  <c r="MB109" i="6" s="1"/>
  <c r="MI93" i="6"/>
  <c r="MI107" i="6" s="1"/>
  <c r="MD95" i="6"/>
  <c r="MD109" i="6" s="1"/>
  <c r="MJ93" i="6"/>
  <c r="MJ107" i="6" s="1"/>
  <c r="MF95" i="6"/>
  <c r="MF109" i="6" s="1"/>
  <c r="MK90" i="6"/>
  <c r="MC93" i="6"/>
  <c r="MC107" i="6" s="1"/>
  <c r="ME95" i="6"/>
  <c r="ME109" i="6" s="1"/>
  <c r="MJ99" i="6"/>
  <c r="ME93" i="6"/>
  <c r="ME107" i="6" s="1"/>
  <c r="MK99" i="6"/>
  <c r="MF93" i="6"/>
  <c r="MF107" i="6" s="1"/>
  <c r="MK95" i="6"/>
  <c r="MK109" i="6" s="1"/>
  <c r="MG95" i="6"/>
  <c r="MG109" i="6" s="1"/>
  <c r="MK93" i="6"/>
  <c r="MK107" i="6" s="1"/>
  <c r="MF99" i="6"/>
  <c r="ML93" i="6"/>
  <c r="ML107" i="6" s="1"/>
  <c r="MG93" i="6"/>
  <c r="MG107" i="6" s="1"/>
  <c r="ML95" i="6"/>
  <c r="ML109" i="6" s="1"/>
  <c r="MG99" i="6"/>
  <c r="ML99" i="6"/>
  <c r="MI99" i="6"/>
  <c r="MC95" i="6"/>
  <c r="MC109" i="6" s="1"/>
  <c r="MD93" i="6"/>
  <c r="MD107" i="6" s="1"/>
  <c r="AF6" i="5"/>
  <c r="MB99" i="6"/>
  <c r="MO90" i="6" l="1"/>
  <c r="MX90" i="6"/>
  <c r="MP90" i="6"/>
  <c r="MW90" i="6"/>
  <c r="MT90" i="6"/>
  <c r="MV90" i="6"/>
  <c r="MU90" i="6"/>
  <c r="MY90" i="6"/>
  <c r="MQ90" i="6"/>
  <c r="MN90" i="6"/>
  <c r="MS90" i="6"/>
  <c r="MO95" i="6"/>
  <c r="MO109" i="6" s="1"/>
  <c r="MW93" i="6"/>
  <c r="MW107" i="6" s="1"/>
  <c r="MX99" i="6"/>
  <c r="MX95" i="6"/>
  <c r="MX109" i="6" s="1"/>
  <c r="MV99" i="6"/>
  <c r="MS95" i="6"/>
  <c r="MS109" i="6" s="1"/>
  <c r="MQ93" i="6"/>
  <c r="MQ107" i="6" s="1"/>
  <c r="MO93" i="6"/>
  <c r="MO107" i="6" s="1"/>
  <c r="MY99" i="6"/>
  <c r="MR93" i="6"/>
  <c r="MR107" i="6" s="1"/>
  <c r="MR90" i="6"/>
  <c r="MP93" i="6"/>
  <c r="MP107" i="6" s="1"/>
  <c r="MP99" i="6"/>
  <c r="MN95" i="6"/>
  <c r="MN109" i="6" s="1"/>
  <c r="MX93" i="6"/>
  <c r="MX107" i="6" s="1"/>
  <c r="MV95" i="6"/>
  <c r="MV109" i="6" s="1"/>
  <c r="MT95" i="6"/>
  <c r="MT109" i="6" s="1"/>
  <c r="MQ95" i="6"/>
  <c r="MQ109" i="6" s="1"/>
  <c r="MO99" i="6"/>
  <c r="MR99" i="6"/>
  <c r="MS99" i="6"/>
  <c r="MP95" i="6"/>
  <c r="MP109" i="6" s="1"/>
  <c r="MN99" i="6"/>
  <c r="MY93" i="6"/>
  <c r="MY107" i="6" s="1"/>
  <c r="MV93" i="6"/>
  <c r="MV107" i="6" s="1"/>
  <c r="MT93" i="6"/>
  <c r="MT107" i="6" s="1"/>
  <c r="MR95" i="6"/>
  <c r="MR109" i="6" s="1"/>
  <c r="MW95" i="6"/>
  <c r="MW109" i="6" s="1"/>
  <c r="MU99" i="6"/>
  <c r="MU93" i="6"/>
  <c r="MU107" i="6" s="1"/>
  <c r="MU95" i="6"/>
  <c r="MU109" i="6" s="1"/>
  <c r="MS93" i="6"/>
  <c r="MS107" i="6" s="1"/>
  <c r="MQ99" i="6"/>
  <c r="MN93" i="6"/>
  <c r="MN107" i="6" s="1"/>
  <c r="MY95" i="6"/>
  <c r="MY109" i="6" s="1"/>
  <c r="MW99" i="6"/>
  <c r="MT99" i="6"/>
  <c r="FN22" i="6" l="1"/>
  <c r="KM22" i="6"/>
  <c r="IO22" i="6"/>
  <c r="CC22" i="6"/>
  <c r="GJ22" i="6"/>
  <c r="EA22" i="6"/>
  <c r="IU22" i="6"/>
  <c r="CQ22" i="6"/>
  <c r="DQ22" i="6"/>
  <c r="IR22" i="6"/>
  <c r="EJ22" i="6"/>
  <c r="IH22" i="6"/>
  <c r="FT22" i="6"/>
  <c r="DY22" i="6"/>
  <c r="DI22" i="6"/>
  <c r="EX22" i="6"/>
  <c r="GM22" i="6"/>
  <c r="DN22" i="6"/>
  <c r="HP22" i="6"/>
  <c r="HO22" i="6"/>
  <c r="JX22" i="6"/>
  <c r="IE22" i="6"/>
  <c r="HT22" i="6"/>
  <c r="EG22" i="6"/>
  <c r="GD22" i="6"/>
  <c r="DB22" i="6"/>
  <c r="FU22" i="6"/>
  <c r="AX22" i="6"/>
  <c r="CM22" i="6"/>
  <c r="HZ22" i="6"/>
  <c r="EY22" i="6"/>
  <c r="IN22" i="6"/>
  <c r="GE22" i="6"/>
  <c r="BU22" i="6"/>
  <c r="DJ22" i="6"/>
  <c r="CK22" i="6"/>
  <c r="CE22" i="6"/>
  <c r="GS22" i="6"/>
  <c r="CD22" i="6"/>
  <c r="KD22" i="6"/>
  <c r="CH22" i="6"/>
  <c r="CZ22" i="6"/>
  <c r="GV22" i="6"/>
  <c r="FV22" i="6"/>
  <c r="GH22" i="6"/>
  <c r="CX22" i="6"/>
  <c r="BO22" i="6"/>
  <c r="IK22" i="6"/>
  <c r="DW22" i="6"/>
  <c r="EP22" i="6"/>
  <c r="FS22" i="6"/>
  <c r="DG22" i="6"/>
  <c r="KY22" i="6"/>
  <c r="GY22" i="6"/>
  <c r="KL22" i="6"/>
  <c r="AP22" i="6"/>
  <c r="EW22" i="6"/>
  <c r="FK22" i="6"/>
  <c r="HJ22" i="6"/>
  <c r="HA22" i="6"/>
  <c r="AR22" i="6"/>
  <c r="II22" i="6"/>
  <c r="FW22" i="6"/>
  <c r="HI22" i="6"/>
  <c r="GA22" i="6"/>
  <c r="IG22" i="6"/>
  <c r="DS22" i="6"/>
  <c r="AU22" i="6"/>
  <c r="KS22" i="6"/>
  <c r="DX22" i="6"/>
  <c r="IP22" i="6"/>
  <c r="AW22" i="6"/>
  <c r="JO22" i="6"/>
  <c r="BS22" i="6"/>
  <c r="AL22" i="6"/>
  <c r="CA22" i="6"/>
  <c r="EO22" i="6"/>
  <c r="BK22" i="6"/>
  <c r="BR22" i="6"/>
  <c r="GR22" i="6"/>
  <c r="AQ22" i="6"/>
  <c r="HR22" i="6"/>
  <c r="BB22" i="6"/>
  <c r="BD22" i="6"/>
  <c r="JJ22" i="6"/>
  <c r="IT22" i="6"/>
  <c r="FR22" i="6" l="1"/>
  <c r="JL22" i="6"/>
  <c r="DZ22" i="6"/>
  <c r="GQ22" i="6"/>
  <c r="HL22" i="6"/>
  <c r="AC22" i="6"/>
  <c r="EB22" i="6"/>
  <c r="CF22" i="6"/>
  <c r="IW22" i="6"/>
  <c r="BX22" i="6"/>
  <c r="JY22" i="6"/>
  <c r="KW22" i="6"/>
  <c r="JU22" i="6"/>
  <c r="JT22" i="6"/>
  <c r="HU22" i="6"/>
  <c r="EL22" i="6"/>
  <c r="BI22" i="6"/>
  <c r="IJ22" i="6"/>
  <c r="DU22" i="6"/>
  <c r="KX22" i="6"/>
  <c r="FI22" i="6"/>
  <c r="HN22" i="6"/>
  <c r="KQ22" i="6"/>
  <c r="JF22" i="6"/>
  <c r="HY22" i="6"/>
  <c r="JC22" i="6"/>
  <c r="ET22" i="6"/>
  <c r="CN22" i="6"/>
  <c r="IV22" i="6"/>
  <c r="DM22" i="6"/>
  <c r="AB22" i="6"/>
  <c r="IX22" i="6"/>
  <c r="FP22" i="6"/>
  <c r="GB22" i="6"/>
  <c r="BP22" i="6"/>
  <c r="GF22" i="6"/>
  <c r="HH22" i="6"/>
  <c r="JA22" i="6"/>
  <c r="ES22" i="6"/>
  <c r="EK22" i="6"/>
  <c r="JI22" i="6"/>
  <c r="P22" i="6"/>
  <c r="ED22" i="6"/>
  <c r="GG22" i="6"/>
  <c r="IL22" i="6"/>
  <c r="EC22" i="6"/>
  <c r="ER22" i="6"/>
  <c r="FZ22" i="6"/>
  <c r="AI22" i="6"/>
  <c r="BH22" i="6"/>
  <c r="CW22" i="6"/>
  <c r="FF22" i="6"/>
  <c r="AG22" i="6"/>
  <c r="CB22" i="6"/>
  <c r="JM22" i="6"/>
  <c r="KR22" i="6"/>
  <c r="FE22" i="6"/>
  <c r="AY22" i="6"/>
  <c r="CY22" i="6"/>
  <c r="IF22" i="6"/>
  <c r="DR22" i="6"/>
  <c r="KE22" i="6"/>
  <c r="KP22" i="6"/>
  <c r="X22" i="6"/>
  <c r="GX22" i="6"/>
  <c r="KG22" i="6"/>
  <c r="KH22" i="6"/>
  <c r="CU22" i="6"/>
  <c r="IZ22" i="6"/>
  <c r="HV22" i="6"/>
  <c r="KU22" i="6"/>
  <c r="AK22" i="6"/>
  <c r="GO22" i="6"/>
  <c r="AA22" i="6"/>
  <c r="O22" i="6"/>
  <c r="KV22" i="6"/>
  <c r="BM22" i="6"/>
  <c r="KT22" i="6"/>
  <c r="N22" i="6"/>
  <c r="Z22" i="6"/>
  <c r="JG22" i="6"/>
  <c r="BJ22" i="6"/>
  <c r="DF22" i="6"/>
  <c r="BF22" i="6"/>
  <c r="AM22" i="6"/>
  <c r="GT22" i="6"/>
  <c r="HX22" i="6"/>
  <c r="CJ22" i="6"/>
  <c r="IC22" i="6"/>
  <c r="KB22" i="6"/>
  <c r="DE22" i="6"/>
  <c r="HM22" i="6"/>
  <c r="KO22" i="6"/>
  <c r="FQ22" i="6"/>
  <c r="CG22" i="6"/>
  <c r="U22" i="6"/>
  <c r="BQ22" i="6"/>
  <c r="DT22" i="6"/>
  <c r="EH22" i="6"/>
  <c r="AS22" i="6"/>
  <c r="BC22" i="6"/>
  <c r="CI22" i="6"/>
  <c r="JD22" i="6"/>
  <c r="Q22" i="6"/>
  <c r="JN22" i="6"/>
  <c r="AE22" i="6"/>
  <c r="BT22" i="6"/>
  <c r="FC22" i="6"/>
  <c r="DD22" i="6"/>
  <c r="EU22" i="6"/>
  <c r="R22" i="6"/>
  <c r="S22" i="6"/>
  <c r="BL22" i="6"/>
  <c r="BA22" i="6"/>
  <c r="JB22" i="6"/>
  <c r="GZ22" i="6"/>
  <c r="HE22" i="6"/>
  <c r="KK22" i="6"/>
  <c r="IB22" i="6"/>
  <c r="JZ22" i="6"/>
  <c r="DH22" i="6"/>
  <c r="EE22" i="6"/>
  <c r="ID22" i="6"/>
  <c r="IA22" i="6"/>
  <c r="HW22" i="6"/>
  <c r="JV22" i="6"/>
  <c r="HQ22" i="6"/>
  <c r="FG22" i="6"/>
  <c r="GU22" i="6"/>
  <c r="FL22" i="6"/>
  <c r="GC22" i="6"/>
  <c r="IQ22" i="6"/>
  <c r="HD22" i="6"/>
  <c r="GI22" i="6"/>
  <c r="JK22" i="6"/>
  <c r="CT22" i="6"/>
  <c r="DK22" i="6"/>
  <c r="AH22" i="6"/>
  <c r="HS22" i="6"/>
  <c r="JE22" i="6"/>
  <c r="Y22" i="6"/>
  <c r="AF22" i="6"/>
  <c r="HC22" i="6"/>
  <c r="BW22" i="6"/>
  <c r="AD22" i="6"/>
  <c r="V22" i="6"/>
  <c r="BZ22" i="6"/>
  <c r="BG22" i="6"/>
  <c r="EQ22" i="6"/>
  <c r="AT22" i="6"/>
  <c r="IY22" i="6"/>
  <c r="FX22" i="6"/>
  <c r="FO22" i="6"/>
  <c r="HK22" i="6"/>
  <c r="DO22" i="6"/>
  <c r="T22" i="6"/>
  <c r="HB22" i="6"/>
  <c r="W22" i="6"/>
  <c r="EI22" i="6"/>
  <c r="EZ22" i="6"/>
  <c r="KN22" i="6"/>
  <c r="AO22" i="6"/>
  <c r="DA22" i="6"/>
  <c r="FA22" i="6"/>
  <c r="HF22" i="6"/>
  <c r="FD22" i="6"/>
  <c r="BN22" i="6"/>
  <c r="GN22" i="6"/>
  <c r="AN22" i="6"/>
  <c r="KJ22" i="6"/>
  <c r="KI22" i="6"/>
  <c r="JH22" i="6"/>
  <c r="JW22" i="6"/>
  <c r="DV22" i="6"/>
  <c r="AJ22" i="6"/>
  <c r="HG22" i="6"/>
  <c r="KA22" i="6"/>
  <c r="DC22" i="6"/>
  <c r="FJ22" i="6"/>
  <c r="GP22" i="6"/>
  <c r="JR22" i="6"/>
  <c r="AZ22" i="6"/>
  <c r="EF22" i="6"/>
  <c r="FB22" i="6"/>
  <c r="GW22" i="6"/>
  <c r="BY22" i="6"/>
  <c r="JQ22" i="6"/>
  <c r="EV22" i="6"/>
  <c r="CV22" i="6"/>
  <c r="CO22" i="6"/>
  <c r="GL22" i="6"/>
  <c r="FM22" i="6"/>
  <c r="BV22" i="6"/>
  <c r="IS22" i="6"/>
  <c r="EN22" i="6"/>
  <c r="JP22" i="6"/>
  <c r="JS22" i="6"/>
  <c r="IM22" i="6"/>
  <c r="KC22" i="6"/>
  <c r="DL22" i="6"/>
  <c r="CS22" i="6"/>
  <c r="LB22" i="6"/>
  <c r="LA22" i="6"/>
  <c r="AV22" i="6"/>
  <c r="DP22" i="6"/>
  <c r="CR22" i="6"/>
  <c r="FY22" i="6"/>
  <c r="FH22" i="6"/>
  <c r="GK22" i="6"/>
  <c r="CL22" i="6"/>
  <c r="KZ22" i="6"/>
  <c r="KF22" i="6"/>
  <c r="BE22" i="6"/>
  <c r="CP22" i="6"/>
  <c r="EM22" i="6"/>
  <c r="F22" i="6" l="1"/>
  <c r="H22" i="6"/>
  <c r="L22" i="6"/>
  <c r="J22" i="6"/>
  <c r="D22" i="6"/>
  <c r="G22" i="6"/>
  <c r="I22" i="6"/>
  <c r="M22" i="6"/>
  <c r="K22" i="6"/>
  <c r="E22" i="6"/>
  <c r="LC22" i="6" l="1"/>
  <c r="LE22" i="6" l="1"/>
  <c r="LD22" i="6"/>
  <c r="LF22" i="6" l="1"/>
  <c r="LG22" i="6" l="1"/>
  <c r="LH22" i="6" l="1"/>
  <c r="LI22" i="6" l="1"/>
  <c r="LJ22" i="6"/>
  <c r="LK22" i="6" l="1"/>
  <c r="LL22" i="6" l="1"/>
  <c r="LM22" i="6" l="1"/>
  <c r="LN22" i="6" l="1"/>
  <c r="LO22" i="6" l="1"/>
  <c r="LP22" i="6" l="1"/>
  <c r="LQ22" i="6" l="1"/>
  <c r="LR22" i="6" l="1"/>
  <c r="LS22" i="6" l="1"/>
  <c r="LT22" i="6" l="1"/>
  <c r="LU22" i="6" l="1"/>
  <c r="LV22" i="6" l="1"/>
  <c r="LW22" i="6" l="1"/>
  <c r="LX22" i="6" l="1"/>
  <c r="LY22" i="6" l="1"/>
  <c r="LZ22" i="6" l="1"/>
  <c r="MA22" i="6" l="1"/>
  <c r="MB22" i="6" l="1"/>
  <c r="MC22" i="6" l="1"/>
  <c r="MD22" i="6" l="1"/>
  <c r="ME22" i="6" l="1"/>
  <c r="MF22" i="6" l="1"/>
  <c r="MG22" i="6" l="1"/>
  <c r="MH22" i="6" l="1"/>
  <c r="MI22" i="6" l="1"/>
  <c r="MJ22" i="6" l="1"/>
  <c r="MK22" i="6" l="1"/>
  <c r="ML22" i="6" l="1"/>
  <c r="MM22" i="6" l="1"/>
  <c r="MN22" i="6" l="1"/>
  <c r="MO22" i="6" l="1"/>
  <c r="MP22" i="6" l="1"/>
  <c r="MQ22" i="6"/>
  <c r="MR22" i="6" l="1"/>
  <c r="MS22" i="6" l="1"/>
  <c r="MT22" i="6" l="1"/>
  <c r="MU22" i="6" l="1"/>
  <c r="MV22" i="6" l="1"/>
  <c r="MW22" i="6"/>
  <c r="MX22" i="6" l="1"/>
  <c r="MY22" i="6" l="1"/>
  <c r="E4" i="7" l="1"/>
  <c r="E5" i="7" l="1"/>
  <c r="E8" i="7" s="1"/>
  <c r="E38" i="7"/>
  <c r="E3" i="7"/>
  <c r="F4" i="7"/>
  <c r="F3" i="7" l="1"/>
  <c r="F38" i="7"/>
  <c r="F5" i="7"/>
  <c r="F8" i="7" s="1"/>
  <c r="F12" i="7" s="1"/>
  <c r="E12" i="7"/>
  <c r="E11" i="7"/>
  <c r="E10" i="7" s="1"/>
  <c r="G4" i="7"/>
  <c r="G3" i="7" l="1"/>
  <c r="G38" i="7"/>
  <c r="G5" i="7"/>
  <c r="G8" i="7" s="1"/>
  <c r="G12" i="7" s="1"/>
  <c r="F11" i="7"/>
  <c r="F10" i="7" s="1"/>
  <c r="H4" i="7"/>
  <c r="H38" i="7" l="1"/>
  <c r="H3" i="7"/>
  <c r="H5" i="7"/>
  <c r="H8" i="7" s="1"/>
  <c r="H12" i="7" s="1"/>
  <c r="G11" i="7"/>
  <c r="G10" i="7" s="1"/>
  <c r="I4" i="7"/>
  <c r="H11" i="7" l="1"/>
  <c r="H10" i="7" s="1"/>
  <c r="I5" i="7"/>
  <c r="I8" i="7" s="1"/>
  <c r="I3" i="7"/>
  <c r="I38" i="7"/>
  <c r="J4" i="7"/>
  <c r="J5" i="7" l="1"/>
  <c r="J8" i="7" s="1"/>
  <c r="J3" i="7"/>
  <c r="J38" i="7"/>
  <c r="I12" i="7"/>
  <c r="I11" i="7"/>
  <c r="I10" i="7" s="1"/>
  <c r="K4" i="7"/>
  <c r="K5" i="7" l="1"/>
  <c r="K8" i="7" s="1"/>
  <c r="K38" i="7"/>
  <c r="K3" i="7"/>
  <c r="J12" i="7"/>
  <c r="J11" i="7"/>
  <c r="J10" i="7" s="1"/>
  <c r="L4" i="7"/>
  <c r="K12" i="7" l="1"/>
  <c r="K11" i="7"/>
  <c r="K10" i="7" s="1"/>
  <c r="L38" i="7"/>
  <c r="L5" i="7"/>
  <c r="L8" i="7" s="1"/>
  <c r="L3" i="7"/>
  <c r="M4" i="7"/>
  <c r="L12" i="7" l="1"/>
  <c r="L11" i="7"/>
  <c r="L10" i="7" s="1"/>
  <c r="M5" i="7"/>
  <c r="M8" i="7" s="1"/>
  <c r="M3" i="7"/>
  <c r="M38" i="7"/>
  <c r="N4" i="7"/>
  <c r="N38" i="7" l="1"/>
  <c r="N5" i="7"/>
  <c r="N8" i="7" s="1"/>
  <c r="N3" i="7"/>
  <c r="M12" i="7"/>
  <c r="M11" i="7"/>
  <c r="M10" i="7" s="1"/>
  <c r="O4" i="7"/>
  <c r="O5" i="7" l="1"/>
  <c r="O8" i="7" s="1"/>
  <c r="O3" i="7"/>
  <c r="O38" i="7"/>
  <c r="N12" i="7"/>
  <c r="N11" i="7"/>
  <c r="N10" i="7" s="1"/>
  <c r="O12" i="7" l="1"/>
  <c r="O11" i="7"/>
  <c r="O10" i="7" s="1"/>
  <c r="D4" i="7" l="1"/>
  <c r="D38" i="7" l="1"/>
  <c r="D3" i="7"/>
  <c r="D5" i="7"/>
  <c r="D8" i="7" s="1"/>
  <c r="D12" i="7" s="1"/>
  <c r="MP38" i="7" l="1"/>
  <c r="MP39" i="7"/>
  <c r="MP7" i="7"/>
  <c r="C8" i="17" s="1"/>
  <c r="MP6" i="7"/>
  <c r="C7" i="17" s="1"/>
  <c r="MP12" i="7"/>
  <c r="MP50" i="7" s="1"/>
  <c r="MP8" i="7"/>
  <c r="C9" i="17" s="1"/>
  <c r="D11" i="7"/>
  <c r="D10" i="7" s="1"/>
  <c r="MP10" i="7" s="1"/>
  <c r="C11" i="17" s="1"/>
  <c r="MP11" i="7" l="1"/>
  <c r="C12" i="17" s="1"/>
  <c r="C13" i="17" s="1"/>
  <c r="P4" i="7" l="1"/>
  <c r="P5" i="7" l="1"/>
  <c r="P8" i="7" s="1"/>
  <c r="P3" i="7"/>
  <c r="P38" i="7"/>
  <c r="Q4" i="7"/>
  <c r="Q5" i="7" l="1"/>
  <c r="Q8" i="7" s="1"/>
  <c r="Q38" i="7"/>
  <c r="Q3" i="7"/>
  <c r="P12" i="7"/>
  <c r="P11" i="7"/>
  <c r="MQ6" i="7"/>
  <c r="D7" i="17" s="1"/>
  <c r="MQ39" i="7"/>
  <c r="MQ7" i="7"/>
  <c r="D8" i="17" s="1"/>
  <c r="R4" i="7"/>
  <c r="P10" i="7" l="1"/>
  <c r="R5" i="7"/>
  <c r="R8" i="7" s="1"/>
  <c r="R3" i="7"/>
  <c r="R38" i="7"/>
  <c r="Q12" i="7"/>
  <c r="Q11" i="7"/>
  <c r="Q10" i="7" s="1"/>
  <c r="S4" i="7"/>
  <c r="S5" i="7" l="1"/>
  <c r="S8" i="7" s="1"/>
  <c r="S38" i="7"/>
  <c r="S3" i="7"/>
  <c r="R12" i="7"/>
  <c r="R11" i="7"/>
  <c r="R10" i="7" s="1"/>
  <c r="T4" i="7"/>
  <c r="T5" i="7" l="1"/>
  <c r="T8" i="7" s="1"/>
  <c r="T38" i="7"/>
  <c r="T3" i="7"/>
  <c r="S12" i="7"/>
  <c r="S11" i="7"/>
  <c r="S10" i="7" s="1"/>
  <c r="U4" i="7"/>
  <c r="U5" i="7" l="1"/>
  <c r="U8" i="7" s="1"/>
  <c r="U3" i="7"/>
  <c r="U38" i="7"/>
  <c r="T12" i="7"/>
  <c r="T11" i="7"/>
  <c r="T10" i="7" s="1"/>
  <c r="V4" i="7"/>
  <c r="V5" i="7" l="1"/>
  <c r="V8" i="7" s="1"/>
  <c r="V3" i="7"/>
  <c r="V38" i="7"/>
  <c r="U12" i="7"/>
  <c r="U11" i="7"/>
  <c r="U10" i="7" s="1"/>
  <c r="W4" i="7"/>
  <c r="W5" i="7" l="1"/>
  <c r="W8" i="7" s="1"/>
  <c r="W38" i="7"/>
  <c r="W3" i="7"/>
  <c r="V12" i="7"/>
  <c r="V11" i="7"/>
  <c r="V10" i="7" s="1"/>
  <c r="X4" i="7"/>
  <c r="X3" i="7" l="1"/>
  <c r="X38" i="7"/>
  <c r="X5" i="7"/>
  <c r="X8" i="7" s="1"/>
  <c r="X12" i="7" s="1"/>
  <c r="W12" i="7"/>
  <c r="W11" i="7"/>
  <c r="W10" i="7" s="1"/>
  <c r="Y4" i="7"/>
  <c r="Y5" i="7" l="1"/>
  <c r="Y8" i="7" s="1"/>
  <c r="Y38" i="7"/>
  <c r="Y3" i="7"/>
  <c r="X11" i="7"/>
  <c r="X10" i="7" s="1"/>
  <c r="Z4" i="7"/>
  <c r="Z5" i="7" l="1"/>
  <c r="Z8" i="7" s="1"/>
  <c r="Z3" i="7"/>
  <c r="Z38" i="7"/>
  <c r="Y12" i="7"/>
  <c r="Y11" i="7"/>
  <c r="Y10" i="7" s="1"/>
  <c r="AA4" i="7"/>
  <c r="AA5" i="7" l="1"/>
  <c r="AA8" i="7" s="1"/>
  <c r="AA3" i="7"/>
  <c r="AA38" i="7"/>
  <c r="Z12" i="7"/>
  <c r="Z11" i="7"/>
  <c r="Z10" i="7" s="1"/>
  <c r="AB4" i="7"/>
  <c r="AB5" i="7" l="1"/>
  <c r="AB8" i="7" s="1"/>
  <c r="AB38" i="7"/>
  <c r="AB3" i="7"/>
  <c r="AA12" i="7"/>
  <c r="AA11" i="7"/>
  <c r="AA10" i="7" s="1"/>
  <c r="AC4" i="7"/>
  <c r="AC5" i="7" l="1"/>
  <c r="AC8" i="7" s="1"/>
  <c r="AC38" i="7"/>
  <c r="AC3" i="7"/>
  <c r="AB12" i="7"/>
  <c r="AB11" i="7"/>
  <c r="AB10" i="7" s="1"/>
  <c r="AD4" i="7"/>
  <c r="AD5" i="7" l="1"/>
  <c r="AD8" i="7" s="1"/>
  <c r="AD3" i="7"/>
  <c r="AD38" i="7"/>
  <c r="AC12" i="7"/>
  <c r="AC11" i="7"/>
  <c r="AC10" i="7" s="1"/>
  <c r="AE4" i="7"/>
  <c r="AD12" i="7" l="1"/>
  <c r="AD11" i="7"/>
  <c r="AD10" i="7" s="1"/>
  <c r="AE3" i="7"/>
  <c r="AE5" i="7"/>
  <c r="AE8" i="7" s="1"/>
  <c r="AE38" i="7"/>
  <c r="AF4" i="7"/>
  <c r="AF5" i="7" l="1"/>
  <c r="AF8" i="7" s="1"/>
  <c r="AF3" i="7"/>
  <c r="AF38" i="7"/>
  <c r="AE12" i="7"/>
  <c r="AE11" i="7"/>
  <c r="AE10" i="7" s="1"/>
  <c r="AG4" i="7"/>
  <c r="AG38" i="7" l="1"/>
  <c r="AG5" i="7"/>
  <c r="AG8" i="7" s="1"/>
  <c r="AG12" i="7" s="1"/>
  <c r="AG3" i="7"/>
  <c r="AF12" i="7"/>
  <c r="AF11" i="7"/>
  <c r="AF10" i="7" s="1"/>
  <c r="AH4" i="7"/>
  <c r="AH5" i="7" l="1"/>
  <c r="AH8" i="7" s="1"/>
  <c r="AH38" i="7"/>
  <c r="AH3" i="7"/>
  <c r="AG11" i="7"/>
  <c r="AG10" i="7" s="1"/>
  <c r="AI4" i="7"/>
  <c r="AI3" i="7" l="1"/>
  <c r="AI5" i="7"/>
  <c r="AI8" i="7" s="1"/>
  <c r="AI38" i="7"/>
  <c r="AH12" i="7"/>
  <c r="AH11" i="7"/>
  <c r="AH10" i="7" s="1"/>
  <c r="AJ4" i="7"/>
  <c r="AJ5" i="7" l="1"/>
  <c r="AJ8" i="7" s="1"/>
  <c r="AJ3" i="7"/>
  <c r="AJ38" i="7"/>
  <c r="AI12" i="7"/>
  <c r="AI11" i="7"/>
  <c r="AI10" i="7" s="1"/>
  <c r="AK4" i="7"/>
  <c r="AK5" i="7" l="1"/>
  <c r="AK8" i="7" s="1"/>
  <c r="AK3" i="7"/>
  <c r="AK38" i="7"/>
  <c r="AJ12" i="7"/>
  <c r="AJ11" i="7"/>
  <c r="AJ10" i="7" s="1"/>
  <c r="AL4" i="7"/>
  <c r="AL5" i="7" l="1"/>
  <c r="AL8" i="7" s="1"/>
  <c r="AL3" i="7"/>
  <c r="AL38" i="7"/>
  <c r="AK12" i="7"/>
  <c r="AK11" i="7"/>
  <c r="AK10" i="7" s="1"/>
  <c r="AM4" i="7"/>
  <c r="AM38" i="7" l="1"/>
  <c r="AM5" i="7"/>
  <c r="AM8" i="7" s="1"/>
  <c r="AM3" i="7"/>
  <c r="AL12" i="7"/>
  <c r="AL11" i="7"/>
  <c r="AL10" i="7" s="1"/>
  <c r="AN4" i="7"/>
  <c r="AN5" i="7" l="1"/>
  <c r="AN8" i="7" s="1"/>
  <c r="AN3" i="7"/>
  <c r="AN38" i="7"/>
  <c r="AM12" i="7"/>
  <c r="AM11" i="7"/>
  <c r="AM10" i="7" s="1"/>
  <c r="AO4" i="7"/>
  <c r="AO5" i="7" l="1"/>
  <c r="AO8" i="7" s="1"/>
  <c r="AO3" i="7"/>
  <c r="AO38" i="7"/>
  <c r="AN12" i="7"/>
  <c r="AN11" i="7"/>
  <c r="AN10" i="7" s="1"/>
  <c r="AP4" i="7"/>
  <c r="AP3" i="7" l="1"/>
  <c r="AP5" i="7"/>
  <c r="AP8" i="7" s="1"/>
  <c r="AP38" i="7"/>
  <c r="AO11" i="7"/>
  <c r="AO10" i="7" s="1"/>
  <c r="AO12" i="7"/>
  <c r="AQ4" i="7"/>
  <c r="AQ3" i="7" l="1"/>
  <c r="AQ5" i="7"/>
  <c r="AQ8" i="7" s="1"/>
  <c r="AQ38" i="7"/>
  <c r="AP12" i="7"/>
  <c r="AP11" i="7"/>
  <c r="AP10" i="7" s="1"/>
  <c r="AR4" i="7"/>
  <c r="AR38" i="7" l="1"/>
  <c r="AR5" i="7"/>
  <c r="AR8" i="7" s="1"/>
  <c r="AR11" i="7" s="1"/>
  <c r="AR10" i="7" s="1"/>
  <c r="AR3" i="7"/>
  <c r="AQ11" i="7"/>
  <c r="AQ10" i="7" s="1"/>
  <c r="AQ12" i="7"/>
  <c r="AS4" i="7"/>
  <c r="AS38" i="7" l="1"/>
  <c r="AS3" i="7"/>
  <c r="AS5" i="7"/>
  <c r="AS8" i="7" s="1"/>
  <c r="AS11" i="7" s="1"/>
  <c r="AS10" i="7" s="1"/>
  <c r="AR12" i="7"/>
  <c r="AT4" i="7"/>
  <c r="AT5" i="7" l="1"/>
  <c r="AT8" i="7" s="1"/>
  <c r="AT3" i="7"/>
  <c r="AT38" i="7"/>
  <c r="AS12" i="7"/>
  <c r="AU4" i="7"/>
  <c r="AU5" i="7" l="1"/>
  <c r="AU8" i="7" s="1"/>
  <c r="AU3" i="7"/>
  <c r="AU38" i="7"/>
  <c r="AT11" i="7"/>
  <c r="AT10" i="7" s="1"/>
  <c r="AT12" i="7"/>
  <c r="AV4" i="7"/>
  <c r="AV3" i="7" l="1"/>
  <c r="AV5" i="7"/>
  <c r="AV8" i="7" s="1"/>
  <c r="AV38" i="7"/>
  <c r="AU12" i="7"/>
  <c r="AU11" i="7"/>
  <c r="AU10" i="7" s="1"/>
  <c r="AW4" i="7"/>
  <c r="AW5" i="7" l="1"/>
  <c r="AW8" i="7" s="1"/>
  <c r="AW3" i="7"/>
  <c r="AW38" i="7"/>
  <c r="AV12" i="7"/>
  <c r="AV11" i="7"/>
  <c r="AV10" i="7" s="1"/>
  <c r="AX4" i="7"/>
  <c r="AX5" i="7" l="1"/>
  <c r="AX8" i="7" s="1"/>
  <c r="AX38" i="7"/>
  <c r="AX3" i="7"/>
  <c r="AW12" i="7"/>
  <c r="AW11" i="7"/>
  <c r="AW10" i="7" s="1"/>
  <c r="AY4" i="7"/>
  <c r="AY38" i="7" l="1"/>
  <c r="AY5" i="7"/>
  <c r="AY8" i="7" s="1"/>
  <c r="AY3" i="7"/>
  <c r="AX11" i="7"/>
  <c r="AX10" i="7" s="1"/>
  <c r="AX12" i="7"/>
  <c r="AZ4" i="7"/>
  <c r="AZ3" i="7" l="1"/>
  <c r="AZ5" i="7"/>
  <c r="AZ8" i="7" s="1"/>
  <c r="AZ38" i="7"/>
  <c r="AY11" i="7"/>
  <c r="AY10" i="7" s="1"/>
  <c r="AY12" i="7"/>
  <c r="BA4" i="7"/>
  <c r="BA5" i="7" l="1"/>
  <c r="BA8" i="7" s="1"/>
  <c r="BA38" i="7"/>
  <c r="BA3" i="7"/>
  <c r="AZ11" i="7"/>
  <c r="AZ10" i="7" s="1"/>
  <c r="AZ12" i="7"/>
  <c r="BB4" i="7"/>
  <c r="BA11" i="7" l="1"/>
  <c r="BA10" i="7" s="1"/>
  <c r="BA12" i="7"/>
  <c r="BB5" i="7"/>
  <c r="BB8" i="7" s="1"/>
  <c r="BB38" i="7"/>
  <c r="BB3" i="7"/>
  <c r="BC4" i="7"/>
  <c r="BC5" i="7" l="1"/>
  <c r="BC8" i="7" s="1"/>
  <c r="BC38" i="7"/>
  <c r="BC3" i="7"/>
  <c r="BB12" i="7"/>
  <c r="BB11" i="7"/>
  <c r="BB10" i="7" s="1"/>
  <c r="BD4" i="7"/>
  <c r="BD5" i="7" l="1"/>
  <c r="BD8" i="7" s="1"/>
  <c r="BD38" i="7"/>
  <c r="BD3" i="7"/>
  <c r="BC11" i="7"/>
  <c r="BC10" i="7" s="1"/>
  <c r="BC12" i="7"/>
  <c r="BE4" i="7"/>
  <c r="BD11" i="7" l="1"/>
  <c r="BD10" i="7" s="1"/>
  <c r="BD12" i="7"/>
  <c r="BE5" i="7"/>
  <c r="BE8" i="7" s="1"/>
  <c r="BE3" i="7"/>
  <c r="BE38" i="7"/>
  <c r="BF4" i="7"/>
  <c r="BE11" i="7" l="1"/>
  <c r="BE10" i="7" s="1"/>
  <c r="BE12" i="7"/>
  <c r="BF3" i="7"/>
  <c r="BF5" i="7"/>
  <c r="BF8" i="7" s="1"/>
  <c r="BF38" i="7"/>
  <c r="BG4" i="7"/>
  <c r="BG5" i="7" l="1"/>
  <c r="BG8" i="7" s="1"/>
  <c r="BG38" i="7"/>
  <c r="BG3" i="7"/>
  <c r="BF11" i="7"/>
  <c r="BF10" i="7" s="1"/>
  <c r="BF12" i="7"/>
  <c r="BH4" i="7"/>
  <c r="BH5" i="7" l="1"/>
  <c r="BH8" i="7" s="1"/>
  <c r="BH3" i="7"/>
  <c r="BH38" i="7"/>
  <c r="BG11" i="7"/>
  <c r="BG10" i="7" s="1"/>
  <c r="BG12" i="7"/>
  <c r="BI4" i="7"/>
  <c r="BI5" i="7" l="1"/>
  <c r="BI8" i="7" s="1"/>
  <c r="BI38" i="7"/>
  <c r="BI3" i="7"/>
  <c r="BH11" i="7"/>
  <c r="BH10" i="7" s="1"/>
  <c r="BH12" i="7"/>
  <c r="BJ4" i="7"/>
  <c r="BJ38" i="7" l="1"/>
  <c r="BJ5" i="7"/>
  <c r="BJ8" i="7" s="1"/>
  <c r="BJ3" i="7"/>
  <c r="BI11" i="7"/>
  <c r="BI10" i="7" s="1"/>
  <c r="BI12" i="7"/>
  <c r="BK4" i="7"/>
  <c r="BK38" i="7" l="1"/>
  <c r="BK3" i="7"/>
  <c r="BK5" i="7"/>
  <c r="BK8" i="7" s="1"/>
  <c r="BJ11" i="7"/>
  <c r="BJ10" i="7" s="1"/>
  <c r="BJ12" i="7"/>
  <c r="BL4" i="7"/>
  <c r="BL5" i="7" l="1"/>
  <c r="BL8" i="7" s="1"/>
  <c r="BL3" i="7"/>
  <c r="BL38" i="7"/>
  <c r="BK11" i="7"/>
  <c r="BK10" i="7" s="1"/>
  <c r="BK12" i="7"/>
  <c r="BM4" i="7"/>
  <c r="BM5" i="7" l="1"/>
  <c r="BM8" i="7" s="1"/>
  <c r="BM3" i="7"/>
  <c r="BM38" i="7"/>
  <c r="BL11" i="7"/>
  <c r="BL10" i="7" s="1"/>
  <c r="BL12" i="7"/>
  <c r="BN4" i="7"/>
  <c r="BN5" i="7" l="1"/>
  <c r="BN8" i="7" s="1"/>
  <c r="BN38" i="7"/>
  <c r="BN3" i="7"/>
  <c r="BM11" i="7"/>
  <c r="BM10" i="7" s="1"/>
  <c r="BM12" i="7"/>
  <c r="BO4" i="7"/>
  <c r="BO5" i="7" l="1"/>
  <c r="BO8" i="7" s="1"/>
  <c r="BO3" i="7"/>
  <c r="BO38" i="7"/>
  <c r="BN12" i="7"/>
  <c r="BN11" i="7"/>
  <c r="BN10" i="7" s="1"/>
  <c r="BP4" i="7"/>
  <c r="BP5" i="7" l="1"/>
  <c r="BP8" i="7" s="1"/>
  <c r="BP38" i="7"/>
  <c r="BP3" i="7"/>
  <c r="BO11" i="7"/>
  <c r="BO10" i="7" s="1"/>
  <c r="BO12" i="7"/>
  <c r="BQ4" i="7"/>
  <c r="BQ5" i="7" l="1"/>
  <c r="BQ8" i="7" s="1"/>
  <c r="BQ3" i="7"/>
  <c r="BQ38" i="7"/>
  <c r="BP12" i="7"/>
  <c r="BP11" i="7"/>
  <c r="BP10" i="7" s="1"/>
  <c r="BR4" i="7"/>
  <c r="BR5" i="7" l="1"/>
  <c r="BR8" i="7" s="1"/>
  <c r="BR3" i="7"/>
  <c r="BR38" i="7"/>
  <c r="BQ11" i="7"/>
  <c r="BQ10" i="7" s="1"/>
  <c r="BQ12" i="7"/>
  <c r="BS4" i="7"/>
  <c r="BS5" i="7" l="1"/>
  <c r="BS8" i="7" s="1"/>
  <c r="BS38" i="7"/>
  <c r="BS3" i="7"/>
  <c r="BR11" i="7"/>
  <c r="BR10" i="7" s="1"/>
  <c r="BR12" i="7"/>
  <c r="BT4" i="7"/>
  <c r="BT5" i="7" l="1"/>
  <c r="BT8" i="7" s="1"/>
  <c r="BT3" i="7"/>
  <c r="BT38" i="7"/>
  <c r="BS11" i="7"/>
  <c r="BS10" i="7" s="1"/>
  <c r="BS12" i="7"/>
  <c r="BU4" i="7"/>
  <c r="BU5" i="7" l="1"/>
  <c r="BU8" i="7" s="1"/>
  <c r="BU3" i="7"/>
  <c r="BU38" i="7"/>
  <c r="BT11" i="7"/>
  <c r="BT10" i="7" s="1"/>
  <c r="BT12" i="7"/>
  <c r="BV4" i="7"/>
  <c r="BV5" i="7" l="1"/>
  <c r="BV8" i="7" s="1"/>
  <c r="BV38" i="7"/>
  <c r="BV3" i="7"/>
  <c r="BU11" i="7"/>
  <c r="BU10" i="7" s="1"/>
  <c r="BU12" i="7"/>
  <c r="BW4" i="7"/>
  <c r="BW5" i="7" l="1"/>
  <c r="BW8" i="7" s="1"/>
  <c r="BW3" i="7"/>
  <c r="BW38" i="7"/>
  <c r="BV11" i="7"/>
  <c r="BV10" i="7" s="1"/>
  <c r="BV12" i="7"/>
  <c r="BX4" i="7"/>
  <c r="BX5" i="7" l="1"/>
  <c r="BX8" i="7" s="1"/>
  <c r="BX38" i="7"/>
  <c r="BX3" i="7"/>
  <c r="BW12" i="7"/>
  <c r="BW11" i="7"/>
  <c r="BW10" i="7" s="1"/>
  <c r="BY4" i="7"/>
  <c r="BY5" i="7" l="1"/>
  <c r="BY8" i="7" s="1"/>
  <c r="BY3" i="7"/>
  <c r="BY38" i="7"/>
  <c r="BX12" i="7"/>
  <c r="BX11" i="7"/>
  <c r="BX10" i="7" s="1"/>
  <c r="BZ4" i="7"/>
  <c r="BZ38" i="7" l="1"/>
  <c r="BZ3" i="7"/>
  <c r="BZ5" i="7"/>
  <c r="BZ8" i="7" s="1"/>
  <c r="BZ11" i="7" s="1"/>
  <c r="BZ10" i="7" s="1"/>
  <c r="BY11" i="7"/>
  <c r="BY10" i="7" s="1"/>
  <c r="BY12" i="7"/>
  <c r="CA4" i="7"/>
  <c r="CA5" i="7" l="1"/>
  <c r="CA8" i="7" s="1"/>
  <c r="CA3" i="7"/>
  <c r="CA38" i="7"/>
  <c r="BZ12" i="7"/>
  <c r="CB4" i="7"/>
  <c r="CB5" i="7" l="1"/>
  <c r="CB8" i="7" s="1"/>
  <c r="CB3" i="7"/>
  <c r="CB38" i="7"/>
  <c r="CA11" i="7"/>
  <c r="CA10" i="7" s="1"/>
  <c r="CA12" i="7"/>
  <c r="CC4" i="7"/>
  <c r="CC5" i="7" l="1"/>
  <c r="CC8" i="7" s="1"/>
  <c r="CC3" i="7"/>
  <c r="CC38" i="7"/>
  <c r="CB11" i="7"/>
  <c r="CB10" i="7" s="1"/>
  <c r="CB12" i="7"/>
  <c r="CD4" i="7"/>
  <c r="CD5" i="7" l="1"/>
  <c r="CD8" i="7" s="1"/>
  <c r="CD3" i="7"/>
  <c r="CD38" i="7"/>
  <c r="CC11" i="7"/>
  <c r="CC10" i="7" s="1"/>
  <c r="CC12" i="7"/>
  <c r="CE4" i="7"/>
  <c r="CE5" i="7" l="1"/>
  <c r="CE8" i="7" s="1"/>
  <c r="CE3" i="7"/>
  <c r="CE38" i="7"/>
  <c r="CD11" i="7"/>
  <c r="CD10" i="7" s="1"/>
  <c r="CD12" i="7"/>
  <c r="CF4" i="7"/>
  <c r="CF5" i="7" l="1"/>
  <c r="CF8" i="7" s="1"/>
  <c r="CF3" i="7"/>
  <c r="CF38" i="7"/>
  <c r="CE11" i="7"/>
  <c r="CE10" i="7" s="1"/>
  <c r="CE12" i="7"/>
  <c r="CG4" i="7"/>
  <c r="CG5" i="7" l="1"/>
  <c r="CG8" i="7" s="1"/>
  <c r="CG38" i="7"/>
  <c r="CG3" i="7"/>
  <c r="CF11" i="7"/>
  <c r="CF10" i="7" s="1"/>
  <c r="CF12" i="7"/>
  <c r="CH4" i="7"/>
  <c r="CH5" i="7" l="1"/>
  <c r="CH8" i="7" s="1"/>
  <c r="CH3" i="7"/>
  <c r="CH38" i="7"/>
  <c r="CG11" i="7"/>
  <c r="CG10" i="7" s="1"/>
  <c r="CG12" i="7"/>
  <c r="CI4" i="7"/>
  <c r="CI5" i="7" l="1"/>
  <c r="CI8" i="7" s="1"/>
  <c r="CI38" i="7"/>
  <c r="CI3" i="7"/>
  <c r="CH12" i="7"/>
  <c r="CH11" i="7"/>
  <c r="CH10" i="7" s="1"/>
  <c r="CJ4" i="7"/>
  <c r="CJ5" i="7" l="1"/>
  <c r="CJ8" i="7" s="1"/>
  <c r="CJ3" i="7"/>
  <c r="CJ38" i="7"/>
  <c r="CI11" i="7"/>
  <c r="CI10" i="7" s="1"/>
  <c r="CI12" i="7"/>
  <c r="CK4" i="7"/>
  <c r="CK5" i="7" l="1"/>
  <c r="CK8" i="7" s="1"/>
  <c r="CK3" i="7"/>
  <c r="CK38" i="7"/>
  <c r="CJ24" i="7"/>
  <c r="CJ11" i="7"/>
  <c r="CJ10" i="7" s="1"/>
  <c r="CJ12" i="7"/>
  <c r="CL4" i="7"/>
  <c r="CK24" i="7" l="1"/>
  <c r="CK12" i="7"/>
  <c r="CK11" i="7"/>
  <c r="CK10" i="7" s="1"/>
  <c r="CL3" i="7"/>
  <c r="CL38" i="7"/>
  <c r="CL5" i="7"/>
  <c r="CL8" i="7" s="1"/>
  <c r="CL11" i="7" s="1"/>
  <c r="CL10" i="7" s="1"/>
  <c r="CM4" i="7"/>
  <c r="CL24" i="7" l="1"/>
  <c r="CL12" i="7"/>
  <c r="CM5" i="7"/>
  <c r="CM8" i="7" s="1"/>
  <c r="CM3" i="7"/>
  <c r="CM38" i="7"/>
  <c r="CN4" i="7"/>
  <c r="CM12" i="7" l="1"/>
  <c r="CM24" i="7"/>
  <c r="CM11" i="7"/>
  <c r="CM10" i="7" s="1"/>
  <c r="CN5" i="7"/>
  <c r="CN8" i="7" s="1"/>
  <c r="CN3" i="7"/>
  <c r="CN38" i="7"/>
  <c r="CO4" i="7"/>
  <c r="CO3" i="7" l="1"/>
  <c r="CO38" i="7"/>
  <c r="CO5" i="7"/>
  <c r="CO8" i="7" s="1"/>
  <c r="CN24" i="7"/>
  <c r="CN12" i="7"/>
  <c r="CN11" i="7"/>
  <c r="CN10" i="7" s="1"/>
  <c r="CP4" i="7"/>
  <c r="CP3" i="7" l="1"/>
  <c r="CP38" i="7"/>
  <c r="CP5" i="7"/>
  <c r="CP8" i="7" s="1"/>
  <c r="CP11" i="7" s="1"/>
  <c r="CP10" i="7" s="1"/>
  <c r="CO24" i="7"/>
  <c r="CO11" i="7"/>
  <c r="CO10" i="7" s="1"/>
  <c r="CO12" i="7"/>
  <c r="CQ4" i="7"/>
  <c r="CQ5" i="7" l="1"/>
  <c r="CQ8" i="7" s="1"/>
  <c r="CQ3" i="7"/>
  <c r="CQ38" i="7"/>
  <c r="CP24" i="7"/>
  <c r="CP12" i="7"/>
  <c r="CR4" i="7"/>
  <c r="CR38" i="7" l="1"/>
  <c r="CR5" i="7"/>
  <c r="CR8" i="7" s="1"/>
  <c r="CR3" i="7"/>
  <c r="CQ24" i="7"/>
  <c r="CQ11" i="7"/>
  <c r="CQ10" i="7" s="1"/>
  <c r="CQ12" i="7"/>
  <c r="CS4" i="7"/>
  <c r="CS38" i="7" l="1"/>
  <c r="CS5" i="7"/>
  <c r="CS8" i="7" s="1"/>
  <c r="CS3" i="7"/>
  <c r="CR24" i="7"/>
  <c r="CR12" i="7"/>
  <c r="CR11" i="7"/>
  <c r="CR10" i="7" s="1"/>
  <c r="CT4" i="7"/>
  <c r="CT38" i="7" l="1"/>
  <c r="CT5" i="7"/>
  <c r="CT8" i="7" s="1"/>
  <c r="CT3" i="7"/>
  <c r="CS24" i="7"/>
  <c r="CS11" i="7"/>
  <c r="CS10" i="7" s="1"/>
  <c r="CS12" i="7"/>
  <c r="CU4" i="7"/>
  <c r="CU5" i="7" l="1"/>
  <c r="CU8" i="7" s="1"/>
  <c r="CU38" i="7"/>
  <c r="CU3" i="7"/>
  <c r="CT24" i="7"/>
  <c r="CT12" i="7"/>
  <c r="CT11" i="7"/>
  <c r="CT10" i="7" s="1"/>
  <c r="CV4" i="7"/>
  <c r="CV5" i="7" l="1"/>
  <c r="CV8" i="7" s="1"/>
  <c r="CV38" i="7"/>
  <c r="CV3" i="7"/>
  <c r="CU24" i="7"/>
  <c r="CU12" i="7"/>
  <c r="CU11" i="7"/>
  <c r="CU10" i="7" s="1"/>
  <c r="CW4" i="7"/>
  <c r="CW5" i="7" l="1"/>
  <c r="CW8" i="7" s="1"/>
  <c r="CW3" i="7"/>
  <c r="CW38" i="7"/>
  <c r="CV24" i="7"/>
  <c r="CV12" i="7"/>
  <c r="CV11" i="7"/>
  <c r="CV10" i="7" s="1"/>
  <c r="CX4" i="7"/>
  <c r="CX5" i="7" l="1"/>
  <c r="CX8" i="7" s="1"/>
  <c r="CX3" i="7"/>
  <c r="CX38" i="7"/>
  <c r="CW24" i="7"/>
  <c r="CW12" i="7"/>
  <c r="CW11" i="7"/>
  <c r="CW10" i="7" s="1"/>
  <c r="CY4" i="7"/>
  <c r="CY5" i="7" l="1"/>
  <c r="CY8" i="7" s="1"/>
  <c r="CY3" i="7"/>
  <c r="CY38" i="7"/>
  <c r="CX24" i="7"/>
  <c r="CX12" i="7"/>
  <c r="CX11" i="7"/>
  <c r="CX10" i="7" s="1"/>
  <c r="CZ4" i="7" l="1"/>
  <c r="CY12" i="7"/>
  <c r="CY11" i="7"/>
  <c r="CY10" i="7" s="1"/>
  <c r="CY24" i="7"/>
  <c r="DA4" i="7"/>
  <c r="DA5" i="7" l="1"/>
  <c r="DA8" i="7" s="1"/>
  <c r="DA3" i="7"/>
  <c r="DA38" i="7"/>
  <c r="CZ3" i="7"/>
  <c r="CZ5" i="7"/>
  <c r="CZ8" i="7" s="1"/>
  <c r="CZ38" i="7"/>
  <c r="DB4" i="7"/>
  <c r="DB5" i="7" l="1"/>
  <c r="DB8" i="7" s="1"/>
  <c r="DB38" i="7"/>
  <c r="DB3" i="7"/>
  <c r="CZ12" i="7"/>
  <c r="CZ11" i="7"/>
  <c r="CZ10" i="7" s="1"/>
  <c r="CZ24" i="7"/>
  <c r="DA12" i="7"/>
  <c r="DA24" i="7"/>
  <c r="DA11" i="7"/>
  <c r="DA10" i="7" s="1"/>
  <c r="DC4" i="7"/>
  <c r="DB24" i="7" l="1"/>
  <c r="DB11" i="7"/>
  <c r="DB10" i="7" s="1"/>
  <c r="DB12" i="7"/>
  <c r="DC5" i="7"/>
  <c r="DC8" i="7" s="1"/>
  <c r="DC38" i="7"/>
  <c r="DC3" i="7"/>
  <c r="DD4" i="7"/>
  <c r="DD5" i="7" l="1"/>
  <c r="DD8" i="7" s="1"/>
  <c r="DD3" i="7"/>
  <c r="DD38" i="7"/>
  <c r="DC24" i="7"/>
  <c r="DC11" i="7"/>
  <c r="DC10" i="7" s="1"/>
  <c r="DC12" i="7"/>
  <c r="DE4" i="7"/>
  <c r="DE5" i="7" l="1"/>
  <c r="DE8" i="7" s="1"/>
  <c r="DE38" i="7"/>
  <c r="DE3" i="7"/>
  <c r="DD11" i="7"/>
  <c r="DD10" i="7" s="1"/>
  <c r="DD24" i="7"/>
  <c r="DD12" i="7"/>
  <c r="DF4" i="7"/>
  <c r="DF5" i="7" l="1"/>
  <c r="DF8" i="7" s="1"/>
  <c r="DF3" i="7"/>
  <c r="DF38" i="7"/>
  <c r="DE11" i="7"/>
  <c r="DE10" i="7" s="1"/>
  <c r="DE24" i="7"/>
  <c r="DE12" i="7"/>
  <c r="DG4" i="7"/>
  <c r="DG5" i="7" l="1"/>
  <c r="DG8" i="7" s="1"/>
  <c r="DG38" i="7"/>
  <c r="DG3" i="7"/>
  <c r="DF11" i="7"/>
  <c r="DF10" i="7" s="1"/>
  <c r="DF24" i="7"/>
  <c r="DF12" i="7"/>
  <c r="DH4" i="7"/>
  <c r="DH5" i="7" l="1"/>
  <c r="DH8" i="7" s="1"/>
  <c r="DH38" i="7"/>
  <c r="DH3" i="7"/>
  <c r="DG24" i="7"/>
  <c r="DG12" i="7"/>
  <c r="DG11" i="7"/>
  <c r="DG10" i="7" s="1"/>
  <c r="DI4" i="7"/>
  <c r="DI5" i="7" l="1"/>
  <c r="DI8" i="7" s="1"/>
  <c r="DI38" i="7"/>
  <c r="DI3" i="7"/>
  <c r="DH24" i="7"/>
  <c r="DH12" i="7"/>
  <c r="DH11" i="7"/>
  <c r="DH10" i="7" s="1"/>
  <c r="DJ4" i="7"/>
  <c r="DJ5" i="7" l="1"/>
  <c r="DJ8" i="7" s="1"/>
  <c r="DJ3" i="7"/>
  <c r="DJ38" i="7"/>
  <c r="DI24" i="7"/>
  <c r="DI12" i="7"/>
  <c r="DI11" i="7"/>
  <c r="DI10" i="7" s="1"/>
  <c r="DK4" i="7"/>
  <c r="DK3" i="7" l="1"/>
  <c r="DK38" i="7"/>
  <c r="DK5" i="7"/>
  <c r="DK8" i="7" s="1"/>
  <c r="DJ24" i="7"/>
  <c r="DJ11" i="7"/>
  <c r="DJ10" i="7" s="1"/>
  <c r="DJ12" i="7"/>
  <c r="DL4" i="7"/>
  <c r="DL5" i="7" l="1"/>
  <c r="DL8" i="7" s="1"/>
  <c r="DL3" i="7"/>
  <c r="DL38" i="7"/>
  <c r="DK11" i="7"/>
  <c r="DK10" i="7" s="1"/>
  <c r="DK24" i="7"/>
  <c r="DK12" i="7"/>
  <c r="DM4" i="7"/>
  <c r="DM5" i="7" l="1"/>
  <c r="DM8" i="7" s="1"/>
  <c r="DM3" i="7"/>
  <c r="DM38" i="7"/>
  <c r="DL11" i="7"/>
  <c r="DL10" i="7" s="1"/>
  <c r="DL24" i="7"/>
  <c r="DL12" i="7"/>
  <c r="DN4" i="7"/>
  <c r="DN5" i="7" l="1"/>
  <c r="DN8" i="7" s="1"/>
  <c r="DN3" i="7"/>
  <c r="DN38" i="7"/>
  <c r="DM11" i="7"/>
  <c r="DM10" i="7" s="1"/>
  <c r="DM24" i="7"/>
  <c r="DM12" i="7"/>
  <c r="DO4" i="7"/>
  <c r="DO5" i="7" l="1"/>
  <c r="DO8" i="7" s="1"/>
  <c r="DO38" i="7"/>
  <c r="DO3" i="7"/>
  <c r="DN24" i="7"/>
  <c r="DN12" i="7"/>
  <c r="DN11" i="7"/>
  <c r="DN10" i="7" s="1"/>
  <c r="DP4" i="7"/>
  <c r="DO24" i="7" l="1"/>
  <c r="DO12" i="7"/>
  <c r="DO11" i="7"/>
  <c r="DO10" i="7" s="1"/>
  <c r="DP38" i="7"/>
  <c r="DP5" i="7"/>
  <c r="DP8" i="7" s="1"/>
  <c r="DP3" i="7"/>
  <c r="DQ4" i="7"/>
  <c r="DQ38" i="7" l="1"/>
  <c r="DQ5" i="7"/>
  <c r="DQ8" i="7" s="1"/>
  <c r="DQ3" i="7"/>
  <c r="DP24" i="7"/>
  <c r="DP11" i="7"/>
  <c r="DP10" i="7" s="1"/>
  <c r="DP12" i="7"/>
  <c r="DR4" i="7"/>
  <c r="DR5" i="7" l="1"/>
  <c r="DR8" i="7" s="1"/>
  <c r="DR38" i="7"/>
  <c r="DR3" i="7"/>
  <c r="DQ24" i="7"/>
  <c r="DQ11" i="7"/>
  <c r="DQ10" i="7" s="1"/>
  <c r="DQ12" i="7"/>
  <c r="DS4" i="7"/>
  <c r="DS5" i="7" l="1"/>
  <c r="DS8" i="7" s="1"/>
  <c r="DS3" i="7"/>
  <c r="DS38" i="7"/>
  <c r="DR24" i="7"/>
  <c r="DR11" i="7"/>
  <c r="DR10" i="7" s="1"/>
  <c r="DR12" i="7"/>
  <c r="DT4" i="7"/>
  <c r="DT3" i="7" l="1"/>
  <c r="DT38" i="7"/>
  <c r="DT5" i="7"/>
  <c r="DT8" i="7" s="1"/>
  <c r="DS11" i="7"/>
  <c r="DS10" i="7" s="1"/>
  <c r="DS24" i="7"/>
  <c r="DS12" i="7"/>
  <c r="DU4" i="7"/>
  <c r="DU5" i="7" l="1"/>
  <c r="DU8" i="7" s="1"/>
  <c r="DU3" i="7"/>
  <c r="DU38" i="7"/>
  <c r="DT24" i="7"/>
  <c r="DT11" i="7"/>
  <c r="DT10" i="7" s="1"/>
  <c r="DT12" i="7"/>
  <c r="DV4" i="7"/>
  <c r="DU24" i="7" l="1"/>
  <c r="DU11" i="7"/>
  <c r="DU10" i="7" s="1"/>
  <c r="DU12" i="7"/>
  <c r="DV5" i="7"/>
  <c r="DV8" i="7" s="1"/>
  <c r="DV38" i="7"/>
  <c r="DV3" i="7"/>
  <c r="DW4" i="7"/>
  <c r="DW5" i="7" l="1"/>
  <c r="DW8" i="7" s="1"/>
  <c r="DW38" i="7"/>
  <c r="DW3" i="7"/>
  <c r="DV24" i="7"/>
  <c r="DV11" i="7"/>
  <c r="DV10" i="7" s="1"/>
  <c r="DV12" i="7"/>
  <c r="DX4" i="7"/>
  <c r="DX5" i="7" l="1"/>
  <c r="DX8" i="7" s="1"/>
  <c r="DX3" i="7"/>
  <c r="DX38" i="7"/>
  <c r="DW24" i="7"/>
  <c r="DW12" i="7"/>
  <c r="DW11" i="7"/>
  <c r="DW10" i="7" s="1"/>
  <c r="DY4" i="7"/>
  <c r="DY5" i="7" l="1"/>
  <c r="DY8" i="7" s="1"/>
  <c r="DY3" i="7"/>
  <c r="DY38" i="7"/>
  <c r="DX24" i="7"/>
  <c r="DX12" i="7"/>
  <c r="DX11" i="7"/>
  <c r="DX10" i="7" s="1"/>
  <c r="DZ4" i="7"/>
  <c r="DZ3" i="7" l="1"/>
  <c r="DZ5" i="7"/>
  <c r="DZ8" i="7" s="1"/>
  <c r="DZ38" i="7"/>
  <c r="DY12" i="7"/>
  <c r="DY24" i="7"/>
  <c r="DY11" i="7"/>
  <c r="DY10" i="7" s="1"/>
  <c r="EA4" i="7"/>
  <c r="EA5" i="7" l="1"/>
  <c r="EA8" i="7" s="1"/>
  <c r="EA11" i="7" s="1"/>
  <c r="EA10" i="7" s="1"/>
  <c r="EA3" i="7"/>
  <c r="EA38" i="7"/>
  <c r="DZ24" i="7"/>
  <c r="DZ12" i="7"/>
  <c r="DZ11" i="7"/>
  <c r="DZ10" i="7" s="1"/>
  <c r="EB4" i="7"/>
  <c r="EB5" i="7" l="1"/>
  <c r="EB8" i="7" s="1"/>
  <c r="EB3" i="7"/>
  <c r="EB38" i="7"/>
  <c r="EA24" i="7"/>
  <c r="EA12" i="7"/>
  <c r="EC4" i="7"/>
  <c r="EC5" i="7" l="1"/>
  <c r="EC8" i="7" s="1"/>
  <c r="EC3" i="7"/>
  <c r="EC38" i="7"/>
  <c r="EB24" i="7"/>
  <c r="EB11" i="7"/>
  <c r="EB10" i="7" s="1"/>
  <c r="EB12" i="7"/>
  <c r="ED4" i="7"/>
  <c r="ED3" i="7" l="1"/>
  <c r="ED5" i="7"/>
  <c r="ED8" i="7" s="1"/>
  <c r="ED38" i="7"/>
  <c r="EC11" i="7"/>
  <c r="EC10" i="7" s="1"/>
  <c r="EC24" i="7"/>
  <c r="EC12" i="7"/>
  <c r="EE4" i="7"/>
  <c r="EE5" i="7" l="1"/>
  <c r="EE8" i="7" s="1"/>
  <c r="EE3" i="7"/>
  <c r="EE38" i="7"/>
  <c r="ED24" i="7"/>
  <c r="ED11" i="7"/>
  <c r="ED10" i="7" s="1"/>
  <c r="ED12" i="7"/>
  <c r="EF4" i="7"/>
  <c r="EF3" i="7" l="1"/>
  <c r="EF38" i="7"/>
  <c r="EF5" i="7"/>
  <c r="EF8" i="7" s="1"/>
  <c r="EF12" i="7" s="1"/>
  <c r="EE12" i="7"/>
  <c r="EE24" i="7"/>
  <c r="EE11" i="7"/>
  <c r="EE10" i="7" s="1"/>
  <c r="EG4" i="7"/>
  <c r="EG5" i="7" l="1"/>
  <c r="EG8" i="7" s="1"/>
  <c r="EG38" i="7"/>
  <c r="EG3" i="7"/>
  <c r="EF24" i="7"/>
  <c r="EF11" i="7"/>
  <c r="EF10" i="7" s="1"/>
  <c r="EH4" i="7"/>
  <c r="EH5" i="7" l="1"/>
  <c r="EH8" i="7" s="1"/>
  <c r="EH11" i="7" s="1"/>
  <c r="EH10" i="7" s="1"/>
  <c r="EH3" i="7"/>
  <c r="EH38" i="7"/>
  <c r="EG24" i="7"/>
  <c r="EG11" i="7"/>
  <c r="EG10" i="7" s="1"/>
  <c r="EG12" i="7"/>
  <c r="EI4" i="7"/>
  <c r="EI5" i="7" l="1"/>
  <c r="EI8" i="7" s="1"/>
  <c r="EI3" i="7"/>
  <c r="EI38" i="7"/>
  <c r="EH24" i="7"/>
  <c r="EH12" i="7"/>
  <c r="EJ4" i="7"/>
  <c r="EJ5" i="7" l="1"/>
  <c r="EJ8" i="7" s="1"/>
  <c r="EJ38" i="7"/>
  <c r="EJ3" i="7"/>
  <c r="EI24" i="7"/>
  <c r="EI11" i="7"/>
  <c r="EI10" i="7" s="1"/>
  <c r="EI12" i="7"/>
  <c r="EK4" i="7"/>
  <c r="EK5" i="7" l="1"/>
  <c r="EK8" i="7" s="1"/>
  <c r="EK38" i="7"/>
  <c r="EK3" i="7"/>
  <c r="EJ24" i="7"/>
  <c r="EJ11" i="7"/>
  <c r="EJ10" i="7" s="1"/>
  <c r="EJ12" i="7"/>
  <c r="EL4" i="7"/>
  <c r="EK24" i="7" l="1"/>
  <c r="EK11" i="7"/>
  <c r="EK10" i="7" s="1"/>
  <c r="EK12" i="7"/>
  <c r="EL5" i="7"/>
  <c r="EL8" i="7" s="1"/>
  <c r="EL3" i="7"/>
  <c r="EL38" i="7"/>
  <c r="EM4" i="7"/>
  <c r="EM38" i="7" l="1"/>
  <c r="EM5" i="7"/>
  <c r="EM8" i="7" s="1"/>
  <c r="EM11" i="7" s="1"/>
  <c r="EM10" i="7" s="1"/>
  <c r="EM3" i="7"/>
  <c r="EL24" i="7"/>
  <c r="EL12" i="7"/>
  <c r="EL11" i="7"/>
  <c r="EL10" i="7" s="1"/>
  <c r="EN4" i="7"/>
  <c r="EN5" i="7" l="1"/>
  <c r="EN8" i="7" s="1"/>
  <c r="EN38" i="7"/>
  <c r="EN3" i="7"/>
  <c r="EM24" i="7"/>
  <c r="EM12" i="7"/>
  <c r="EO4" i="7"/>
  <c r="EO5" i="7" l="1"/>
  <c r="EO8" i="7" s="1"/>
  <c r="EO38" i="7"/>
  <c r="EO3" i="7"/>
  <c r="EN24" i="7"/>
  <c r="EN12" i="7"/>
  <c r="EN11" i="7"/>
  <c r="EN10" i="7" s="1"/>
  <c r="EP4" i="7"/>
  <c r="EP3" i="7" l="1"/>
  <c r="EP5" i="7"/>
  <c r="EP8" i="7" s="1"/>
  <c r="EP38" i="7"/>
  <c r="EO24" i="7"/>
  <c r="EO12" i="7"/>
  <c r="EO11" i="7"/>
  <c r="EO10" i="7" s="1"/>
  <c r="EQ4" i="7"/>
  <c r="EQ3" i="7" l="1"/>
  <c r="EQ38" i="7"/>
  <c r="EQ5" i="7"/>
  <c r="EQ8" i="7" s="1"/>
  <c r="EQ11" i="7" s="1"/>
  <c r="EQ10" i="7" s="1"/>
  <c r="EP24" i="7"/>
  <c r="EP11" i="7"/>
  <c r="EP10" i="7" s="1"/>
  <c r="EP12" i="7"/>
  <c r="ER4" i="7"/>
  <c r="ER5" i="7" l="1"/>
  <c r="ER8" i="7" s="1"/>
  <c r="ER38" i="7"/>
  <c r="ER3" i="7"/>
  <c r="EQ24" i="7"/>
  <c r="EQ12" i="7"/>
  <c r="ES4" i="7"/>
  <c r="ES3" i="7" l="1"/>
  <c r="ES38" i="7"/>
  <c r="ES5" i="7"/>
  <c r="ES8" i="7" s="1"/>
  <c r="ER24" i="7"/>
  <c r="ER12" i="7"/>
  <c r="ER11" i="7"/>
  <c r="ER10" i="7" s="1"/>
  <c r="ET4" i="7"/>
  <c r="ET38" i="7" l="1"/>
  <c r="ET5" i="7"/>
  <c r="ET8" i="7" s="1"/>
  <c r="ET3" i="7"/>
  <c r="ES24" i="7"/>
  <c r="ES11" i="7"/>
  <c r="ES10" i="7" s="1"/>
  <c r="ES12" i="7"/>
  <c r="EU4" i="7"/>
  <c r="EU5" i="7" l="1"/>
  <c r="EU8" i="7" s="1"/>
  <c r="EU3" i="7"/>
  <c r="EU38" i="7"/>
  <c r="ET24" i="7"/>
  <c r="ET11" i="7"/>
  <c r="ET10" i="7" s="1"/>
  <c r="ET12" i="7"/>
  <c r="EV4" i="7"/>
  <c r="EV5" i="7" l="1"/>
  <c r="EV8" i="7" s="1"/>
  <c r="EV3" i="7"/>
  <c r="EV38" i="7"/>
  <c r="EU24" i="7"/>
  <c r="EU12" i="7"/>
  <c r="EU11" i="7"/>
  <c r="EU10" i="7" s="1"/>
  <c r="EW4" i="7"/>
  <c r="EW38" i="7" l="1"/>
  <c r="EW5" i="7"/>
  <c r="EW8" i="7" s="1"/>
  <c r="EW3" i="7"/>
  <c r="EV24" i="7"/>
  <c r="EV11" i="7"/>
  <c r="EV10" i="7" s="1"/>
  <c r="EV12" i="7"/>
  <c r="EX4" i="7"/>
  <c r="EX5" i="7" l="1"/>
  <c r="EX8" i="7" s="1"/>
  <c r="EX38" i="7"/>
  <c r="EX3" i="7"/>
  <c r="EW12" i="7"/>
  <c r="EW24" i="7"/>
  <c r="EW11" i="7"/>
  <c r="EW10" i="7" s="1"/>
  <c r="EY4" i="7"/>
  <c r="EY3" i="7" l="1"/>
  <c r="EY5" i="7"/>
  <c r="EY8" i="7" s="1"/>
  <c r="EY38" i="7"/>
  <c r="EX24" i="7"/>
  <c r="EX11" i="7"/>
  <c r="EX10" i="7" s="1"/>
  <c r="EX12" i="7"/>
  <c r="EZ4" i="7"/>
  <c r="EZ5" i="7" l="1"/>
  <c r="EZ8" i="7" s="1"/>
  <c r="EZ38" i="7"/>
  <c r="EZ3" i="7"/>
  <c r="EY24" i="7"/>
  <c r="EY12" i="7"/>
  <c r="EY11" i="7"/>
  <c r="EY10" i="7" s="1"/>
  <c r="FA4" i="7"/>
  <c r="FA5" i="7" l="1"/>
  <c r="FA8" i="7" s="1"/>
  <c r="FA38" i="7"/>
  <c r="FA3" i="7"/>
  <c r="EZ12" i="7"/>
  <c r="EZ24" i="7"/>
  <c r="EZ11" i="7"/>
  <c r="EZ10" i="7" s="1"/>
  <c r="FB4" i="7"/>
  <c r="FB5" i="7" l="1"/>
  <c r="FB8" i="7" s="1"/>
  <c r="FB38" i="7"/>
  <c r="FB3" i="7"/>
  <c r="FA12" i="7"/>
  <c r="FA24" i="7"/>
  <c r="FA11" i="7"/>
  <c r="FA10" i="7" s="1"/>
  <c r="FC4" i="7"/>
  <c r="FC5" i="7" l="1"/>
  <c r="FC8" i="7" s="1"/>
  <c r="FC3" i="7"/>
  <c r="FC38" i="7"/>
  <c r="FB24" i="7"/>
  <c r="FB11" i="7"/>
  <c r="FB10" i="7" s="1"/>
  <c r="FB12" i="7"/>
  <c r="FD4" i="7"/>
  <c r="FD3" i="7" l="1"/>
  <c r="FD38" i="7"/>
  <c r="FD5" i="7"/>
  <c r="FD8" i="7" s="1"/>
  <c r="FC24" i="7"/>
  <c r="FC11" i="7"/>
  <c r="FC10" i="7" s="1"/>
  <c r="FC12" i="7"/>
  <c r="FE4" i="7"/>
  <c r="FE5" i="7" l="1"/>
  <c r="FE8" i="7" s="1"/>
  <c r="FE38" i="7"/>
  <c r="FE3" i="7"/>
  <c r="FD12" i="7"/>
  <c r="FD11" i="7"/>
  <c r="FD10" i="7" s="1"/>
  <c r="FD24" i="7"/>
  <c r="FF4" i="7"/>
  <c r="FE24" i="7" l="1"/>
  <c r="FE12" i="7"/>
  <c r="FE11" i="7"/>
  <c r="FE10" i="7" s="1"/>
  <c r="FF38" i="7"/>
  <c r="FF3" i="7"/>
  <c r="FF5" i="7"/>
  <c r="FF8" i="7" s="1"/>
  <c r="FF11" i="7" s="1"/>
  <c r="FF10" i="7" s="1"/>
  <c r="FG4" i="7"/>
  <c r="FG5" i="7" l="1"/>
  <c r="FG8" i="7" s="1"/>
  <c r="FG3" i="7"/>
  <c r="FG38" i="7"/>
  <c r="FF24" i="7"/>
  <c r="FF12" i="7"/>
  <c r="FH4" i="7"/>
  <c r="FH5" i="7" l="1"/>
  <c r="FH8" i="7" s="1"/>
  <c r="FH3" i="7"/>
  <c r="FH38" i="7"/>
  <c r="FG24" i="7"/>
  <c r="FG11" i="7"/>
  <c r="FG10" i="7" s="1"/>
  <c r="FG12" i="7"/>
  <c r="FI4" i="7"/>
  <c r="FI5" i="7" l="1"/>
  <c r="FI8" i="7" s="1"/>
  <c r="FI3" i="7"/>
  <c r="FI38" i="7"/>
  <c r="FH24" i="7"/>
  <c r="FH12" i="7"/>
  <c r="FH11" i="7"/>
  <c r="FH10" i="7" s="1"/>
  <c r="FJ4" i="7"/>
  <c r="FJ5" i="7" l="1"/>
  <c r="FJ8" i="7" s="1"/>
  <c r="FJ3" i="7"/>
  <c r="FJ38" i="7"/>
  <c r="FI24" i="7"/>
  <c r="FI12" i="7"/>
  <c r="FI11" i="7"/>
  <c r="FI10" i="7" s="1"/>
  <c r="FK4" i="7"/>
  <c r="FK5" i="7" l="1"/>
  <c r="FK8" i="7" s="1"/>
  <c r="FK3" i="7"/>
  <c r="FK38" i="7"/>
  <c r="FJ24" i="7"/>
  <c r="FJ12" i="7"/>
  <c r="FJ11" i="7"/>
  <c r="FJ10" i="7" s="1"/>
  <c r="FL4" i="7"/>
  <c r="FL5" i="7" l="1"/>
  <c r="FL8" i="7" s="1"/>
  <c r="FL3" i="7"/>
  <c r="FL38" i="7"/>
  <c r="FK24" i="7"/>
  <c r="FK12" i="7"/>
  <c r="FK11" i="7"/>
  <c r="FK10" i="7" s="1"/>
  <c r="FM4" i="7"/>
  <c r="FM5" i="7" l="1"/>
  <c r="FM8" i="7" s="1"/>
  <c r="FM38" i="7"/>
  <c r="FM3" i="7"/>
  <c r="FL12" i="7"/>
  <c r="FL24" i="7"/>
  <c r="FL11" i="7"/>
  <c r="FL10" i="7" s="1"/>
  <c r="FN4" i="7"/>
  <c r="FM24" i="7" l="1"/>
  <c r="FM12" i="7"/>
  <c r="FM11" i="7"/>
  <c r="FM10" i="7" s="1"/>
  <c r="FN5" i="7"/>
  <c r="FN8" i="7" s="1"/>
  <c r="FN3" i="7"/>
  <c r="FN38" i="7"/>
  <c r="FO4" i="7"/>
  <c r="FO5" i="7" l="1"/>
  <c r="FO8" i="7" s="1"/>
  <c r="FO3" i="7"/>
  <c r="FO38" i="7"/>
  <c r="FN12" i="7"/>
  <c r="FN11" i="7"/>
  <c r="FN10" i="7" s="1"/>
  <c r="FN24" i="7"/>
  <c r="FP4" i="7"/>
  <c r="FP5" i="7" l="1"/>
  <c r="FP8" i="7" s="1"/>
  <c r="FP3" i="7"/>
  <c r="FP38" i="7"/>
  <c r="FO24" i="7"/>
  <c r="FO11" i="7"/>
  <c r="FO10" i="7" s="1"/>
  <c r="FO12" i="7"/>
  <c r="FQ4" i="7"/>
  <c r="FQ5" i="7" l="1"/>
  <c r="FQ8" i="7" s="1"/>
  <c r="FQ3" i="7"/>
  <c r="FQ38" i="7"/>
  <c r="FP24" i="7"/>
  <c r="FP11" i="7"/>
  <c r="FP10" i="7" s="1"/>
  <c r="FP12" i="7"/>
  <c r="FR4" i="7"/>
  <c r="FR5" i="7" l="1"/>
  <c r="FR8" i="7" s="1"/>
  <c r="FR3" i="7"/>
  <c r="FR38" i="7"/>
  <c r="FQ24" i="7"/>
  <c r="FQ12" i="7"/>
  <c r="FQ11" i="7"/>
  <c r="FQ10" i="7" s="1"/>
  <c r="FS4" i="7"/>
  <c r="FS5" i="7" l="1"/>
  <c r="FS8" i="7" s="1"/>
  <c r="FS38" i="7"/>
  <c r="FS3" i="7"/>
  <c r="FR24" i="7"/>
  <c r="FR11" i="7"/>
  <c r="FR10" i="7" s="1"/>
  <c r="FR12" i="7"/>
  <c r="FT4" i="7"/>
  <c r="FT5" i="7" l="1"/>
  <c r="FT8" i="7" s="1"/>
  <c r="FT3" i="7"/>
  <c r="FT38" i="7"/>
  <c r="FS24" i="7"/>
  <c r="FS11" i="7"/>
  <c r="FS10" i="7" s="1"/>
  <c r="FS12" i="7"/>
  <c r="FU4" i="7"/>
  <c r="FU5" i="7" l="1"/>
  <c r="FU8" i="7" s="1"/>
  <c r="FU38" i="7"/>
  <c r="FU3" i="7"/>
  <c r="FT12" i="7"/>
  <c r="FT24" i="7"/>
  <c r="FT11" i="7"/>
  <c r="FT10" i="7" s="1"/>
  <c r="FV4" i="7"/>
  <c r="FV5" i="7" l="1"/>
  <c r="FV8" i="7" s="1"/>
  <c r="FV38" i="7"/>
  <c r="FV3" i="7"/>
  <c r="FU24" i="7"/>
  <c r="FU11" i="7"/>
  <c r="FU10" i="7" s="1"/>
  <c r="FU12" i="7"/>
  <c r="FW4" i="7"/>
  <c r="FW5" i="7" l="1"/>
  <c r="FW8" i="7" s="1"/>
  <c r="FW3" i="7"/>
  <c r="FW38" i="7"/>
  <c r="FV24" i="7"/>
  <c r="FV11" i="7"/>
  <c r="FV10" i="7" s="1"/>
  <c r="FV12" i="7"/>
  <c r="FX4" i="7"/>
  <c r="FX5" i="7" l="1"/>
  <c r="FX8" i="7" s="1"/>
  <c r="FX3" i="7"/>
  <c r="FX38" i="7"/>
  <c r="FW24" i="7"/>
  <c r="FW12" i="7"/>
  <c r="FW11" i="7"/>
  <c r="FW10" i="7" s="1"/>
  <c r="FY4" i="7"/>
  <c r="FY3" i="7" l="1"/>
  <c r="FY38" i="7"/>
  <c r="FY5" i="7"/>
  <c r="FY8" i="7" s="1"/>
  <c r="FY12" i="7" s="1"/>
  <c r="FX24" i="7"/>
  <c r="FX11" i="7"/>
  <c r="FX10" i="7" s="1"/>
  <c r="FX12" i="7"/>
  <c r="FZ4" i="7"/>
  <c r="FZ5" i="7" l="1"/>
  <c r="FZ8" i="7" s="1"/>
  <c r="FZ3" i="7"/>
  <c r="FZ38" i="7"/>
  <c r="FY24" i="7"/>
  <c r="FY11" i="7"/>
  <c r="FY10" i="7" s="1"/>
  <c r="GA4" i="7"/>
  <c r="GA5" i="7" l="1"/>
  <c r="GA8" i="7" s="1"/>
  <c r="GA3" i="7"/>
  <c r="GA38" i="7"/>
  <c r="FZ11" i="7"/>
  <c r="FZ10" i="7" s="1"/>
  <c r="FZ24" i="7"/>
  <c r="FZ12" i="7"/>
  <c r="GB4" i="7"/>
  <c r="GB5" i="7" l="1"/>
  <c r="GB8" i="7" s="1"/>
  <c r="GB3" i="7"/>
  <c r="GB38" i="7"/>
  <c r="GA24" i="7"/>
  <c r="GA12" i="7"/>
  <c r="GA11" i="7"/>
  <c r="GA10" i="7" s="1"/>
  <c r="GC4" i="7"/>
  <c r="GC3" i="7" l="1"/>
  <c r="GC5" i="7"/>
  <c r="GC8" i="7" s="1"/>
  <c r="GC38" i="7"/>
  <c r="GB24" i="7"/>
  <c r="GB12" i="7"/>
  <c r="GB11" i="7"/>
  <c r="GB10" i="7" s="1"/>
  <c r="GD4" i="7"/>
  <c r="GD5" i="7" l="1"/>
  <c r="GD8" i="7" s="1"/>
  <c r="GD3" i="7"/>
  <c r="GD38" i="7"/>
  <c r="GC24" i="7"/>
  <c r="GC12" i="7"/>
  <c r="GC11" i="7"/>
  <c r="GC10" i="7" s="1"/>
  <c r="GE4" i="7"/>
  <c r="GE38" i="7" l="1"/>
  <c r="GE5" i="7"/>
  <c r="GE8" i="7" s="1"/>
  <c r="GE3" i="7"/>
  <c r="GD12" i="7"/>
  <c r="GD24" i="7"/>
  <c r="GD11" i="7"/>
  <c r="GD10" i="7" s="1"/>
  <c r="GF4" i="7"/>
  <c r="GF5" i="7" l="1"/>
  <c r="GF8" i="7" s="1"/>
  <c r="GF11" i="7" s="1"/>
  <c r="GF10" i="7" s="1"/>
  <c r="GF38" i="7"/>
  <c r="GF3" i="7"/>
  <c r="GE24" i="7"/>
  <c r="GE11" i="7"/>
  <c r="GE10" i="7" s="1"/>
  <c r="GE12" i="7"/>
  <c r="GG4" i="7"/>
  <c r="GG5" i="7" l="1"/>
  <c r="GG8" i="7" s="1"/>
  <c r="GG38" i="7"/>
  <c r="GG3" i="7"/>
  <c r="GF24" i="7"/>
  <c r="GF12" i="7"/>
  <c r="GH4" i="7"/>
  <c r="GH5" i="7" l="1"/>
  <c r="GH8" i="7" s="1"/>
  <c r="GH38" i="7"/>
  <c r="GH3" i="7"/>
  <c r="GG24" i="7"/>
  <c r="GG12" i="7"/>
  <c r="GG11" i="7"/>
  <c r="GG10" i="7" s="1"/>
  <c r="GI4" i="7"/>
  <c r="GH12" i="7" l="1"/>
  <c r="GH24" i="7"/>
  <c r="GH11" i="7"/>
  <c r="GH10" i="7" s="1"/>
  <c r="GI5" i="7"/>
  <c r="GI8" i="7" s="1"/>
  <c r="GI38" i="7"/>
  <c r="GI3" i="7"/>
  <c r="GJ4" i="7"/>
  <c r="GJ38" i="7" l="1"/>
  <c r="GJ5" i="7"/>
  <c r="GJ8" i="7" s="1"/>
  <c r="GJ3" i="7"/>
  <c r="GI24" i="7"/>
  <c r="GI11" i="7"/>
  <c r="GI10" i="7" s="1"/>
  <c r="GI12" i="7"/>
  <c r="GK4" i="7"/>
  <c r="GJ24" i="7" l="1"/>
  <c r="GJ12" i="7"/>
  <c r="GJ11" i="7"/>
  <c r="GJ10" i="7" s="1"/>
  <c r="GK5" i="7"/>
  <c r="GK8" i="7" s="1"/>
  <c r="GK12" i="7" s="1"/>
  <c r="GK38" i="7"/>
  <c r="GK3" i="7"/>
  <c r="GL4" i="7"/>
  <c r="GL5" i="7" l="1"/>
  <c r="GL8" i="7" s="1"/>
  <c r="GL38" i="7"/>
  <c r="GL3" i="7"/>
  <c r="GK24" i="7"/>
  <c r="GK11" i="7"/>
  <c r="GK10" i="7" s="1"/>
  <c r="GM4" i="7"/>
  <c r="GM5" i="7" l="1"/>
  <c r="GM8" i="7" s="1"/>
  <c r="GM38" i="7"/>
  <c r="GM3" i="7"/>
  <c r="GL12" i="7"/>
  <c r="GL24" i="7"/>
  <c r="GL11" i="7"/>
  <c r="GL10" i="7" s="1"/>
  <c r="GN4" i="7"/>
  <c r="GN5" i="7" l="1"/>
  <c r="GN8" i="7" s="1"/>
  <c r="GN12" i="7" s="1"/>
  <c r="GN3" i="7"/>
  <c r="GN38" i="7"/>
  <c r="GM24" i="7"/>
  <c r="GM11" i="7"/>
  <c r="GM10" i="7" s="1"/>
  <c r="GM12" i="7"/>
  <c r="GO4" i="7"/>
  <c r="GO5" i="7" l="1"/>
  <c r="GO8" i="7" s="1"/>
  <c r="GO38" i="7"/>
  <c r="GO3" i="7"/>
  <c r="GN24" i="7"/>
  <c r="GN11" i="7"/>
  <c r="GN10" i="7" s="1"/>
  <c r="GP4" i="7"/>
  <c r="GP5" i="7" l="1"/>
  <c r="GP8" i="7" s="1"/>
  <c r="GP38" i="7"/>
  <c r="GP3" i="7"/>
  <c r="GO24" i="7"/>
  <c r="GO11" i="7"/>
  <c r="GO10" i="7" s="1"/>
  <c r="GO12" i="7"/>
  <c r="GQ4" i="7"/>
  <c r="GQ5" i="7" l="1"/>
  <c r="GQ8" i="7" s="1"/>
  <c r="GQ3" i="7"/>
  <c r="GQ38" i="7"/>
  <c r="GP24" i="7"/>
  <c r="GP11" i="7"/>
  <c r="GP10" i="7" s="1"/>
  <c r="GP12" i="7"/>
  <c r="GR4" i="7"/>
  <c r="GR5" i="7" l="1"/>
  <c r="GR8" i="7" s="1"/>
  <c r="GR3" i="7"/>
  <c r="GR38" i="7"/>
  <c r="GQ24" i="7"/>
  <c r="GQ11" i="7"/>
  <c r="GQ10" i="7" s="1"/>
  <c r="GQ12" i="7"/>
  <c r="GS4" i="7"/>
  <c r="GS5" i="7" l="1"/>
  <c r="GS8" i="7" s="1"/>
  <c r="GS3" i="7"/>
  <c r="GS38" i="7"/>
  <c r="GR24" i="7"/>
  <c r="GR11" i="7"/>
  <c r="GR10" i="7" s="1"/>
  <c r="GR12" i="7"/>
  <c r="GT4" i="7"/>
  <c r="GT3" i="7" l="1"/>
  <c r="GT38" i="7"/>
  <c r="GT5" i="7"/>
  <c r="GT8" i="7" s="1"/>
  <c r="GS12" i="7"/>
  <c r="GS24" i="7"/>
  <c r="GS11" i="7"/>
  <c r="GS10" i="7" s="1"/>
  <c r="GU4" i="7"/>
  <c r="GU5" i="7" l="1"/>
  <c r="GU8" i="7" s="1"/>
  <c r="GU3" i="7"/>
  <c r="GU38" i="7"/>
  <c r="GT24" i="7"/>
  <c r="GT11" i="7"/>
  <c r="GT10" i="7" s="1"/>
  <c r="GT12" i="7"/>
  <c r="GV4" i="7"/>
  <c r="GU24" i="7" l="1"/>
  <c r="GU11" i="7"/>
  <c r="GU10" i="7" s="1"/>
  <c r="GU12" i="7"/>
  <c r="GV5" i="7"/>
  <c r="GV8" i="7" s="1"/>
  <c r="GV3" i="7"/>
  <c r="GV38" i="7"/>
  <c r="GW4" i="7"/>
  <c r="GV24" i="7" l="1"/>
  <c r="GV11" i="7"/>
  <c r="GV10" i="7" s="1"/>
  <c r="GV12" i="7"/>
  <c r="GW3" i="7"/>
  <c r="GW38" i="7"/>
  <c r="GW5" i="7"/>
  <c r="GW8" i="7" s="1"/>
  <c r="GX4" i="7"/>
  <c r="GX38" i="7" l="1"/>
  <c r="GX5" i="7"/>
  <c r="GX8" i="7" s="1"/>
  <c r="GX3" i="7"/>
  <c r="GW24" i="7"/>
  <c r="GW11" i="7"/>
  <c r="GW10" i="7" s="1"/>
  <c r="GW12" i="7"/>
  <c r="GY4" i="7"/>
  <c r="GY38" i="7" l="1"/>
  <c r="GY5" i="7"/>
  <c r="GY8" i="7" s="1"/>
  <c r="GY11" i="7" s="1"/>
  <c r="GY10" i="7" s="1"/>
  <c r="GY3" i="7"/>
  <c r="GX24" i="7"/>
  <c r="GX11" i="7"/>
  <c r="GX10" i="7" s="1"/>
  <c r="GX12" i="7"/>
  <c r="GZ4" i="7"/>
  <c r="GZ5" i="7" l="1"/>
  <c r="GZ8" i="7" s="1"/>
  <c r="GZ3" i="7"/>
  <c r="GZ38" i="7"/>
  <c r="GY24" i="7"/>
  <c r="GY12" i="7"/>
  <c r="HA4" i="7"/>
  <c r="HA5" i="7" l="1"/>
  <c r="HA8" i="7" s="1"/>
  <c r="HA38" i="7"/>
  <c r="HA3" i="7"/>
  <c r="GZ24" i="7"/>
  <c r="GZ11" i="7"/>
  <c r="GZ10" i="7" s="1"/>
  <c r="GZ12" i="7"/>
  <c r="HB4" i="7"/>
  <c r="HA24" i="7" l="1"/>
  <c r="HA12" i="7"/>
  <c r="HA11" i="7"/>
  <c r="HA10" i="7" s="1"/>
  <c r="HB5" i="7"/>
  <c r="HB8" i="7" s="1"/>
  <c r="HB3" i="7"/>
  <c r="HB38" i="7"/>
  <c r="HC4" i="7"/>
  <c r="HB24" i="7" l="1"/>
  <c r="HB11" i="7"/>
  <c r="HB10" i="7" s="1"/>
  <c r="HB12" i="7"/>
  <c r="HC5" i="7"/>
  <c r="HC8" i="7" s="1"/>
  <c r="HC38" i="7"/>
  <c r="HC3" i="7"/>
  <c r="HD4" i="7"/>
  <c r="HC24" i="7" l="1"/>
  <c r="HC11" i="7"/>
  <c r="HC10" i="7" s="1"/>
  <c r="HC12" i="7"/>
  <c r="HD38" i="7"/>
  <c r="HD3" i="7"/>
  <c r="HD5" i="7"/>
  <c r="HD8" i="7" s="1"/>
  <c r="HE4" i="7"/>
  <c r="HE5" i="7" l="1"/>
  <c r="HE8" i="7" s="1"/>
  <c r="HE3" i="7"/>
  <c r="HE38" i="7"/>
  <c r="HD24" i="7"/>
  <c r="HD11" i="7"/>
  <c r="HD10" i="7" s="1"/>
  <c r="HD12" i="7"/>
  <c r="HF4" i="7"/>
  <c r="HE24" i="7" l="1"/>
  <c r="HE11" i="7"/>
  <c r="HE10" i="7" s="1"/>
  <c r="HE12" i="7"/>
  <c r="HF3" i="7"/>
  <c r="HF38" i="7"/>
  <c r="HF5" i="7"/>
  <c r="HF8" i="7" s="1"/>
  <c r="HG4" i="7"/>
  <c r="HF24" i="7" l="1"/>
  <c r="HF11" i="7"/>
  <c r="HF10" i="7" s="1"/>
  <c r="HF12" i="7"/>
  <c r="HG5" i="7"/>
  <c r="HG8" i="7" s="1"/>
  <c r="HG38" i="7"/>
  <c r="HG3" i="7"/>
  <c r="HH4" i="7"/>
  <c r="HG24" i="7" l="1"/>
  <c r="HG12" i="7"/>
  <c r="HG11" i="7"/>
  <c r="HG10" i="7" s="1"/>
  <c r="HH38" i="7"/>
  <c r="HH5" i="7"/>
  <c r="HH8" i="7" s="1"/>
  <c r="HH3" i="7"/>
  <c r="HI4" i="7"/>
  <c r="HI5" i="7" l="1"/>
  <c r="HI8" i="7" s="1"/>
  <c r="HI38" i="7"/>
  <c r="HI3" i="7"/>
  <c r="HH12" i="7"/>
  <c r="HH24" i="7"/>
  <c r="HH11" i="7"/>
  <c r="HH10" i="7" s="1"/>
  <c r="HJ4" i="7"/>
  <c r="HI24" i="7" l="1"/>
  <c r="HI12" i="7"/>
  <c r="HI11" i="7"/>
  <c r="HI10" i="7" s="1"/>
  <c r="HJ5" i="7"/>
  <c r="HJ8" i="7" s="1"/>
  <c r="HJ3" i="7"/>
  <c r="HJ38" i="7"/>
  <c r="HK4" i="7"/>
  <c r="HK5" i="7" l="1"/>
  <c r="HK8" i="7" s="1"/>
  <c r="HK38" i="7"/>
  <c r="HK3" i="7"/>
  <c r="HJ24" i="7"/>
  <c r="HJ11" i="7"/>
  <c r="HJ10" i="7" s="1"/>
  <c r="HJ12" i="7"/>
  <c r="HL4" i="7"/>
  <c r="HL38" i="7" l="1"/>
  <c r="HL3" i="7"/>
  <c r="HL5" i="7"/>
  <c r="HL8" i="7" s="1"/>
  <c r="HK12" i="7"/>
  <c r="HK11" i="7"/>
  <c r="HK10" i="7" s="1"/>
  <c r="HK24" i="7"/>
  <c r="HM4" i="7"/>
  <c r="HM5" i="7" l="1"/>
  <c r="HM8" i="7" s="1"/>
  <c r="HM3" i="7"/>
  <c r="HM38" i="7"/>
  <c r="HL24" i="7"/>
  <c r="HL12" i="7"/>
  <c r="HL11" i="7"/>
  <c r="HL10" i="7" s="1"/>
  <c r="HN4" i="7"/>
  <c r="HM24" i="7" l="1"/>
  <c r="HM11" i="7"/>
  <c r="HM10" i="7" s="1"/>
  <c r="HM12" i="7"/>
  <c r="HN3" i="7"/>
  <c r="HN5" i="7"/>
  <c r="HN8" i="7" s="1"/>
  <c r="HN12" i="7" s="1"/>
  <c r="HN38" i="7"/>
  <c r="HO4" i="7"/>
  <c r="HO5" i="7" l="1"/>
  <c r="HO8" i="7" s="1"/>
  <c r="HO3" i="7"/>
  <c r="HO38" i="7"/>
  <c r="HN24" i="7"/>
  <c r="HN11" i="7"/>
  <c r="HN10" i="7" s="1"/>
  <c r="HP4" i="7"/>
  <c r="HP5" i="7" l="1"/>
  <c r="HP8" i="7" s="1"/>
  <c r="HP3" i="7"/>
  <c r="HP38" i="7"/>
  <c r="HO11" i="7"/>
  <c r="HO10" i="7" s="1"/>
  <c r="HO24" i="7"/>
  <c r="HO12" i="7"/>
  <c r="HQ4" i="7"/>
  <c r="HQ3" i="7" l="1"/>
  <c r="HQ5" i="7"/>
  <c r="HQ8" i="7" s="1"/>
  <c r="HQ38" i="7"/>
  <c r="HP12" i="7"/>
  <c r="HP11" i="7"/>
  <c r="HP10" i="7" s="1"/>
  <c r="HP24" i="7"/>
  <c r="HR4" i="7"/>
  <c r="HR38" i="7" l="1"/>
  <c r="HR3" i="7"/>
  <c r="HR5" i="7"/>
  <c r="HR8" i="7" s="1"/>
  <c r="HQ24" i="7"/>
  <c r="HQ12" i="7"/>
  <c r="HQ11" i="7"/>
  <c r="HQ10" i="7" s="1"/>
  <c r="HS4" i="7"/>
  <c r="HS5" i="7" l="1"/>
  <c r="HS8" i="7" s="1"/>
  <c r="HS3" i="7"/>
  <c r="HS38" i="7"/>
  <c r="HR24" i="7"/>
  <c r="HR11" i="7"/>
  <c r="HR10" i="7" s="1"/>
  <c r="HR12" i="7"/>
  <c r="HT4" i="7"/>
  <c r="HS24" i="7" l="1"/>
  <c r="HS12" i="7"/>
  <c r="HS11" i="7"/>
  <c r="HS10" i="7" s="1"/>
  <c r="HT5" i="7"/>
  <c r="HT8" i="7" s="1"/>
  <c r="HT3" i="7"/>
  <c r="HT38" i="7"/>
  <c r="HU4" i="7"/>
  <c r="HU5" i="7" l="1"/>
  <c r="HU8" i="7" s="1"/>
  <c r="HU11" i="7" s="1"/>
  <c r="HU10" i="7" s="1"/>
  <c r="HU38" i="7"/>
  <c r="HU3" i="7"/>
  <c r="HT11" i="7"/>
  <c r="HT10" i="7" s="1"/>
  <c r="HT24" i="7"/>
  <c r="HT12" i="7"/>
  <c r="HV4" i="7"/>
  <c r="HV5" i="7" l="1"/>
  <c r="HV8" i="7" s="1"/>
  <c r="HV3" i="7"/>
  <c r="HV38" i="7"/>
  <c r="HU12" i="7"/>
  <c r="HU24" i="7"/>
  <c r="HW4" i="7"/>
  <c r="HW38" i="7" l="1"/>
  <c r="HW5" i="7"/>
  <c r="HW8" i="7" s="1"/>
  <c r="HW3" i="7"/>
  <c r="HV11" i="7"/>
  <c r="HV10" i="7" s="1"/>
  <c r="HV24" i="7"/>
  <c r="HV12" i="7"/>
  <c r="HX4" i="7"/>
  <c r="HX5" i="7" l="1"/>
  <c r="HX8" i="7" s="1"/>
  <c r="HX3" i="7"/>
  <c r="HX38" i="7"/>
  <c r="HW24" i="7"/>
  <c r="HW11" i="7"/>
  <c r="HW10" i="7" s="1"/>
  <c r="HW12" i="7"/>
  <c r="HY4" i="7"/>
  <c r="HY3" i="7" l="1"/>
  <c r="HY5" i="7"/>
  <c r="HY8" i="7" s="1"/>
  <c r="HY12" i="7" s="1"/>
  <c r="HY38" i="7"/>
  <c r="HX24" i="7"/>
  <c r="HX11" i="7"/>
  <c r="HX10" i="7" s="1"/>
  <c r="HX12" i="7"/>
  <c r="HZ4" i="7"/>
  <c r="HZ3" i="7" l="1"/>
  <c r="HZ5" i="7"/>
  <c r="HZ8" i="7" s="1"/>
  <c r="HZ11" i="7" s="1"/>
  <c r="HZ10" i="7" s="1"/>
  <c r="HZ38" i="7"/>
  <c r="HY24" i="7"/>
  <c r="HY11" i="7"/>
  <c r="HY10" i="7" s="1"/>
  <c r="IA4" i="7"/>
  <c r="IA5" i="7" l="1"/>
  <c r="IA8" i="7" s="1"/>
  <c r="IA38" i="7"/>
  <c r="IA3" i="7"/>
  <c r="HZ24" i="7"/>
  <c r="HZ12" i="7"/>
  <c r="IB4" i="7"/>
  <c r="IB3" i="7" l="1"/>
  <c r="IB38" i="7"/>
  <c r="IB5" i="7"/>
  <c r="IB8" i="7" s="1"/>
  <c r="IA24" i="7"/>
  <c r="IA11" i="7"/>
  <c r="IA10" i="7" s="1"/>
  <c r="IA12" i="7"/>
  <c r="IC4" i="7"/>
  <c r="IC5" i="7" l="1"/>
  <c r="IC8" i="7" s="1"/>
  <c r="IC11" i="7" s="1"/>
  <c r="IC38" i="7"/>
  <c r="IC3" i="7"/>
  <c r="IB12" i="7"/>
  <c r="IB11" i="7"/>
  <c r="IB10" i="7" s="1"/>
  <c r="IB24" i="7"/>
  <c r="ID4" i="7"/>
  <c r="IC24" i="7" l="1"/>
  <c r="IC12" i="7"/>
  <c r="IC10" i="7"/>
  <c r="ID5" i="7"/>
  <c r="ID8" i="7" s="1"/>
  <c r="ID38" i="7"/>
  <c r="ID3" i="7"/>
  <c r="IE4" i="7"/>
  <c r="IE5" i="7" l="1"/>
  <c r="IE8" i="7" s="1"/>
  <c r="IE3" i="7"/>
  <c r="IE38" i="7"/>
  <c r="ID24" i="7"/>
  <c r="ID12" i="7"/>
  <c r="ID11" i="7"/>
  <c r="ID10" i="7" s="1"/>
  <c r="IF4" i="7"/>
  <c r="IE24" i="7" l="1"/>
  <c r="IE11" i="7"/>
  <c r="IE10" i="7" s="1"/>
  <c r="IE12" i="7"/>
  <c r="IF38" i="7"/>
  <c r="IF3" i="7"/>
  <c r="IF5" i="7"/>
  <c r="IF8" i="7" s="1"/>
  <c r="IF12" i="7" s="1"/>
  <c r="IG4" i="7"/>
  <c r="IF24" i="7" l="1"/>
  <c r="IF11" i="7"/>
  <c r="IF10" i="7" s="1"/>
  <c r="IG5" i="7"/>
  <c r="IG8" i="7" s="1"/>
  <c r="IG3" i="7"/>
  <c r="IG38" i="7"/>
  <c r="IH4" i="7"/>
  <c r="IH5" i="7" l="1"/>
  <c r="IH8" i="7" s="1"/>
  <c r="IH38" i="7"/>
  <c r="IH3" i="7"/>
  <c r="IG24" i="7"/>
  <c r="IG12" i="7"/>
  <c r="IG11" i="7"/>
  <c r="IG10" i="7" s="1"/>
  <c r="II4" i="7"/>
  <c r="II5" i="7" l="1"/>
  <c r="II8" i="7" s="1"/>
  <c r="II3" i="7"/>
  <c r="II38" i="7"/>
  <c r="IH11" i="7"/>
  <c r="IH10" i="7" s="1"/>
  <c r="IH24" i="7"/>
  <c r="IH12" i="7"/>
  <c r="IJ4" i="7"/>
  <c r="IJ5" i="7" l="1"/>
  <c r="IJ8" i="7" s="1"/>
  <c r="IJ3" i="7"/>
  <c r="IJ38" i="7"/>
  <c r="II24" i="7"/>
  <c r="II11" i="7"/>
  <c r="II10" i="7" s="1"/>
  <c r="II12" i="7"/>
  <c r="IK4" i="7"/>
  <c r="IK5" i="7" l="1"/>
  <c r="IK8" i="7" s="1"/>
  <c r="IK3" i="7"/>
  <c r="IK38" i="7"/>
  <c r="IJ24" i="7"/>
  <c r="IJ12" i="7"/>
  <c r="IJ11" i="7"/>
  <c r="IJ10" i="7" s="1"/>
  <c r="IL4" i="7"/>
  <c r="IL3" i="7" l="1"/>
  <c r="IL38" i="7"/>
  <c r="IL5" i="7"/>
  <c r="IL8" i="7" s="1"/>
  <c r="IL11" i="7" s="1"/>
  <c r="IL10" i="7" s="1"/>
  <c r="IK12" i="7"/>
  <c r="IK11" i="7"/>
  <c r="IK10" i="7" s="1"/>
  <c r="IK24" i="7"/>
  <c r="IM4" i="7"/>
  <c r="IM5" i="7" l="1"/>
  <c r="IM8" i="7" s="1"/>
  <c r="IM38" i="7"/>
  <c r="IM3" i="7"/>
  <c r="IL24" i="7"/>
  <c r="IL12" i="7"/>
  <c r="IN4" i="7"/>
  <c r="IN5" i="7" l="1"/>
  <c r="IN8" i="7" s="1"/>
  <c r="IN3" i="7"/>
  <c r="IN38" i="7"/>
  <c r="IM24" i="7"/>
  <c r="IM12" i="7"/>
  <c r="IM11" i="7"/>
  <c r="IM10" i="7" s="1"/>
  <c r="IO4" i="7"/>
  <c r="IO5" i="7" l="1"/>
  <c r="IO8" i="7" s="1"/>
  <c r="IO38" i="7"/>
  <c r="IO3" i="7"/>
  <c r="IN12" i="7"/>
  <c r="IN11" i="7"/>
  <c r="IN10" i="7" s="1"/>
  <c r="IN24" i="7"/>
  <c r="IP4" i="7"/>
  <c r="IP3" i="7" l="1"/>
  <c r="IP38" i="7"/>
  <c r="IP5" i="7"/>
  <c r="IP8" i="7" s="1"/>
  <c r="IP11" i="7" s="1"/>
  <c r="IP10" i="7" s="1"/>
  <c r="IO12" i="7"/>
  <c r="IO24" i="7"/>
  <c r="IO11" i="7"/>
  <c r="IO10" i="7" s="1"/>
  <c r="IQ4" i="7"/>
  <c r="IQ5" i="7" l="1"/>
  <c r="IQ8" i="7" s="1"/>
  <c r="IQ38" i="7"/>
  <c r="IQ3" i="7"/>
  <c r="IP24" i="7"/>
  <c r="IP12" i="7"/>
  <c r="IR4" i="7"/>
  <c r="IR5" i="7" l="1"/>
  <c r="IR8" i="7" s="1"/>
  <c r="IR3" i="7"/>
  <c r="IR38" i="7"/>
  <c r="IQ11" i="7"/>
  <c r="IQ10" i="7" s="1"/>
  <c r="IQ24" i="7"/>
  <c r="IQ12" i="7"/>
  <c r="IS4" i="7"/>
  <c r="IS5" i="7" l="1"/>
  <c r="IS8" i="7" s="1"/>
  <c r="IS38" i="7"/>
  <c r="IS3" i="7"/>
  <c r="IR11" i="7"/>
  <c r="IR10" i="7" s="1"/>
  <c r="IR24" i="7"/>
  <c r="IR12" i="7"/>
  <c r="IT4" i="7"/>
  <c r="IT5" i="7" l="1"/>
  <c r="IT8" i="7" s="1"/>
  <c r="IT3" i="7"/>
  <c r="IT38" i="7"/>
  <c r="IS11" i="7"/>
  <c r="IS10" i="7" s="1"/>
  <c r="IS12" i="7"/>
  <c r="IS24" i="7"/>
  <c r="IU4" i="7"/>
  <c r="IU5" i="7" l="1"/>
  <c r="IU8" i="7" s="1"/>
  <c r="IU38" i="7"/>
  <c r="IU3" i="7"/>
  <c r="IT24" i="7"/>
  <c r="IT12" i="7"/>
  <c r="IT11" i="7"/>
  <c r="IT10" i="7" s="1"/>
  <c r="IV4" i="7"/>
  <c r="IV3" i="7" l="1"/>
  <c r="IV38" i="7"/>
  <c r="IV5" i="7"/>
  <c r="IV8" i="7" s="1"/>
  <c r="IU24" i="7"/>
  <c r="IU12" i="7"/>
  <c r="IU11" i="7"/>
  <c r="IU10" i="7" s="1"/>
  <c r="IW4" i="7"/>
  <c r="IW5" i="7" l="1"/>
  <c r="IW8" i="7" s="1"/>
  <c r="IW38" i="7"/>
  <c r="IW3" i="7"/>
  <c r="IV11" i="7"/>
  <c r="IV10" i="7" s="1"/>
  <c r="IV24" i="7"/>
  <c r="IV12" i="7"/>
  <c r="IX4" i="7"/>
  <c r="IX3" i="7" l="1"/>
  <c r="IX38" i="7"/>
  <c r="IX5" i="7"/>
  <c r="IX8" i="7" s="1"/>
  <c r="IX11" i="7" s="1"/>
  <c r="IX10" i="7" s="1"/>
  <c r="IW24" i="7"/>
  <c r="IW11" i="7"/>
  <c r="IW10" i="7" s="1"/>
  <c r="IW12" i="7"/>
  <c r="IY4" i="7"/>
  <c r="IY3" i="7" l="1"/>
  <c r="IY38" i="7"/>
  <c r="IY5" i="7"/>
  <c r="IY8" i="7" s="1"/>
  <c r="IY12" i="7" s="1"/>
  <c r="IX24" i="7"/>
  <c r="IX12" i="7"/>
  <c r="IZ4" i="7"/>
  <c r="IZ3" i="7" l="1"/>
  <c r="IZ5" i="7"/>
  <c r="IZ8" i="7" s="1"/>
  <c r="IZ12" i="7" s="1"/>
  <c r="IZ38" i="7"/>
  <c r="IY24" i="7"/>
  <c r="IY11" i="7"/>
  <c r="IY10" i="7" s="1"/>
  <c r="JA4" i="7"/>
  <c r="JA3" i="7" l="1"/>
  <c r="JA38" i="7"/>
  <c r="JA5" i="7"/>
  <c r="JA8" i="7" s="1"/>
  <c r="IZ24" i="7"/>
  <c r="IZ11" i="7"/>
  <c r="IZ10" i="7" s="1"/>
  <c r="JB4" i="7"/>
  <c r="JB3" i="7" l="1"/>
  <c r="JB5" i="7"/>
  <c r="JB8" i="7" s="1"/>
  <c r="JB12" i="7" s="1"/>
  <c r="JB38" i="7"/>
  <c r="JA24" i="7"/>
  <c r="JA11" i="7"/>
  <c r="JA10" i="7" s="1"/>
  <c r="JA12" i="7"/>
  <c r="JC4" i="7"/>
  <c r="JC3" i="7" l="1"/>
  <c r="JC5" i="7"/>
  <c r="JC8" i="7" s="1"/>
  <c r="JC12" i="7" s="1"/>
  <c r="JC38" i="7"/>
  <c r="JB24" i="7"/>
  <c r="JB11" i="7"/>
  <c r="JB10" i="7" s="1"/>
  <c r="JD4" i="7"/>
  <c r="JD3" i="7" l="1"/>
  <c r="JD5" i="7"/>
  <c r="JD8" i="7" s="1"/>
  <c r="JD11" i="7" s="1"/>
  <c r="JD10" i="7" s="1"/>
  <c r="JD38" i="7"/>
  <c r="JC24" i="7"/>
  <c r="JC11" i="7"/>
  <c r="JC10" i="7" s="1"/>
  <c r="JE4" i="7"/>
  <c r="JE3" i="7" l="1"/>
  <c r="JE5" i="7"/>
  <c r="JE8" i="7" s="1"/>
  <c r="JE11" i="7" s="1"/>
  <c r="JE10" i="7" s="1"/>
  <c r="JE38" i="7"/>
  <c r="JD24" i="7"/>
  <c r="JD12" i="7"/>
  <c r="JF4" i="7"/>
  <c r="JF3" i="7" l="1"/>
  <c r="JF5" i="7"/>
  <c r="JF8" i="7" s="1"/>
  <c r="JF11" i="7" s="1"/>
  <c r="JF10" i="7" s="1"/>
  <c r="JF38" i="7"/>
  <c r="JE24" i="7"/>
  <c r="JE12" i="7"/>
  <c r="JG4" i="7"/>
  <c r="JG3" i="7" l="1"/>
  <c r="JG5" i="7"/>
  <c r="JG8" i="7" s="1"/>
  <c r="JG38" i="7"/>
  <c r="JF24" i="7"/>
  <c r="JF12" i="7"/>
  <c r="JH4" i="7"/>
  <c r="JH5" i="7" l="1"/>
  <c r="JH8" i="7" s="1"/>
  <c r="JH38" i="7"/>
  <c r="JH3" i="7"/>
  <c r="JG24" i="7"/>
  <c r="JG12" i="7"/>
  <c r="JG11" i="7"/>
  <c r="JG10" i="7" s="1"/>
  <c r="JI4" i="7"/>
  <c r="JI3" i="7" l="1"/>
  <c r="JI5" i="7"/>
  <c r="JI8" i="7" s="1"/>
  <c r="JI12" i="7" s="1"/>
  <c r="JI38" i="7"/>
  <c r="JH24" i="7"/>
  <c r="JH12" i="7"/>
  <c r="JH11" i="7"/>
  <c r="JH10" i="7" s="1"/>
  <c r="JJ4" i="7"/>
  <c r="JJ3" i="7" l="1"/>
  <c r="JJ5" i="7"/>
  <c r="JJ8" i="7" s="1"/>
  <c r="JJ11" i="7" s="1"/>
  <c r="JJ10" i="7" s="1"/>
  <c r="JJ38" i="7"/>
  <c r="JI24" i="7"/>
  <c r="JI11" i="7"/>
  <c r="JI10" i="7" s="1"/>
  <c r="JK4" i="7"/>
  <c r="JK3" i="7" l="1"/>
  <c r="JK5" i="7"/>
  <c r="JK8" i="7" s="1"/>
  <c r="JK12" i="7" s="1"/>
  <c r="JK38" i="7"/>
  <c r="JJ24" i="7"/>
  <c r="JJ12" i="7"/>
  <c r="JL4" i="7"/>
  <c r="JL3" i="7" l="1"/>
  <c r="JL5" i="7"/>
  <c r="JL8" i="7" s="1"/>
  <c r="JL12" i="7" s="1"/>
  <c r="JL38" i="7"/>
  <c r="JK24" i="7"/>
  <c r="JK11" i="7"/>
  <c r="JK10" i="7" s="1"/>
  <c r="JM4" i="7"/>
  <c r="JM3" i="7" l="1"/>
  <c r="JM38" i="7"/>
  <c r="JM5" i="7"/>
  <c r="JM8" i="7" s="1"/>
  <c r="JM11" i="7" s="1"/>
  <c r="JM10" i="7" s="1"/>
  <c r="JL24" i="7"/>
  <c r="JL11" i="7"/>
  <c r="JL10" i="7" s="1"/>
  <c r="JN4" i="7"/>
  <c r="JN3" i="7" l="1"/>
  <c r="JN5" i="7"/>
  <c r="JN8" i="7" s="1"/>
  <c r="JN11" i="7" s="1"/>
  <c r="JN10" i="7" s="1"/>
  <c r="JN38" i="7"/>
  <c r="JM24" i="7"/>
  <c r="JM12" i="7"/>
  <c r="JO4" i="7"/>
  <c r="JO3" i="7" l="1"/>
  <c r="JO5" i="7"/>
  <c r="JO8" i="7" s="1"/>
  <c r="JO11" i="7" s="1"/>
  <c r="JO10" i="7" s="1"/>
  <c r="JO38" i="7"/>
  <c r="JN24" i="7"/>
  <c r="JN12" i="7"/>
  <c r="JP4" i="7"/>
  <c r="JP3" i="7" l="1"/>
  <c r="JP5" i="7"/>
  <c r="JP8" i="7" s="1"/>
  <c r="JP11" i="7" s="1"/>
  <c r="JP10" i="7" s="1"/>
  <c r="JP38" i="7"/>
  <c r="JO24" i="7"/>
  <c r="JO12" i="7"/>
  <c r="JQ4" i="7"/>
  <c r="JQ3" i="7" l="1"/>
  <c r="JQ5" i="7"/>
  <c r="JQ8" i="7" s="1"/>
  <c r="JQ11" i="7" s="1"/>
  <c r="JQ10" i="7" s="1"/>
  <c r="JQ38" i="7"/>
  <c r="JP24" i="7"/>
  <c r="JP12" i="7"/>
  <c r="JR4" i="7"/>
  <c r="JR3" i="7" l="1"/>
  <c r="JR5" i="7"/>
  <c r="JR8" i="7" s="1"/>
  <c r="JR12" i="7" s="1"/>
  <c r="JR38" i="7"/>
  <c r="JQ24" i="7"/>
  <c r="JQ12" i="7"/>
  <c r="JS4" i="7"/>
  <c r="JS3" i="7" l="1"/>
  <c r="JS5" i="7"/>
  <c r="JS8" i="7" s="1"/>
  <c r="JS12" i="7" s="1"/>
  <c r="JS38" i="7"/>
  <c r="JR24" i="7"/>
  <c r="JR11" i="7"/>
  <c r="JR10" i="7" s="1"/>
  <c r="JT4" i="7"/>
  <c r="JT3" i="7" l="1"/>
  <c r="JT5" i="7"/>
  <c r="JT8" i="7" s="1"/>
  <c r="JT11" i="7" s="1"/>
  <c r="JT10" i="7" s="1"/>
  <c r="JT38" i="7"/>
  <c r="JS24" i="7"/>
  <c r="JS11" i="7"/>
  <c r="JS10" i="7" s="1"/>
  <c r="JU4" i="7"/>
  <c r="JU3" i="7" l="1"/>
  <c r="JU5" i="7"/>
  <c r="JU8" i="7" s="1"/>
  <c r="JU11" i="7" s="1"/>
  <c r="JU10" i="7" s="1"/>
  <c r="JU38" i="7"/>
  <c r="JT24" i="7"/>
  <c r="JT12" i="7"/>
  <c r="JV4" i="7"/>
  <c r="JV3" i="7" l="1"/>
  <c r="JV5" i="7"/>
  <c r="JV8" i="7" s="1"/>
  <c r="JV38" i="7"/>
  <c r="JU24" i="7"/>
  <c r="JU12" i="7"/>
  <c r="JW4" i="7"/>
  <c r="JW3" i="7" l="1"/>
  <c r="JW38" i="7"/>
  <c r="JW5" i="7"/>
  <c r="JW8" i="7" s="1"/>
  <c r="JV24" i="7"/>
  <c r="JV12" i="7"/>
  <c r="JV11" i="7"/>
  <c r="JV10" i="7" s="1"/>
  <c r="JX4" i="7"/>
  <c r="JX3" i="7" l="1"/>
  <c r="JX5" i="7"/>
  <c r="JX8" i="7" s="1"/>
  <c r="JX12" i="7" s="1"/>
  <c r="JX38" i="7"/>
  <c r="JW24" i="7"/>
  <c r="JW11" i="7"/>
  <c r="JW10" i="7" s="1"/>
  <c r="JW12" i="7"/>
  <c r="JY4" i="7"/>
  <c r="JY3" i="7" l="1"/>
  <c r="JY38" i="7"/>
  <c r="JY5" i="7"/>
  <c r="JY8" i="7" s="1"/>
  <c r="JY12" i="7" s="1"/>
  <c r="JX24" i="7"/>
  <c r="JX11" i="7"/>
  <c r="JX10" i="7" s="1"/>
  <c r="JZ4" i="7"/>
  <c r="JZ3" i="7" l="1"/>
  <c r="JZ38" i="7"/>
  <c r="JZ5" i="7"/>
  <c r="JZ8" i="7" s="1"/>
  <c r="JZ12" i="7" s="1"/>
  <c r="JY24" i="7"/>
  <c r="JY11" i="7"/>
  <c r="JY10" i="7" s="1"/>
  <c r="KA4" i="7"/>
  <c r="KA3" i="7" l="1"/>
  <c r="KA5" i="7"/>
  <c r="KA8" i="7" s="1"/>
  <c r="KA12" i="7" s="1"/>
  <c r="KA38" i="7"/>
  <c r="JZ24" i="7"/>
  <c r="JZ11" i="7"/>
  <c r="JZ10" i="7" s="1"/>
  <c r="KB4" i="7"/>
  <c r="KB3" i="7" l="1"/>
  <c r="KB5" i="7"/>
  <c r="KB8" i="7" s="1"/>
  <c r="KB12" i="7" s="1"/>
  <c r="KB38" i="7"/>
  <c r="KA24" i="7"/>
  <c r="KA11" i="7"/>
  <c r="KA10" i="7" s="1"/>
  <c r="KC4" i="7"/>
  <c r="KC3" i="7" l="1"/>
  <c r="KC5" i="7"/>
  <c r="KC8" i="7" s="1"/>
  <c r="KC11" i="7" s="1"/>
  <c r="KC10" i="7" s="1"/>
  <c r="KC38" i="7"/>
  <c r="KB24" i="7"/>
  <c r="KB11" i="7"/>
  <c r="KB10" i="7" s="1"/>
  <c r="KD4" i="7"/>
  <c r="KD3" i="7" l="1"/>
  <c r="KD38" i="7"/>
  <c r="KD5" i="7"/>
  <c r="KD8" i="7" s="1"/>
  <c r="KC24" i="7"/>
  <c r="KC12" i="7"/>
  <c r="KE4" i="7"/>
  <c r="KE3" i="7" l="1"/>
  <c r="KE5" i="7"/>
  <c r="KE8" i="7" s="1"/>
  <c r="KE11" i="7" s="1"/>
  <c r="KE10" i="7" s="1"/>
  <c r="KE38" i="7"/>
  <c r="KD12" i="7"/>
  <c r="KD24" i="7"/>
  <c r="KD11" i="7"/>
  <c r="KD10" i="7" s="1"/>
  <c r="KF4" i="7"/>
  <c r="KF3" i="7" l="1"/>
  <c r="KF5" i="7"/>
  <c r="KF8" i="7" s="1"/>
  <c r="KF12" i="7" s="1"/>
  <c r="KF38" i="7"/>
  <c r="KE24" i="7"/>
  <c r="KE12" i="7"/>
  <c r="KG4" i="7"/>
  <c r="KG3" i="7" l="1"/>
  <c r="KG5" i="7"/>
  <c r="KG8" i="7" s="1"/>
  <c r="KG38" i="7"/>
  <c r="KF24" i="7"/>
  <c r="KF11" i="7"/>
  <c r="KF10" i="7" s="1"/>
  <c r="KH4" i="7"/>
  <c r="KH5" i="7" l="1"/>
  <c r="KH8" i="7" s="1"/>
  <c r="KH3" i="7"/>
  <c r="KH38" i="7"/>
  <c r="KG12" i="7"/>
  <c r="KG11" i="7"/>
  <c r="KG10" i="7" s="1"/>
  <c r="KG24" i="7"/>
  <c r="KI4" i="7"/>
  <c r="KI3" i="7" l="1"/>
  <c r="KI38" i="7"/>
  <c r="KI5" i="7"/>
  <c r="KI8" i="7" s="1"/>
  <c r="KH24" i="7"/>
  <c r="KH12" i="7"/>
  <c r="KH11" i="7"/>
  <c r="KH10" i="7" s="1"/>
  <c r="KJ4" i="7"/>
  <c r="KJ3" i="7" l="1"/>
  <c r="KJ5" i="7"/>
  <c r="KJ8" i="7" s="1"/>
  <c r="KJ12" i="7" s="1"/>
  <c r="KJ38" i="7"/>
  <c r="KI24" i="7"/>
  <c r="KI12" i="7"/>
  <c r="KI11" i="7"/>
  <c r="KI10" i="7" s="1"/>
  <c r="KK4" i="7"/>
  <c r="KK3" i="7" l="1"/>
  <c r="KK5" i="7"/>
  <c r="KK8" i="7" s="1"/>
  <c r="KK12" i="7" s="1"/>
  <c r="KK38" i="7"/>
  <c r="KJ24" i="7"/>
  <c r="KJ11" i="7"/>
  <c r="KJ10" i="7" s="1"/>
  <c r="KL4" i="7"/>
  <c r="KL3" i="7" l="1"/>
  <c r="KL5" i="7"/>
  <c r="KL8" i="7" s="1"/>
  <c r="KL12" i="7" s="1"/>
  <c r="KL38" i="7"/>
  <c r="KK24" i="7"/>
  <c r="KK11" i="7"/>
  <c r="KK10" i="7" s="1"/>
  <c r="KM4" i="7"/>
  <c r="KM3" i="7" l="1"/>
  <c r="KM5" i="7"/>
  <c r="KM8" i="7" s="1"/>
  <c r="KM12" i="7" s="1"/>
  <c r="KM38" i="7"/>
  <c r="KL24" i="7"/>
  <c r="KL11" i="7"/>
  <c r="KL10" i="7" s="1"/>
  <c r="KN4" i="7"/>
  <c r="KN3" i="7" l="1"/>
  <c r="KN5" i="7"/>
  <c r="KN8" i="7" s="1"/>
  <c r="KN12" i="7" s="1"/>
  <c r="KN38" i="7"/>
  <c r="KM24" i="7"/>
  <c r="KM11" i="7"/>
  <c r="KM10" i="7" s="1"/>
  <c r="KO4" i="7"/>
  <c r="KO3" i="7" l="1"/>
  <c r="KO5" i="7"/>
  <c r="KO8" i="7" s="1"/>
  <c r="KO38" i="7"/>
  <c r="KN24" i="7"/>
  <c r="KN11" i="7"/>
  <c r="KN10" i="7" s="1"/>
  <c r="LA48" i="6"/>
  <c r="LA63" i="6" s="1"/>
  <c r="KS48" i="6"/>
  <c r="KS63" i="6" s="1"/>
  <c r="KK48" i="6"/>
  <c r="KK63" i="6" s="1"/>
  <c r="KC48" i="6"/>
  <c r="KC63" i="6" s="1"/>
  <c r="JU48" i="6"/>
  <c r="JU63" i="6" s="1"/>
  <c r="JM48" i="6"/>
  <c r="JM63" i="6" s="1"/>
  <c r="JE48" i="6"/>
  <c r="JE63" i="6" s="1"/>
  <c r="IW48" i="6"/>
  <c r="IW63" i="6" s="1"/>
  <c r="IO48" i="6"/>
  <c r="IO63" i="6" s="1"/>
  <c r="IG48" i="6"/>
  <c r="IG63" i="6" s="1"/>
  <c r="HY48" i="6"/>
  <c r="HY63" i="6" s="1"/>
  <c r="HQ48" i="6"/>
  <c r="HQ63" i="6" s="1"/>
  <c r="HI48" i="6"/>
  <c r="HI63" i="6" s="1"/>
  <c r="HA48" i="6"/>
  <c r="HA63" i="6" s="1"/>
  <c r="GS48" i="6"/>
  <c r="GS63" i="6" s="1"/>
  <c r="GK48" i="6"/>
  <c r="GK63" i="6" s="1"/>
  <c r="GC48" i="6"/>
  <c r="GC63" i="6" s="1"/>
  <c r="FU48" i="6"/>
  <c r="FU63" i="6" s="1"/>
  <c r="FM48" i="6"/>
  <c r="FM63" i="6" s="1"/>
  <c r="FE48" i="6"/>
  <c r="FE63" i="6" s="1"/>
  <c r="EW48" i="6"/>
  <c r="EW63" i="6" s="1"/>
  <c r="EO48" i="6"/>
  <c r="EO63" i="6" s="1"/>
  <c r="EG48" i="6"/>
  <c r="EG63" i="6" s="1"/>
  <c r="DY48" i="6"/>
  <c r="DY63" i="6" s="1"/>
  <c r="DQ48" i="6"/>
  <c r="DQ63" i="6" s="1"/>
  <c r="DI48" i="6"/>
  <c r="DI63" i="6" s="1"/>
  <c r="DA48" i="6"/>
  <c r="DA63" i="6" s="1"/>
  <c r="CS48" i="6"/>
  <c r="CS63" i="6" s="1"/>
  <c r="CK48" i="6"/>
  <c r="CK63" i="6" s="1"/>
  <c r="CC48" i="6"/>
  <c r="CC63" i="6" s="1"/>
  <c r="BU48" i="6"/>
  <c r="BU63" i="6" s="1"/>
  <c r="BM48" i="6"/>
  <c r="BM63" i="6" s="1"/>
  <c r="BE48" i="6"/>
  <c r="BE63" i="6" s="1"/>
  <c r="AW48" i="6"/>
  <c r="AW63" i="6" s="1"/>
  <c r="AO48" i="6"/>
  <c r="AO63" i="6" s="1"/>
  <c r="AG48" i="6"/>
  <c r="AG63" i="6" s="1"/>
  <c r="KZ48" i="6"/>
  <c r="KZ63" i="6" s="1"/>
  <c r="KR48" i="6"/>
  <c r="KR63" i="6" s="1"/>
  <c r="KJ48" i="6"/>
  <c r="KJ63" i="6" s="1"/>
  <c r="KB48" i="6"/>
  <c r="KB63" i="6" s="1"/>
  <c r="JT48" i="6"/>
  <c r="JT63" i="6" s="1"/>
  <c r="JL48" i="6"/>
  <c r="JL63" i="6" s="1"/>
  <c r="JD48" i="6"/>
  <c r="JD63" i="6" s="1"/>
  <c r="IV48" i="6"/>
  <c r="IV63" i="6" s="1"/>
  <c r="IN48" i="6"/>
  <c r="IN63" i="6" s="1"/>
  <c r="IF48" i="6"/>
  <c r="IF63" i="6" s="1"/>
  <c r="HX48" i="6"/>
  <c r="HX63" i="6" s="1"/>
  <c r="HP48" i="6"/>
  <c r="HP63" i="6" s="1"/>
  <c r="HH48" i="6"/>
  <c r="HH63" i="6" s="1"/>
  <c r="GZ48" i="6"/>
  <c r="GZ63" i="6" s="1"/>
  <c r="GR48" i="6"/>
  <c r="GR63" i="6" s="1"/>
  <c r="GJ48" i="6"/>
  <c r="GJ63" i="6" s="1"/>
  <c r="GB48" i="6"/>
  <c r="GB63" i="6" s="1"/>
  <c r="FT48" i="6"/>
  <c r="FT63" i="6" s="1"/>
  <c r="FL48" i="6"/>
  <c r="FL63" i="6" s="1"/>
  <c r="FD48" i="6"/>
  <c r="FD63" i="6" s="1"/>
  <c r="EV48" i="6"/>
  <c r="EV63" i="6" s="1"/>
  <c r="EN48" i="6"/>
  <c r="EN63" i="6" s="1"/>
  <c r="EF48" i="6"/>
  <c r="EF63" i="6" s="1"/>
  <c r="DX48" i="6"/>
  <c r="DX63" i="6" s="1"/>
  <c r="DP48" i="6"/>
  <c r="DP63" i="6" s="1"/>
  <c r="DH48" i="6"/>
  <c r="DH63" i="6" s="1"/>
  <c r="CZ48" i="6"/>
  <c r="CZ63" i="6" s="1"/>
  <c r="CR48" i="6"/>
  <c r="CR63" i="6" s="1"/>
  <c r="CJ48" i="6"/>
  <c r="CJ63" i="6" s="1"/>
  <c r="CB48" i="6"/>
  <c r="CB63" i="6" s="1"/>
  <c r="BT48" i="6"/>
  <c r="BT63" i="6" s="1"/>
  <c r="BL48" i="6"/>
  <c r="BL63" i="6" s="1"/>
  <c r="BD48" i="6"/>
  <c r="BD63" i="6" s="1"/>
  <c r="AV48" i="6"/>
  <c r="AV63" i="6" s="1"/>
  <c r="AN48" i="6"/>
  <c r="AN63" i="6" s="1"/>
  <c r="AF48" i="6"/>
  <c r="AF63" i="6" s="1"/>
  <c r="KY48" i="6"/>
  <c r="KY63" i="6" s="1"/>
  <c r="KQ48" i="6"/>
  <c r="KQ63" i="6" s="1"/>
  <c r="KI48" i="6"/>
  <c r="KI63" i="6" s="1"/>
  <c r="KA48" i="6"/>
  <c r="KA63" i="6" s="1"/>
  <c r="JS48" i="6"/>
  <c r="JS63" i="6" s="1"/>
  <c r="JK48" i="6"/>
  <c r="JK63" i="6" s="1"/>
  <c r="JC48" i="6"/>
  <c r="JC63" i="6" s="1"/>
  <c r="IU48" i="6"/>
  <c r="IU63" i="6" s="1"/>
  <c r="IM48" i="6"/>
  <c r="IM63" i="6" s="1"/>
  <c r="IE48" i="6"/>
  <c r="IE63" i="6" s="1"/>
  <c r="HW48" i="6"/>
  <c r="HW63" i="6" s="1"/>
  <c r="HO48" i="6"/>
  <c r="HO63" i="6" s="1"/>
  <c r="HG48" i="6"/>
  <c r="HG63" i="6" s="1"/>
  <c r="GY48" i="6"/>
  <c r="GY63" i="6" s="1"/>
  <c r="GQ48" i="6"/>
  <c r="GQ63" i="6" s="1"/>
  <c r="GI48" i="6"/>
  <c r="GI63" i="6" s="1"/>
  <c r="GA48" i="6"/>
  <c r="GA63" i="6" s="1"/>
  <c r="FS48" i="6"/>
  <c r="FS63" i="6" s="1"/>
  <c r="FK48" i="6"/>
  <c r="FK63" i="6" s="1"/>
  <c r="FC48" i="6"/>
  <c r="FC63" i="6" s="1"/>
  <c r="EU48" i="6"/>
  <c r="EU63" i="6" s="1"/>
  <c r="EM48" i="6"/>
  <c r="EM63" i="6" s="1"/>
  <c r="EE48" i="6"/>
  <c r="EE63" i="6" s="1"/>
  <c r="DW48" i="6"/>
  <c r="DW63" i="6" s="1"/>
  <c r="DO48" i="6"/>
  <c r="DO63" i="6" s="1"/>
  <c r="DG48" i="6"/>
  <c r="DG63" i="6" s="1"/>
  <c r="CY48" i="6"/>
  <c r="CY63" i="6" s="1"/>
  <c r="CQ48" i="6"/>
  <c r="CQ63" i="6" s="1"/>
  <c r="CI48" i="6"/>
  <c r="CI63" i="6" s="1"/>
  <c r="CA48" i="6"/>
  <c r="CA63" i="6" s="1"/>
  <c r="BS48" i="6"/>
  <c r="BS63" i="6" s="1"/>
  <c r="BK48" i="6"/>
  <c r="BK63" i="6" s="1"/>
  <c r="BC48" i="6"/>
  <c r="BC63" i="6" s="1"/>
  <c r="AU48" i="6"/>
  <c r="AU63" i="6" s="1"/>
  <c r="AM48" i="6"/>
  <c r="AM63" i="6" s="1"/>
  <c r="AE48" i="6"/>
  <c r="AE63" i="6" s="1"/>
  <c r="KX48" i="6"/>
  <c r="KX63" i="6" s="1"/>
  <c r="KP48" i="6"/>
  <c r="KP63" i="6" s="1"/>
  <c r="KH48" i="6"/>
  <c r="KH63" i="6" s="1"/>
  <c r="JZ48" i="6"/>
  <c r="JZ63" i="6" s="1"/>
  <c r="JR48" i="6"/>
  <c r="JR63" i="6" s="1"/>
  <c r="JJ48" i="6"/>
  <c r="JJ63" i="6" s="1"/>
  <c r="JB48" i="6"/>
  <c r="JB63" i="6" s="1"/>
  <c r="IT48" i="6"/>
  <c r="IT63" i="6" s="1"/>
  <c r="IL48" i="6"/>
  <c r="IL63" i="6" s="1"/>
  <c r="ID48" i="6"/>
  <c r="ID63" i="6" s="1"/>
  <c r="HV48" i="6"/>
  <c r="HV63" i="6" s="1"/>
  <c r="HN48" i="6"/>
  <c r="HN63" i="6" s="1"/>
  <c r="HF48" i="6"/>
  <c r="HF63" i="6" s="1"/>
  <c r="GX48" i="6"/>
  <c r="GX63" i="6" s="1"/>
  <c r="GP48" i="6"/>
  <c r="GP63" i="6" s="1"/>
  <c r="GH48" i="6"/>
  <c r="GH63" i="6" s="1"/>
  <c r="FZ48" i="6"/>
  <c r="FZ63" i="6" s="1"/>
  <c r="FR48" i="6"/>
  <c r="FR63" i="6" s="1"/>
  <c r="FJ48" i="6"/>
  <c r="FJ63" i="6" s="1"/>
  <c r="FB48" i="6"/>
  <c r="FB63" i="6" s="1"/>
  <c r="ET48" i="6"/>
  <c r="ET63" i="6" s="1"/>
  <c r="EL48" i="6"/>
  <c r="EL63" i="6" s="1"/>
  <c r="ED48" i="6"/>
  <c r="ED63" i="6" s="1"/>
  <c r="DV48" i="6"/>
  <c r="DV63" i="6" s="1"/>
  <c r="DN48" i="6"/>
  <c r="DN63" i="6" s="1"/>
  <c r="DF48" i="6"/>
  <c r="DF63" i="6" s="1"/>
  <c r="CX48" i="6"/>
  <c r="CX63" i="6" s="1"/>
  <c r="CP48" i="6"/>
  <c r="CP63" i="6" s="1"/>
  <c r="CH48" i="6"/>
  <c r="CH63" i="6" s="1"/>
  <c r="BZ48" i="6"/>
  <c r="BZ63" i="6" s="1"/>
  <c r="BR48" i="6"/>
  <c r="BR63" i="6" s="1"/>
  <c r="BJ48" i="6"/>
  <c r="BJ63" i="6" s="1"/>
  <c r="BB48" i="6"/>
  <c r="BB63" i="6" s="1"/>
  <c r="AT48" i="6"/>
  <c r="AT63" i="6" s="1"/>
  <c r="AL48" i="6"/>
  <c r="AL63" i="6" s="1"/>
  <c r="AD48" i="6"/>
  <c r="AD63" i="6" s="1"/>
  <c r="KW48" i="6"/>
  <c r="KW63" i="6" s="1"/>
  <c r="KO48" i="6"/>
  <c r="KO63" i="6" s="1"/>
  <c r="KG48" i="6"/>
  <c r="KG63" i="6" s="1"/>
  <c r="JY48" i="6"/>
  <c r="JY63" i="6" s="1"/>
  <c r="JQ48" i="6"/>
  <c r="JQ63" i="6" s="1"/>
  <c r="JI48" i="6"/>
  <c r="JI63" i="6" s="1"/>
  <c r="JA48" i="6"/>
  <c r="JA63" i="6" s="1"/>
  <c r="IS48" i="6"/>
  <c r="IS63" i="6" s="1"/>
  <c r="IK48" i="6"/>
  <c r="IK63" i="6" s="1"/>
  <c r="IC48" i="6"/>
  <c r="IC63" i="6" s="1"/>
  <c r="HU48" i="6"/>
  <c r="HU63" i="6" s="1"/>
  <c r="HM48" i="6"/>
  <c r="HM63" i="6" s="1"/>
  <c r="HE48" i="6"/>
  <c r="HE63" i="6" s="1"/>
  <c r="GW48" i="6"/>
  <c r="GW63" i="6" s="1"/>
  <c r="GO48" i="6"/>
  <c r="GO63" i="6" s="1"/>
  <c r="GG48" i="6"/>
  <c r="GG63" i="6" s="1"/>
  <c r="FY48" i="6"/>
  <c r="FY63" i="6" s="1"/>
  <c r="FQ48" i="6"/>
  <c r="FQ63" i="6" s="1"/>
  <c r="FI48" i="6"/>
  <c r="FI63" i="6" s="1"/>
  <c r="FA48" i="6"/>
  <c r="FA63" i="6" s="1"/>
  <c r="ES48" i="6"/>
  <c r="ES63" i="6" s="1"/>
  <c r="EK48" i="6"/>
  <c r="EK63" i="6" s="1"/>
  <c r="EC48" i="6"/>
  <c r="EC63" i="6" s="1"/>
  <c r="DU48" i="6"/>
  <c r="DU63" i="6" s="1"/>
  <c r="DM48" i="6"/>
  <c r="DM63" i="6" s="1"/>
  <c r="DE48" i="6"/>
  <c r="DE63" i="6" s="1"/>
  <c r="CW48" i="6"/>
  <c r="CW63" i="6" s="1"/>
  <c r="CO48" i="6"/>
  <c r="CO63" i="6" s="1"/>
  <c r="CG48" i="6"/>
  <c r="CG63" i="6" s="1"/>
  <c r="BY48" i="6"/>
  <c r="BY63" i="6" s="1"/>
  <c r="BQ48" i="6"/>
  <c r="BQ63" i="6" s="1"/>
  <c r="BI48" i="6"/>
  <c r="BI63" i="6" s="1"/>
  <c r="BA48" i="6"/>
  <c r="BA63" i="6" s="1"/>
  <c r="AS48" i="6"/>
  <c r="AS63" i="6" s="1"/>
  <c r="AK48" i="6"/>
  <c r="AK63" i="6" s="1"/>
  <c r="AC48" i="6"/>
  <c r="AC63" i="6" s="1"/>
  <c r="KV48" i="6"/>
  <c r="KV63" i="6" s="1"/>
  <c r="KN48" i="6"/>
  <c r="KN63" i="6" s="1"/>
  <c r="KF48" i="6"/>
  <c r="KF63" i="6" s="1"/>
  <c r="JX48" i="6"/>
  <c r="JX63" i="6" s="1"/>
  <c r="JP48" i="6"/>
  <c r="JP63" i="6" s="1"/>
  <c r="JH48" i="6"/>
  <c r="JH63" i="6" s="1"/>
  <c r="IZ48" i="6"/>
  <c r="IZ63" i="6" s="1"/>
  <c r="IR48" i="6"/>
  <c r="IR63" i="6" s="1"/>
  <c r="IJ48" i="6"/>
  <c r="IJ63" i="6" s="1"/>
  <c r="IB48" i="6"/>
  <c r="IB63" i="6" s="1"/>
  <c r="HT48" i="6"/>
  <c r="HT63" i="6" s="1"/>
  <c r="HL48" i="6"/>
  <c r="HL63" i="6" s="1"/>
  <c r="HD48" i="6"/>
  <c r="HD63" i="6" s="1"/>
  <c r="GV48" i="6"/>
  <c r="GV63" i="6" s="1"/>
  <c r="GN48" i="6"/>
  <c r="GN63" i="6" s="1"/>
  <c r="GF48" i="6"/>
  <c r="GF63" i="6" s="1"/>
  <c r="FX48" i="6"/>
  <c r="FX63" i="6" s="1"/>
  <c r="FP48" i="6"/>
  <c r="FP63" i="6" s="1"/>
  <c r="FH48" i="6"/>
  <c r="FH63" i="6" s="1"/>
  <c r="EZ48" i="6"/>
  <c r="EZ63" i="6" s="1"/>
  <c r="ER48" i="6"/>
  <c r="ER63" i="6" s="1"/>
  <c r="EJ48" i="6"/>
  <c r="EJ63" i="6" s="1"/>
  <c r="EB48" i="6"/>
  <c r="EB63" i="6" s="1"/>
  <c r="DT48" i="6"/>
  <c r="DT63" i="6" s="1"/>
  <c r="DL48" i="6"/>
  <c r="DL63" i="6" s="1"/>
  <c r="DD48" i="6"/>
  <c r="DD63" i="6" s="1"/>
  <c r="CV48" i="6"/>
  <c r="CV63" i="6" s="1"/>
  <c r="CN48" i="6"/>
  <c r="CN63" i="6" s="1"/>
  <c r="CF48" i="6"/>
  <c r="CF63" i="6" s="1"/>
  <c r="BX48" i="6"/>
  <c r="BX63" i="6" s="1"/>
  <c r="BP48" i="6"/>
  <c r="BP63" i="6" s="1"/>
  <c r="BH48" i="6"/>
  <c r="BH63" i="6" s="1"/>
  <c r="AZ48" i="6"/>
  <c r="AZ63" i="6" s="1"/>
  <c r="AR48" i="6"/>
  <c r="AR63" i="6" s="1"/>
  <c r="AJ48" i="6"/>
  <c r="AJ63" i="6" s="1"/>
  <c r="AB48" i="6"/>
  <c r="AB63" i="6" s="1"/>
  <c r="KU48" i="6"/>
  <c r="KU63" i="6" s="1"/>
  <c r="KM48" i="6"/>
  <c r="KM63" i="6" s="1"/>
  <c r="KE48" i="6"/>
  <c r="KE63" i="6" s="1"/>
  <c r="JW48" i="6"/>
  <c r="JW63" i="6" s="1"/>
  <c r="JO48" i="6"/>
  <c r="JO63" i="6" s="1"/>
  <c r="JG48" i="6"/>
  <c r="JG63" i="6" s="1"/>
  <c r="IY48" i="6"/>
  <c r="IY63" i="6" s="1"/>
  <c r="IQ48" i="6"/>
  <c r="IQ63" i="6" s="1"/>
  <c r="II48" i="6"/>
  <c r="II63" i="6" s="1"/>
  <c r="IA48" i="6"/>
  <c r="IA63" i="6" s="1"/>
  <c r="HS48" i="6"/>
  <c r="HS63" i="6" s="1"/>
  <c r="HK48" i="6"/>
  <c r="HK63" i="6" s="1"/>
  <c r="HC48" i="6"/>
  <c r="HC63" i="6" s="1"/>
  <c r="GU48" i="6"/>
  <c r="GU63" i="6" s="1"/>
  <c r="GM48" i="6"/>
  <c r="GM63" i="6" s="1"/>
  <c r="GE48" i="6"/>
  <c r="GE63" i="6" s="1"/>
  <c r="FW48" i="6"/>
  <c r="FW63" i="6" s="1"/>
  <c r="FO48" i="6"/>
  <c r="FO63" i="6" s="1"/>
  <c r="FG48" i="6"/>
  <c r="FG63" i="6" s="1"/>
  <c r="EY48" i="6"/>
  <c r="EY63" i="6" s="1"/>
  <c r="EQ48" i="6"/>
  <c r="EQ63" i="6" s="1"/>
  <c r="EI48" i="6"/>
  <c r="EI63" i="6" s="1"/>
  <c r="EA48" i="6"/>
  <c r="EA63" i="6" s="1"/>
  <c r="DS48" i="6"/>
  <c r="DS63" i="6" s="1"/>
  <c r="DK48" i="6"/>
  <c r="DK63" i="6" s="1"/>
  <c r="DC48" i="6"/>
  <c r="DC63" i="6" s="1"/>
  <c r="CU48" i="6"/>
  <c r="CU63" i="6" s="1"/>
  <c r="CM48" i="6"/>
  <c r="CM63" i="6" s="1"/>
  <c r="CE48" i="6"/>
  <c r="CE63" i="6" s="1"/>
  <c r="BW48" i="6"/>
  <c r="BW63" i="6" s="1"/>
  <c r="BO48" i="6"/>
  <c r="BO63" i="6" s="1"/>
  <c r="BG48" i="6"/>
  <c r="BG63" i="6" s="1"/>
  <c r="AY48" i="6"/>
  <c r="AY63" i="6" s="1"/>
  <c r="AQ48" i="6"/>
  <c r="AQ63" i="6" s="1"/>
  <c r="AI48" i="6"/>
  <c r="AI63" i="6" s="1"/>
  <c r="KT48" i="6"/>
  <c r="KT63" i="6" s="1"/>
  <c r="KL48" i="6"/>
  <c r="KL63" i="6" s="1"/>
  <c r="KD48" i="6"/>
  <c r="KD63" i="6" s="1"/>
  <c r="JV48" i="6"/>
  <c r="JV63" i="6" s="1"/>
  <c r="JN48" i="6"/>
  <c r="JN63" i="6" s="1"/>
  <c r="JF48" i="6"/>
  <c r="JF63" i="6" s="1"/>
  <c r="IX48" i="6"/>
  <c r="IX63" i="6" s="1"/>
  <c r="IP48" i="6"/>
  <c r="IP63" i="6" s="1"/>
  <c r="IH48" i="6"/>
  <c r="IH63" i="6" s="1"/>
  <c r="HZ48" i="6"/>
  <c r="HZ63" i="6" s="1"/>
  <c r="HR48" i="6"/>
  <c r="HR63" i="6" s="1"/>
  <c r="HJ48" i="6"/>
  <c r="HJ63" i="6" s="1"/>
  <c r="HB48" i="6"/>
  <c r="HB63" i="6" s="1"/>
  <c r="GT48" i="6"/>
  <c r="GT63" i="6" s="1"/>
  <c r="GL48" i="6"/>
  <c r="GL63" i="6" s="1"/>
  <c r="GD48" i="6"/>
  <c r="GD63" i="6" s="1"/>
  <c r="FV48" i="6"/>
  <c r="FV63" i="6" s="1"/>
  <c r="FN48" i="6"/>
  <c r="FN63" i="6" s="1"/>
  <c r="FF48" i="6"/>
  <c r="FF63" i="6" s="1"/>
  <c r="EX48" i="6"/>
  <c r="EX63" i="6" s="1"/>
  <c r="EP48" i="6"/>
  <c r="EP63" i="6" s="1"/>
  <c r="EH48" i="6"/>
  <c r="EH63" i="6" s="1"/>
  <c r="DZ48" i="6"/>
  <c r="DZ63" i="6" s="1"/>
  <c r="DR48" i="6"/>
  <c r="DR63" i="6" s="1"/>
  <c r="DJ48" i="6"/>
  <c r="DJ63" i="6" s="1"/>
  <c r="DB48" i="6"/>
  <c r="DB63" i="6" s="1"/>
  <c r="CT48" i="6"/>
  <c r="CT63" i="6" s="1"/>
  <c r="CL48" i="6"/>
  <c r="CL63" i="6" s="1"/>
  <c r="CD48" i="6"/>
  <c r="CD63" i="6" s="1"/>
  <c r="BV48" i="6"/>
  <c r="BV63" i="6" s="1"/>
  <c r="BN48" i="6"/>
  <c r="BN63" i="6" s="1"/>
  <c r="BF48" i="6"/>
  <c r="BF63" i="6" s="1"/>
  <c r="AX48" i="6"/>
  <c r="AX63" i="6" s="1"/>
  <c r="AP48" i="6"/>
  <c r="AP63" i="6" s="1"/>
  <c r="AH48" i="6"/>
  <c r="AH63" i="6" s="1"/>
  <c r="KY52" i="6"/>
  <c r="KY67" i="6" s="1"/>
  <c r="KQ52" i="6"/>
  <c r="KQ67" i="6" s="1"/>
  <c r="KI52" i="6"/>
  <c r="KI67" i="6" s="1"/>
  <c r="KA52" i="6"/>
  <c r="KA67" i="6" s="1"/>
  <c r="JS52" i="6"/>
  <c r="JS67" i="6" s="1"/>
  <c r="JK52" i="6"/>
  <c r="JK67" i="6" s="1"/>
  <c r="JC52" i="6"/>
  <c r="JC67" i="6" s="1"/>
  <c r="IU52" i="6"/>
  <c r="IU67" i="6" s="1"/>
  <c r="IM52" i="6"/>
  <c r="IM67" i="6" s="1"/>
  <c r="IE52" i="6"/>
  <c r="IE67" i="6" s="1"/>
  <c r="HW52" i="6"/>
  <c r="HW67" i="6" s="1"/>
  <c r="HO52" i="6"/>
  <c r="HO67" i="6" s="1"/>
  <c r="HG52" i="6"/>
  <c r="HG67" i="6" s="1"/>
  <c r="GY52" i="6"/>
  <c r="GY67" i="6" s="1"/>
  <c r="GQ52" i="6"/>
  <c r="GQ67" i="6" s="1"/>
  <c r="GI52" i="6"/>
  <c r="GI67" i="6" s="1"/>
  <c r="GA52" i="6"/>
  <c r="GA67" i="6" s="1"/>
  <c r="FS52" i="6"/>
  <c r="FS67" i="6" s="1"/>
  <c r="FK52" i="6"/>
  <c r="FK67" i="6" s="1"/>
  <c r="FC52" i="6"/>
  <c r="FC67" i="6" s="1"/>
  <c r="EU52" i="6"/>
  <c r="EU67" i="6" s="1"/>
  <c r="EM52" i="6"/>
  <c r="EM67" i="6" s="1"/>
  <c r="EE52" i="6"/>
  <c r="EE67" i="6" s="1"/>
  <c r="DW52" i="6"/>
  <c r="DW67" i="6" s="1"/>
  <c r="DO52" i="6"/>
  <c r="DO67" i="6" s="1"/>
  <c r="DG52" i="6"/>
  <c r="DG67" i="6" s="1"/>
  <c r="CY52" i="6"/>
  <c r="CY67" i="6" s="1"/>
  <c r="CQ52" i="6"/>
  <c r="CQ67" i="6" s="1"/>
  <c r="CI52" i="6"/>
  <c r="CI67" i="6" s="1"/>
  <c r="CA52" i="6"/>
  <c r="CA67" i="6" s="1"/>
  <c r="KX52" i="6"/>
  <c r="KX67" i="6" s="1"/>
  <c r="KP52" i="6"/>
  <c r="KP67" i="6" s="1"/>
  <c r="KH52" i="6"/>
  <c r="KH67" i="6" s="1"/>
  <c r="JZ52" i="6"/>
  <c r="JZ67" i="6" s="1"/>
  <c r="JR52" i="6"/>
  <c r="JR67" i="6" s="1"/>
  <c r="JJ52" i="6"/>
  <c r="JJ67" i="6" s="1"/>
  <c r="JB52" i="6"/>
  <c r="JB67" i="6" s="1"/>
  <c r="IT52" i="6"/>
  <c r="IT67" i="6" s="1"/>
  <c r="IL52" i="6"/>
  <c r="IL67" i="6" s="1"/>
  <c r="ID52" i="6"/>
  <c r="ID67" i="6" s="1"/>
  <c r="HV52" i="6"/>
  <c r="HV67" i="6" s="1"/>
  <c r="HN52" i="6"/>
  <c r="HN67" i="6" s="1"/>
  <c r="HF52" i="6"/>
  <c r="HF67" i="6" s="1"/>
  <c r="GX52" i="6"/>
  <c r="GX67" i="6" s="1"/>
  <c r="GP52" i="6"/>
  <c r="GP67" i="6" s="1"/>
  <c r="GH52" i="6"/>
  <c r="GH67" i="6" s="1"/>
  <c r="FZ52" i="6"/>
  <c r="FZ67" i="6" s="1"/>
  <c r="FR52" i="6"/>
  <c r="FR67" i="6" s="1"/>
  <c r="FJ52" i="6"/>
  <c r="FJ67" i="6" s="1"/>
  <c r="FB52" i="6"/>
  <c r="FB67" i="6" s="1"/>
  <c r="ET52" i="6"/>
  <c r="ET67" i="6" s="1"/>
  <c r="EL52" i="6"/>
  <c r="EL67" i="6" s="1"/>
  <c r="ED52" i="6"/>
  <c r="ED67" i="6" s="1"/>
  <c r="DV52" i="6"/>
  <c r="DV67" i="6" s="1"/>
  <c r="DN52" i="6"/>
  <c r="DN67" i="6" s="1"/>
  <c r="DF52" i="6"/>
  <c r="DF67" i="6" s="1"/>
  <c r="CX52" i="6"/>
  <c r="CX67" i="6" s="1"/>
  <c r="CP52" i="6"/>
  <c r="CP67" i="6" s="1"/>
  <c r="CH52" i="6"/>
  <c r="CH67" i="6" s="1"/>
  <c r="BZ52" i="6"/>
  <c r="BZ67" i="6" s="1"/>
  <c r="BR52" i="6"/>
  <c r="BR67" i="6" s="1"/>
  <c r="BJ52" i="6"/>
  <c r="BJ67" i="6" s="1"/>
  <c r="BB52" i="6"/>
  <c r="BB67" i="6" s="1"/>
  <c r="AT52" i="6"/>
  <c r="AT67" i="6" s="1"/>
  <c r="AL52" i="6"/>
  <c r="AL67" i="6" s="1"/>
  <c r="AD52" i="6"/>
  <c r="AD67" i="6" s="1"/>
  <c r="KW52" i="6"/>
  <c r="KW67" i="6" s="1"/>
  <c r="KO52" i="6"/>
  <c r="KO67" i="6" s="1"/>
  <c r="KG52" i="6"/>
  <c r="KG67" i="6" s="1"/>
  <c r="JY52" i="6"/>
  <c r="JY67" i="6" s="1"/>
  <c r="JQ52" i="6"/>
  <c r="JQ67" i="6" s="1"/>
  <c r="JI52" i="6"/>
  <c r="JI67" i="6" s="1"/>
  <c r="JA52" i="6"/>
  <c r="JA67" i="6" s="1"/>
  <c r="IS52" i="6"/>
  <c r="IS67" i="6" s="1"/>
  <c r="IK52" i="6"/>
  <c r="IK67" i="6" s="1"/>
  <c r="IC52" i="6"/>
  <c r="IC67" i="6" s="1"/>
  <c r="HU52" i="6"/>
  <c r="HU67" i="6" s="1"/>
  <c r="HM52" i="6"/>
  <c r="HM67" i="6" s="1"/>
  <c r="HE52" i="6"/>
  <c r="HE67" i="6" s="1"/>
  <c r="GW52" i="6"/>
  <c r="GW67" i="6" s="1"/>
  <c r="GO52" i="6"/>
  <c r="GO67" i="6" s="1"/>
  <c r="GG52" i="6"/>
  <c r="GG67" i="6" s="1"/>
  <c r="FY52" i="6"/>
  <c r="FY67" i="6" s="1"/>
  <c r="FQ52" i="6"/>
  <c r="FQ67" i="6" s="1"/>
  <c r="FI52" i="6"/>
  <c r="FI67" i="6" s="1"/>
  <c r="FA52" i="6"/>
  <c r="FA67" i="6" s="1"/>
  <c r="ES52" i="6"/>
  <c r="ES67" i="6" s="1"/>
  <c r="EK52" i="6"/>
  <c r="EK67" i="6" s="1"/>
  <c r="EC52" i="6"/>
  <c r="EC67" i="6" s="1"/>
  <c r="DU52" i="6"/>
  <c r="DU67" i="6" s="1"/>
  <c r="DM52" i="6"/>
  <c r="DM67" i="6" s="1"/>
  <c r="DE52" i="6"/>
  <c r="DE67" i="6" s="1"/>
  <c r="CW52" i="6"/>
  <c r="CW67" i="6" s="1"/>
  <c r="CO52" i="6"/>
  <c r="CO67" i="6" s="1"/>
  <c r="CG52" i="6"/>
  <c r="CG67" i="6" s="1"/>
  <c r="BY52" i="6"/>
  <c r="BY67" i="6" s="1"/>
  <c r="BQ52" i="6"/>
  <c r="BQ67" i="6" s="1"/>
  <c r="BI52" i="6"/>
  <c r="BI67" i="6" s="1"/>
  <c r="BA52" i="6"/>
  <c r="BA67" i="6" s="1"/>
  <c r="AS52" i="6"/>
  <c r="AS67" i="6" s="1"/>
  <c r="AK52" i="6"/>
  <c r="AK67" i="6" s="1"/>
  <c r="AC52" i="6"/>
  <c r="AC67" i="6" s="1"/>
  <c r="KV52" i="6"/>
  <c r="KV67" i="6" s="1"/>
  <c r="KN52" i="6"/>
  <c r="KN67" i="6" s="1"/>
  <c r="KF52" i="6"/>
  <c r="KF67" i="6" s="1"/>
  <c r="JX52" i="6"/>
  <c r="JX67" i="6" s="1"/>
  <c r="JP52" i="6"/>
  <c r="JP67" i="6" s="1"/>
  <c r="JH52" i="6"/>
  <c r="JH67" i="6" s="1"/>
  <c r="IZ52" i="6"/>
  <c r="IZ67" i="6" s="1"/>
  <c r="IR52" i="6"/>
  <c r="IR67" i="6" s="1"/>
  <c r="IJ52" i="6"/>
  <c r="IJ67" i="6" s="1"/>
  <c r="IB52" i="6"/>
  <c r="IB67" i="6" s="1"/>
  <c r="HT52" i="6"/>
  <c r="HT67" i="6" s="1"/>
  <c r="HL52" i="6"/>
  <c r="HL67" i="6" s="1"/>
  <c r="HD52" i="6"/>
  <c r="HD67" i="6" s="1"/>
  <c r="GV52" i="6"/>
  <c r="GV67" i="6" s="1"/>
  <c r="GN52" i="6"/>
  <c r="GN67" i="6" s="1"/>
  <c r="GF52" i="6"/>
  <c r="GF67" i="6" s="1"/>
  <c r="FX52" i="6"/>
  <c r="FX67" i="6" s="1"/>
  <c r="FP52" i="6"/>
  <c r="FP67" i="6" s="1"/>
  <c r="FH52" i="6"/>
  <c r="FH67" i="6" s="1"/>
  <c r="EZ52" i="6"/>
  <c r="EZ67" i="6" s="1"/>
  <c r="ER52" i="6"/>
  <c r="ER67" i="6" s="1"/>
  <c r="EJ52" i="6"/>
  <c r="EJ67" i="6" s="1"/>
  <c r="EB52" i="6"/>
  <c r="EB67" i="6" s="1"/>
  <c r="DT52" i="6"/>
  <c r="DT67" i="6" s="1"/>
  <c r="DL52" i="6"/>
  <c r="DL67" i="6" s="1"/>
  <c r="DD52" i="6"/>
  <c r="DD67" i="6" s="1"/>
  <c r="CV52" i="6"/>
  <c r="CV67" i="6" s="1"/>
  <c r="CN52" i="6"/>
  <c r="CN67" i="6" s="1"/>
  <c r="CF52" i="6"/>
  <c r="CF67" i="6" s="1"/>
  <c r="BX52" i="6"/>
  <c r="BX67" i="6" s="1"/>
  <c r="BP52" i="6"/>
  <c r="BP67" i="6" s="1"/>
  <c r="BH52" i="6"/>
  <c r="BH67" i="6" s="1"/>
  <c r="AZ52" i="6"/>
  <c r="AZ67" i="6" s="1"/>
  <c r="AR52" i="6"/>
  <c r="AR67" i="6" s="1"/>
  <c r="AJ52" i="6"/>
  <c r="AJ67" i="6" s="1"/>
  <c r="AB52" i="6"/>
  <c r="AB67" i="6" s="1"/>
  <c r="KZ52" i="6"/>
  <c r="KZ67" i="6" s="1"/>
  <c r="KJ52" i="6"/>
  <c r="KJ67" i="6" s="1"/>
  <c r="JT52" i="6"/>
  <c r="JT67" i="6" s="1"/>
  <c r="JD52" i="6"/>
  <c r="JD67" i="6" s="1"/>
  <c r="IN52" i="6"/>
  <c r="IN67" i="6" s="1"/>
  <c r="HX52" i="6"/>
  <c r="HX67" i="6" s="1"/>
  <c r="HH52" i="6"/>
  <c r="HH67" i="6" s="1"/>
  <c r="GR52" i="6"/>
  <c r="GR67" i="6" s="1"/>
  <c r="GB52" i="6"/>
  <c r="GB67" i="6" s="1"/>
  <c r="FL52" i="6"/>
  <c r="FL67" i="6" s="1"/>
  <c r="EV52" i="6"/>
  <c r="EV67" i="6" s="1"/>
  <c r="EF52" i="6"/>
  <c r="EF67" i="6" s="1"/>
  <c r="DP52" i="6"/>
  <c r="DP67" i="6" s="1"/>
  <c r="CZ52" i="6"/>
  <c r="CZ67" i="6" s="1"/>
  <c r="CJ52" i="6"/>
  <c r="CJ67" i="6" s="1"/>
  <c r="BT52" i="6"/>
  <c r="BT67" i="6" s="1"/>
  <c r="BF52" i="6"/>
  <c r="BF67" i="6" s="1"/>
  <c r="AU52" i="6"/>
  <c r="AU67" i="6" s="1"/>
  <c r="AG52" i="6"/>
  <c r="AG67" i="6" s="1"/>
  <c r="KU52" i="6"/>
  <c r="KU67" i="6" s="1"/>
  <c r="KE52" i="6"/>
  <c r="KE67" i="6" s="1"/>
  <c r="JO52" i="6"/>
  <c r="JO67" i="6" s="1"/>
  <c r="IY52" i="6"/>
  <c r="IY67" i="6" s="1"/>
  <c r="II52" i="6"/>
  <c r="II67" i="6" s="1"/>
  <c r="HS52" i="6"/>
  <c r="HS67" i="6" s="1"/>
  <c r="HC52" i="6"/>
  <c r="HC67" i="6" s="1"/>
  <c r="GM52" i="6"/>
  <c r="GM67" i="6" s="1"/>
  <c r="FW52" i="6"/>
  <c r="FW67" i="6" s="1"/>
  <c r="FG52" i="6"/>
  <c r="FG67" i="6" s="1"/>
  <c r="EQ52" i="6"/>
  <c r="EQ67" i="6" s="1"/>
  <c r="EA52" i="6"/>
  <c r="EA67" i="6" s="1"/>
  <c r="DK52" i="6"/>
  <c r="DK67" i="6" s="1"/>
  <c r="CU52" i="6"/>
  <c r="CU67" i="6" s="1"/>
  <c r="CE52" i="6"/>
  <c r="CE67" i="6" s="1"/>
  <c r="BS52" i="6"/>
  <c r="BS67" i="6" s="1"/>
  <c r="BE52" i="6"/>
  <c r="BE67" i="6" s="1"/>
  <c r="AQ52" i="6"/>
  <c r="AQ67" i="6" s="1"/>
  <c r="AF52" i="6"/>
  <c r="AF67" i="6" s="1"/>
  <c r="KT52" i="6"/>
  <c r="KT67" i="6" s="1"/>
  <c r="KD52" i="6"/>
  <c r="KD67" i="6" s="1"/>
  <c r="JN52" i="6"/>
  <c r="JN67" i="6" s="1"/>
  <c r="IX52" i="6"/>
  <c r="IX67" i="6" s="1"/>
  <c r="IH52" i="6"/>
  <c r="IH67" i="6" s="1"/>
  <c r="HR52" i="6"/>
  <c r="HR67" i="6" s="1"/>
  <c r="HB52" i="6"/>
  <c r="HB67" i="6" s="1"/>
  <c r="GL52" i="6"/>
  <c r="GL67" i="6" s="1"/>
  <c r="FV52" i="6"/>
  <c r="FV67" i="6" s="1"/>
  <c r="FF52" i="6"/>
  <c r="FF67" i="6" s="1"/>
  <c r="EP52" i="6"/>
  <c r="EP67" i="6" s="1"/>
  <c r="DZ52" i="6"/>
  <c r="DZ67" i="6" s="1"/>
  <c r="DJ52" i="6"/>
  <c r="DJ67" i="6" s="1"/>
  <c r="CT52" i="6"/>
  <c r="CT67" i="6" s="1"/>
  <c r="CD52" i="6"/>
  <c r="CD67" i="6" s="1"/>
  <c r="BO52" i="6"/>
  <c r="BO67" i="6" s="1"/>
  <c r="BD52" i="6"/>
  <c r="BD67" i="6" s="1"/>
  <c r="AP52" i="6"/>
  <c r="AP67" i="6" s="1"/>
  <c r="AE52" i="6"/>
  <c r="AE67" i="6" s="1"/>
  <c r="KS52" i="6"/>
  <c r="KS67" i="6" s="1"/>
  <c r="KC52" i="6"/>
  <c r="KC67" i="6" s="1"/>
  <c r="JM52" i="6"/>
  <c r="JM67" i="6" s="1"/>
  <c r="IW52" i="6"/>
  <c r="IW67" i="6" s="1"/>
  <c r="IG52" i="6"/>
  <c r="IG67" i="6" s="1"/>
  <c r="HQ52" i="6"/>
  <c r="HQ67" i="6" s="1"/>
  <c r="HA52" i="6"/>
  <c r="HA67" i="6" s="1"/>
  <c r="GK52" i="6"/>
  <c r="GK67" i="6" s="1"/>
  <c r="FU52" i="6"/>
  <c r="FU67" i="6" s="1"/>
  <c r="FE52" i="6"/>
  <c r="FE67" i="6" s="1"/>
  <c r="EO52" i="6"/>
  <c r="EO67" i="6" s="1"/>
  <c r="DY52" i="6"/>
  <c r="DY67" i="6" s="1"/>
  <c r="DI52" i="6"/>
  <c r="DI67" i="6" s="1"/>
  <c r="CS52" i="6"/>
  <c r="CS67" i="6" s="1"/>
  <c r="CC52" i="6"/>
  <c r="CC67" i="6" s="1"/>
  <c r="BN52" i="6"/>
  <c r="BN67" i="6" s="1"/>
  <c r="BC52" i="6"/>
  <c r="BC67" i="6" s="1"/>
  <c r="AO52" i="6"/>
  <c r="AO67" i="6" s="1"/>
  <c r="KR52" i="6"/>
  <c r="KR67" i="6" s="1"/>
  <c r="KB52" i="6"/>
  <c r="KB67" i="6" s="1"/>
  <c r="JL52" i="6"/>
  <c r="JL67" i="6" s="1"/>
  <c r="IV52" i="6"/>
  <c r="IV67" i="6" s="1"/>
  <c r="IF52" i="6"/>
  <c r="IF67" i="6" s="1"/>
  <c r="HP52" i="6"/>
  <c r="HP67" i="6" s="1"/>
  <c r="GZ52" i="6"/>
  <c r="GZ67" i="6" s="1"/>
  <c r="GJ52" i="6"/>
  <c r="GJ67" i="6" s="1"/>
  <c r="FT52" i="6"/>
  <c r="FT67" i="6" s="1"/>
  <c r="FD52" i="6"/>
  <c r="FD67" i="6" s="1"/>
  <c r="EN52" i="6"/>
  <c r="EN67" i="6" s="1"/>
  <c r="DX52" i="6"/>
  <c r="DX67" i="6" s="1"/>
  <c r="DH52" i="6"/>
  <c r="DH67" i="6" s="1"/>
  <c r="CR52" i="6"/>
  <c r="CR67" i="6" s="1"/>
  <c r="CB52" i="6"/>
  <c r="CB67" i="6" s="1"/>
  <c r="BM52" i="6"/>
  <c r="BM67" i="6" s="1"/>
  <c r="AY52" i="6"/>
  <c r="AY67" i="6" s="1"/>
  <c r="AN52" i="6"/>
  <c r="AN67" i="6" s="1"/>
  <c r="KL52" i="6"/>
  <c r="KL67" i="6" s="1"/>
  <c r="JV52" i="6"/>
  <c r="JV67" i="6" s="1"/>
  <c r="JF52" i="6"/>
  <c r="JF67" i="6" s="1"/>
  <c r="IP52" i="6"/>
  <c r="IP67" i="6" s="1"/>
  <c r="HZ52" i="6"/>
  <c r="HZ67" i="6" s="1"/>
  <c r="HJ52" i="6"/>
  <c r="HJ67" i="6" s="1"/>
  <c r="GT52" i="6"/>
  <c r="GT67" i="6" s="1"/>
  <c r="GD52" i="6"/>
  <c r="GD67" i="6" s="1"/>
  <c r="FN52" i="6"/>
  <c r="FN67" i="6" s="1"/>
  <c r="EX52" i="6"/>
  <c r="EX67" i="6" s="1"/>
  <c r="EH52" i="6"/>
  <c r="EH67" i="6" s="1"/>
  <c r="DR52" i="6"/>
  <c r="DR67" i="6" s="1"/>
  <c r="DB52" i="6"/>
  <c r="DB67" i="6" s="1"/>
  <c r="CL52" i="6"/>
  <c r="CL67" i="6" s="1"/>
  <c r="BV52" i="6"/>
  <c r="BV67" i="6" s="1"/>
  <c r="BK52" i="6"/>
  <c r="BK67" i="6" s="1"/>
  <c r="AW52" i="6"/>
  <c r="AW67" i="6" s="1"/>
  <c r="AI52" i="6"/>
  <c r="AI67" i="6" s="1"/>
  <c r="LA52" i="6"/>
  <c r="LA67" i="6" s="1"/>
  <c r="KK52" i="6"/>
  <c r="KK67" i="6" s="1"/>
  <c r="JU52" i="6"/>
  <c r="JU67" i="6" s="1"/>
  <c r="JE52" i="6"/>
  <c r="JE67" i="6" s="1"/>
  <c r="IO52" i="6"/>
  <c r="IO67" i="6" s="1"/>
  <c r="HY52" i="6"/>
  <c r="HY67" i="6" s="1"/>
  <c r="HI52" i="6"/>
  <c r="HI67" i="6" s="1"/>
  <c r="GS52" i="6"/>
  <c r="GS67" i="6" s="1"/>
  <c r="GC52" i="6"/>
  <c r="GC67" i="6" s="1"/>
  <c r="FM52" i="6"/>
  <c r="FM67" i="6" s="1"/>
  <c r="EW52" i="6"/>
  <c r="EW67" i="6" s="1"/>
  <c r="EG52" i="6"/>
  <c r="EG67" i="6" s="1"/>
  <c r="DQ52" i="6"/>
  <c r="DQ67" i="6" s="1"/>
  <c r="DA52" i="6"/>
  <c r="DA67" i="6" s="1"/>
  <c r="CK52" i="6"/>
  <c r="CK67" i="6" s="1"/>
  <c r="BU52" i="6"/>
  <c r="BU67" i="6" s="1"/>
  <c r="BG52" i="6"/>
  <c r="BG67" i="6" s="1"/>
  <c r="AV52" i="6"/>
  <c r="AV67" i="6" s="1"/>
  <c r="AH52" i="6"/>
  <c r="AH67" i="6" s="1"/>
  <c r="JG52" i="6"/>
  <c r="JG67" i="6" s="1"/>
  <c r="EI52" i="6"/>
  <c r="EI67" i="6" s="1"/>
  <c r="IQ52" i="6"/>
  <c r="IQ67" i="6" s="1"/>
  <c r="DS52" i="6"/>
  <c r="DS67" i="6" s="1"/>
  <c r="IA52" i="6"/>
  <c r="IA67" i="6" s="1"/>
  <c r="DC52" i="6"/>
  <c r="DC67" i="6" s="1"/>
  <c r="HK52" i="6"/>
  <c r="HK67" i="6" s="1"/>
  <c r="CM52" i="6"/>
  <c r="CM67" i="6" s="1"/>
  <c r="GU52" i="6"/>
  <c r="GU67" i="6" s="1"/>
  <c r="BW52" i="6"/>
  <c r="BW67" i="6" s="1"/>
  <c r="KM52" i="6"/>
  <c r="KM67" i="6" s="1"/>
  <c r="FO52" i="6"/>
  <c r="FO67" i="6" s="1"/>
  <c r="AX52" i="6"/>
  <c r="AX67" i="6" s="1"/>
  <c r="JW52" i="6"/>
  <c r="JW67" i="6" s="1"/>
  <c r="GE52" i="6"/>
  <c r="GE67" i="6" s="1"/>
  <c r="EY52" i="6"/>
  <c r="EY67" i="6" s="1"/>
  <c r="BL52" i="6"/>
  <c r="BL67" i="6" s="1"/>
  <c r="AM52" i="6"/>
  <c r="AM67" i="6" s="1"/>
  <c r="KV50" i="6"/>
  <c r="KV65" i="6" s="1"/>
  <c r="KN50" i="6"/>
  <c r="KN65" i="6" s="1"/>
  <c r="KF50" i="6"/>
  <c r="KF65" i="6" s="1"/>
  <c r="JX50" i="6"/>
  <c r="JX65" i="6" s="1"/>
  <c r="JP50" i="6"/>
  <c r="JP65" i="6" s="1"/>
  <c r="JH50" i="6"/>
  <c r="JH65" i="6" s="1"/>
  <c r="IZ50" i="6"/>
  <c r="IZ65" i="6" s="1"/>
  <c r="IR50" i="6"/>
  <c r="IR65" i="6" s="1"/>
  <c r="IJ50" i="6"/>
  <c r="IJ65" i="6" s="1"/>
  <c r="IB50" i="6"/>
  <c r="IB65" i="6" s="1"/>
  <c r="HT50" i="6"/>
  <c r="HT65" i="6" s="1"/>
  <c r="HL50" i="6"/>
  <c r="HL65" i="6" s="1"/>
  <c r="HD50" i="6"/>
  <c r="HD65" i="6" s="1"/>
  <c r="GV50" i="6"/>
  <c r="GV65" i="6" s="1"/>
  <c r="GN50" i="6"/>
  <c r="GN65" i="6" s="1"/>
  <c r="GF50" i="6"/>
  <c r="GF65" i="6" s="1"/>
  <c r="FX50" i="6"/>
  <c r="FX65" i="6" s="1"/>
  <c r="FP50" i="6"/>
  <c r="FP65" i="6" s="1"/>
  <c r="FH50" i="6"/>
  <c r="FH65" i="6" s="1"/>
  <c r="EZ50" i="6"/>
  <c r="EZ65" i="6" s="1"/>
  <c r="ER50" i="6"/>
  <c r="ER65" i="6" s="1"/>
  <c r="EJ50" i="6"/>
  <c r="EJ65" i="6" s="1"/>
  <c r="EB50" i="6"/>
  <c r="EB65" i="6" s="1"/>
  <c r="DT50" i="6"/>
  <c r="DT65" i="6" s="1"/>
  <c r="DL50" i="6"/>
  <c r="DL65" i="6" s="1"/>
  <c r="DD50" i="6"/>
  <c r="DD65" i="6" s="1"/>
  <c r="CV50" i="6"/>
  <c r="CV65" i="6" s="1"/>
  <c r="CN50" i="6"/>
  <c r="CN65" i="6" s="1"/>
  <c r="CF50" i="6"/>
  <c r="CF65" i="6" s="1"/>
  <c r="BX50" i="6"/>
  <c r="BX65" i="6" s="1"/>
  <c r="BP50" i="6"/>
  <c r="BP65" i="6" s="1"/>
  <c r="BH50" i="6"/>
  <c r="BH65" i="6" s="1"/>
  <c r="AZ50" i="6"/>
  <c r="AZ65" i="6" s="1"/>
  <c r="AR50" i="6"/>
  <c r="AR65" i="6" s="1"/>
  <c r="AJ50" i="6"/>
  <c r="AJ65" i="6" s="1"/>
  <c r="AB50" i="6"/>
  <c r="AB65" i="6" s="1"/>
  <c r="KU50" i="6"/>
  <c r="KU65" i="6" s="1"/>
  <c r="KM50" i="6"/>
  <c r="KM65" i="6" s="1"/>
  <c r="KE50" i="6"/>
  <c r="KE65" i="6" s="1"/>
  <c r="JW50" i="6"/>
  <c r="JW65" i="6" s="1"/>
  <c r="JO50" i="6"/>
  <c r="JO65" i="6" s="1"/>
  <c r="JG50" i="6"/>
  <c r="JG65" i="6" s="1"/>
  <c r="IY50" i="6"/>
  <c r="IY65" i="6" s="1"/>
  <c r="IQ50" i="6"/>
  <c r="IQ65" i="6" s="1"/>
  <c r="II50" i="6"/>
  <c r="II65" i="6" s="1"/>
  <c r="IA50" i="6"/>
  <c r="IA65" i="6" s="1"/>
  <c r="HS50" i="6"/>
  <c r="HS65" i="6" s="1"/>
  <c r="HK50" i="6"/>
  <c r="HK65" i="6" s="1"/>
  <c r="HC50" i="6"/>
  <c r="HC65" i="6" s="1"/>
  <c r="GU50" i="6"/>
  <c r="GU65" i="6" s="1"/>
  <c r="GM50" i="6"/>
  <c r="GM65" i="6" s="1"/>
  <c r="GE50" i="6"/>
  <c r="GE65" i="6" s="1"/>
  <c r="FW50" i="6"/>
  <c r="FW65" i="6" s="1"/>
  <c r="FO50" i="6"/>
  <c r="FO65" i="6" s="1"/>
  <c r="FG50" i="6"/>
  <c r="FG65" i="6" s="1"/>
  <c r="EY50" i="6"/>
  <c r="EY65" i="6" s="1"/>
  <c r="EQ50" i="6"/>
  <c r="EQ65" i="6" s="1"/>
  <c r="EI50" i="6"/>
  <c r="EI65" i="6" s="1"/>
  <c r="EA50" i="6"/>
  <c r="EA65" i="6" s="1"/>
  <c r="DS50" i="6"/>
  <c r="DS65" i="6" s="1"/>
  <c r="DK50" i="6"/>
  <c r="DK65" i="6" s="1"/>
  <c r="DC50" i="6"/>
  <c r="DC65" i="6" s="1"/>
  <c r="CU50" i="6"/>
  <c r="CU65" i="6" s="1"/>
  <c r="CM50" i="6"/>
  <c r="CM65" i="6" s="1"/>
  <c r="CE50" i="6"/>
  <c r="CE65" i="6" s="1"/>
  <c r="BW50" i="6"/>
  <c r="BW65" i="6" s="1"/>
  <c r="BO50" i="6"/>
  <c r="BO65" i="6" s="1"/>
  <c r="BG50" i="6"/>
  <c r="BG65" i="6" s="1"/>
  <c r="AY50" i="6"/>
  <c r="AY65" i="6" s="1"/>
  <c r="AQ50" i="6"/>
  <c r="AQ65" i="6" s="1"/>
  <c r="AI50" i="6"/>
  <c r="AI65" i="6" s="1"/>
  <c r="KT50" i="6"/>
  <c r="KT65" i="6" s="1"/>
  <c r="KL50" i="6"/>
  <c r="KL65" i="6" s="1"/>
  <c r="KD50" i="6"/>
  <c r="KD65" i="6" s="1"/>
  <c r="JV50" i="6"/>
  <c r="JV65" i="6" s="1"/>
  <c r="JN50" i="6"/>
  <c r="JN65" i="6" s="1"/>
  <c r="JF50" i="6"/>
  <c r="JF65" i="6" s="1"/>
  <c r="IX50" i="6"/>
  <c r="IX65" i="6" s="1"/>
  <c r="IP50" i="6"/>
  <c r="IP65" i="6" s="1"/>
  <c r="IH50" i="6"/>
  <c r="IH65" i="6" s="1"/>
  <c r="HZ50" i="6"/>
  <c r="HZ65" i="6" s="1"/>
  <c r="HR50" i="6"/>
  <c r="HR65" i="6" s="1"/>
  <c r="HJ50" i="6"/>
  <c r="HJ65" i="6" s="1"/>
  <c r="HB50" i="6"/>
  <c r="HB65" i="6" s="1"/>
  <c r="GT50" i="6"/>
  <c r="GT65" i="6" s="1"/>
  <c r="GL50" i="6"/>
  <c r="GL65" i="6" s="1"/>
  <c r="GD50" i="6"/>
  <c r="GD65" i="6" s="1"/>
  <c r="FV50" i="6"/>
  <c r="FV65" i="6" s="1"/>
  <c r="FN50" i="6"/>
  <c r="FN65" i="6" s="1"/>
  <c r="FF50" i="6"/>
  <c r="FF65" i="6" s="1"/>
  <c r="EX50" i="6"/>
  <c r="EX65" i="6" s="1"/>
  <c r="EP50" i="6"/>
  <c r="EP65" i="6" s="1"/>
  <c r="EH50" i="6"/>
  <c r="EH65" i="6" s="1"/>
  <c r="DZ50" i="6"/>
  <c r="DZ65" i="6" s="1"/>
  <c r="DR50" i="6"/>
  <c r="DR65" i="6" s="1"/>
  <c r="DJ50" i="6"/>
  <c r="DJ65" i="6" s="1"/>
  <c r="DB50" i="6"/>
  <c r="DB65" i="6" s="1"/>
  <c r="CT50" i="6"/>
  <c r="CT65" i="6" s="1"/>
  <c r="CL50" i="6"/>
  <c r="CL65" i="6" s="1"/>
  <c r="CD50" i="6"/>
  <c r="CD65" i="6" s="1"/>
  <c r="BV50" i="6"/>
  <c r="BV65" i="6" s="1"/>
  <c r="BN50" i="6"/>
  <c r="BN65" i="6" s="1"/>
  <c r="BF50" i="6"/>
  <c r="BF65" i="6" s="1"/>
  <c r="AX50" i="6"/>
  <c r="AX65" i="6" s="1"/>
  <c r="AP50" i="6"/>
  <c r="AP65" i="6" s="1"/>
  <c r="AH50" i="6"/>
  <c r="AH65" i="6" s="1"/>
  <c r="LA50" i="6"/>
  <c r="LA65" i="6" s="1"/>
  <c r="KS50" i="6"/>
  <c r="KS65" i="6" s="1"/>
  <c r="KK50" i="6"/>
  <c r="KK65" i="6" s="1"/>
  <c r="KC50" i="6"/>
  <c r="KC65" i="6" s="1"/>
  <c r="JU50" i="6"/>
  <c r="JU65" i="6" s="1"/>
  <c r="JM50" i="6"/>
  <c r="JM65" i="6" s="1"/>
  <c r="JE50" i="6"/>
  <c r="JE65" i="6" s="1"/>
  <c r="IW50" i="6"/>
  <c r="IW65" i="6" s="1"/>
  <c r="IO50" i="6"/>
  <c r="IO65" i="6" s="1"/>
  <c r="IG50" i="6"/>
  <c r="IG65" i="6" s="1"/>
  <c r="HY50" i="6"/>
  <c r="HY65" i="6" s="1"/>
  <c r="HQ50" i="6"/>
  <c r="HQ65" i="6" s="1"/>
  <c r="HI50" i="6"/>
  <c r="HI65" i="6" s="1"/>
  <c r="HA50" i="6"/>
  <c r="HA65" i="6" s="1"/>
  <c r="GS50" i="6"/>
  <c r="GS65" i="6" s="1"/>
  <c r="GK50" i="6"/>
  <c r="GK65" i="6" s="1"/>
  <c r="GC50" i="6"/>
  <c r="GC65" i="6" s="1"/>
  <c r="FU50" i="6"/>
  <c r="FU65" i="6" s="1"/>
  <c r="FM50" i="6"/>
  <c r="FM65" i="6" s="1"/>
  <c r="FE50" i="6"/>
  <c r="FE65" i="6" s="1"/>
  <c r="EW50" i="6"/>
  <c r="EW65" i="6" s="1"/>
  <c r="EO50" i="6"/>
  <c r="EO65" i="6" s="1"/>
  <c r="EG50" i="6"/>
  <c r="EG65" i="6" s="1"/>
  <c r="DY50" i="6"/>
  <c r="DY65" i="6" s="1"/>
  <c r="DQ50" i="6"/>
  <c r="DQ65" i="6" s="1"/>
  <c r="DI50" i="6"/>
  <c r="DI65" i="6" s="1"/>
  <c r="DA50" i="6"/>
  <c r="DA65" i="6" s="1"/>
  <c r="CS50" i="6"/>
  <c r="CS65" i="6" s="1"/>
  <c r="CK50" i="6"/>
  <c r="CK65" i="6" s="1"/>
  <c r="CC50" i="6"/>
  <c r="CC65" i="6" s="1"/>
  <c r="BU50" i="6"/>
  <c r="BU65" i="6" s="1"/>
  <c r="BM50" i="6"/>
  <c r="BM65" i="6" s="1"/>
  <c r="BE50" i="6"/>
  <c r="BE65" i="6" s="1"/>
  <c r="AW50" i="6"/>
  <c r="AW65" i="6" s="1"/>
  <c r="AO50" i="6"/>
  <c r="AO65" i="6" s="1"/>
  <c r="AG50" i="6"/>
  <c r="AG65" i="6" s="1"/>
  <c r="KZ50" i="6"/>
  <c r="KZ65" i="6" s="1"/>
  <c r="KR50" i="6"/>
  <c r="KR65" i="6" s="1"/>
  <c r="KJ50" i="6"/>
  <c r="KJ65" i="6" s="1"/>
  <c r="KB50" i="6"/>
  <c r="KB65" i="6" s="1"/>
  <c r="JT50" i="6"/>
  <c r="JT65" i="6" s="1"/>
  <c r="JL50" i="6"/>
  <c r="JL65" i="6" s="1"/>
  <c r="JD50" i="6"/>
  <c r="JD65" i="6" s="1"/>
  <c r="IV50" i="6"/>
  <c r="IV65" i="6" s="1"/>
  <c r="IN50" i="6"/>
  <c r="IN65" i="6" s="1"/>
  <c r="IF50" i="6"/>
  <c r="IF65" i="6" s="1"/>
  <c r="HX50" i="6"/>
  <c r="HX65" i="6" s="1"/>
  <c r="HP50" i="6"/>
  <c r="HP65" i="6" s="1"/>
  <c r="HH50" i="6"/>
  <c r="HH65" i="6" s="1"/>
  <c r="GZ50" i="6"/>
  <c r="GZ65" i="6" s="1"/>
  <c r="GR50" i="6"/>
  <c r="GR65" i="6" s="1"/>
  <c r="GJ50" i="6"/>
  <c r="GJ65" i="6" s="1"/>
  <c r="GB50" i="6"/>
  <c r="GB65" i="6" s="1"/>
  <c r="FT50" i="6"/>
  <c r="FT65" i="6" s="1"/>
  <c r="FL50" i="6"/>
  <c r="FL65" i="6" s="1"/>
  <c r="FD50" i="6"/>
  <c r="FD65" i="6" s="1"/>
  <c r="EV50" i="6"/>
  <c r="EV65" i="6" s="1"/>
  <c r="EN50" i="6"/>
  <c r="EN65" i="6" s="1"/>
  <c r="EF50" i="6"/>
  <c r="EF65" i="6" s="1"/>
  <c r="DX50" i="6"/>
  <c r="DX65" i="6" s="1"/>
  <c r="DP50" i="6"/>
  <c r="DP65" i="6" s="1"/>
  <c r="DH50" i="6"/>
  <c r="DH65" i="6" s="1"/>
  <c r="CZ50" i="6"/>
  <c r="CZ65" i="6" s="1"/>
  <c r="CR50" i="6"/>
  <c r="CR65" i="6" s="1"/>
  <c r="CJ50" i="6"/>
  <c r="CJ65" i="6" s="1"/>
  <c r="CB50" i="6"/>
  <c r="CB65" i="6" s="1"/>
  <c r="BT50" i="6"/>
  <c r="BT65" i="6" s="1"/>
  <c r="BL50" i="6"/>
  <c r="BL65" i="6" s="1"/>
  <c r="BD50" i="6"/>
  <c r="BD65" i="6" s="1"/>
  <c r="AV50" i="6"/>
  <c r="AV65" i="6" s="1"/>
  <c r="AN50" i="6"/>
  <c r="AN65" i="6" s="1"/>
  <c r="AF50" i="6"/>
  <c r="AF65" i="6" s="1"/>
  <c r="KY50" i="6"/>
  <c r="KY65" i="6" s="1"/>
  <c r="KQ50" i="6"/>
  <c r="KQ65" i="6" s="1"/>
  <c r="KI50" i="6"/>
  <c r="KI65" i="6" s="1"/>
  <c r="KA50" i="6"/>
  <c r="KA65" i="6" s="1"/>
  <c r="JS50" i="6"/>
  <c r="JS65" i="6" s="1"/>
  <c r="JK50" i="6"/>
  <c r="JK65" i="6" s="1"/>
  <c r="JC50" i="6"/>
  <c r="JC65" i="6" s="1"/>
  <c r="IU50" i="6"/>
  <c r="IU65" i="6" s="1"/>
  <c r="IM50" i="6"/>
  <c r="IM65" i="6" s="1"/>
  <c r="IE50" i="6"/>
  <c r="IE65" i="6" s="1"/>
  <c r="HW50" i="6"/>
  <c r="HW65" i="6" s="1"/>
  <c r="HO50" i="6"/>
  <c r="HO65" i="6" s="1"/>
  <c r="HG50" i="6"/>
  <c r="HG65" i="6" s="1"/>
  <c r="GY50" i="6"/>
  <c r="GY65" i="6" s="1"/>
  <c r="GQ50" i="6"/>
  <c r="GQ65" i="6" s="1"/>
  <c r="GI50" i="6"/>
  <c r="GI65" i="6" s="1"/>
  <c r="GA50" i="6"/>
  <c r="GA65" i="6" s="1"/>
  <c r="FS50" i="6"/>
  <c r="FS65" i="6" s="1"/>
  <c r="FK50" i="6"/>
  <c r="FK65" i="6" s="1"/>
  <c r="FC50" i="6"/>
  <c r="FC65" i="6" s="1"/>
  <c r="EU50" i="6"/>
  <c r="EU65" i="6" s="1"/>
  <c r="EM50" i="6"/>
  <c r="EM65" i="6" s="1"/>
  <c r="EE50" i="6"/>
  <c r="EE65" i="6" s="1"/>
  <c r="DW50" i="6"/>
  <c r="DW65" i="6" s="1"/>
  <c r="DO50" i="6"/>
  <c r="DO65" i="6" s="1"/>
  <c r="DG50" i="6"/>
  <c r="DG65" i="6" s="1"/>
  <c r="CY50" i="6"/>
  <c r="CY65" i="6" s="1"/>
  <c r="CQ50" i="6"/>
  <c r="CQ65" i="6" s="1"/>
  <c r="CI50" i="6"/>
  <c r="CI65" i="6" s="1"/>
  <c r="CA50" i="6"/>
  <c r="CA65" i="6" s="1"/>
  <c r="BS50" i="6"/>
  <c r="BS65" i="6" s="1"/>
  <c r="BK50" i="6"/>
  <c r="BK65" i="6" s="1"/>
  <c r="BC50" i="6"/>
  <c r="BC65" i="6" s="1"/>
  <c r="AU50" i="6"/>
  <c r="AU65" i="6" s="1"/>
  <c r="AM50" i="6"/>
  <c r="AM65" i="6" s="1"/>
  <c r="AE50" i="6"/>
  <c r="AE65" i="6" s="1"/>
  <c r="KH50" i="6"/>
  <c r="KH65" i="6" s="1"/>
  <c r="JB50" i="6"/>
  <c r="JB65" i="6" s="1"/>
  <c r="HV50" i="6"/>
  <c r="HV65" i="6" s="1"/>
  <c r="GP50" i="6"/>
  <c r="GP65" i="6" s="1"/>
  <c r="FJ50" i="6"/>
  <c r="FJ65" i="6" s="1"/>
  <c r="ED50" i="6"/>
  <c r="ED65" i="6" s="1"/>
  <c r="CX50" i="6"/>
  <c r="CX65" i="6" s="1"/>
  <c r="BR50" i="6"/>
  <c r="BR65" i="6" s="1"/>
  <c r="AL50" i="6"/>
  <c r="AL65" i="6" s="1"/>
  <c r="KG50" i="6"/>
  <c r="KG65" i="6" s="1"/>
  <c r="JA50" i="6"/>
  <c r="JA65" i="6" s="1"/>
  <c r="HU50" i="6"/>
  <c r="HU65" i="6" s="1"/>
  <c r="GO50" i="6"/>
  <c r="GO65" i="6" s="1"/>
  <c r="FI50" i="6"/>
  <c r="FI65" i="6" s="1"/>
  <c r="EC50" i="6"/>
  <c r="EC65" i="6" s="1"/>
  <c r="CW50" i="6"/>
  <c r="CW65" i="6" s="1"/>
  <c r="BQ50" i="6"/>
  <c r="BQ65" i="6" s="1"/>
  <c r="AK50" i="6"/>
  <c r="AK65" i="6" s="1"/>
  <c r="JZ50" i="6"/>
  <c r="JZ65" i="6" s="1"/>
  <c r="IT50" i="6"/>
  <c r="IT65" i="6" s="1"/>
  <c r="HN50" i="6"/>
  <c r="HN65" i="6" s="1"/>
  <c r="GH50" i="6"/>
  <c r="GH65" i="6" s="1"/>
  <c r="FB50" i="6"/>
  <c r="FB65" i="6" s="1"/>
  <c r="DV50" i="6"/>
  <c r="DV65" i="6" s="1"/>
  <c r="CP50" i="6"/>
  <c r="CP65" i="6" s="1"/>
  <c r="BJ50" i="6"/>
  <c r="BJ65" i="6" s="1"/>
  <c r="AD50" i="6"/>
  <c r="AD65" i="6" s="1"/>
  <c r="JY50" i="6"/>
  <c r="JY65" i="6" s="1"/>
  <c r="IS50" i="6"/>
  <c r="IS65" i="6" s="1"/>
  <c r="HM50" i="6"/>
  <c r="HM65" i="6" s="1"/>
  <c r="GG50" i="6"/>
  <c r="GG65" i="6" s="1"/>
  <c r="FA50" i="6"/>
  <c r="FA65" i="6" s="1"/>
  <c r="DU50" i="6"/>
  <c r="DU65" i="6" s="1"/>
  <c r="CO50" i="6"/>
  <c r="CO65" i="6" s="1"/>
  <c r="BI50" i="6"/>
  <c r="BI65" i="6" s="1"/>
  <c r="AC50" i="6"/>
  <c r="AC65" i="6" s="1"/>
  <c r="KX50" i="6"/>
  <c r="KX65" i="6" s="1"/>
  <c r="JR50" i="6"/>
  <c r="JR65" i="6" s="1"/>
  <c r="IL50" i="6"/>
  <c r="IL65" i="6" s="1"/>
  <c r="HF50" i="6"/>
  <c r="HF65" i="6" s="1"/>
  <c r="FZ50" i="6"/>
  <c r="FZ65" i="6" s="1"/>
  <c r="ET50" i="6"/>
  <c r="ET65" i="6" s="1"/>
  <c r="DN50" i="6"/>
  <c r="DN65" i="6" s="1"/>
  <c r="CH50" i="6"/>
  <c r="CH65" i="6" s="1"/>
  <c r="BB50" i="6"/>
  <c r="BB65" i="6" s="1"/>
  <c r="KW50" i="6"/>
  <c r="KW65" i="6" s="1"/>
  <c r="JQ50" i="6"/>
  <c r="JQ65" i="6" s="1"/>
  <c r="IK50" i="6"/>
  <c r="IK65" i="6" s="1"/>
  <c r="HE50" i="6"/>
  <c r="HE65" i="6" s="1"/>
  <c r="FY50" i="6"/>
  <c r="FY65" i="6" s="1"/>
  <c r="ES50" i="6"/>
  <c r="ES65" i="6" s="1"/>
  <c r="DM50" i="6"/>
  <c r="DM65" i="6" s="1"/>
  <c r="CG50" i="6"/>
  <c r="CG65" i="6" s="1"/>
  <c r="BA50" i="6"/>
  <c r="BA65" i="6" s="1"/>
  <c r="IC50" i="6"/>
  <c r="IC65" i="6" s="1"/>
  <c r="DE50" i="6"/>
  <c r="DE65" i="6" s="1"/>
  <c r="GX50" i="6"/>
  <c r="GX65" i="6" s="1"/>
  <c r="BZ50" i="6"/>
  <c r="BZ65" i="6" s="1"/>
  <c r="GW50" i="6"/>
  <c r="GW65" i="6" s="1"/>
  <c r="BY50" i="6"/>
  <c r="BY65" i="6" s="1"/>
  <c r="KP50" i="6"/>
  <c r="KP65" i="6" s="1"/>
  <c r="FR50" i="6"/>
  <c r="FR65" i="6" s="1"/>
  <c r="AT50" i="6"/>
  <c r="AT65" i="6" s="1"/>
  <c r="KO50" i="6"/>
  <c r="KO65" i="6" s="1"/>
  <c r="FQ50" i="6"/>
  <c r="FQ65" i="6" s="1"/>
  <c r="AS50" i="6"/>
  <c r="AS65" i="6" s="1"/>
  <c r="JI50" i="6"/>
  <c r="JI65" i="6" s="1"/>
  <c r="EK50" i="6"/>
  <c r="EK65" i="6" s="1"/>
  <c r="ID50" i="6"/>
  <c r="ID65" i="6" s="1"/>
  <c r="DF50" i="6"/>
  <c r="DF65" i="6" s="1"/>
  <c r="JJ50" i="6"/>
  <c r="JJ65" i="6" s="1"/>
  <c r="EL50" i="6"/>
  <c r="EL65" i="6" s="1"/>
  <c r="KT46" i="6"/>
  <c r="KT61" i="6" s="1"/>
  <c r="KT106" i="6" s="1"/>
  <c r="KL46" i="6"/>
  <c r="KL61" i="6" s="1"/>
  <c r="KL106" i="6" s="1"/>
  <c r="KD46" i="6"/>
  <c r="KD61" i="6" s="1"/>
  <c r="KD106" i="6" s="1"/>
  <c r="JV46" i="6"/>
  <c r="JV61" i="6" s="1"/>
  <c r="JV106" i="6" s="1"/>
  <c r="JN46" i="6"/>
  <c r="JN61" i="6" s="1"/>
  <c r="JN106" i="6" s="1"/>
  <c r="JF46" i="6"/>
  <c r="JF61" i="6" s="1"/>
  <c r="JF106" i="6" s="1"/>
  <c r="IX46" i="6"/>
  <c r="IX61" i="6" s="1"/>
  <c r="IX106" i="6" s="1"/>
  <c r="IP46" i="6"/>
  <c r="IP61" i="6" s="1"/>
  <c r="IP106" i="6" s="1"/>
  <c r="IH46" i="6"/>
  <c r="IH61" i="6" s="1"/>
  <c r="IH106" i="6" s="1"/>
  <c r="HZ46" i="6"/>
  <c r="HZ61" i="6" s="1"/>
  <c r="HZ106" i="6" s="1"/>
  <c r="HR46" i="6"/>
  <c r="HR61" i="6" s="1"/>
  <c r="HR106" i="6" s="1"/>
  <c r="KY46" i="6"/>
  <c r="KY61" i="6" s="1"/>
  <c r="KY106" i="6" s="1"/>
  <c r="KQ46" i="6"/>
  <c r="KQ61" i="6" s="1"/>
  <c r="KQ106" i="6" s="1"/>
  <c r="KI46" i="6"/>
  <c r="KI61" i="6" s="1"/>
  <c r="KI106" i="6" s="1"/>
  <c r="KA46" i="6"/>
  <c r="KA61" i="6" s="1"/>
  <c r="KA106" i="6" s="1"/>
  <c r="JS46" i="6"/>
  <c r="JS61" i="6" s="1"/>
  <c r="JS106" i="6" s="1"/>
  <c r="JK46" i="6"/>
  <c r="JK61" i="6" s="1"/>
  <c r="JK106" i="6" s="1"/>
  <c r="JC46" i="6"/>
  <c r="JC61" i="6" s="1"/>
  <c r="JC106" i="6" s="1"/>
  <c r="KX46" i="6"/>
  <c r="KX61" i="6" s="1"/>
  <c r="KX106" i="6" s="1"/>
  <c r="KP46" i="6"/>
  <c r="KP61" i="6" s="1"/>
  <c r="KP106" i="6" s="1"/>
  <c r="KH46" i="6"/>
  <c r="KH61" i="6" s="1"/>
  <c r="KH106" i="6" s="1"/>
  <c r="JZ46" i="6"/>
  <c r="JZ61" i="6" s="1"/>
  <c r="JZ106" i="6" s="1"/>
  <c r="JR46" i="6"/>
  <c r="JR61" i="6" s="1"/>
  <c r="JR106" i="6" s="1"/>
  <c r="JJ46" i="6"/>
  <c r="JJ61" i="6" s="1"/>
  <c r="JJ106" i="6" s="1"/>
  <c r="KV46" i="6"/>
  <c r="KV61" i="6" s="1"/>
  <c r="KV106" i="6" s="1"/>
  <c r="KN46" i="6"/>
  <c r="KN61" i="6" s="1"/>
  <c r="KN106" i="6" s="1"/>
  <c r="KF46" i="6"/>
  <c r="KF61" i="6" s="1"/>
  <c r="KF106" i="6" s="1"/>
  <c r="JX46" i="6"/>
  <c r="JX61" i="6" s="1"/>
  <c r="JX106" i="6" s="1"/>
  <c r="JP46" i="6"/>
  <c r="JP61" i="6" s="1"/>
  <c r="JP106" i="6" s="1"/>
  <c r="JH46" i="6"/>
  <c r="JH61" i="6" s="1"/>
  <c r="JH106" i="6" s="1"/>
  <c r="IZ46" i="6"/>
  <c r="IZ61" i="6" s="1"/>
  <c r="IZ106" i="6" s="1"/>
  <c r="IR46" i="6"/>
  <c r="IR61" i="6" s="1"/>
  <c r="IR106" i="6" s="1"/>
  <c r="IJ46" i="6"/>
  <c r="IJ61" i="6" s="1"/>
  <c r="IJ106" i="6" s="1"/>
  <c r="IB46" i="6"/>
  <c r="IB61" i="6" s="1"/>
  <c r="IB106" i="6" s="1"/>
  <c r="HT46" i="6"/>
  <c r="HT61" i="6" s="1"/>
  <c r="HT106" i="6" s="1"/>
  <c r="HL46" i="6"/>
  <c r="HL61" i="6" s="1"/>
  <c r="HL106" i="6" s="1"/>
  <c r="HD46" i="6"/>
  <c r="HD61" i="6" s="1"/>
  <c r="HD106" i="6" s="1"/>
  <c r="GV46" i="6"/>
  <c r="GV61" i="6" s="1"/>
  <c r="GV106" i="6" s="1"/>
  <c r="GN46" i="6"/>
  <c r="GN61" i="6" s="1"/>
  <c r="GN106" i="6" s="1"/>
  <c r="GF46" i="6"/>
  <c r="GF61" i="6" s="1"/>
  <c r="GF106" i="6" s="1"/>
  <c r="FX46" i="6"/>
  <c r="FX61" i="6" s="1"/>
  <c r="FX106" i="6" s="1"/>
  <c r="FP46" i="6"/>
  <c r="FP61" i="6" s="1"/>
  <c r="FP106" i="6" s="1"/>
  <c r="FH46" i="6"/>
  <c r="FH61" i="6" s="1"/>
  <c r="FH106" i="6" s="1"/>
  <c r="EZ46" i="6"/>
  <c r="EZ61" i="6" s="1"/>
  <c r="EZ106" i="6" s="1"/>
  <c r="ER46" i="6"/>
  <c r="ER61" i="6" s="1"/>
  <c r="ER106" i="6" s="1"/>
  <c r="EJ46" i="6"/>
  <c r="EJ61" i="6" s="1"/>
  <c r="EJ106" i="6" s="1"/>
  <c r="EB46" i="6"/>
  <c r="EB61" i="6" s="1"/>
  <c r="EB106" i="6" s="1"/>
  <c r="DT46" i="6"/>
  <c r="DT61" i="6" s="1"/>
  <c r="DT106" i="6" s="1"/>
  <c r="DL46" i="6"/>
  <c r="DL61" i="6" s="1"/>
  <c r="DL106" i="6" s="1"/>
  <c r="DD46" i="6"/>
  <c r="DD61" i="6" s="1"/>
  <c r="DD106" i="6" s="1"/>
  <c r="CV46" i="6"/>
  <c r="CV61" i="6" s="1"/>
  <c r="CV106" i="6" s="1"/>
  <c r="CN46" i="6"/>
  <c r="CN61" i="6" s="1"/>
  <c r="CN106" i="6" s="1"/>
  <c r="CF46" i="6"/>
  <c r="CF61" i="6" s="1"/>
  <c r="CF106" i="6" s="1"/>
  <c r="BX46" i="6"/>
  <c r="BX61" i="6" s="1"/>
  <c r="BX106" i="6" s="1"/>
  <c r="BP46" i="6"/>
  <c r="BP61" i="6" s="1"/>
  <c r="BP106" i="6" s="1"/>
  <c r="BH46" i="6"/>
  <c r="BH61" i="6" s="1"/>
  <c r="BH106" i="6" s="1"/>
  <c r="KS46" i="6"/>
  <c r="KS61" i="6" s="1"/>
  <c r="KS106" i="6" s="1"/>
  <c r="KC46" i="6"/>
  <c r="KC61" i="6" s="1"/>
  <c r="KC106" i="6" s="1"/>
  <c r="JM46" i="6"/>
  <c r="JM61" i="6" s="1"/>
  <c r="JM106" i="6" s="1"/>
  <c r="IY46" i="6"/>
  <c r="IY61" i="6" s="1"/>
  <c r="IY106" i="6" s="1"/>
  <c r="IN46" i="6"/>
  <c r="IN61" i="6" s="1"/>
  <c r="IN106" i="6" s="1"/>
  <c r="ID46" i="6"/>
  <c r="ID61" i="6" s="1"/>
  <c r="ID106" i="6" s="1"/>
  <c r="HS46" i="6"/>
  <c r="HS61" i="6" s="1"/>
  <c r="HS106" i="6" s="1"/>
  <c r="HI46" i="6"/>
  <c r="HI61" i="6" s="1"/>
  <c r="HI106" i="6" s="1"/>
  <c r="GZ46" i="6"/>
  <c r="GZ61" i="6" s="1"/>
  <c r="GZ106" i="6" s="1"/>
  <c r="GQ46" i="6"/>
  <c r="GQ61" i="6" s="1"/>
  <c r="GQ106" i="6" s="1"/>
  <c r="GH46" i="6"/>
  <c r="GH61" i="6" s="1"/>
  <c r="GH106" i="6" s="1"/>
  <c r="FY46" i="6"/>
  <c r="FY61" i="6" s="1"/>
  <c r="FY106" i="6" s="1"/>
  <c r="FO46" i="6"/>
  <c r="FO61" i="6" s="1"/>
  <c r="FO106" i="6" s="1"/>
  <c r="FF46" i="6"/>
  <c r="FF61" i="6" s="1"/>
  <c r="FF106" i="6" s="1"/>
  <c r="EW46" i="6"/>
  <c r="EW61" i="6" s="1"/>
  <c r="EW106" i="6" s="1"/>
  <c r="EN46" i="6"/>
  <c r="EN61" i="6" s="1"/>
  <c r="EN106" i="6" s="1"/>
  <c r="EE46" i="6"/>
  <c r="EE61" i="6" s="1"/>
  <c r="EE106" i="6" s="1"/>
  <c r="DV46" i="6"/>
  <c r="DV61" i="6" s="1"/>
  <c r="DV106" i="6" s="1"/>
  <c r="DM46" i="6"/>
  <c r="DM61" i="6" s="1"/>
  <c r="DM106" i="6" s="1"/>
  <c r="DC46" i="6"/>
  <c r="DC61" i="6" s="1"/>
  <c r="DC106" i="6" s="1"/>
  <c r="CT46" i="6"/>
  <c r="CT61" i="6" s="1"/>
  <c r="CT106" i="6" s="1"/>
  <c r="CK46" i="6"/>
  <c r="CK61" i="6" s="1"/>
  <c r="CK106" i="6" s="1"/>
  <c r="CB46" i="6"/>
  <c r="CB61" i="6" s="1"/>
  <c r="CB106" i="6" s="1"/>
  <c r="BS46" i="6"/>
  <c r="BS61" i="6" s="1"/>
  <c r="BS106" i="6" s="1"/>
  <c r="BJ46" i="6"/>
  <c r="BJ61" i="6" s="1"/>
  <c r="BJ106" i="6" s="1"/>
  <c r="BA46" i="6"/>
  <c r="BA61" i="6" s="1"/>
  <c r="BA106" i="6" s="1"/>
  <c r="AS46" i="6"/>
  <c r="AS61" i="6" s="1"/>
  <c r="AS106" i="6" s="1"/>
  <c r="AK46" i="6"/>
  <c r="AK61" i="6" s="1"/>
  <c r="AK106" i="6" s="1"/>
  <c r="AC46" i="6"/>
  <c r="AC61" i="6" s="1"/>
  <c r="AC106" i="6" s="1"/>
  <c r="AT46" i="6"/>
  <c r="AT61" i="6" s="1"/>
  <c r="AT106" i="6" s="1"/>
  <c r="KR46" i="6"/>
  <c r="KR61" i="6" s="1"/>
  <c r="KR106" i="6" s="1"/>
  <c r="KB46" i="6"/>
  <c r="KB61" i="6" s="1"/>
  <c r="KB106" i="6" s="1"/>
  <c r="JL46" i="6"/>
  <c r="JL61" i="6" s="1"/>
  <c r="JL106" i="6" s="1"/>
  <c r="IW46" i="6"/>
  <c r="IW61" i="6" s="1"/>
  <c r="IW106" i="6" s="1"/>
  <c r="IM46" i="6"/>
  <c r="IM61" i="6" s="1"/>
  <c r="IM106" i="6" s="1"/>
  <c r="IC46" i="6"/>
  <c r="IC61" i="6" s="1"/>
  <c r="IC106" i="6" s="1"/>
  <c r="HQ46" i="6"/>
  <c r="HQ61" i="6" s="1"/>
  <c r="HQ106" i="6" s="1"/>
  <c r="HH46" i="6"/>
  <c r="HH61" i="6" s="1"/>
  <c r="HH106" i="6" s="1"/>
  <c r="GY46" i="6"/>
  <c r="GY61" i="6" s="1"/>
  <c r="GY106" i="6" s="1"/>
  <c r="GP46" i="6"/>
  <c r="GP61" i="6" s="1"/>
  <c r="GP106" i="6" s="1"/>
  <c r="GG46" i="6"/>
  <c r="GG61" i="6" s="1"/>
  <c r="GG106" i="6" s="1"/>
  <c r="FW46" i="6"/>
  <c r="FW61" i="6" s="1"/>
  <c r="FW106" i="6" s="1"/>
  <c r="FN46" i="6"/>
  <c r="FN61" i="6" s="1"/>
  <c r="FN106" i="6" s="1"/>
  <c r="FE46" i="6"/>
  <c r="FE61" i="6" s="1"/>
  <c r="FE106" i="6" s="1"/>
  <c r="EV46" i="6"/>
  <c r="EV61" i="6" s="1"/>
  <c r="EV106" i="6" s="1"/>
  <c r="EM46" i="6"/>
  <c r="EM61" i="6" s="1"/>
  <c r="EM106" i="6" s="1"/>
  <c r="ED46" i="6"/>
  <c r="ED61" i="6" s="1"/>
  <c r="ED106" i="6" s="1"/>
  <c r="DU46" i="6"/>
  <c r="DU61" i="6" s="1"/>
  <c r="DU106" i="6" s="1"/>
  <c r="DK46" i="6"/>
  <c r="DK61" i="6" s="1"/>
  <c r="DK106" i="6" s="1"/>
  <c r="DB46" i="6"/>
  <c r="DB61" i="6" s="1"/>
  <c r="DB106" i="6" s="1"/>
  <c r="CS46" i="6"/>
  <c r="CS61" i="6" s="1"/>
  <c r="CS106" i="6" s="1"/>
  <c r="CJ46" i="6"/>
  <c r="CJ61" i="6" s="1"/>
  <c r="CJ106" i="6" s="1"/>
  <c r="CA46" i="6"/>
  <c r="CA61" i="6" s="1"/>
  <c r="CA106" i="6" s="1"/>
  <c r="BR46" i="6"/>
  <c r="BR61" i="6" s="1"/>
  <c r="BR106" i="6" s="1"/>
  <c r="BI46" i="6"/>
  <c r="BI61" i="6" s="1"/>
  <c r="BI106" i="6" s="1"/>
  <c r="AZ46" i="6"/>
  <c r="AZ61" i="6" s="1"/>
  <c r="AZ106" i="6" s="1"/>
  <c r="AR46" i="6"/>
  <c r="AR61" i="6" s="1"/>
  <c r="AR106" i="6" s="1"/>
  <c r="AJ46" i="6"/>
  <c r="AJ61" i="6" s="1"/>
  <c r="AJ106" i="6" s="1"/>
  <c r="AB46" i="6"/>
  <c r="AB61" i="6" s="1"/>
  <c r="AB106" i="6" s="1"/>
  <c r="KE46" i="6"/>
  <c r="KE61" i="6" s="1"/>
  <c r="KE106" i="6" s="1"/>
  <c r="JA46" i="6"/>
  <c r="JA61" i="6" s="1"/>
  <c r="JA106" i="6" s="1"/>
  <c r="HA46" i="6"/>
  <c r="HA61" i="6" s="1"/>
  <c r="HA106" i="6" s="1"/>
  <c r="FG46" i="6"/>
  <c r="FG61" i="6" s="1"/>
  <c r="FG106" i="6" s="1"/>
  <c r="DN46" i="6"/>
  <c r="DN61" i="6" s="1"/>
  <c r="DN106" i="6" s="1"/>
  <c r="BT46" i="6"/>
  <c r="BT61" i="6" s="1"/>
  <c r="BT106" i="6" s="1"/>
  <c r="KO46" i="6"/>
  <c r="KO61" i="6" s="1"/>
  <c r="KO106" i="6" s="1"/>
  <c r="JY46" i="6"/>
  <c r="JY61" i="6" s="1"/>
  <c r="JY106" i="6" s="1"/>
  <c r="JI46" i="6"/>
  <c r="JI61" i="6" s="1"/>
  <c r="JI106" i="6" s="1"/>
  <c r="IV46" i="6"/>
  <c r="IV61" i="6" s="1"/>
  <c r="IV106" i="6" s="1"/>
  <c r="IL46" i="6"/>
  <c r="IL61" i="6" s="1"/>
  <c r="IL106" i="6" s="1"/>
  <c r="IA46" i="6"/>
  <c r="IA61" i="6" s="1"/>
  <c r="IA106" i="6" s="1"/>
  <c r="HP46" i="6"/>
  <c r="HP61" i="6" s="1"/>
  <c r="HP106" i="6" s="1"/>
  <c r="HG46" i="6"/>
  <c r="HG61" i="6" s="1"/>
  <c r="HG106" i="6" s="1"/>
  <c r="GX46" i="6"/>
  <c r="GX61" i="6" s="1"/>
  <c r="GX106" i="6" s="1"/>
  <c r="GO46" i="6"/>
  <c r="GO61" i="6" s="1"/>
  <c r="GO106" i="6" s="1"/>
  <c r="GE46" i="6"/>
  <c r="GE61" i="6" s="1"/>
  <c r="GE106" i="6" s="1"/>
  <c r="FV46" i="6"/>
  <c r="FV61" i="6" s="1"/>
  <c r="FV106" i="6" s="1"/>
  <c r="FM46" i="6"/>
  <c r="FM61" i="6" s="1"/>
  <c r="FM106" i="6" s="1"/>
  <c r="FD46" i="6"/>
  <c r="FD61" i="6" s="1"/>
  <c r="FD106" i="6" s="1"/>
  <c r="EU46" i="6"/>
  <c r="EU61" i="6" s="1"/>
  <c r="EU106" i="6" s="1"/>
  <c r="EL46" i="6"/>
  <c r="EL61" i="6" s="1"/>
  <c r="EL106" i="6" s="1"/>
  <c r="EC46" i="6"/>
  <c r="EC61" i="6" s="1"/>
  <c r="EC106" i="6" s="1"/>
  <c r="DS46" i="6"/>
  <c r="DS61" i="6" s="1"/>
  <c r="DS106" i="6" s="1"/>
  <c r="DJ46" i="6"/>
  <c r="DJ61" i="6" s="1"/>
  <c r="DJ106" i="6" s="1"/>
  <c r="DA46" i="6"/>
  <c r="DA61" i="6" s="1"/>
  <c r="DA106" i="6" s="1"/>
  <c r="CR46" i="6"/>
  <c r="CR61" i="6" s="1"/>
  <c r="CR106" i="6" s="1"/>
  <c r="CI46" i="6"/>
  <c r="CI61" i="6" s="1"/>
  <c r="CI106" i="6" s="1"/>
  <c r="BZ46" i="6"/>
  <c r="BZ61" i="6" s="1"/>
  <c r="BZ106" i="6" s="1"/>
  <c r="BQ46" i="6"/>
  <c r="BQ61" i="6" s="1"/>
  <c r="BQ106" i="6" s="1"/>
  <c r="BG46" i="6"/>
  <c r="BG61" i="6" s="1"/>
  <c r="BG106" i="6" s="1"/>
  <c r="AY46" i="6"/>
  <c r="AY61" i="6" s="1"/>
  <c r="AY106" i="6" s="1"/>
  <c r="AQ46" i="6"/>
  <c r="AQ61" i="6" s="1"/>
  <c r="AQ106" i="6" s="1"/>
  <c r="AI46" i="6"/>
  <c r="AI61" i="6" s="1"/>
  <c r="AI106" i="6" s="1"/>
  <c r="IO46" i="6"/>
  <c r="IO61" i="6" s="1"/>
  <c r="IO106" i="6" s="1"/>
  <c r="GI46" i="6"/>
  <c r="GI61" i="6" s="1"/>
  <c r="GI106" i="6" s="1"/>
  <c r="EF46" i="6"/>
  <c r="EF61" i="6" s="1"/>
  <c r="EF106" i="6" s="1"/>
  <c r="CC46" i="6"/>
  <c r="CC61" i="6" s="1"/>
  <c r="CC106" i="6" s="1"/>
  <c r="AD46" i="6"/>
  <c r="AD61" i="6" s="1"/>
  <c r="AD106" i="6" s="1"/>
  <c r="KM46" i="6"/>
  <c r="KM61" i="6" s="1"/>
  <c r="KM106" i="6" s="1"/>
  <c r="JW46" i="6"/>
  <c r="JW61" i="6" s="1"/>
  <c r="JW106" i="6" s="1"/>
  <c r="JG46" i="6"/>
  <c r="JG61" i="6" s="1"/>
  <c r="JG106" i="6" s="1"/>
  <c r="IU46" i="6"/>
  <c r="IU61" i="6" s="1"/>
  <c r="IU106" i="6" s="1"/>
  <c r="IK46" i="6"/>
  <c r="IK61" i="6" s="1"/>
  <c r="IK106" i="6" s="1"/>
  <c r="HY46" i="6"/>
  <c r="HY61" i="6" s="1"/>
  <c r="HY106" i="6" s="1"/>
  <c r="HO46" i="6"/>
  <c r="HO61" i="6" s="1"/>
  <c r="HO106" i="6" s="1"/>
  <c r="HF46" i="6"/>
  <c r="HF61" i="6" s="1"/>
  <c r="HF106" i="6" s="1"/>
  <c r="GW46" i="6"/>
  <c r="GW61" i="6" s="1"/>
  <c r="GW106" i="6" s="1"/>
  <c r="GM46" i="6"/>
  <c r="GM61" i="6" s="1"/>
  <c r="GM106" i="6" s="1"/>
  <c r="GD46" i="6"/>
  <c r="GD61" i="6" s="1"/>
  <c r="GD106" i="6" s="1"/>
  <c r="FU46" i="6"/>
  <c r="FU61" i="6" s="1"/>
  <c r="FU106" i="6" s="1"/>
  <c r="FL46" i="6"/>
  <c r="FL61" i="6" s="1"/>
  <c r="FL106" i="6" s="1"/>
  <c r="FC46" i="6"/>
  <c r="FC61" i="6" s="1"/>
  <c r="FC106" i="6" s="1"/>
  <c r="ET46" i="6"/>
  <c r="ET61" i="6" s="1"/>
  <c r="ET106" i="6" s="1"/>
  <c r="EK46" i="6"/>
  <c r="EK61" i="6" s="1"/>
  <c r="EK106" i="6" s="1"/>
  <c r="EA46" i="6"/>
  <c r="EA61" i="6" s="1"/>
  <c r="EA106" i="6" s="1"/>
  <c r="DR46" i="6"/>
  <c r="DR61" i="6" s="1"/>
  <c r="DR106" i="6" s="1"/>
  <c r="DI46" i="6"/>
  <c r="DI61" i="6" s="1"/>
  <c r="DI106" i="6" s="1"/>
  <c r="CZ46" i="6"/>
  <c r="CZ61" i="6" s="1"/>
  <c r="CZ106" i="6" s="1"/>
  <c r="CQ46" i="6"/>
  <c r="CQ61" i="6" s="1"/>
  <c r="CQ106" i="6" s="1"/>
  <c r="CH46" i="6"/>
  <c r="CH61" i="6" s="1"/>
  <c r="CH106" i="6" s="1"/>
  <c r="BY46" i="6"/>
  <c r="BY61" i="6" s="1"/>
  <c r="BY106" i="6" s="1"/>
  <c r="BO46" i="6"/>
  <c r="BO61" i="6" s="1"/>
  <c r="BO106" i="6" s="1"/>
  <c r="BF46" i="6"/>
  <c r="BF61" i="6" s="1"/>
  <c r="BF106" i="6" s="1"/>
  <c r="AX46" i="6"/>
  <c r="AX61" i="6" s="1"/>
  <c r="AX106" i="6" s="1"/>
  <c r="AP46" i="6"/>
  <c r="AP61" i="6" s="1"/>
  <c r="AP106" i="6" s="1"/>
  <c r="AH46" i="6"/>
  <c r="AH61" i="6" s="1"/>
  <c r="AH106" i="6" s="1"/>
  <c r="KU46" i="6"/>
  <c r="KU61" i="6" s="1"/>
  <c r="KU106" i="6" s="1"/>
  <c r="HJ46" i="6"/>
  <c r="HJ61" i="6" s="1"/>
  <c r="HJ106" i="6" s="1"/>
  <c r="FQ46" i="6"/>
  <c r="FQ61" i="6" s="1"/>
  <c r="FQ106" i="6" s="1"/>
  <c r="DW46" i="6"/>
  <c r="DW61" i="6" s="1"/>
  <c r="DW106" i="6" s="1"/>
  <c r="CL46" i="6"/>
  <c r="CL61" i="6" s="1"/>
  <c r="CL106" i="6" s="1"/>
  <c r="AL46" i="6"/>
  <c r="AL61" i="6" s="1"/>
  <c r="AL106" i="6" s="1"/>
  <c r="LA46" i="6"/>
  <c r="LA61" i="6" s="1"/>
  <c r="LA106" i="6" s="1"/>
  <c r="KK46" i="6"/>
  <c r="KK61" i="6" s="1"/>
  <c r="KK106" i="6" s="1"/>
  <c r="JU46" i="6"/>
  <c r="JU61" i="6" s="1"/>
  <c r="JU106" i="6" s="1"/>
  <c r="JE46" i="6"/>
  <c r="JE61" i="6" s="1"/>
  <c r="JE106" i="6" s="1"/>
  <c r="IT46" i="6"/>
  <c r="IT61" i="6" s="1"/>
  <c r="IT106" i="6" s="1"/>
  <c r="II46" i="6"/>
  <c r="II61" i="6" s="1"/>
  <c r="II106" i="6" s="1"/>
  <c r="HX46" i="6"/>
  <c r="HX61" i="6" s="1"/>
  <c r="HX106" i="6" s="1"/>
  <c r="HN46" i="6"/>
  <c r="HN61" i="6" s="1"/>
  <c r="HN106" i="6" s="1"/>
  <c r="HE46" i="6"/>
  <c r="HE61" i="6" s="1"/>
  <c r="HE106" i="6" s="1"/>
  <c r="GU46" i="6"/>
  <c r="GU61" i="6" s="1"/>
  <c r="GU106" i="6" s="1"/>
  <c r="GL46" i="6"/>
  <c r="GL61" i="6" s="1"/>
  <c r="GL106" i="6" s="1"/>
  <c r="GC46" i="6"/>
  <c r="GC61" i="6" s="1"/>
  <c r="GC106" i="6" s="1"/>
  <c r="FT46" i="6"/>
  <c r="FT61" i="6" s="1"/>
  <c r="FT106" i="6" s="1"/>
  <c r="FK46" i="6"/>
  <c r="FK61" i="6" s="1"/>
  <c r="FK106" i="6" s="1"/>
  <c r="FB46" i="6"/>
  <c r="FB61" i="6" s="1"/>
  <c r="FB106" i="6" s="1"/>
  <c r="ES46" i="6"/>
  <c r="ES61" i="6" s="1"/>
  <c r="ES106" i="6" s="1"/>
  <c r="EI46" i="6"/>
  <c r="EI61" i="6" s="1"/>
  <c r="EI106" i="6" s="1"/>
  <c r="DZ46" i="6"/>
  <c r="DZ61" i="6" s="1"/>
  <c r="DZ106" i="6" s="1"/>
  <c r="DQ46" i="6"/>
  <c r="DQ61" i="6" s="1"/>
  <c r="DQ106" i="6" s="1"/>
  <c r="DH46" i="6"/>
  <c r="DH61" i="6" s="1"/>
  <c r="DH106" i="6" s="1"/>
  <c r="CY46" i="6"/>
  <c r="CY61" i="6" s="1"/>
  <c r="CY106" i="6" s="1"/>
  <c r="CP46" i="6"/>
  <c r="CP61" i="6" s="1"/>
  <c r="CP106" i="6" s="1"/>
  <c r="CG46" i="6"/>
  <c r="CG61" i="6" s="1"/>
  <c r="CG106" i="6" s="1"/>
  <c r="BW46" i="6"/>
  <c r="BW61" i="6" s="1"/>
  <c r="BW106" i="6" s="1"/>
  <c r="BN46" i="6"/>
  <c r="BN61" i="6" s="1"/>
  <c r="BN106" i="6" s="1"/>
  <c r="BE46" i="6"/>
  <c r="BE61" i="6" s="1"/>
  <c r="BE106" i="6" s="1"/>
  <c r="AW46" i="6"/>
  <c r="AW61" i="6" s="1"/>
  <c r="AW106" i="6" s="1"/>
  <c r="AO46" i="6"/>
  <c r="AO61" i="6" s="1"/>
  <c r="AO106" i="6" s="1"/>
  <c r="AG46" i="6"/>
  <c r="AG61" i="6" s="1"/>
  <c r="AG106" i="6" s="1"/>
  <c r="KZ46" i="6"/>
  <c r="KZ61" i="6" s="1"/>
  <c r="KZ106" i="6" s="1"/>
  <c r="KJ46" i="6"/>
  <c r="KJ61" i="6" s="1"/>
  <c r="KJ106" i="6" s="1"/>
  <c r="JT46" i="6"/>
  <c r="JT61" i="6" s="1"/>
  <c r="JT106" i="6" s="1"/>
  <c r="JD46" i="6"/>
  <c r="JD61" i="6" s="1"/>
  <c r="JD106" i="6" s="1"/>
  <c r="IS46" i="6"/>
  <c r="IS61" i="6" s="1"/>
  <c r="IS106" i="6" s="1"/>
  <c r="IG46" i="6"/>
  <c r="IG61" i="6" s="1"/>
  <c r="IG106" i="6" s="1"/>
  <c r="HW46" i="6"/>
  <c r="HW61" i="6" s="1"/>
  <c r="HW106" i="6" s="1"/>
  <c r="HM46" i="6"/>
  <c r="HM61" i="6" s="1"/>
  <c r="HM106" i="6" s="1"/>
  <c r="HC46" i="6"/>
  <c r="HC61" i="6" s="1"/>
  <c r="HC106" i="6" s="1"/>
  <c r="GT46" i="6"/>
  <c r="GT61" i="6" s="1"/>
  <c r="GT106" i="6" s="1"/>
  <c r="GK46" i="6"/>
  <c r="GK61" i="6" s="1"/>
  <c r="GK106" i="6" s="1"/>
  <c r="GB46" i="6"/>
  <c r="GB61" i="6" s="1"/>
  <c r="GB106" i="6" s="1"/>
  <c r="FS46" i="6"/>
  <c r="FS61" i="6" s="1"/>
  <c r="FS106" i="6" s="1"/>
  <c r="FJ46" i="6"/>
  <c r="FJ61" i="6" s="1"/>
  <c r="FJ106" i="6" s="1"/>
  <c r="FA46" i="6"/>
  <c r="FA61" i="6" s="1"/>
  <c r="FA106" i="6" s="1"/>
  <c r="EQ46" i="6"/>
  <c r="EQ61" i="6" s="1"/>
  <c r="EQ106" i="6" s="1"/>
  <c r="EH46" i="6"/>
  <c r="EH61" i="6" s="1"/>
  <c r="EH106" i="6" s="1"/>
  <c r="DY46" i="6"/>
  <c r="DY61" i="6" s="1"/>
  <c r="DY106" i="6" s="1"/>
  <c r="DP46" i="6"/>
  <c r="DP61" i="6" s="1"/>
  <c r="DP106" i="6" s="1"/>
  <c r="DG46" i="6"/>
  <c r="DG61" i="6" s="1"/>
  <c r="DG106" i="6" s="1"/>
  <c r="CX46" i="6"/>
  <c r="CX61" i="6" s="1"/>
  <c r="CX106" i="6" s="1"/>
  <c r="CO46" i="6"/>
  <c r="CO61" i="6" s="1"/>
  <c r="CO106" i="6" s="1"/>
  <c r="CE46" i="6"/>
  <c r="CE61" i="6" s="1"/>
  <c r="CE106" i="6" s="1"/>
  <c r="BV46" i="6"/>
  <c r="BV61" i="6" s="1"/>
  <c r="BV106" i="6" s="1"/>
  <c r="BM46" i="6"/>
  <c r="BM61" i="6" s="1"/>
  <c r="BM106" i="6" s="1"/>
  <c r="BD46" i="6"/>
  <c r="BD61" i="6" s="1"/>
  <c r="BD106" i="6" s="1"/>
  <c r="AV46" i="6"/>
  <c r="AV61" i="6" s="1"/>
  <c r="AV106" i="6" s="1"/>
  <c r="AN46" i="6"/>
  <c r="AN61" i="6" s="1"/>
  <c r="AN106" i="6" s="1"/>
  <c r="AF46" i="6"/>
  <c r="AF61" i="6" s="1"/>
  <c r="AF106" i="6" s="1"/>
  <c r="JO46" i="6"/>
  <c r="JO61" i="6" s="1"/>
  <c r="JO106" i="6" s="1"/>
  <c r="IE46" i="6"/>
  <c r="IE61" i="6" s="1"/>
  <c r="IE106" i="6" s="1"/>
  <c r="GR46" i="6"/>
  <c r="GR61" i="6" s="1"/>
  <c r="GR106" i="6" s="1"/>
  <c r="EX46" i="6"/>
  <c r="EX61" i="6" s="1"/>
  <c r="EX106" i="6" s="1"/>
  <c r="DE46" i="6"/>
  <c r="DE61" i="6" s="1"/>
  <c r="DE106" i="6" s="1"/>
  <c r="BK46" i="6"/>
  <c r="BK61" i="6" s="1"/>
  <c r="BK106" i="6" s="1"/>
  <c r="KW46" i="6"/>
  <c r="KW61" i="6" s="1"/>
  <c r="KW106" i="6" s="1"/>
  <c r="KG46" i="6"/>
  <c r="KG61" i="6" s="1"/>
  <c r="KG106" i="6" s="1"/>
  <c r="JQ46" i="6"/>
  <c r="JQ61" i="6" s="1"/>
  <c r="JQ106" i="6" s="1"/>
  <c r="JB46" i="6"/>
  <c r="JB61" i="6" s="1"/>
  <c r="JB106" i="6" s="1"/>
  <c r="IQ46" i="6"/>
  <c r="IQ61" i="6" s="1"/>
  <c r="IQ106" i="6" s="1"/>
  <c r="IF46" i="6"/>
  <c r="IF61" i="6" s="1"/>
  <c r="IF106" i="6" s="1"/>
  <c r="HV46" i="6"/>
  <c r="HV61" i="6" s="1"/>
  <c r="HV106" i="6" s="1"/>
  <c r="HK46" i="6"/>
  <c r="HK61" i="6" s="1"/>
  <c r="HK106" i="6" s="1"/>
  <c r="HB46" i="6"/>
  <c r="HB61" i="6" s="1"/>
  <c r="HB106" i="6" s="1"/>
  <c r="GS46" i="6"/>
  <c r="GS61" i="6" s="1"/>
  <c r="GS106" i="6" s="1"/>
  <c r="GJ46" i="6"/>
  <c r="GJ61" i="6" s="1"/>
  <c r="GJ106" i="6" s="1"/>
  <c r="GA46" i="6"/>
  <c r="GA61" i="6" s="1"/>
  <c r="GA106" i="6" s="1"/>
  <c r="FR46" i="6"/>
  <c r="FR61" i="6" s="1"/>
  <c r="FR106" i="6" s="1"/>
  <c r="FI46" i="6"/>
  <c r="FI61" i="6" s="1"/>
  <c r="FI106" i="6" s="1"/>
  <c r="EY46" i="6"/>
  <c r="EY61" i="6" s="1"/>
  <c r="EY106" i="6" s="1"/>
  <c r="EP46" i="6"/>
  <c r="EP61" i="6" s="1"/>
  <c r="EP106" i="6" s="1"/>
  <c r="EG46" i="6"/>
  <c r="EG61" i="6" s="1"/>
  <c r="EG106" i="6" s="1"/>
  <c r="DX46" i="6"/>
  <c r="DX61" i="6" s="1"/>
  <c r="DX106" i="6" s="1"/>
  <c r="DO46" i="6"/>
  <c r="DO61" i="6" s="1"/>
  <c r="DO106" i="6" s="1"/>
  <c r="DF46" i="6"/>
  <c r="DF61" i="6" s="1"/>
  <c r="DF106" i="6" s="1"/>
  <c r="CW46" i="6"/>
  <c r="CW61" i="6" s="1"/>
  <c r="CW106" i="6" s="1"/>
  <c r="CM46" i="6"/>
  <c r="CM61" i="6" s="1"/>
  <c r="CM106" i="6" s="1"/>
  <c r="CD46" i="6"/>
  <c r="CD61" i="6" s="1"/>
  <c r="CD106" i="6" s="1"/>
  <c r="BU46" i="6"/>
  <c r="BU61" i="6" s="1"/>
  <c r="BU106" i="6" s="1"/>
  <c r="BL46" i="6"/>
  <c r="BL61" i="6" s="1"/>
  <c r="BL106" i="6" s="1"/>
  <c r="BC46" i="6"/>
  <c r="BC61" i="6" s="1"/>
  <c r="BC106" i="6" s="1"/>
  <c r="AU46" i="6"/>
  <c r="AU61" i="6" s="1"/>
  <c r="AU106" i="6" s="1"/>
  <c r="AM46" i="6"/>
  <c r="AM61" i="6" s="1"/>
  <c r="AM106" i="6" s="1"/>
  <c r="AE46" i="6"/>
  <c r="AE61" i="6" s="1"/>
  <c r="AE106" i="6" s="1"/>
  <c r="HU46" i="6"/>
  <c r="HU61" i="6" s="1"/>
  <c r="HU106" i="6" s="1"/>
  <c r="FZ46" i="6"/>
  <c r="FZ61" i="6" s="1"/>
  <c r="FZ106" i="6" s="1"/>
  <c r="EO46" i="6"/>
  <c r="EO61" i="6" s="1"/>
  <c r="EO106" i="6" s="1"/>
  <c r="CU46" i="6"/>
  <c r="CU61" i="6" s="1"/>
  <c r="CU106" i="6" s="1"/>
  <c r="BB46" i="6"/>
  <c r="BB61" i="6" s="1"/>
  <c r="BB106" i="6" s="1"/>
  <c r="KX44" i="6"/>
  <c r="KX59" i="6" s="1"/>
  <c r="KP44" i="6"/>
  <c r="KP59" i="6" s="1"/>
  <c r="KH44" i="6"/>
  <c r="KH59" i="6" s="1"/>
  <c r="JZ44" i="6"/>
  <c r="JZ59" i="6" s="1"/>
  <c r="JR44" i="6"/>
  <c r="JR59" i="6" s="1"/>
  <c r="JJ44" i="6"/>
  <c r="JJ59" i="6" s="1"/>
  <c r="JB44" i="6"/>
  <c r="JB59" i="6" s="1"/>
  <c r="IT44" i="6"/>
  <c r="IT59" i="6" s="1"/>
  <c r="IL44" i="6"/>
  <c r="IL59" i="6" s="1"/>
  <c r="ID44" i="6"/>
  <c r="ID59" i="6" s="1"/>
  <c r="HV44" i="6"/>
  <c r="HV59" i="6" s="1"/>
  <c r="HN44" i="6"/>
  <c r="HN59" i="6" s="1"/>
  <c r="HF44" i="6"/>
  <c r="HF59" i="6" s="1"/>
  <c r="GX44" i="6"/>
  <c r="GX59" i="6" s="1"/>
  <c r="GP44" i="6"/>
  <c r="GP59" i="6" s="1"/>
  <c r="GH44" i="6"/>
  <c r="GH59" i="6" s="1"/>
  <c r="FZ44" i="6"/>
  <c r="FZ59" i="6" s="1"/>
  <c r="FR44" i="6"/>
  <c r="FR59" i="6" s="1"/>
  <c r="FJ44" i="6"/>
  <c r="FJ59" i="6" s="1"/>
  <c r="FB44" i="6"/>
  <c r="FB59" i="6" s="1"/>
  <c r="ET44" i="6"/>
  <c r="ET59" i="6" s="1"/>
  <c r="EL44" i="6"/>
  <c r="EL59" i="6" s="1"/>
  <c r="ED44" i="6"/>
  <c r="ED59" i="6" s="1"/>
  <c r="DV44" i="6"/>
  <c r="DV59" i="6" s="1"/>
  <c r="DN44" i="6"/>
  <c r="DN59" i="6" s="1"/>
  <c r="DF44" i="6"/>
  <c r="DF59" i="6" s="1"/>
  <c r="CX44" i="6"/>
  <c r="CX59" i="6" s="1"/>
  <c r="CP44" i="6"/>
  <c r="CP59" i="6" s="1"/>
  <c r="CH44" i="6"/>
  <c r="CH59" i="6" s="1"/>
  <c r="BZ44" i="6"/>
  <c r="BZ59" i="6" s="1"/>
  <c r="BR44" i="6"/>
  <c r="BR59" i="6" s="1"/>
  <c r="KW44" i="6"/>
  <c r="KW59" i="6" s="1"/>
  <c r="KO44" i="6"/>
  <c r="KO59" i="6" s="1"/>
  <c r="KG44" i="6"/>
  <c r="KG59" i="6" s="1"/>
  <c r="JY44" i="6"/>
  <c r="JY59" i="6" s="1"/>
  <c r="JQ44" i="6"/>
  <c r="JQ59" i="6" s="1"/>
  <c r="JI44" i="6"/>
  <c r="JI59" i="6" s="1"/>
  <c r="JA44" i="6"/>
  <c r="JA59" i="6" s="1"/>
  <c r="IS44" i="6"/>
  <c r="IS59" i="6" s="1"/>
  <c r="IK44" i="6"/>
  <c r="IK59" i="6" s="1"/>
  <c r="IC44" i="6"/>
  <c r="IC59" i="6" s="1"/>
  <c r="HU44" i="6"/>
  <c r="HU59" i="6" s="1"/>
  <c r="HM44" i="6"/>
  <c r="HM59" i="6" s="1"/>
  <c r="HE44" i="6"/>
  <c r="HE59" i="6" s="1"/>
  <c r="GW44" i="6"/>
  <c r="GW59" i="6" s="1"/>
  <c r="GO44" i="6"/>
  <c r="GO59" i="6" s="1"/>
  <c r="GG44" i="6"/>
  <c r="GG59" i="6" s="1"/>
  <c r="FY44" i="6"/>
  <c r="FY59" i="6" s="1"/>
  <c r="FQ44" i="6"/>
  <c r="FQ59" i="6" s="1"/>
  <c r="FI44" i="6"/>
  <c r="FI59" i="6" s="1"/>
  <c r="FA44" i="6"/>
  <c r="FA59" i="6" s="1"/>
  <c r="ES44" i="6"/>
  <c r="ES59" i="6" s="1"/>
  <c r="EK44" i="6"/>
  <c r="EK59" i="6" s="1"/>
  <c r="EC44" i="6"/>
  <c r="EC59" i="6" s="1"/>
  <c r="DU44" i="6"/>
  <c r="DU59" i="6" s="1"/>
  <c r="DM44" i="6"/>
  <c r="DM59" i="6" s="1"/>
  <c r="DE44" i="6"/>
  <c r="DE59" i="6" s="1"/>
  <c r="CW44" i="6"/>
  <c r="CW59" i="6" s="1"/>
  <c r="CO44" i="6"/>
  <c r="CO59" i="6" s="1"/>
  <c r="CG44" i="6"/>
  <c r="CG59" i="6" s="1"/>
  <c r="BY44" i="6"/>
  <c r="BY59" i="6" s="1"/>
  <c r="BQ44" i="6"/>
  <c r="BQ59" i="6" s="1"/>
  <c r="KV44" i="6"/>
  <c r="KV59" i="6" s="1"/>
  <c r="KN44" i="6"/>
  <c r="KN59" i="6" s="1"/>
  <c r="KF44" i="6"/>
  <c r="KF59" i="6" s="1"/>
  <c r="JX44" i="6"/>
  <c r="JX59" i="6" s="1"/>
  <c r="JP44" i="6"/>
  <c r="JP59" i="6" s="1"/>
  <c r="JH44" i="6"/>
  <c r="JH59" i="6" s="1"/>
  <c r="IZ44" i="6"/>
  <c r="IZ59" i="6" s="1"/>
  <c r="IR44" i="6"/>
  <c r="IR59" i="6" s="1"/>
  <c r="IJ44" i="6"/>
  <c r="IJ59" i="6" s="1"/>
  <c r="IB44" i="6"/>
  <c r="IB59" i="6" s="1"/>
  <c r="HT44" i="6"/>
  <c r="HT59" i="6" s="1"/>
  <c r="HL44" i="6"/>
  <c r="HL59" i="6" s="1"/>
  <c r="HD44" i="6"/>
  <c r="HD59" i="6" s="1"/>
  <c r="GV44" i="6"/>
  <c r="GV59" i="6" s="1"/>
  <c r="GN44" i="6"/>
  <c r="GN59" i="6" s="1"/>
  <c r="GF44" i="6"/>
  <c r="GF59" i="6" s="1"/>
  <c r="FX44" i="6"/>
  <c r="FX59" i="6" s="1"/>
  <c r="FP44" i="6"/>
  <c r="FP59" i="6" s="1"/>
  <c r="FH44" i="6"/>
  <c r="FH59" i="6" s="1"/>
  <c r="EZ44" i="6"/>
  <c r="EZ59" i="6" s="1"/>
  <c r="ER44" i="6"/>
  <c r="ER59" i="6" s="1"/>
  <c r="EJ44" i="6"/>
  <c r="EJ59" i="6" s="1"/>
  <c r="EB44" i="6"/>
  <c r="EB59" i="6" s="1"/>
  <c r="DT44" i="6"/>
  <c r="DT59" i="6" s="1"/>
  <c r="DL44" i="6"/>
  <c r="DL59" i="6" s="1"/>
  <c r="DD44" i="6"/>
  <c r="DD59" i="6" s="1"/>
  <c r="CV44" i="6"/>
  <c r="CV59" i="6" s="1"/>
  <c r="CN44" i="6"/>
  <c r="CN59" i="6" s="1"/>
  <c r="CF44" i="6"/>
  <c r="CF59" i="6" s="1"/>
  <c r="KU44" i="6"/>
  <c r="KU59" i="6" s="1"/>
  <c r="KM44" i="6"/>
  <c r="KM59" i="6" s="1"/>
  <c r="KE44" i="6"/>
  <c r="KE59" i="6" s="1"/>
  <c r="JW44" i="6"/>
  <c r="JW59" i="6" s="1"/>
  <c r="JO44" i="6"/>
  <c r="JO59" i="6" s="1"/>
  <c r="JG44" i="6"/>
  <c r="JG59" i="6" s="1"/>
  <c r="IY44" i="6"/>
  <c r="IY59" i="6" s="1"/>
  <c r="IQ44" i="6"/>
  <c r="IQ59" i="6" s="1"/>
  <c r="II44" i="6"/>
  <c r="II59" i="6" s="1"/>
  <c r="IA44" i="6"/>
  <c r="IA59" i="6" s="1"/>
  <c r="HS44" i="6"/>
  <c r="HS59" i="6" s="1"/>
  <c r="HK44" i="6"/>
  <c r="HK59" i="6" s="1"/>
  <c r="HC44" i="6"/>
  <c r="HC59" i="6" s="1"/>
  <c r="GU44" i="6"/>
  <c r="GU59" i="6" s="1"/>
  <c r="GM44" i="6"/>
  <c r="GM59" i="6" s="1"/>
  <c r="GE44" i="6"/>
  <c r="GE59" i="6" s="1"/>
  <c r="FW44" i="6"/>
  <c r="FW59" i="6" s="1"/>
  <c r="FO44" i="6"/>
  <c r="FO59" i="6" s="1"/>
  <c r="FG44" i="6"/>
  <c r="FG59" i="6" s="1"/>
  <c r="EY44" i="6"/>
  <c r="EY59" i="6" s="1"/>
  <c r="EQ44" i="6"/>
  <c r="EQ59" i="6" s="1"/>
  <c r="EI44" i="6"/>
  <c r="EI59" i="6" s="1"/>
  <c r="EA44" i="6"/>
  <c r="EA59" i="6" s="1"/>
  <c r="DS44" i="6"/>
  <c r="DS59" i="6" s="1"/>
  <c r="DK44" i="6"/>
  <c r="DK59" i="6" s="1"/>
  <c r="DC44" i="6"/>
  <c r="DC59" i="6" s="1"/>
  <c r="CU44" i="6"/>
  <c r="CU59" i="6" s="1"/>
  <c r="CM44" i="6"/>
  <c r="CM59" i="6" s="1"/>
  <c r="CE44" i="6"/>
  <c r="CE59" i="6" s="1"/>
  <c r="KT44" i="6"/>
  <c r="KT59" i="6" s="1"/>
  <c r="KL44" i="6"/>
  <c r="KL59" i="6" s="1"/>
  <c r="KD44" i="6"/>
  <c r="KD59" i="6" s="1"/>
  <c r="JV44" i="6"/>
  <c r="JV59" i="6" s="1"/>
  <c r="JN44" i="6"/>
  <c r="JN59" i="6" s="1"/>
  <c r="JF44" i="6"/>
  <c r="JF59" i="6" s="1"/>
  <c r="IX44" i="6"/>
  <c r="IX59" i="6" s="1"/>
  <c r="IP44" i="6"/>
  <c r="IP59" i="6" s="1"/>
  <c r="IH44" i="6"/>
  <c r="IH59" i="6" s="1"/>
  <c r="HZ44" i="6"/>
  <c r="HZ59" i="6" s="1"/>
  <c r="HR44" i="6"/>
  <c r="HR59" i="6" s="1"/>
  <c r="HJ44" i="6"/>
  <c r="HJ59" i="6" s="1"/>
  <c r="HB44" i="6"/>
  <c r="HB59" i="6" s="1"/>
  <c r="GT44" i="6"/>
  <c r="GT59" i="6" s="1"/>
  <c r="GL44" i="6"/>
  <c r="GL59" i="6" s="1"/>
  <c r="GD44" i="6"/>
  <c r="GD59" i="6" s="1"/>
  <c r="FV44" i="6"/>
  <c r="FV59" i="6" s="1"/>
  <c r="FN44" i="6"/>
  <c r="FN59" i="6" s="1"/>
  <c r="FF44" i="6"/>
  <c r="FF59" i="6" s="1"/>
  <c r="EX44" i="6"/>
  <c r="EX59" i="6" s="1"/>
  <c r="EP44" i="6"/>
  <c r="EP59" i="6" s="1"/>
  <c r="EH44" i="6"/>
  <c r="EH59" i="6" s="1"/>
  <c r="DZ44" i="6"/>
  <c r="DZ59" i="6" s="1"/>
  <c r="DR44" i="6"/>
  <c r="DR59" i="6" s="1"/>
  <c r="DJ44" i="6"/>
  <c r="DJ59" i="6" s="1"/>
  <c r="DB44" i="6"/>
  <c r="DB59" i="6" s="1"/>
  <c r="CT44" i="6"/>
  <c r="CT59" i="6" s="1"/>
  <c r="CL44" i="6"/>
  <c r="CL59" i="6" s="1"/>
  <c r="LA44" i="6"/>
  <c r="LA59" i="6" s="1"/>
  <c r="KS44" i="6"/>
  <c r="KS59" i="6" s="1"/>
  <c r="KK44" i="6"/>
  <c r="KK59" i="6" s="1"/>
  <c r="KC44" i="6"/>
  <c r="KC59" i="6" s="1"/>
  <c r="JU44" i="6"/>
  <c r="JU59" i="6" s="1"/>
  <c r="JM44" i="6"/>
  <c r="JM59" i="6" s="1"/>
  <c r="JE44" i="6"/>
  <c r="JE59" i="6" s="1"/>
  <c r="IW44" i="6"/>
  <c r="IW59" i="6" s="1"/>
  <c r="IO44" i="6"/>
  <c r="IO59" i="6" s="1"/>
  <c r="IG44" i="6"/>
  <c r="IG59" i="6" s="1"/>
  <c r="HY44" i="6"/>
  <c r="HY59" i="6" s="1"/>
  <c r="HQ44" i="6"/>
  <c r="HQ59" i="6" s="1"/>
  <c r="HI44" i="6"/>
  <c r="HI59" i="6" s="1"/>
  <c r="HA44" i="6"/>
  <c r="HA59" i="6" s="1"/>
  <c r="GS44" i="6"/>
  <c r="GS59" i="6" s="1"/>
  <c r="GK44" i="6"/>
  <c r="GK59" i="6" s="1"/>
  <c r="GC44" i="6"/>
  <c r="GC59" i="6" s="1"/>
  <c r="FU44" i="6"/>
  <c r="FU59" i="6" s="1"/>
  <c r="FM44" i="6"/>
  <c r="FM59" i="6" s="1"/>
  <c r="FE44" i="6"/>
  <c r="FE59" i="6" s="1"/>
  <c r="EW44" i="6"/>
  <c r="EW59" i="6" s="1"/>
  <c r="EO44" i="6"/>
  <c r="EO59" i="6" s="1"/>
  <c r="EG44" i="6"/>
  <c r="EG59" i="6" s="1"/>
  <c r="KZ44" i="6"/>
  <c r="KZ59" i="6" s="1"/>
  <c r="KR44" i="6"/>
  <c r="KR59" i="6" s="1"/>
  <c r="KJ44" i="6"/>
  <c r="KJ59" i="6" s="1"/>
  <c r="KB44" i="6"/>
  <c r="KB59" i="6" s="1"/>
  <c r="JT44" i="6"/>
  <c r="JT59" i="6" s="1"/>
  <c r="JL44" i="6"/>
  <c r="JL59" i="6" s="1"/>
  <c r="JD44" i="6"/>
  <c r="JD59" i="6" s="1"/>
  <c r="IV44" i="6"/>
  <c r="IV59" i="6" s="1"/>
  <c r="IN44" i="6"/>
  <c r="IN59" i="6" s="1"/>
  <c r="IF44" i="6"/>
  <c r="IF59" i="6" s="1"/>
  <c r="HX44" i="6"/>
  <c r="HX59" i="6" s="1"/>
  <c r="HP44" i="6"/>
  <c r="HP59" i="6" s="1"/>
  <c r="HH44" i="6"/>
  <c r="HH59" i="6" s="1"/>
  <c r="GZ44" i="6"/>
  <c r="GZ59" i="6" s="1"/>
  <c r="GR44" i="6"/>
  <c r="GR59" i="6" s="1"/>
  <c r="GJ44" i="6"/>
  <c r="GJ59" i="6" s="1"/>
  <c r="GB44" i="6"/>
  <c r="GB59" i="6" s="1"/>
  <c r="FT44" i="6"/>
  <c r="FT59" i="6" s="1"/>
  <c r="FL44" i="6"/>
  <c r="FL59" i="6" s="1"/>
  <c r="FD44" i="6"/>
  <c r="FD59" i="6" s="1"/>
  <c r="EV44" i="6"/>
  <c r="EV59" i="6" s="1"/>
  <c r="EN44" i="6"/>
  <c r="EN59" i="6" s="1"/>
  <c r="EF44" i="6"/>
  <c r="EF59" i="6" s="1"/>
  <c r="DX44" i="6"/>
  <c r="DX59" i="6" s="1"/>
  <c r="DP44" i="6"/>
  <c r="DP59" i="6" s="1"/>
  <c r="DH44" i="6"/>
  <c r="DH59" i="6" s="1"/>
  <c r="CZ44" i="6"/>
  <c r="CZ59" i="6" s="1"/>
  <c r="CR44" i="6"/>
  <c r="CR59" i="6" s="1"/>
  <c r="CJ44" i="6"/>
  <c r="CJ59" i="6" s="1"/>
  <c r="CB44" i="6"/>
  <c r="CB59" i="6" s="1"/>
  <c r="KA44" i="6"/>
  <c r="KA59" i="6" s="1"/>
  <c r="HO44" i="6"/>
  <c r="HO59" i="6" s="1"/>
  <c r="FC44" i="6"/>
  <c r="FC59" i="6" s="1"/>
  <c r="DI44" i="6"/>
  <c r="DI59" i="6" s="1"/>
  <c r="CD44" i="6"/>
  <c r="CD59" i="6" s="1"/>
  <c r="BS44" i="6"/>
  <c r="BS59" i="6" s="1"/>
  <c r="BI44" i="6"/>
  <c r="BI59" i="6" s="1"/>
  <c r="BA44" i="6"/>
  <c r="BA59" i="6" s="1"/>
  <c r="AS44" i="6"/>
  <c r="AS59" i="6" s="1"/>
  <c r="AK44" i="6"/>
  <c r="AK59" i="6" s="1"/>
  <c r="AC44" i="6"/>
  <c r="AC59" i="6" s="1"/>
  <c r="JS44" i="6"/>
  <c r="JS59" i="6" s="1"/>
  <c r="HG44" i="6"/>
  <c r="HG59" i="6" s="1"/>
  <c r="EU44" i="6"/>
  <c r="EU59" i="6" s="1"/>
  <c r="DG44" i="6"/>
  <c r="DG59" i="6" s="1"/>
  <c r="CC44" i="6"/>
  <c r="CC59" i="6" s="1"/>
  <c r="BP44" i="6"/>
  <c r="BP59" i="6" s="1"/>
  <c r="BH44" i="6"/>
  <c r="BH59" i="6" s="1"/>
  <c r="AZ44" i="6"/>
  <c r="AZ59" i="6" s="1"/>
  <c r="AR44" i="6"/>
  <c r="AR59" i="6" s="1"/>
  <c r="AJ44" i="6"/>
  <c r="AJ59" i="6" s="1"/>
  <c r="AB44" i="6"/>
  <c r="AB59" i="6" s="1"/>
  <c r="JK44" i="6"/>
  <c r="JK59" i="6" s="1"/>
  <c r="GY44" i="6"/>
  <c r="GY59" i="6" s="1"/>
  <c r="EM44" i="6"/>
  <c r="EM59" i="6" s="1"/>
  <c r="DA44" i="6"/>
  <c r="DA59" i="6" s="1"/>
  <c r="CA44" i="6"/>
  <c r="CA59" i="6" s="1"/>
  <c r="BO44" i="6"/>
  <c r="BO59" i="6" s="1"/>
  <c r="BG44" i="6"/>
  <c r="BG59" i="6" s="1"/>
  <c r="AY44" i="6"/>
  <c r="AY59" i="6" s="1"/>
  <c r="AQ44" i="6"/>
  <c r="AQ59" i="6" s="1"/>
  <c r="AI44" i="6"/>
  <c r="AI59" i="6" s="1"/>
  <c r="JC44" i="6"/>
  <c r="JC59" i="6" s="1"/>
  <c r="GQ44" i="6"/>
  <c r="GQ59" i="6" s="1"/>
  <c r="EE44" i="6"/>
  <c r="EE59" i="6" s="1"/>
  <c r="CY44" i="6"/>
  <c r="CY59" i="6" s="1"/>
  <c r="BX44" i="6"/>
  <c r="BX59" i="6" s="1"/>
  <c r="BN44" i="6"/>
  <c r="BN59" i="6" s="1"/>
  <c r="BF44" i="6"/>
  <c r="BF59" i="6" s="1"/>
  <c r="AX44" i="6"/>
  <c r="AX59" i="6" s="1"/>
  <c r="AP44" i="6"/>
  <c r="AP59" i="6" s="1"/>
  <c r="AH44" i="6"/>
  <c r="AH59" i="6" s="1"/>
  <c r="IU44" i="6"/>
  <c r="IU59" i="6" s="1"/>
  <c r="GI44" i="6"/>
  <c r="GI59" i="6" s="1"/>
  <c r="DY44" i="6"/>
  <c r="DY59" i="6" s="1"/>
  <c r="CS44" i="6"/>
  <c r="CS59" i="6" s="1"/>
  <c r="BW44" i="6"/>
  <c r="BW59" i="6" s="1"/>
  <c r="BM44" i="6"/>
  <c r="BM59" i="6" s="1"/>
  <c r="BE44" i="6"/>
  <c r="BE59" i="6" s="1"/>
  <c r="AW44" i="6"/>
  <c r="AW59" i="6" s="1"/>
  <c r="AO44" i="6"/>
  <c r="AO59" i="6" s="1"/>
  <c r="AG44" i="6"/>
  <c r="AG59" i="6" s="1"/>
  <c r="KY44" i="6"/>
  <c r="KY59" i="6" s="1"/>
  <c r="IM44" i="6"/>
  <c r="IM59" i="6" s="1"/>
  <c r="GA44" i="6"/>
  <c r="GA59" i="6" s="1"/>
  <c r="DW44" i="6"/>
  <c r="DW59" i="6" s="1"/>
  <c r="CQ44" i="6"/>
  <c r="CQ59" i="6" s="1"/>
  <c r="BV44" i="6"/>
  <c r="BV59" i="6" s="1"/>
  <c r="BL44" i="6"/>
  <c r="BL59" i="6" s="1"/>
  <c r="BD44" i="6"/>
  <c r="BD59" i="6" s="1"/>
  <c r="AV44" i="6"/>
  <c r="AV59" i="6" s="1"/>
  <c r="AN44" i="6"/>
  <c r="AN59" i="6" s="1"/>
  <c r="AF44" i="6"/>
  <c r="AF59" i="6" s="1"/>
  <c r="KQ44" i="6"/>
  <c r="KQ59" i="6" s="1"/>
  <c r="IE44" i="6"/>
  <c r="IE59" i="6" s="1"/>
  <c r="FS44" i="6"/>
  <c r="FS59" i="6" s="1"/>
  <c r="DQ44" i="6"/>
  <c r="DQ59" i="6" s="1"/>
  <c r="CK44" i="6"/>
  <c r="CK59" i="6" s="1"/>
  <c r="BU44" i="6"/>
  <c r="BU59" i="6" s="1"/>
  <c r="BK44" i="6"/>
  <c r="BK59" i="6" s="1"/>
  <c r="BC44" i="6"/>
  <c r="BC59" i="6" s="1"/>
  <c r="AU44" i="6"/>
  <c r="AU59" i="6" s="1"/>
  <c r="AM44" i="6"/>
  <c r="AM59" i="6" s="1"/>
  <c r="AE44" i="6"/>
  <c r="AE59" i="6" s="1"/>
  <c r="FK44" i="6"/>
  <c r="FK59" i="6" s="1"/>
  <c r="AD44" i="6"/>
  <c r="AD59" i="6" s="1"/>
  <c r="DO44" i="6"/>
  <c r="DO59" i="6" s="1"/>
  <c r="CI44" i="6"/>
  <c r="CI59" i="6" s="1"/>
  <c r="BT44" i="6"/>
  <c r="BT59" i="6" s="1"/>
  <c r="BJ44" i="6"/>
  <c r="BJ59" i="6" s="1"/>
  <c r="BB44" i="6"/>
  <c r="BB59" i="6" s="1"/>
  <c r="AL44" i="6"/>
  <c r="AL59" i="6" s="1"/>
  <c r="KI44" i="6"/>
  <c r="KI59" i="6" s="1"/>
  <c r="AT44" i="6"/>
  <c r="AT59" i="6" s="1"/>
  <c r="HW44" i="6"/>
  <c r="HW59" i="6" s="1"/>
  <c r="KY45" i="6"/>
  <c r="KY60" i="6" s="1"/>
  <c r="KY105" i="6" s="1"/>
  <c r="KQ45" i="6"/>
  <c r="KQ60" i="6" s="1"/>
  <c r="KQ105" i="6" s="1"/>
  <c r="KI45" i="6"/>
  <c r="KI60" i="6" s="1"/>
  <c r="KI105" i="6" s="1"/>
  <c r="KA45" i="6"/>
  <c r="KA60" i="6" s="1"/>
  <c r="KA105" i="6" s="1"/>
  <c r="JS45" i="6"/>
  <c r="JS60" i="6" s="1"/>
  <c r="JS105" i="6" s="1"/>
  <c r="JK45" i="6"/>
  <c r="JK60" i="6" s="1"/>
  <c r="JK105" i="6" s="1"/>
  <c r="JC45" i="6"/>
  <c r="JC60" i="6" s="1"/>
  <c r="JC105" i="6" s="1"/>
  <c r="IU45" i="6"/>
  <c r="IU60" i="6" s="1"/>
  <c r="IU105" i="6" s="1"/>
  <c r="IM45" i="6"/>
  <c r="IM60" i="6" s="1"/>
  <c r="IM105" i="6" s="1"/>
  <c r="IE45" i="6"/>
  <c r="IE60" i="6" s="1"/>
  <c r="IE105" i="6" s="1"/>
  <c r="HW45" i="6"/>
  <c r="HW60" i="6" s="1"/>
  <c r="HW105" i="6" s="1"/>
  <c r="HO45" i="6"/>
  <c r="HO60" i="6" s="1"/>
  <c r="HO105" i="6" s="1"/>
  <c r="HG45" i="6"/>
  <c r="HG60" i="6" s="1"/>
  <c r="HG105" i="6" s="1"/>
  <c r="KX45" i="6"/>
  <c r="KX60" i="6" s="1"/>
  <c r="KX105" i="6" s="1"/>
  <c r="KP45" i="6"/>
  <c r="KP60" i="6" s="1"/>
  <c r="KP105" i="6" s="1"/>
  <c r="KH45" i="6"/>
  <c r="KH60" i="6" s="1"/>
  <c r="KH105" i="6" s="1"/>
  <c r="JZ45" i="6"/>
  <c r="JZ60" i="6" s="1"/>
  <c r="JZ105" i="6" s="1"/>
  <c r="JR45" i="6"/>
  <c r="JR60" i="6" s="1"/>
  <c r="JR105" i="6" s="1"/>
  <c r="JJ45" i="6"/>
  <c r="JJ60" i="6" s="1"/>
  <c r="JJ105" i="6" s="1"/>
  <c r="JB45" i="6"/>
  <c r="JB60" i="6" s="1"/>
  <c r="JB105" i="6" s="1"/>
  <c r="IT45" i="6"/>
  <c r="IT60" i="6" s="1"/>
  <c r="IT105" i="6" s="1"/>
  <c r="IL45" i="6"/>
  <c r="IL60" i="6" s="1"/>
  <c r="IL105" i="6" s="1"/>
  <c r="ID45" i="6"/>
  <c r="ID60" i="6" s="1"/>
  <c r="ID105" i="6" s="1"/>
  <c r="HV45" i="6"/>
  <c r="HV60" i="6" s="1"/>
  <c r="HV105" i="6" s="1"/>
  <c r="HN45" i="6"/>
  <c r="HN60" i="6" s="1"/>
  <c r="HN105" i="6" s="1"/>
  <c r="HF45" i="6"/>
  <c r="HF60" i="6" s="1"/>
  <c r="HF105" i="6" s="1"/>
  <c r="GX45" i="6"/>
  <c r="GX60" i="6" s="1"/>
  <c r="GX105" i="6" s="1"/>
  <c r="GP45" i="6"/>
  <c r="GP60" i="6" s="1"/>
  <c r="GP105" i="6" s="1"/>
  <c r="GH45" i="6"/>
  <c r="GH60" i="6" s="1"/>
  <c r="GH105" i="6" s="1"/>
  <c r="FZ45" i="6"/>
  <c r="FZ60" i="6" s="1"/>
  <c r="FZ105" i="6" s="1"/>
  <c r="FR45" i="6"/>
  <c r="FR60" i="6" s="1"/>
  <c r="FR105" i="6" s="1"/>
  <c r="FJ45" i="6"/>
  <c r="FJ60" i="6" s="1"/>
  <c r="FJ105" i="6" s="1"/>
  <c r="FB45" i="6"/>
  <c r="FB60" i="6" s="1"/>
  <c r="FB105" i="6" s="1"/>
  <c r="ET45" i="6"/>
  <c r="ET60" i="6" s="1"/>
  <c r="ET105" i="6" s="1"/>
  <c r="EL45" i="6"/>
  <c r="EL60" i="6" s="1"/>
  <c r="EL105" i="6" s="1"/>
  <c r="ED45" i="6"/>
  <c r="ED60" i="6" s="1"/>
  <c r="ED105" i="6" s="1"/>
  <c r="DV45" i="6"/>
  <c r="DV60" i="6" s="1"/>
  <c r="DV105" i="6" s="1"/>
  <c r="DN45" i="6"/>
  <c r="DN60" i="6" s="1"/>
  <c r="DN105" i="6" s="1"/>
  <c r="DF45" i="6"/>
  <c r="DF60" i="6" s="1"/>
  <c r="DF105" i="6" s="1"/>
  <c r="CX45" i="6"/>
  <c r="CX60" i="6" s="1"/>
  <c r="CX105" i="6" s="1"/>
  <c r="CP45" i="6"/>
  <c r="CP60" i="6" s="1"/>
  <c r="CP105" i="6" s="1"/>
  <c r="CH45" i="6"/>
  <c r="CH60" i="6" s="1"/>
  <c r="CH105" i="6" s="1"/>
  <c r="BZ45" i="6"/>
  <c r="BZ60" i="6" s="1"/>
  <c r="BZ105" i="6" s="1"/>
  <c r="BR45" i="6"/>
  <c r="BR60" i="6" s="1"/>
  <c r="BR105" i="6" s="1"/>
  <c r="BJ45" i="6"/>
  <c r="BJ60" i="6" s="1"/>
  <c r="BJ105" i="6" s="1"/>
  <c r="KW45" i="6"/>
  <c r="KW60" i="6" s="1"/>
  <c r="KW105" i="6" s="1"/>
  <c r="KO45" i="6"/>
  <c r="KO60" i="6" s="1"/>
  <c r="KO105" i="6" s="1"/>
  <c r="KG45" i="6"/>
  <c r="KG60" i="6" s="1"/>
  <c r="KG105" i="6" s="1"/>
  <c r="JY45" i="6"/>
  <c r="JY60" i="6" s="1"/>
  <c r="JY105" i="6" s="1"/>
  <c r="JQ45" i="6"/>
  <c r="JQ60" i="6" s="1"/>
  <c r="JQ105" i="6" s="1"/>
  <c r="JI45" i="6"/>
  <c r="JI60" i="6" s="1"/>
  <c r="JI105" i="6" s="1"/>
  <c r="KV45" i="6"/>
  <c r="KV60" i="6" s="1"/>
  <c r="KV105" i="6" s="1"/>
  <c r="KN45" i="6"/>
  <c r="KN60" i="6" s="1"/>
  <c r="KN105" i="6" s="1"/>
  <c r="KF45" i="6"/>
  <c r="KF60" i="6" s="1"/>
  <c r="KF105" i="6" s="1"/>
  <c r="JX45" i="6"/>
  <c r="JX60" i="6" s="1"/>
  <c r="JX105" i="6" s="1"/>
  <c r="JP45" i="6"/>
  <c r="JP60" i="6" s="1"/>
  <c r="JP105" i="6" s="1"/>
  <c r="JH45" i="6"/>
  <c r="JH60" i="6" s="1"/>
  <c r="JH105" i="6" s="1"/>
  <c r="IZ45" i="6"/>
  <c r="IZ60" i="6" s="1"/>
  <c r="IZ105" i="6" s="1"/>
  <c r="IR45" i="6"/>
  <c r="IR60" i="6" s="1"/>
  <c r="IR105" i="6" s="1"/>
  <c r="IJ45" i="6"/>
  <c r="IJ60" i="6" s="1"/>
  <c r="IJ105" i="6" s="1"/>
  <c r="IB45" i="6"/>
  <c r="IB60" i="6" s="1"/>
  <c r="IB105" i="6" s="1"/>
  <c r="HT45" i="6"/>
  <c r="HT60" i="6" s="1"/>
  <c r="HT105" i="6" s="1"/>
  <c r="HL45" i="6"/>
  <c r="HL60" i="6" s="1"/>
  <c r="HL105" i="6" s="1"/>
  <c r="HD45" i="6"/>
  <c r="HD60" i="6" s="1"/>
  <c r="HD105" i="6" s="1"/>
  <c r="GV45" i="6"/>
  <c r="GV60" i="6" s="1"/>
  <c r="GV105" i="6" s="1"/>
  <c r="GN45" i="6"/>
  <c r="GN60" i="6" s="1"/>
  <c r="GN105" i="6" s="1"/>
  <c r="GF45" i="6"/>
  <c r="GF60" i="6" s="1"/>
  <c r="GF105" i="6" s="1"/>
  <c r="FX45" i="6"/>
  <c r="FX60" i="6" s="1"/>
  <c r="FX105" i="6" s="1"/>
  <c r="FP45" i="6"/>
  <c r="FP60" i="6" s="1"/>
  <c r="FP105" i="6" s="1"/>
  <c r="FH45" i="6"/>
  <c r="FH60" i="6" s="1"/>
  <c r="FH105" i="6" s="1"/>
  <c r="EZ45" i="6"/>
  <c r="EZ60" i="6" s="1"/>
  <c r="EZ105" i="6" s="1"/>
  <c r="ER45" i="6"/>
  <c r="ER60" i="6" s="1"/>
  <c r="ER105" i="6" s="1"/>
  <c r="EJ45" i="6"/>
  <c r="EJ60" i="6" s="1"/>
  <c r="EJ105" i="6" s="1"/>
  <c r="EB45" i="6"/>
  <c r="EB60" i="6" s="1"/>
  <c r="EB105" i="6" s="1"/>
  <c r="DT45" i="6"/>
  <c r="DT60" i="6" s="1"/>
  <c r="DT105" i="6" s="1"/>
  <c r="DL45" i="6"/>
  <c r="DL60" i="6" s="1"/>
  <c r="DL105" i="6" s="1"/>
  <c r="DD45" i="6"/>
  <c r="DD60" i="6" s="1"/>
  <c r="DD105" i="6" s="1"/>
  <c r="CV45" i="6"/>
  <c r="CV60" i="6" s="1"/>
  <c r="CV105" i="6" s="1"/>
  <c r="CN45" i="6"/>
  <c r="CN60" i="6" s="1"/>
  <c r="CN105" i="6" s="1"/>
  <c r="CF45" i="6"/>
  <c r="CF60" i="6" s="1"/>
  <c r="CF105" i="6" s="1"/>
  <c r="BX45" i="6"/>
  <c r="BX60" i="6" s="1"/>
  <c r="BX105" i="6" s="1"/>
  <c r="KU45" i="6"/>
  <c r="KU60" i="6" s="1"/>
  <c r="KU105" i="6" s="1"/>
  <c r="KM45" i="6"/>
  <c r="KM60" i="6" s="1"/>
  <c r="KM105" i="6" s="1"/>
  <c r="KE45" i="6"/>
  <c r="KE60" i="6" s="1"/>
  <c r="KE105" i="6" s="1"/>
  <c r="JW45" i="6"/>
  <c r="JW60" i="6" s="1"/>
  <c r="JW105" i="6" s="1"/>
  <c r="JO45" i="6"/>
  <c r="JO60" i="6" s="1"/>
  <c r="JO105" i="6" s="1"/>
  <c r="JG45" i="6"/>
  <c r="JG60" i="6" s="1"/>
  <c r="JG105" i="6" s="1"/>
  <c r="IY45" i="6"/>
  <c r="IY60" i="6" s="1"/>
  <c r="IY105" i="6" s="1"/>
  <c r="IQ45" i="6"/>
  <c r="IQ60" i="6" s="1"/>
  <c r="IQ105" i="6" s="1"/>
  <c r="II45" i="6"/>
  <c r="II60" i="6" s="1"/>
  <c r="II105" i="6" s="1"/>
  <c r="IA45" i="6"/>
  <c r="IA60" i="6" s="1"/>
  <c r="IA105" i="6" s="1"/>
  <c r="HS45" i="6"/>
  <c r="HS60" i="6" s="1"/>
  <c r="HS105" i="6" s="1"/>
  <c r="HK45" i="6"/>
  <c r="HK60" i="6" s="1"/>
  <c r="HK105" i="6" s="1"/>
  <c r="HC45" i="6"/>
  <c r="HC60" i="6" s="1"/>
  <c r="HC105" i="6" s="1"/>
  <c r="GU45" i="6"/>
  <c r="GU60" i="6" s="1"/>
  <c r="GU105" i="6" s="1"/>
  <c r="GM45" i="6"/>
  <c r="GM60" i="6" s="1"/>
  <c r="GM105" i="6" s="1"/>
  <c r="GE45" i="6"/>
  <c r="GE60" i="6" s="1"/>
  <c r="GE105" i="6" s="1"/>
  <c r="FW45" i="6"/>
  <c r="FW60" i="6" s="1"/>
  <c r="FW105" i="6" s="1"/>
  <c r="FO45" i="6"/>
  <c r="FO60" i="6" s="1"/>
  <c r="FO105" i="6" s="1"/>
  <c r="FG45" i="6"/>
  <c r="FG60" i="6" s="1"/>
  <c r="FG105" i="6" s="1"/>
  <c r="EY45" i="6"/>
  <c r="EY60" i="6" s="1"/>
  <c r="EY105" i="6" s="1"/>
  <c r="EQ45" i="6"/>
  <c r="EQ60" i="6" s="1"/>
  <c r="EQ105" i="6" s="1"/>
  <c r="EI45" i="6"/>
  <c r="EI60" i="6" s="1"/>
  <c r="EI105" i="6" s="1"/>
  <c r="EA45" i="6"/>
  <c r="EA60" i="6" s="1"/>
  <c r="EA105" i="6" s="1"/>
  <c r="DS45" i="6"/>
  <c r="DS60" i="6" s="1"/>
  <c r="DS105" i="6" s="1"/>
  <c r="DK45" i="6"/>
  <c r="DK60" i="6" s="1"/>
  <c r="DK105" i="6" s="1"/>
  <c r="DC45" i="6"/>
  <c r="DC60" i="6" s="1"/>
  <c r="DC105" i="6" s="1"/>
  <c r="CU45" i="6"/>
  <c r="CU60" i="6" s="1"/>
  <c r="CU105" i="6" s="1"/>
  <c r="CM45" i="6"/>
  <c r="CM60" i="6" s="1"/>
  <c r="CM105" i="6" s="1"/>
  <c r="CE45" i="6"/>
  <c r="CE60" i="6" s="1"/>
  <c r="CE105" i="6" s="1"/>
  <c r="KT45" i="6"/>
  <c r="KT60" i="6" s="1"/>
  <c r="KT105" i="6" s="1"/>
  <c r="KL45" i="6"/>
  <c r="KL60" i="6" s="1"/>
  <c r="KL105" i="6" s="1"/>
  <c r="KD45" i="6"/>
  <c r="KD60" i="6" s="1"/>
  <c r="KD105" i="6" s="1"/>
  <c r="JV45" i="6"/>
  <c r="JV60" i="6" s="1"/>
  <c r="JV105" i="6" s="1"/>
  <c r="JN45" i="6"/>
  <c r="JN60" i="6" s="1"/>
  <c r="JN105" i="6" s="1"/>
  <c r="JF45" i="6"/>
  <c r="JF60" i="6" s="1"/>
  <c r="JF105" i="6" s="1"/>
  <c r="IX45" i="6"/>
  <c r="IX60" i="6" s="1"/>
  <c r="IX105" i="6" s="1"/>
  <c r="IP45" i="6"/>
  <c r="IP60" i="6" s="1"/>
  <c r="IP105" i="6" s="1"/>
  <c r="IH45" i="6"/>
  <c r="IH60" i="6" s="1"/>
  <c r="IH105" i="6" s="1"/>
  <c r="HZ45" i="6"/>
  <c r="HZ60" i="6" s="1"/>
  <c r="HZ105" i="6" s="1"/>
  <c r="HR45" i="6"/>
  <c r="HR60" i="6" s="1"/>
  <c r="HR105" i="6" s="1"/>
  <c r="HJ45" i="6"/>
  <c r="HJ60" i="6" s="1"/>
  <c r="HJ105" i="6" s="1"/>
  <c r="HB45" i="6"/>
  <c r="HB60" i="6" s="1"/>
  <c r="HB105" i="6" s="1"/>
  <c r="GT45" i="6"/>
  <c r="GT60" i="6" s="1"/>
  <c r="GT105" i="6" s="1"/>
  <c r="GL45" i="6"/>
  <c r="GL60" i="6" s="1"/>
  <c r="GL105" i="6" s="1"/>
  <c r="GD45" i="6"/>
  <c r="GD60" i="6" s="1"/>
  <c r="GD105" i="6" s="1"/>
  <c r="FV45" i="6"/>
  <c r="FV60" i="6" s="1"/>
  <c r="FV105" i="6" s="1"/>
  <c r="FN45" i="6"/>
  <c r="FN60" i="6" s="1"/>
  <c r="FN105" i="6" s="1"/>
  <c r="FF45" i="6"/>
  <c r="FF60" i="6" s="1"/>
  <c r="FF105" i="6" s="1"/>
  <c r="EX45" i="6"/>
  <c r="EX60" i="6" s="1"/>
  <c r="EX105" i="6" s="1"/>
  <c r="EP45" i="6"/>
  <c r="EP60" i="6" s="1"/>
  <c r="EP105" i="6" s="1"/>
  <c r="EH45" i="6"/>
  <c r="EH60" i="6" s="1"/>
  <c r="EH105" i="6" s="1"/>
  <c r="DZ45" i="6"/>
  <c r="DZ60" i="6" s="1"/>
  <c r="DZ105" i="6" s="1"/>
  <c r="DR45" i="6"/>
  <c r="DR60" i="6" s="1"/>
  <c r="DR105" i="6" s="1"/>
  <c r="DJ45" i="6"/>
  <c r="DJ60" i="6" s="1"/>
  <c r="DJ105" i="6" s="1"/>
  <c r="DB45" i="6"/>
  <c r="DB60" i="6" s="1"/>
  <c r="DB105" i="6" s="1"/>
  <c r="CT45" i="6"/>
  <c r="CT60" i="6" s="1"/>
  <c r="CT105" i="6" s="1"/>
  <c r="CL45" i="6"/>
  <c r="CL60" i="6" s="1"/>
  <c r="CL105" i="6" s="1"/>
  <c r="LA45" i="6"/>
  <c r="LA60" i="6" s="1"/>
  <c r="LA105" i="6" s="1"/>
  <c r="KS45" i="6"/>
  <c r="KS60" i="6" s="1"/>
  <c r="KS105" i="6" s="1"/>
  <c r="KK45" i="6"/>
  <c r="KK60" i="6" s="1"/>
  <c r="KK105" i="6" s="1"/>
  <c r="KC45" i="6"/>
  <c r="KC60" i="6" s="1"/>
  <c r="KC105" i="6" s="1"/>
  <c r="JU45" i="6"/>
  <c r="JU60" i="6" s="1"/>
  <c r="JU105" i="6" s="1"/>
  <c r="JM45" i="6"/>
  <c r="JM60" i="6" s="1"/>
  <c r="JM105" i="6" s="1"/>
  <c r="JE45" i="6"/>
  <c r="JE60" i="6" s="1"/>
  <c r="JE105" i="6" s="1"/>
  <c r="IW45" i="6"/>
  <c r="IW60" i="6" s="1"/>
  <c r="IW105" i="6" s="1"/>
  <c r="IO45" i="6"/>
  <c r="IO60" i="6" s="1"/>
  <c r="IO105" i="6" s="1"/>
  <c r="IG45" i="6"/>
  <c r="IG60" i="6" s="1"/>
  <c r="IG105" i="6" s="1"/>
  <c r="HY45" i="6"/>
  <c r="HY60" i="6" s="1"/>
  <c r="HY105" i="6" s="1"/>
  <c r="HQ45" i="6"/>
  <c r="HQ60" i="6" s="1"/>
  <c r="HQ105" i="6" s="1"/>
  <c r="HI45" i="6"/>
  <c r="HI60" i="6" s="1"/>
  <c r="HI105" i="6" s="1"/>
  <c r="HA45" i="6"/>
  <c r="HA60" i="6" s="1"/>
  <c r="HA105" i="6" s="1"/>
  <c r="GS45" i="6"/>
  <c r="GS60" i="6" s="1"/>
  <c r="GS105" i="6" s="1"/>
  <c r="GK45" i="6"/>
  <c r="GK60" i="6" s="1"/>
  <c r="GK105" i="6" s="1"/>
  <c r="GC45" i="6"/>
  <c r="GC60" i="6" s="1"/>
  <c r="GC105" i="6" s="1"/>
  <c r="FU45" i="6"/>
  <c r="FU60" i="6" s="1"/>
  <c r="FU105" i="6" s="1"/>
  <c r="FM45" i="6"/>
  <c r="FM60" i="6" s="1"/>
  <c r="FM105" i="6" s="1"/>
  <c r="FE45" i="6"/>
  <c r="FE60" i="6" s="1"/>
  <c r="FE105" i="6" s="1"/>
  <c r="EW45" i="6"/>
  <c r="EW60" i="6" s="1"/>
  <c r="EW105" i="6" s="1"/>
  <c r="EO45" i="6"/>
  <c r="EO60" i="6" s="1"/>
  <c r="EO105" i="6" s="1"/>
  <c r="EG45" i="6"/>
  <c r="EG60" i="6" s="1"/>
  <c r="EG105" i="6" s="1"/>
  <c r="DY45" i="6"/>
  <c r="DY60" i="6" s="1"/>
  <c r="DY105" i="6" s="1"/>
  <c r="DQ45" i="6"/>
  <c r="DQ60" i="6" s="1"/>
  <c r="DQ105" i="6" s="1"/>
  <c r="DI45" i="6"/>
  <c r="DI60" i="6" s="1"/>
  <c r="DI105" i="6" s="1"/>
  <c r="DA45" i="6"/>
  <c r="DA60" i="6" s="1"/>
  <c r="DA105" i="6" s="1"/>
  <c r="CS45" i="6"/>
  <c r="CS60" i="6" s="1"/>
  <c r="CS105" i="6" s="1"/>
  <c r="CK45" i="6"/>
  <c r="CK60" i="6" s="1"/>
  <c r="CK105" i="6" s="1"/>
  <c r="CC45" i="6"/>
  <c r="CC60" i="6" s="1"/>
  <c r="CC105" i="6" s="1"/>
  <c r="BU45" i="6"/>
  <c r="BU60" i="6" s="1"/>
  <c r="BU105" i="6" s="1"/>
  <c r="JT45" i="6"/>
  <c r="JT60" i="6" s="1"/>
  <c r="JT105" i="6" s="1"/>
  <c r="IF45" i="6"/>
  <c r="IF60" i="6" s="1"/>
  <c r="IF105" i="6" s="1"/>
  <c r="GZ45" i="6"/>
  <c r="GZ60" i="6" s="1"/>
  <c r="GZ105" i="6" s="1"/>
  <c r="GG45" i="6"/>
  <c r="GG60" i="6" s="1"/>
  <c r="GG105" i="6" s="1"/>
  <c r="FK45" i="6"/>
  <c r="FK60" i="6" s="1"/>
  <c r="FK105" i="6" s="1"/>
  <c r="EN45" i="6"/>
  <c r="EN60" i="6" s="1"/>
  <c r="EN105" i="6" s="1"/>
  <c r="DU45" i="6"/>
  <c r="DU60" i="6" s="1"/>
  <c r="DU105" i="6" s="1"/>
  <c r="CY45" i="6"/>
  <c r="CY60" i="6" s="1"/>
  <c r="CY105" i="6" s="1"/>
  <c r="CD45" i="6"/>
  <c r="CD60" i="6" s="1"/>
  <c r="CD105" i="6" s="1"/>
  <c r="BQ45" i="6"/>
  <c r="BQ60" i="6" s="1"/>
  <c r="BQ105" i="6" s="1"/>
  <c r="BH45" i="6"/>
  <c r="BH60" i="6" s="1"/>
  <c r="BH105" i="6" s="1"/>
  <c r="AZ45" i="6"/>
  <c r="AZ60" i="6" s="1"/>
  <c r="AZ105" i="6" s="1"/>
  <c r="AR45" i="6"/>
  <c r="AR60" i="6" s="1"/>
  <c r="AR105" i="6" s="1"/>
  <c r="AJ45" i="6"/>
  <c r="AJ60" i="6" s="1"/>
  <c r="AJ105" i="6" s="1"/>
  <c r="AB45" i="6"/>
  <c r="AB60" i="6" s="1"/>
  <c r="AB105" i="6" s="1"/>
  <c r="JL45" i="6"/>
  <c r="JL60" i="6" s="1"/>
  <c r="JL105" i="6" s="1"/>
  <c r="IC45" i="6"/>
  <c r="IC60" i="6" s="1"/>
  <c r="IC105" i="6" s="1"/>
  <c r="GY45" i="6"/>
  <c r="GY60" i="6" s="1"/>
  <c r="GY105" i="6" s="1"/>
  <c r="GB45" i="6"/>
  <c r="GB60" i="6" s="1"/>
  <c r="GB105" i="6" s="1"/>
  <c r="FI45" i="6"/>
  <c r="FI60" i="6" s="1"/>
  <c r="FI105" i="6" s="1"/>
  <c r="EM45" i="6"/>
  <c r="EM60" i="6" s="1"/>
  <c r="EM105" i="6" s="1"/>
  <c r="DP45" i="6"/>
  <c r="DP60" i="6" s="1"/>
  <c r="DP105" i="6" s="1"/>
  <c r="CW45" i="6"/>
  <c r="CW60" i="6" s="1"/>
  <c r="CW105" i="6" s="1"/>
  <c r="CB45" i="6"/>
  <c r="CB60" i="6" s="1"/>
  <c r="CB105" i="6" s="1"/>
  <c r="BP45" i="6"/>
  <c r="BP60" i="6" s="1"/>
  <c r="BP105" i="6" s="1"/>
  <c r="BG45" i="6"/>
  <c r="BG60" i="6" s="1"/>
  <c r="BG105" i="6" s="1"/>
  <c r="AY45" i="6"/>
  <c r="AY60" i="6" s="1"/>
  <c r="AY105" i="6" s="1"/>
  <c r="AQ45" i="6"/>
  <c r="AQ60" i="6" s="1"/>
  <c r="AQ105" i="6" s="1"/>
  <c r="AI45" i="6"/>
  <c r="AI60" i="6" s="1"/>
  <c r="AI105" i="6" s="1"/>
  <c r="JD45" i="6"/>
  <c r="JD60" i="6" s="1"/>
  <c r="JD105" i="6" s="1"/>
  <c r="HX45" i="6"/>
  <c r="HX60" i="6" s="1"/>
  <c r="HX105" i="6" s="1"/>
  <c r="GW45" i="6"/>
  <c r="GW60" i="6" s="1"/>
  <c r="GW105" i="6" s="1"/>
  <c r="GA45" i="6"/>
  <c r="GA60" i="6" s="1"/>
  <c r="GA105" i="6" s="1"/>
  <c r="FD45" i="6"/>
  <c r="FD60" i="6" s="1"/>
  <c r="FD105" i="6" s="1"/>
  <c r="EK45" i="6"/>
  <c r="EK60" i="6" s="1"/>
  <c r="EK105" i="6" s="1"/>
  <c r="DO45" i="6"/>
  <c r="DO60" i="6" s="1"/>
  <c r="DO105" i="6" s="1"/>
  <c r="CR45" i="6"/>
  <c r="CR60" i="6" s="1"/>
  <c r="CR105" i="6" s="1"/>
  <c r="CA45" i="6"/>
  <c r="CA60" i="6" s="1"/>
  <c r="CA105" i="6" s="1"/>
  <c r="BO45" i="6"/>
  <c r="BO60" i="6" s="1"/>
  <c r="BO105" i="6" s="1"/>
  <c r="BF45" i="6"/>
  <c r="BF60" i="6" s="1"/>
  <c r="BF105" i="6" s="1"/>
  <c r="AX45" i="6"/>
  <c r="AX60" i="6" s="1"/>
  <c r="AX105" i="6" s="1"/>
  <c r="AP45" i="6"/>
  <c r="AP60" i="6" s="1"/>
  <c r="AP105" i="6" s="1"/>
  <c r="AH45" i="6"/>
  <c r="AH60" i="6" s="1"/>
  <c r="AH105" i="6" s="1"/>
  <c r="JA45" i="6"/>
  <c r="JA60" i="6" s="1"/>
  <c r="JA105" i="6" s="1"/>
  <c r="HU45" i="6"/>
  <c r="HU60" i="6" s="1"/>
  <c r="HU105" i="6" s="1"/>
  <c r="GR45" i="6"/>
  <c r="GR60" i="6" s="1"/>
  <c r="GR105" i="6" s="1"/>
  <c r="FY45" i="6"/>
  <c r="FY60" i="6" s="1"/>
  <c r="FY105" i="6" s="1"/>
  <c r="FC45" i="6"/>
  <c r="FC60" i="6" s="1"/>
  <c r="FC105" i="6" s="1"/>
  <c r="EF45" i="6"/>
  <c r="EF60" i="6" s="1"/>
  <c r="EF105" i="6" s="1"/>
  <c r="DM45" i="6"/>
  <c r="DM60" i="6" s="1"/>
  <c r="DM105" i="6" s="1"/>
  <c r="CQ45" i="6"/>
  <c r="CQ60" i="6" s="1"/>
  <c r="CQ105" i="6" s="1"/>
  <c r="BY45" i="6"/>
  <c r="BY60" i="6" s="1"/>
  <c r="BY105" i="6" s="1"/>
  <c r="BN45" i="6"/>
  <c r="BN60" i="6" s="1"/>
  <c r="BN105" i="6" s="1"/>
  <c r="BE45" i="6"/>
  <c r="BE60" i="6" s="1"/>
  <c r="BE105" i="6" s="1"/>
  <c r="AW45" i="6"/>
  <c r="AW60" i="6" s="1"/>
  <c r="AW105" i="6" s="1"/>
  <c r="AO45" i="6"/>
  <c r="AO60" i="6" s="1"/>
  <c r="AO105" i="6" s="1"/>
  <c r="AG45" i="6"/>
  <c r="AG60" i="6" s="1"/>
  <c r="AG105" i="6" s="1"/>
  <c r="KZ45" i="6"/>
  <c r="KZ60" i="6" s="1"/>
  <c r="KZ105" i="6" s="1"/>
  <c r="IV45" i="6"/>
  <c r="IV60" i="6" s="1"/>
  <c r="IV105" i="6" s="1"/>
  <c r="HP45" i="6"/>
  <c r="HP60" i="6" s="1"/>
  <c r="HP105" i="6" s="1"/>
  <c r="GQ45" i="6"/>
  <c r="GQ60" i="6" s="1"/>
  <c r="GQ105" i="6" s="1"/>
  <c r="FT45" i="6"/>
  <c r="FT60" i="6" s="1"/>
  <c r="FT105" i="6" s="1"/>
  <c r="FA45" i="6"/>
  <c r="FA60" i="6" s="1"/>
  <c r="FA105" i="6" s="1"/>
  <c r="EE45" i="6"/>
  <c r="EE60" i="6" s="1"/>
  <c r="EE105" i="6" s="1"/>
  <c r="DH45" i="6"/>
  <c r="DH60" i="6" s="1"/>
  <c r="DH105" i="6" s="1"/>
  <c r="CO45" i="6"/>
  <c r="CO60" i="6" s="1"/>
  <c r="CO105" i="6" s="1"/>
  <c r="BW45" i="6"/>
  <c r="BW60" i="6" s="1"/>
  <c r="BW105" i="6" s="1"/>
  <c r="BM45" i="6"/>
  <c r="BM60" i="6" s="1"/>
  <c r="BM105" i="6" s="1"/>
  <c r="BD45" i="6"/>
  <c r="BD60" i="6" s="1"/>
  <c r="BD105" i="6" s="1"/>
  <c r="AV45" i="6"/>
  <c r="AV60" i="6" s="1"/>
  <c r="AV105" i="6" s="1"/>
  <c r="AN45" i="6"/>
  <c r="AN60" i="6" s="1"/>
  <c r="AN105" i="6" s="1"/>
  <c r="AF45" i="6"/>
  <c r="AF60" i="6" s="1"/>
  <c r="AF105" i="6" s="1"/>
  <c r="KR45" i="6"/>
  <c r="KR60" i="6" s="1"/>
  <c r="KR105" i="6" s="1"/>
  <c r="IS45" i="6"/>
  <c r="IS60" i="6" s="1"/>
  <c r="IS105" i="6" s="1"/>
  <c r="HM45" i="6"/>
  <c r="HM60" i="6" s="1"/>
  <c r="HM105" i="6" s="1"/>
  <c r="GO45" i="6"/>
  <c r="GO60" i="6" s="1"/>
  <c r="GO105" i="6" s="1"/>
  <c r="FS45" i="6"/>
  <c r="FS60" i="6" s="1"/>
  <c r="FS105" i="6" s="1"/>
  <c r="EV45" i="6"/>
  <c r="EV60" i="6" s="1"/>
  <c r="EV105" i="6" s="1"/>
  <c r="EC45" i="6"/>
  <c r="EC60" i="6" s="1"/>
  <c r="EC105" i="6" s="1"/>
  <c r="DG45" i="6"/>
  <c r="DG60" i="6" s="1"/>
  <c r="DG105" i="6" s="1"/>
  <c r="CJ45" i="6"/>
  <c r="CJ60" i="6" s="1"/>
  <c r="CJ105" i="6" s="1"/>
  <c r="BV45" i="6"/>
  <c r="BV60" i="6" s="1"/>
  <c r="BV105" i="6" s="1"/>
  <c r="BL45" i="6"/>
  <c r="BL60" i="6" s="1"/>
  <c r="BL105" i="6" s="1"/>
  <c r="BC45" i="6"/>
  <c r="BC60" i="6" s="1"/>
  <c r="BC105" i="6" s="1"/>
  <c r="AU45" i="6"/>
  <c r="AU60" i="6" s="1"/>
  <c r="AU105" i="6" s="1"/>
  <c r="AM45" i="6"/>
  <c r="AM60" i="6" s="1"/>
  <c r="AM105" i="6" s="1"/>
  <c r="AE45" i="6"/>
  <c r="AE60" i="6" s="1"/>
  <c r="AE105" i="6" s="1"/>
  <c r="KJ45" i="6"/>
  <c r="KJ60" i="6" s="1"/>
  <c r="KJ105" i="6" s="1"/>
  <c r="IN45" i="6"/>
  <c r="IN60" i="6" s="1"/>
  <c r="IN105" i="6" s="1"/>
  <c r="HH45" i="6"/>
  <c r="HH60" i="6" s="1"/>
  <c r="HH105" i="6" s="1"/>
  <c r="GJ45" i="6"/>
  <c r="GJ60" i="6" s="1"/>
  <c r="GJ105" i="6" s="1"/>
  <c r="FQ45" i="6"/>
  <c r="FQ60" i="6" s="1"/>
  <c r="FQ105" i="6" s="1"/>
  <c r="EU45" i="6"/>
  <c r="EU60" i="6" s="1"/>
  <c r="EU105" i="6" s="1"/>
  <c r="DX45" i="6"/>
  <c r="DX60" i="6" s="1"/>
  <c r="DX105" i="6" s="1"/>
  <c r="DE45" i="6"/>
  <c r="DE60" i="6" s="1"/>
  <c r="DE105" i="6" s="1"/>
  <c r="CI45" i="6"/>
  <c r="CI60" i="6" s="1"/>
  <c r="CI105" i="6" s="1"/>
  <c r="BT45" i="6"/>
  <c r="BT60" i="6" s="1"/>
  <c r="BT105" i="6" s="1"/>
  <c r="BK45" i="6"/>
  <c r="BK60" i="6" s="1"/>
  <c r="BK105" i="6" s="1"/>
  <c r="BB45" i="6"/>
  <c r="BB60" i="6" s="1"/>
  <c r="BB105" i="6" s="1"/>
  <c r="AT45" i="6"/>
  <c r="AT60" i="6" s="1"/>
  <c r="AT105" i="6" s="1"/>
  <c r="AL45" i="6"/>
  <c r="AL60" i="6" s="1"/>
  <c r="AL105" i="6" s="1"/>
  <c r="AD45" i="6"/>
  <c r="AD60" i="6" s="1"/>
  <c r="AD105" i="6" s="1"/>
  <c r="HE45" i="6"/>
  <c r="HE60" i="6" s="1"/>
  <c r="HE105" i="6" s="1"/>
  <c r="BI45" i="6"/>
  <c r="BI60" i="6" s="1"/>
  <c r="BI105" i="6" s="1"/>
  <c r="GI45" i="6"/>
  <c r="GI60" i="6" s="1"/>
  <c r="GI105" i="6" s="1"/>
  <c r="BA45" i="6"/>
  <c r="BA60" i="6" s="1"/>
  <c r="BA105" i="6" s="1"/>
  <c r="FL45" i="6"/>
  <c r="FL60" i="6" s="1"/>
  <c r="FL105" i="6" s="1"/>
  <c r="AS45" i="6"/>
  <c r="AS60" i="6" s="1"/>
  <c r="AS105" i="6" s="1"/>
  <c r="ES45" i="6"/>
  <c r="ES60" i="6" s="1"/>
  <c r="ES105" i="6" s="1"/>
  <c r="AK45" i="6"/>
  <c r="AK60" i="6" s="1"/>
  <c r="AK105" i="6" s="1"/>
  <c r="DW45" i="6"/>
  <c r="DW60" i="6" s="1"/>
  <c r="DW105" i="6" s="1"/>
  <c r="AC45" i="6"/>
  <c r="AC60" i="6" s="1"/>
  <c r="AC105" i="6" s="1"/>
  <c r="CZ45" i="6"/>
  <c r="CZ60" i="6" s="1"/>
  <c r="CZ105" i="6" s="1"/>
  <c r="KB45" i="6"/>
  <c r="KB60" i="6" s="1"/>
  <c r="KB105" i="6" s="1"/>
  <c r="CG45" i="6"/>
  <c r="CG60" i="6" s="1"/>
  <c r="CG105" i="6" s="1"/>
  <c r="IK45" i="6"/>
  <c r="IK60" i="6" s="1"/>
  <c r="IK105" i="6" s="1"/>
  <c r="BS45" i="6"/>
  <c r="BS60" i="6" s="1"/>
  <c r="BS105" i="6" s="1"/>
  <c r="KP4" i="7"/>
  <c r="KO11" i="7" l="1"/>
  <c r="KO10" i="7" s="1"/>
  <c r="KP3" i="7"/>
  <c r="KP5" i="7"/>
  <c r="KP8" i="7" s="1"/>
  <c r="KP11" i="7" s="1"/>
  <c r="KP10" i="7" s="1"/>
  <c r="KP38" i="7"/>
  <c r="KO24" i="7"/>
  <c r="KO12" i="7"/>
  <c r="U45" i="6"/>
  <c r="U60" i="6" s="1"/>
  <c r="U105" i="6" s="1"/>
  <c r="I45" i="6"/>
  <c r="I60" i="6" s="1"/>
  <c r="I105" i="6" s="1"/>
  <c r="K45" i="6"/>
  <c r="K60" i="6" s="1"/>
  <c r="K105" i="6" s="1"/>
  <c r="W45" i="6"/>
  <c r="W60" i="6" s="1"/>
  <c r="W105" i="6" s="1"/>
  <c r="D45" i="6"/>
  <c r="D60" i="6" s="1"/>
  <c r="D105" i="6" s="1"/>
  <c r="P45" i="6"/>
  <c r="P60" i="6" s="1"/>
  <c r="P105" i="6" s="1"/>
  <c r="M45" i="6"/>
  <c r="M60" i="6" s="1"/>
  <c r="M105" i="6" s="1"/>
  <c r="Y45" i="6"/>
  <c r="Y60" i="6" s="1"/>
  <c r="Y105" i="6" s="1"/>
  <c r="R44" i="6"/>
  <c r="R59" i="6" s="1"/>
  <c r="F44" i="6"/>
  <c r="F59" i="6" s="1"/>
  <c r="L46" i="6"/>
  <c r="L61" i="6" s="1"/>
  <c r="L106" i="6" s="1"/>
  <c r="X46" i="6"/>
  <c r="X61" i="6" s="1"/>
  <c r="X106" i="6" s="1"/>
  <c r="H46" i="6"/>
  <c r="H61" i="6" s="1"/>
  <c r="H106" i="6" s="1"/>
  <c r="T46" i="6"/>
  <c r="T61" i="6" s="1"/>
  <c r="T106" i="6" s="1"/>
  <c r="W50" i="6"/>
  <c r="W65" i="6" s="1"/>
  <c r="K50" i="6"/>
  <c r="K65" i="6" s="1"/>
  <c r="Y50" i="6"/>
  <c r="Y65" i="6" s="1"/>
  <c r="M50" i="6"/>
  <c r="M65" i="6" s="1"/>
  <c r="N50" i="6"/>
  <c r="N65" i="6" s="1"/>
  <c r="Z50" i="6"/>
  <c r="Z65" i="6" s="1"/>
  <c r="K52" i="6"/>
  <c r="K67" i="6" s="1"/>
  <c r="W52" i="6"/>
  <c r="W67" i="6" s="1"/>
  <c r="Z48" i="6"/>
  <c r="Z63" i="6" s="1"/>
  <c r="N48" i="6"/>
  <c r="N63" i="6" s="1"/>
  <c r="K48" i="6"/>
  <c r="K63" i="6" s="1"/>
  <c r="W48" i="6"/>
  <c r="W63" i="6" s="1"/>
  <c r="V45" i="6"/>
  <c r="V60" i="6" s="1"/>
  <c r="V105" i="6" s="1"/>
  <c r="J45" i="6"/>
  <c r="J60" i="6" s="1"/>
  <c r="J105" i="6" s="1"/>
  <c r="L45" i="6"/>
  <c r="L60" i="6" s="1"/>
  <c r="L105" i="6" s="1"/>
  <c r="X45" i="6"/>
  <c r="X60" i="6" s="1"/>
  <c r="X105" i="6" s="1"/>
  <c r="S45" i="6"/>
  <c r="S60" i="6" s="1"/>
  <c r="S105" i="6" s="1"/>
  <c r="G45" i="6"/>
  <c r="G60" i="6" s="1"/>
  <c r="G105" i="6" s="1"/>
  <c r="N44" i="6"/>
  <c r="N59" i="6" s="1"/>
  <c r="Z44" i="6"/>
  <c r="Z59" i="6" s="1"/>
  <c r="I44" i="6"/>
  <c r="I59" i="6" s="1"/>
  <c r="U44" i="6"/>
  <c r="U59" i="6" s="1"/>
  <c r="H50" i="6"/>
  <c r="H65" i="6" s="1"/>
  <c r="T50" i="6"/>
  <c r="T65" i="6" s="1"/>
  <c r="H48" i="6"/>
  <c r="H63" i="6" s="1"/>
  <c r="T48" i="6"/>
  <c r="T63" i="6" s="1"/>
  <c r="AA45" i="6"/>
  <c r="AA60" i="6" s="1"/>
  <c r="AA105" i="6" s="1"/>
  <c r="O45" i="6"/>
  <c r="O60" i="6" s="1"/>
  <c r="O105" i="6" s="1"/>
  <c r="P44" i="6"/>
  <c r="P59" i="6" s="1"/>
  <c r="D44" i="6"/>
  <c r="D59" i="6" s="1"/>
  <c r="E44" i="6"/>
  <c r="E59" i="6" s="1"/>
  <c r="Q44" i="6"/>
  <c r="Q59" i="6" s="1"/>
  <c r="G50" i="6"/>
  <c r="G65" i="6" s="1"/>
  <c r="S50" i="6"/>
  <c r="S65" i="6" s="1"/>
  <c r="V52" i="6"/>
  <c r="V67" i="6" s="1"/>
  <c r="J52" i="6"/>
  <c r="J67" i="6" s="1"/>
  <c r="X44" i="6"/>
  <c r="X59" i="6" s="1"/>
  <c r="L44" i="6"/>
  <c r="L59" i="6" s="1"/>
  <c r="M44" i="6"/>
  <c r="M59" i="6" s="1"/>
  <c r="Y44" i="6"/>
  <c r="Y59" i="6" s="1"/>
  <c r="Q46" i="6"/>
  <c r="Q61" i="6" s="1"/>
  <c r="Q106" i="6" s="1"/>
  <c r="E46" i="6"/>
  <c r="E61" i="6" s="1"/>
  <c r="E106" i="6" s="1"/>
  <c r="J46" i="6"/>
  <c r="J61" i="6" s="1"/>
  <c r="J106" i="6" s="1"/>
  <c r="V46" i="6"/>
  <c r="V61" i="6" s="1"/>
  <c r="V106" i="6" s="1"/>
  <c r="AA50" i="6"/>
  <c r="AA65" i="6" s="1"/>
  <c r="O50" i="6"/>
  <c r="O65" i="6" s="1"/>
  <c r="M52" i="6"/>
  <c r="M67" i="6" s="1"/>
  <c r="Y52" i="6"/>
  <c r="Y67" i="6" s="1"/>
  <c r="P52" i="6"/>
  <c r="P67" i="6" s="1"/>
  <c r="D52" i="6"/>
  <c r="D67" i="6" s="1"/>
  <c r="F52" i="6"/>
  <c r="F67" i="6" s="1"/>
  <c r="R52" i="6"/>
  <c r="R67" i="6" s="1"/>
  <c r="S52" i="6"/>
  <c r="S67" i="6" s="1"/>
  <c r="G52" i="6"/>
  <c r="G67" i="6" s="1"/>
  <c r="V48" i="6"/>
  <c r="V63" i="6" s="1"/>
  <c r="J48" i="6"/>
  <c r="J63" i="6" s="1"/>
  <c r="E48" i="6"/>
  <c r="E63" i="6" s="1"/>
  <c r="Q48" i="6"/>
  <c r="Q63" i="6" s="1"/>
  <c r="R45" i="6"/>
  <c r="R60" i="6" s="1"/>
  <c r="R105" i="6" s="1"/>
  <c r="F45" i="6"/>
  <c r="F60" i="6" s="1"/>
  <c r="F105" i="6" s="1"/>
  <c r="J44" i="6"/>
  <c r="J59" i="6" s="1"/>
  <c r="V44" i="6"/>
  <c r="V59" i="6" s="1"/>
  <c r="T44" i="6"/>
  <c r="T59" i="6" s="1"/>
  <c r="H44" i="6"/>
  <c r="H59" i="6" s="1"/>
  <c r="M46" i="6"/>
  <c r="M61" i="6" s="1"/>
  <c r="M106" i="6" s="1"/>
  <c r="Y46" i="6"/>
  <c r="Y61" i="6" s="1"/>
  <c r="Y106" i="6" s="1"/>
  <c r="Z52" i="6"/>
  <c r="Z67" i="6" s="1"/>
  <c r="N52" i="6"/>
  <c r="N67" i="6" s="1"/>
  <c r="O52" i="6"/>
  <c r="O67" i="6" s="1"/>
  <c r="AA52" i="6"/>
  <c r="AA67" i="6" s="1"/>
  <c r="T52" i="6"/>
  <c r="T67" i="6" s="1"/>
  <c r="H52" i="6"/>
  <c r="H67" i="6" s="1"/>
  <c r="U52" i="6"/>
  <c r="U67" i="6" s="1"/>
  <c r="I52" i="6"/>
  <c r="I67" i="6" s="1"/>
  <c r="G48" i="6"/>
  <c r="G63" i="6" s="1"/>
  <c r="S48" i="6"/>
  <c r="S63" i="6" s="1"/>
  <c r="M48" i="6"/>
  <c r="M63" i="6" s="1"/>
  <c r="Y48" i="6"/>
  <c r="Y63" i="6" s="1"/>
  <c r="F46" i="6"/>
  <c r="F61" i="6" s="1"/>
  <c r="F106" i="6" s="1"/>
  <c r="R46" i="6"/>
  <c r="R61" i="6" s="1"/>
  <c r="R106" i="6" s="1"/>
  <c r="G46" i="6"/>
  <c r="G61" i="6" s="1"/>
  <c r="G106" i="6" s="1"/>
  <c r="S46" i="6"/>
  <c r="S61" i="6" s="1"/>
  <c r="S106" i="6" s="1"/>
  <c r="U46" i="6"/>
  <c r="U61" i="6" s="1"/>
  <c r="U106" i="6" s="1"/>
  <c r="I46" i="6"/>
  <c r="I61" i="6" s="1"/>
  <c r="I106" i="6" s="1"/>
  <c r="D50" i="6"/>
  <c r="D65" i="6" s="1"/>
  <c r="P50" i="6"/>
  <c r="P65" i="6" s="1"/>
  <c r="L52" i="6"/>
  <c r="L67" i="6" s="1"/>
  <c r="X52" i="6"/>
  <c r="X67" i="6" s="1"/>
  <c r="AA48" i="6"/>
  <c r="AA63" i="6" s="1"/>
  <c r="O48" i="6"/>
  <c r="O63" i="6" s="1"/>
  <c r="P48" i="6"/>
  <c r="P63" i="6" s="1"/>
  <c r="D48" i="6"/>
  <c r="D63" i="6" s="1"/>
  <c r="GB54" i="6"/>
  <c r="GB69" i="6" s="1"/>
  <c r="GB114" i="6" s="1"/>
  <c r="J54" i="6"/>
  <c r="J69" i="6" s="1"/>
  <c r="J114" i="6" s="1"/>
  <c r="JP54" i="6"/>
  <c r="JP69" i="6" s="1"/>
  <c r="JP114" i="6" s="1"/>
  <c r="IZ54" i="6"/>
  <c r="IZ69" i="6" s="1"/>
  <c r="IZ114" i="6" s="1"/>
  <c r="LG54" i="6"/>
  <c r="LG69" i="6" s="1"/>
  <c r="LG114" i="6" s="1"/>
  <c r="EH54" i="6"/>
  <c r="EH69" i="6" s="1"/>
  <c r="EH114" i="6" s="1"/>
  <c r="BN54" i="6"/>
  <c r="BN69" i="6" s="1"/>
  <c r="BN114" i="6" s="1"/>
  <c r="LL54" i="6"/>
  <c r="LL69" i="6" s="1"/>
  <c r="LL114" i="6" s="1"/>
  <c r="AA54" i="6"/>
  <c r="AA69" i="6" s="1"/>
  <c r="AA114" i="6" s="1"/>
  <c r="EO54" i="6"/>
  <c r="EO69" i="6" s="1"/>
  <c r="EO114" i="6" s="1"/>
  <c r="MJ54" i="6"/>
  <c r="MJ69" i="6" s="1"/>
  <c r="MJ114" i="6" s="1"/>
  <c r="KK54" i="6"/>
  <c r="KK69" i="6" s="1"/>
  <c r="KK114" i="6" s="1"/>
  <c r="MU54" i="6"/>
  <c r="MU69" i="6" s="1"/>
  <c r="MU114" i="6" s="1"/>
  <c r="CB54" i="6"/>
  <c r="CB69" i="6" s="1"/>
  <c r="CB114" i="6" s="1"/>
  <c r="FB54" i="6"/>
  <c r="FB69" i="6" s="1"/>
  <c r="FB114" i="6" s="1"/>
  <c r="DP54" i="6"/>
  <c r="DP69" i="6" s="1"/>
  <c r="DP114" i="6" s="1"/>
  <c r="MM54" i="6"/>
  <c r="MM69" i="6" s="1"/>
  <c r="MM114" i="6" s="1"/>
  <c r="ED54" i="6"/>
  <c r="ED69" i="6" s="1"/>
  <c r="ED114" i="6" s="1"/>
  <c r="GC54" i="6"/>
  <c r="GC69" i="6" s="1"/>
  <c r="GC114" i="6" s="1"/>
  <c r="BP54" i="6"/>
  <c r="BP69" i="6" s="1"/>
  <c r="BP114" i="6" s="1"/>
  <c r="EM54" i="6"/>
  <c r="EM69" i="6" s="1"/>
  <c r="EM114" i="6" s="1"/>
  <c r="EU54" i="6"/>
  <c r="EU69" i="6" s="1"/>
  <c r="EU114" i="6" s="1"/>
  <c r="LR54" i="6"/>
  <c r="LR69" i="6" s="1"/>
  <c r="LR114" i="6" s="1"/>
  <c r="KE54" i="6"/>
  <c r="KE69" i="6" s="1"/>
  <c r="KE114" i="6" s="1"/>
  <c r="KA54" i="6"/>
  <c r="KA69" i="6" s="1"/>
  <c r="KA114" i="6" s="1"/>
  <c r="IA54" i="6"/>
  <c r="IA69" i="6" s="1"/>
  <c r="IA114" i="6" s="1"/>
  <c r="LX54" i="6"/>
  <c r="LX69" i="6" s="1"/>
  <c r="LX114" i="6" s="1"/>
  <c r="JM54" i="6"/>
  <c r="JM69" i="6" s="1"/>
  <c r="JM114" i="6" s="1"/>
  <c r="AW54" i="6"/>
  <c r="AW69" i="6" s="1"/>
  <c r="AW114" i="6" s="1"/>
  <c r="HU54" i="6"/>
  <c r="HU69" i="6" s="1"/>
  <c r="HU114" i="6" s="1"/>
  <c r="LB54" i="6"/>
  <c r="LB69" i="6" s="1"/>
  <c r="LB114" i="6" s="1"/>
  <c r="IM54" i="6"/>
  <c r="IM69" i="6" s="1"/>
  <c r="IM114" i="6" s="1"/>
  <c r="BU54" i="6"/>
  <c r="BU69" i="6" s="1"/>
  <c r="BU114" i="6" s="1"/>
  <c r="MT54" i="6"/>
  <c r="MT69" i="6" s="1"/>
  <c r="MT114" i="6" s="1"/>
  <c r="HV54" i="6"/>
  <c r="HV69" i="6" s="1"/>
  <c r="HV114" i="6" s="1"/>
  <c r="CQ54" i="6"/>
  <c r="CQ69" i="6" s="1"/>
  <c r="CQ114" i="6" s="1"/>
  <c r="CS54" i="6"/>
  <c r="CS69" i="6" s="1"/>
  <c r="CS114" i="6" s="1"/>
  <c r="MO54" i="6"/>
  <c r="MO69" i="6" s="1"/>
  <c r="MO114" i="6" s="1"/>
  <c r="JX54" i="6"/>
  <c r="JX69" i="6" s="1"/>
  <c r="JX114" i="6" s="1"/>
  <c r="KU54" i="6"/>
  <c r="KU69" i="6" s="1"/>
  <c r="KU114" i="6" s="1"/>
  <c r="LA54" i="6"/>
  <c r="LA69" i="6" s="1"/>
  <c r="LA114" i="6" s="1"/>
  <c r="GW54" i="6"/>
  <c r="GW69" i="6" s="1"/>
  <c r="GW114" i="6" s="1"/>
  <c r="DB54" i="6"/>
  <c r="DB69" i="6" s="1"/>
  <c r="DB114" i="6" s="1"/>
  <c r="JT54" i="6"/>
  <c r="JT69" i="6" s="1"/>
  <c r="JT114" i="6" s="1"/>
  <c r="IS54" i="6"/>
  <c r="IS69" i="6" s="1"/>
  <c r="IS114" i="6" s="1"/>
  <c r="BO54" i="6"/>
  <c r="BO69" i="6" s="1"/>
  <c r="BO114" i="6" s="1"/>
  <c r="KS54" i="6"/>
  <c r="KS69" i="6" s="1"/>
  <c r="KS114" i="6" s="1"/>
  <c r="MA54" i="6"/>
  <c r="MA69" i="6" s="1"/>
  <c r="MA114" i="6" s="1"/>
  <c r="JB54" i="6"/>
  <c r="JB69" i="6" s="1"/>
  <c r="JB114" i="6" s="1"/>
  <c r="KP54" i="6"/>
  <c r="KP69" i="6" s="1"/>
  <c r="KP114" i="6" s="1"/>
  <c r="CZ54" i="6"/>
  <c r="CZ69" i="6" s="1"/>
  <c r="CZ114" i="6" s="1"/>
  <c r="GZ54" i="6"/>
  <c r="GZ69" i="6" s="1"/>
  <c r="GZ114" i="6" s="1"/>
  <c r="HD54" i="6"/>
  <c r="HD69" i="6" s="1"/>
  <c r="HD114" i="6" s="1"/>
  <c r="Z54" i="6"/>
  <c r="Z69" i="6" s="1"/>
  <c r="Z114" i="6" s="1"/>
  <c r="AC54" i="6"/>
  <c r="AC69" i="6" s="1"/>
  <c r="AC114" i="6" s="1"/>
  <c r="Y54" i="6"/>
  <c r="Y69" i="6" s="1"/>
  <c r="Y114" i="6" s="1"/>
  <c r="CT54" i="6"/>
  <c r="CT69" i="6" s="1"/>
  <c r="CT114" i="6" s="1"/>
  <c r="IB54" i="6"/>
  <c r="IB69" i="6" s="1"/>
  <c r="IB114" i="6" s="1"/>
  <c r="GF54" i="6"/>
  <c r="GF69" i="6" s="1"/>
  <c r="GF114" i="6" s="1"/>
  <c r="JU54" i="6"/>
  <c r="JU69" i="6" s="1"/>
  <c r="JU114" i="6" s="1"/>
  <c r="JA54" i="6"/>
  <c r="JA69" i="6" s="1"/>
  <c r="JA114" i="6" s="1"/>
  <c r="IL54" i="6"/>
  <c r="IL69" i="6" s="1"/>
  <c r="IL114" i="6" s="1"/>
  <c r="LQ54" i="6"/>
  <c r="LQ69" i="6" s="1"/>
  <c r="LQ114" i="6" s="1"/>
  <c r="CM54" i="6"/>
  <c r="CM69" i="6" s="1"/>
  <c r="CM114" i="6" s="1"/>
  <c r="ES54" i="6"/>
  <c r="ES69" i="6" s="1"/>
  <c r="ES114" i="6" s="1"/>
  <c r="FY54" i="6"/>
  <c r="FY69" i="6" s="1"/>
  <c r="FY114" i="6" s="1"/>
  <c r="MH54" i="6"/>
  <c r="MH69" i="6" s="1"/>
  <c r="MH114" i="6" s="1"/>
  <c r="CI54" i="6"/>
  <c r="CI69" i="6" s="1"/>
  <c r="CI114" i="6" s="1"/>
  <c r="AQ54" i="6"/>
  <c r="AQ69" i="6" s="1"/>
  <c r="AQ114" i="6" s="1"/>
  <c r="KY54" i="6"/>
  <c r="KY69" i="6" s="1"/>
  <c r="KY114" i="6" s="1"/>
  <c r="HT54" i="6"/>
  <c r="HT69" i="6" s="1"/>
  <c r="HT114" i="6" s="1"/>
  <c r="LO54" i="6"/>
  <c r="LO69" i="6" s="1"/>
  <c r="LO114" i="6" s="1"/>
  <c r="LP54" i="6"/>
  <c r="LP69" i="6" s="1"/>
  <c r="LP114" i="6" s="1"/>
  <c r="Q54" i="6"/>
  <c r="Q69" i="6" s="1"/>
  <c r="Q114" i="6" s="1"/>
  <c r="AX54" i="6"/>
  <c r="AX69" i="6" s="1"/>
  <c r="AX114" i="6" s="1"/>
  <c r="FS54" i="6"/>
  <c r="FS69" i="6" s="1"/>
  <c r="FS114" i="6" s="1"/>
  <c r="U54" i="6"/>
  <c r="U69" i="6" s="1"/>
  <c r="U114" i="6" s="1"/>
  <c r="CA54" i="6"/>
  <c r="CA69" i="6" s="1"/>
  <c r="CA114" i="6" s="1"/>
  <c r="EG54" i="6"/>
  <c r="EG69" i="6" s="1"/>
  <c r="EG114" i="6" s="1"/>
  <c r="LF54" i="6"/>
  <c r="LF69" i="6" s="1"/>
  <c r="LF114" i="6" s="1"/>
  <c r="FC54" i="6"/>
  <c r="FC69" i="6" s="1"/>
  <c r="FC114" i="6" s="1"/>
  <c r="BM54" i="6"/>
  <c r="BM69" i="6" s="1"/>
  <c r="BM114" i="6" s="1"/>
  <c r="BE54" i="6"/>
  <c r="BE69" i="6" s="1"/>
  <c r="BE114" i="6" s="1"/>
  <c r="LU54" i="6"/>
  <c r="LU69" i="6" s="1"/>
  <c r="LU114" i="6" s="1"/>
  <c r="N54" i="6"/>
  <c r="N69" i="6" s="1"/>
  <c r="N114" i="6" s="1"/>
  <c r="R54" i="6"/>
  <c r="R69" i="6" s="1"/>
  <c r="R114" i="6" s="1"/>
  <c r="JQ54" i="6"/>
  <c r="JQ69" i="6" s="1"/>
  <c r="JQ114" i="6" s="1"/>
  <c r="BZ54" i="6"/>
  <c r="BZ69" i="6" s="1"/>
  <c r="BZ114" i="6" s="1"/>
  <c r="JL54" i="6"/>
  <c r="JL69" i="6" s="1"/>
  <c r="JL114" i="6" s="1"/>
  <c r="BJ54" i="6"/>
  <c r="BJ69" i="6" s="1"/>
  <c r="BJ114" i="6" s="1"/>
  <c r="DL54" i="6"/>
  <c r="DL69" i="6" s="1"/>
  <c r="DL114" i="6" s="1"/>
  <c r="FO54" i="6"/>
  <c r="FO69" i="6" s="1"/>
  <c r="FO114" i="6" s="1"/>
  <c r="DW54" i="6"/>
  <c r="DW69" i="6" s="1"/>
  <c r="DW114" i="6" s="1"/>
  <c r="IR54" i="6"/>
  <c r="IR69" i="6" s="1"/>
  <c r="IR114" i="6" s="1"/>
  <c r="FM54" i="6"/>
  <c r="FM69" i="6" s="1"/>
  <c r="FM114" i="6" s="1"/>
  <c r="EA54" i="6"/>
  <c r="EA69" i="6" s="1"/>
  <c r="EA114" i="6" s="1"/>
  <c r="BQ54" i="6"/>
  <c r="BQ69" i="6" s="1"/>
  <c r="BQ114" i="6" s="1"/>
  <c r="GE54" i="6"/>
  <c r="GE69" i="6" s="1"/>
  <c r="GE114" i="6" s="1"/>
  <c r="EQ54" i="6"/>
  <c r="EQ69" i="6" s="1"/>
  <c r="EQ114" i="6" s="1"/>
  <c r="BL54" i="6"/>
  <c r="BL69" i="6" s="1"/>
  <c r="BL114" i="6" s="1"/>
  <c r="BT54" i="6"/>
  <c r="BT69" i="6" s="1"/>
  <c r="BT114" i="6" s="1"/>
  <c r="JF54" i="6"/>
  <c r="JF69" i="6" s="1"/>
  <c r="JF114" i="6" s="1"/>
  <c r="FX54" i="6"/>
  <c r="FX69" i="6" s="1"/>
  <c r="FX114" i="6" s="1"/>
  <c r="IX54" i="6"/>
  <c r="IX69" i="6" s="1"/>
  <c r="IX114" i="6" s="1"/>
  <c r="JI54" i="6"/>
  <c r="JI69" i="6" s="1"/>
  <c r="JI114" i="6" s="1"/>
  <c r="IW54" i="6"/>
  <c r="IW69" i="6" s="1"/>
  <c r="IW114" i="6" s="1"/>
  <c r="EC54" i="6"/>
  <c r="EC69" i="6" s="1"/>
  <c r="EC114" i="6" s="1"/>
  <c r="LK54" i="6"/>
  <c r="LK69" i="6" s="1"/>
  <c r="LK114" i="6" s="1"/>
  <c r="GG54" i="6"/>
  <c r="GG69" i="6" s="1"/>
  <c r="GG114" i="6" s="1"/>
  <c r="HB54" i="6"/>
  <c r="HB69" i="6" s="1"/>
  <c r="HB114" i="6" s="1"/>
  <c r="KG54" i="6"/>
  <c r="KG69" i="6" s="1"/>
  <c r="KG114" i="6" s="1"/>
  <c r="GQ54" i="6"/>
  <c r="GQ69" i="6" s="1"/>
  <c r="GQ114" i="6" s="1"/>
  <c r="EK54" i="6"/>
  <c r="EK69" i="6" s="1"/>
  <c r="EK114" i="6" s="1"/>
  <c r="MY54" i="6"/>
  <c r="MY69" i="6" s="1"/>
  <c r="MY114" i="6" s="1"/>
  <c r="LC54" i="6"/>
  <c r="LC69" i="6" s="1"/>
  <c r="LC114" i="6" s="1"/>
  <c r="DM54" i="6"/>
  <c r="DM69" i="6" s="1"/>
  <c r="DM114" i="6" s="1"/>
  <c r="CX54" i="6"/>
  <c r="CX69" i="6" s="1"/>
  <c r="CX114" i="6" s="1"/>
  <c r="GI54" i="6"/>
  <c r="GI69" i="6" s="1"/>
  <c r="GI114" i="6" s="1"/>
  <c r="CW54" i="6"/>
  <c r="CW69" i="6" s="1"/>
  <c r="CW114" i="6" s="1"/>
  <c r="FA54" i="6"/>
  <c r="FA69" i="6" s="1"/>
  <c r="FA114" i="6" s="1"/>
  <c r="F54" i="6"/>
  <c r="F69" i="6" s="1"/>
  <c r="F114" i="6" s="1"/>
  <c r="JD54" i="6"/>
  <c r="JD69" i="6" s="1"/>
  <c r="JD114" i="6" s="1"/>
  <c r="CV54" i="6"/>
  <c r="CV69" i="6" s="1"/>
  <c r="CV114" i="6" s="1"/>
  <c r="JK54" i="6"/>
  <c r="JK69" i="6" s="1"/>
  <c r="JK114" i="6" s="1"/>
  <c r="V54" i="6"/>
  <c r="V69" i="6" s="1"/>
  <c r="V114" i="6" s="1"/>
  <c r="DC54" i="6"/>
  <c r="DC69" i="6" s="1"/>
  <c r="DC114" i="6" s="1"/>
  <c r="LI54" i="6"/>
  <c r="LI69" i="6" s="1"/>
  <c r="LI114" i="6" s="1"/>
  <c r="LT54" i="6"/>
  <c r="LT69" i="6" s="1"/>
  <c r="LT114" i="6" s="1"/>
  <c r="DT54" i="6"/>
  <c r="DT69" i="6" s="1"/>
  <c r="DT114" i="6" s="1"/>
  <c r="L54" i="6"/>
  <c r="L69" i="6" s="1"/>
  <c r="L114" i="6" s="1"/>
  <c r="O54" i="6"/>
  <c r="O69" i="6" s="1"/>
  <c r="O114" i="6" s="1"/>
  <c r="IP54" i="6"/>
  <c r="IP69" i="6" s="1"/>
  <c r="IP114" i="6" s="1"/>
  <c r="HQ54" i="6"/>
  <c r="HQ69" i="6" s="1"/>
  <c r="HQ114" i="6" s="1"/>
  <c r="I54" i="6"/>
  <c r="I69" i="6" s="1"/>
  <c r="I114" i="6" s="1"/>
  <c r="GU54" i="6"/>
  <c r="GU69" i="6" s="1"/>
  <c r="GU114" i="6" s="1"/>
  <c r="BY54" i="6"/>
  <c r="BY69" i="6" s="1"/>
  <c r="BY114" i="6" s="1"/>
  <c r="AI54" i="6"/>
  <c r="AI69" i="6" s="1"/>
  <c r="AI114" i="6" s="1"/>
  <c r="IQ54" i="6"/>
  <c r="IQ69" i="6" s="1"/>
  <c r="IQ114" i="6" s="1"/>
  <c r="EJ54" i="6"/>
  <c r="EJ69" i="6" s="1"/>
  <c r="EJ114" i="6" s="1"/>
  <c r="IN54" i="6"/>
  <c r="IN69" i="6" s="1"/>
  <c r="IN114" i="6" s="1"/>
  <c r="DI54" i="6"/>
  <c r="DI69" i="6" s="1"/>
  <c r="DI114" i="6" s="1"/>
  <c r="HM54" i="6"/>
  <c r="HM69" i="6" s="1"/>
  <c r="HM114" i="6" s="1"/>
  <c r="MB54" i="6"/>
  <c r="MB69" i="6" s="1"/>
  <c r="MB114" i="6" s="1"/>
  <c r="LM54" i="6"/>
  <c r="LM69" i="6" s="1"/>
  <c r="LM114" i="6" s="1"/>
  <c r="HY54" i="6"/>
  <c r="HY69" i="6" s="1"/>
  <c r="HY114" i="6" s="1"/>
  <c r="CF54" i="6"/>
  <c r="CF69" i="6" s="1"/>
  <c r="CF114" i="6" s="1"/>
  <c r="E54" i="6"/>
  <c r="E69" i="6" s="1"/>
  <c r="E114" i="6" s="1"/>
  <c r="FQ54" i="6"/>
  <c r="FQ69" i="6" s="1"/>
  <c r="FQ114" i="6" s="1"/>
  <c r="KX54" i="6"/>
  <c r="KX69" i="6" s="1"/>
  <c r="KX114" i="6" s="1"/>
  <c r="BB54" i="6"/>
  <c r="BB69" i="6" s="1"/>
  <c r="BB114" i="6" s="1"/>
  <c r="H54" i="6"/>
  <c r="H69" i="6" s="1"/>
  <c r="H114" i="6" s="1"/>
  <c r="DS54" i="6"/>
  <c r="DS69" i="6" s="1"/>
  <c r="DS114" i="6" s="1"/>
  <c r="ER54" i="6"/>
  <c r="ER69" i="6" s="1"/>
  <c r="ER114" i="6" s="1"/>
  <c r="CC54" i="6"/>
  <c r="CC69" i="6" s="1"/>
  <c r="CC114" i="6" s="1"/>
  <c r="AM54" i="6"/>
  <c r="AM69" i="6" s="1"/>
  <c r="AM114" i="6" s="1"/>
  <c r="JS54" i="6"/>
  <c r="JS69" i="6" s="1"/>
  <c r="JS114" i="6" s="1"/>
  <c r="FR54" i="6"/>
  <c r="FR69" i="6" s="1"/>
  <c r="FR114" i="6" s="1"/>
  <c r="DJ54" i="6"/>
  <c r="DJ69" i="6" s="1"/>
  <c r="DJ114" i="6" s="1"/>
  <c r="P54" i="6"/>
  <c r="P69" i="6" s="1"/>
  <c r="P114" i="6" s="1"/>
  <c r="HA54" i="6"/>
  <c r="HA69" i="6" s="1"/>
  <c r="HA114" i="6" s="1"/>
  <c r="MK54" i="6"/>
  <c r="MK69" i="6" s="1"/>
  <c r="MK114" i="6" s="1"/>
  <c r="FZ54" i="6"/>
  <c r="FZ69" i="6" s="1"/>
  <c r="FZ114" i="6" s="1"/>
  <c r="DV54" i="6"/>
  <c r="DV69" i="6" s="1"/>
  <c r="DV114" i="6" s="1"/>
  <c r="HX54" i="6"/>
  <c r="HX69" i="6" s="1"/>
  <c r="HX114" i="6" s="1"/>
  <c r="MQ54" i="6"/>
  <c r="MQ69" i="6" s="1"/>
  <c r="MQ114" i="6" s="1"/>
  <c r="ML54" i="6"/>
  <c r="ML69" i="6" s="1"/>
  <c r="ML114" i="6" s="1"/>
  <c r="DX54" i="6"/>
  <c r="DX69" i="6" s="1"/>
  <c r="DX114" i="6" s="1"/>
  <c r="DK54" i="6"/>
  <c r="DK69" i="6" s="1"/>
  <c r="DK114" i="6" s="1"/>
  <c r="M54" i="6"/>
  <c r="M69" i="6" s="1"/>
  <c r="M114" i="6" s="1"/>
  <c r="CY54" i="6"/>
  <c r="CY69" i="6" s="1"/>
  <c r="CY114" i="6" s="1"/>
  <c r="JV54" i="6"/>
  <c r="JV69" i="6" s="1"/>
  <c r="JV114" i="6" s="1"/>
  <c r="LE54" i="6"/>
  <c r="LE69" i="6" s="1"/>
  <c r="LE114" i="6" s="1"/>
  <c r="KD54" i="6"/>
  <c r="KD69" i="6" s="1"/>
  <c r="KD114" i="6" s="1"/>
  <c r="MG54" i="6"/>
  <c r="MG69" i="6" s="1"/>
  <c r="MG114" i="6" s="1"/>
  <c r="LJ54" i="6"/>
  <c r="LJ69" i="6" s="1"/>
  <c r="LJ114" i="6" s="1"/>
  <c r="JH54" i="6"/>
  <c r="JH69" i="6" s="1"/>
  <c r="JH114" i="6" s="1"/>
  <c r="EY54" i="6"/>
  <c r="EY69" i="6" s="1"/>
  <c r="EY114" i="6" s="1"/>
  <c r="DH54" i="6"/>
  <c r="DH69" i="6" s="1"/>
  <c r="DH114" i="6" s="1"/>
  <c r="KH54" i="6"/>
  <c r="KH69" i="6" s="1"/>
  <c r="KH114" i="6" s="1"/>
  <c r="AN54" i="6"/>
  <c r="AN69" i="6" s="1"/>
  <c r="AN114" i="6" s="1"/>
  <c r="MI54" i="6"/>
  <c r="MI69" i="6" s="1"/>
  <c r="MI114" i="6" s="1"/>
  <c r="LS54" i="6"/>
  <c r="LS69" i="6" s="1"/>
  <c r="LS114" i="6" s="1"/>
  <c r="CP54" i="6"/>
  <c r="CP69" i="6" s="1"/>
  <c r="CP114" i="6" s="1"/>
  <c r="KF54" i="6"/>
  <c r="KF69" i="6" s="1"/>
  <c r="KF114" i="6" s="1"/>
  <c r="MC54" i="6"/>
  <c r="MC69" i="6" s="1"/>
  <c r="MC114" i="6" s="1"/>
  <c r="KZ54" i="6"/>
  <c r="KZ69" i="6" s="1"/>
  <c r="KZ114" i="6" s="1"/>
  <c r="EB54" i="6"/>
  <c r="EB69" i="6" s="1"/>
  <c r="EB114" i="6" s="1"/>
  <c r="BK54" i="6"/>
  <c r="BK69" i="6" s="1"/>
  <c r="BK114" i="6" s="1"/>
  <c r="AV54" i="6"/>
  <c r="AV69" i="6" s="1"/>
  <c r="AV114" i="6" s="1"/>
  <c r="FT54" i="6"/>
  <c r="FT69" i="6" s="1"/>
  <c r="FT114" i="6" s="1"/>
  <c r="BS54" i="6"/>
  <c r="BS69" i="6" s="1"/>
  <c r="BS114" i="6" s="1"/>
  <c r="BD54" i="6"/>
  <c r="BD69" i="6" s="1"/>
  <c r="BD114" i="6" s="1"/>
  <c r="DU54" i="6"/>
  <c r="DU69" i="6" s="1"/>
  <c r="DU114" i="6" s="1"/>
  <c r="MN54" i="6"/>
  <c r="MN69" i="6" s="1"/>
  <c r="MN114" i="6" s="1"/>
  <c r="D54" i="6"/>
  <c r="D69" i="6" s="1"/>
  <c r="D114" i="6" s="1"/>
  <c r="MS54" i="6"/>
  <c r="MS69" i="6" s="1"/>
  <c r="MS114" i="6" s="1"/>
  <c r="CJ54" i="6"/>
  <c r="CJ69" i="6" s="1"/>
  <c r="CJ114" i="6" s="1"/>
  <c r="GS54" i="6"/>
  <c r="GS69" i="6" s="1"/>
  <c r="GS114" i="6" s="1"/>
  <c r="BI54" i="6"/>
  <c r="BI69" i="6" s="1"/>
  <c r="BI114" i="6" s="1"/>
  <c r="DE54" i="6"/>
  <c r="DE69" i="6" s="1"/>
  <c r="DE114" i="6" s="1"/>
  <c r="JY54" i="6"/>
  <c r="JY69" i="6" s="1"/>
  <c r="JY114" i="6" s="1"/>
  <c r="LD54" i="6"/>
  <c r="LD69" i="6" s="1"/>
  <c r="LD114" i="6" s="1"/>
  <c r="IO54" i="6"/>
  <c r="IO69" i="6" s="1"/>
  <c r="IO114" i="6" s="1"/>
  <c r="AO54" i="6"/>
  <c r="AO69" i="6" s="1"/>
  <c r="AO114" i="6" s="1"/>
  <c r="IY54" i="6"/>
  <c r="IY69" i="6" s="1"/>
  <c r="IY114" i="6" s="1"/>
  <c r="KC54" i="6"/>
  <c r="KC69" i="6" s="1"/>
  <c r="KC114" i="6" s="1"/>
  <c r="CL54" i="6"/>
  <c r="CL69" i="6" s="1"/>
  <c r="CL114" i="6" s="1"/>
  <c r="GN54" i="6"/>
  <c r="GN69" i="6" s="1"/>
  <c r="GN114" i="6" s="1"/>
  <c r="CG54" i="6"/>
  <c r="CG69" i="6" s="1"/>
  <c r="CG114" i="6" s="1"/>
  <c r="BC54" i="6"/>
  <c r="BC69" i="6" s="1"/>
  <c r="BC114" i="6" s="1"/>
  <c r="S54" i="6"/>
  <c r="S69" i="6" s="1"/>
  <c r="S114" i="6" s="1"/>
  <c r="HE54" i="6"/>
  <c r="HE69" i="6" s="1"/>
  <c r="HE114" i="6" s="1"/>
  <c r="EE54" i="6"/>
  <c r="EE69" i="6" s="1"/>
  <c r="EE114" i="6" s="1"/>
  <c r="DY54" i="6"/>
  <c r="DY69" i="6" s="1"/>
  <c r="DY114" i="6" s="1"/>
  <c r="BW54" i="6"/>
  <c r="BW69" i="6" s="1"/>
  <c r="BW114" i="6" s="1"/>
  <c r="HW54" i="6"/>
  <c r="HW69" i="6" s="1"/>
  <c r="HW114" i="6" s="1"/>
  <c r="KL54" i="6"/>
  <c r="KL69" i="6" s="1"/>
  <c r="KL114" i="6" s="1"/>
  <c r="KQ54" i="6"/>
  <c r="KQ69" i="6" s="1"/>
  <c r="KQ114" i="6" s="1"/>
  <c r="KI54" i="6"/>
  <c r="KI69" i="6" s="1"/>
  <c r="KI114" i="6" s="1"/>
  <c r="AZ54" i="6"/>
  <c r="AZ69" i="6" s="1"/>
  <c r="AZ114" i="6" s="1"/>
  <c r="HI54" i="6"/>
  <c r="HI69" i="6" s="1"/>
  <c r="HI114" i="6" s="1"/>
  <c r="KJ54" i="6"/>
  <c r="KJ69" i="6" s="1"/>
  <c r="KJ114" i="6" s="1"/>
  <c r="CD54" i="6"/>
  <c r="CD69" i="6" s="1"/>
  <c r="CD114" i="6" s="1"/>
  <c r="ME54" i="6"/>
  <c r="ME69" i="6" s="1"/>
  <c r="ME114" i="6" s="1"/>
  <c r="AY54" i="6"/>
  <c r="AY69" i="6" s="1"/>
  <c r="AY114" i="6" s="1"/>
  <c r="LN54" i="6"/>
  <c r="LN69" i="6" s="1"/>
  <c r="LN114" i="6" s="1"/>
  <c r="BR54" i="6"/>
  <c r="BR69" i="6" s="1"/>
  <c r="BR114" i="6" s="1"/>
  <c r="HF54" i="6"/>
  <c r="HF69" i="6" s="1"/>
  <c r="HF114" i="6" s="1"/>
  <c r="HK54" i="6"/>
  <c r="HK69" i="6" s="1"/>
  <c r="HK114" i="6" s="1"/>
  <c r="HZ54" i="6"/>
  <c r="HZ69" i="6" s="1"/>
  <c r="HZ114" i="6" s="1"/>
  <c r="FE54" i="6"/>
  <c r="FE69" i="6" s="1"/>
  <c r="FE114" i="6" s="1"/>
  <c r="MW54" i="6"/>
  <c r="MW69" i="6" s="1"/>
  <c r="MW114" i="6" s="1"/>
  <c r="BG54" i="6"/>
  <c r="BG69" i="6" s="1"/>
  <c r="BG114" i="6" s="1"/>
  <c r="AF54" i="6"/>
  <c r="AF69" i="6" s="1"/>
  <c r="AF114" i="6" s="1"/>
  <c r="BX54" i="6"/>
  <c r="BX69" i="6" s="1"/>
  <c r="BX114" i="6" s="1"/>
  <c r="FD54" i="6"/>
  <c r="FD69" i="6" s="1"/>
  <c r="FD114" i="6" s="1"/>
  <c r="CN54" i="6"/>
  <c r="CN69" i="6" s="1"/>
  <c r="CN114" i="6" s="1"/>
  <c r="HL54" i="6"/>
  <c r="HL69" i="6" s="1"/>
  <c r="HL114" i="6" s="1"/>
  <c r="MX54" i="6"/>
  <c r="MX69" i="6" s="1"/>
  <c r="MX114" i="6" s="1"/>
  <c r="IH54" i="6"/>
  <c r="IH69" i="6" s="1"/>
  <c r="IH114" i="6" s="1"/>
  <c r="GO54" i="6"/>
  <c r="GO69" i="6" s="1"/>
  <c r="GO114" i="6" s="1"/>
  <c r="IU54" i="6"/>
  <c r="IU69" i="6" s="1"/>
  <c r="IU114" i="6" s="1"/>
  <c r="FH54" i="6"/>
  <c r="FH69" i="6" s="1"/>
  <c r="FH114" i="6" s="1"/>
  <c r="FN54" i="6"/>
  <c r="FN69" i="6" s="1"/>
  <c r="FN114" i="6" s="1"/>
  <c r="HS54" i="6"/>
  <c r="HS69" i="6" s="1"/>
  <c r="HS114" i="6" s="1"/>
  <c r="HH54" i="6"/>
  <c r="HH69" i="6" s="1"/>
  <c r="HH114" i="6" s="1"/>
  <c r="EL54" i="6"/>
  <c r="EL69" i="6" s="1"/>
  <c r="EL114" i="6" s="1"/>
  <c r="BH54" i="6"/>
  <c r="BH69" i="6" s="1"/>
  <c r="BH114" i="6" s="1"/>
  <c r="JJ54" i="6"/>
  <c r="JJ69" i="6" s="1"/>
  <c r="JJ114" i="6" s="1"/>
  <c r="FK54" i="6"/>
  <c r="FK69" i="6" s="1"/>
  <c r="FK114" i="6" s="1"/>
  <c r="IC54" i="6"/>
  <c r="IC69" i="6" s="1"/>
  <c r="IC114" i="6" s="1"/>
  <c r="BA54" i="6"/>
  <c r="BA69" i="6" s="1"/>
  <c r="BA114" i="6" s="1"/>
  <c r="X54" i="6"/>
  <c r="X69" i="6" s="1"/>
  <c r="X114" i="6" s="1"/>
  <c r="KO54" i="6"/>
  <c r="KO69" i="6" s="1"/>
  <c r="KO114" i="6" s="1"/>
  <c r="FW54" i="6"/>
  <c r="FW69" i="6" s="1"/>
  <c r="FW114" i="6" s="1"/>
  <c r="AU54" i="6"/>
  <c r="AU69" i="6" s="1"/>
  <c r="AU114" i="6" s="1"/>
  <c r="DF54" i="6"/>
  <c r="DF69" i="6" s="1"/>
  <c r="DF114" i="6" s="1"/>
  <c r="HN54" i="6"/>
  <c r="HN69" i="6" s="1"/>
  <c r="HN114" i="6" s="1"/>
  <c r="HO54" i="6"/>
  <c r="HO69" i="6" s="1"/>
  <c r="HO114" i="6" s="1"/>
  <c r="W54" i="6"/>
  <c r="W69" i="6" s="1"/>
  <c r="W114" i="6" s="1"/>
  <c r="DZ54" i="6"/>
  <c r="DZ69" i="6" s="1"/>
  <c r="DZ114" i="6" s="1"/>
  <c r="EI54" i="6"/>
  <c r="EI69" i="6" s="1"/>
  <c r="EI114" i="6" s="1"/>
  <c r="AE54" i="6"/>
  <c r="AE69" i="6" s="1"/>
  <c r="AE114" i="6" s="1"/>
  <c r="AB54" i="6"/>
  <c r="AB69" i="6" s="1"/>
  <c r="AB114" i="6" s="1"/>
  <c r="HG54" i="6"/>
  <c r="HG69" i="6" s="1"/>
  <c r="HG114" i="6" s="1"/>
  <c r="HR54" i="6"/>
  <c r="HR69" i="6" s="1"/>
  <c r="HR114" i="6" s="1"/>
  <c r="GH54" i="6"/>
  <c r="GH69" i="6" s="1"/>
  <c r="GH114" i="6" s="1"/>
  <c r="GA54" i="6"/>
  <c r="GA69" i="6" s="1"/>
  <c r="GA114" i="6" s="1"/>
  <c r="AP54" i="6"/>
  <c r="AP69" i="6" s="1"/>
  <c r="AP114" i="6" s="1"/>
  <c r="KW54" i="6"/>
  <c r="KW69" i="6" s="1"/>
  <c r="KW114" i="6" s="1"/>
  <c r="LW54" i="6"/>
  <c r="LW69" i="6" s="1"/>
  <c r="LW114" i="6" s="1"/>
  <c r="KR54" i="6"/>
  <c r="KR69" i="6" s="1"/>
  <c r="KR114" i="6" s="1"/>
  <c r="EX54" i="6"/>
  <c r="EX69" i="6" s="1"/>
  <c r="EX114" i="6" s="1"/>
  <c r="IE54" i="6"/>
  <c r="IE69" i="6" s="1"/>
  <c r="IE114" i="6" s="1"/>
  <c r="DN54" i="6"/>
  <c r="DN69" i="6" s="1"/>
  <c r="DN114" i="6" s="1"/>
  <c r="AG54" i="6"/>
  <c r="AG69" i="6" s="1"/>
  <c r="AG114" i="6" s="1"/>
  <c r="MD54" i="6"/>
  <c r="MD69" i="6" s="1"/>
  <c r="MD114" i="6" s="1"/>
  <c r="IT54" i="6"/>
  <c r="IT69" i="6" s="1"/>
  <c r="IT114" i="6" s="1"/>
  <c r="JG54" i="6"/>
  <c r="JG69" i="6" s="1"/>
  <c r="JG114" i="6" s="1"/>
  <c r="FI54" i="6"/>
  <c r="FI69" i="6" s="1"/>
  <c r="FI114" i="6" s="1"/>
  <c r="IG54" i="6"/>
  <c r="IG69" i="6" s="1"/>
  <c r="IG114" i="6" s="1"/>
  <c r="DO54" i="6"/>
  <c r="DO69" i="6" s="1"/>
  <c r="DO114" i="6" s="1"/>
  <c r="FP54" i="6"/>
  <c r="FP69" i="6" s="1"/>
  <c r="FP114" i="6" s="1"/>
  <c r="II54" i="6"/>
  <c r="II69" i="6" s="1"/>
  <c r="II114" i="6" s="1"/>
  <c r="FG54" i="6"/>
  <c r="FG69" i="6" s="1"/>
  <c r="FG114" i="6" s="1"/>
  <c r="AD54" i="6"/>
  <c r="AD69" i="6" s="1"/>
  <c r="AD114" i="6" s="1"/>
  <c r="EZ54" i="6"/>
  <c r="EZ69" i="6" s="1"/>
  <c r="EZ114" i="6" s="1"/>
  <c r="GX54" i="6"/>
  <c r="GX69" i="6" s="1"/>
  <c r="GX114" i="6" s="1"/>
  <c r="KV54" i="6"/>
  <c r="KV69" i="6" s="1"/>
  <c r="KV114" i="6" s="1"/>
  <c r="IK54" i="6"/>
  <c r="IK69" i="6" s="1"/>
  <c r="IK114" i="6" s="1"/>
  <c r="T54" i="6"/>
  <c r="T69" i="6" s="1"/>
  <c r="T114" i="6" s="1"/>
  <c r="HJ54" i="6"/>
  <c r="HJ69" i="6" s="1"/>
  <c r="HJ114" i="6" s="1"/>
  <c r="AL54" i="6"/>
  <c r="AL69" i="6" s="1"/>
  <c r="AL114" i="6" s="1"/>
  <c r="EN54" i="6"/>
  <c r="EN69" i="6" s="1"/>
  <c r="EN114" i="6" s="1"/>
  <c r="MP54" i="6"/>
  <c r="MP69" i="6" s="1"/>
  <c r="MP114" i="6" s="1"/>
  <c r="GJ54" i="6"/>
  <c r="GJ69" i="6" s="1"/>
  <c r="GJ114" i="6" s="1"/>
  <c r="AK54" i="6"/>
  <c r="AK69" i="6" s="1"/>
  <c r="AK114" i="6" s="1"/>
  <c r="FJ54" i="6"/>
  <c r="FJ69" i="6" s="1"/>
  <c r="FJ114" i="6" s="1"/>
  <c r="DA54" i="6"/>
  <c r="DA69" i="6" s="1"/>
  <c r="DA114" i="6" s="1"/>
  <c r="FU54" i="6"/>
  <c r="FU69" i="6" s="1"/>
  <c r="FU114" i="6" s="1"/>
  <c r="JZ54" i="6"/>
  <c r="JZ69" i="6" s="1"/>
  <c r="JZ114" i="6" s="1"/>
  <c r="DR54" i="6"/>
  <c r="DR69" i="6" s="1"/>
  <c r="DR114" i="6" s="1"/>
  <c r="IJ54" i="6"/>
  <c r="IJ69" i="6" s="1"/>
  <c r="IJ114" i="6" s="1"/>
  <c r="LY54" i="6"/>
  <c r="LY69" i="6" s="1"/>
  <c r="LY114" i="6" s="1"/>
  <c r="MF54" i="6"/>
  <c r="MF69" i="6" s="1"/>
  <c r="MF114" i="6" s="1"/>
  <c r="FV54" i="6"/>
  <c r="FV69" i="6" s="1"/>
  <c r="FV114" i="6" s="1"/>
  <c r="AS54" i="6"/>
  <c r="AS69" i="6" s="1"/>
  <c r="AS114" i="6" s="1"/>
  <c r="KT54" i="6"/>
  <c r="KT69" i="6" s="1"/>
  <c r="KT114" i="6" s="1"/>
  <c r="EF54" i="6"/>
  <c r="EF69" i="6" s="1"/>
  <c r="EF114" i="6" s="1"/>
  <c r="ID54" i="6"/>
  <c r="ID69" i="6" s="1"/>
  <c r="ID114" i="6" s="1"/>
  <c r="GD54" i="6"/>
  <c r="GD69" i="6" s="1"/>
  <c r="GD114" i="6" s="1"/>
  <c r="FF54" i="6"/>
  <c r="FF69" i="6" s="1"/>
  <c r="FF114" i="6" s="1"/>
  <c r="ET54" i="6"/>
  <c r="ET69" i="6" s="1"/>
  <c r="ET114" i="6" s="1"/>
  <c r="MV54" i="6"/>
  <c r="MV69" i="6" s="1"/>
  <c r="MV114" i="6" s="1"/>
  <c r="GK54" i="6"/>
  <c r="GK69" i="6" s="1"/>
  <c r="GK114" i="6" s="1"/>
  <c r="CR54" i="6"/>
  <c r="CR69" i="6" s="1"/>
  <c r="CR114" i="6" s="1"/>
  <c r="KN54" i="6"/>
  <c r="KN69" i="6" s="1"/>
  <c r="KN114" i="6" s="1"/>
  <c r="BV54" i="6"/>
  <c r="BV69" i="6" s="1"/>
  <c r="BV114" i="6" s="1"/>
  <c r="HP54" i="6"/>
  <c r="HP69" i="6" s="1"/>
  <c r="HP114" i="6" s="1"/>
  <c r="GV54" i="6"/>
  <c r="GV69" i="6" s="1"/>
  <c r="GV114" i="6" s="1"/>
  <c r="DG54" i="6"/>
  <c r="DG69" i="6" s="1"/>
  <c r="DG114" i="6" s="1"/>
  <c r="AJ54" i="6"/>
  <c r="AJ69" i="6" s="1"/>
  <c r="AJ114" i="6" s="1"/>
  <c r="CO54" i="6"/>
  <c r="CO69" i="6" s="1"/>
  <c r="CO114" i="6" s="1"/>
  <c r="FL54" i="6"/>
  <c r="FL69" i="6" s="1"/>
  <c r="FL114" i="6" s="1"/>
  <c r="GM54" i="6"/>
  <c r="GM69" i="6" s="1"/>
  <c r="GM114" i="6" s="1"/>
  <c r="JC54" i="6"/>
  <c r="JC69" i="6" s="1"/>
  <c r="JC114" i="6" s="1"/>
  <c r="EP54" i="6"/>
  <c r="EP69" i="6" s="1"/>
  <c r="EP114" i="6" s="1"/>
  <c r="GL54" i="6"/>
  <c r="GL69" i="6" s="1"/>
  <c r="GL114" i="6" s="1"/>
  <c r="MR54" i="6"/>
  <c r="MR69" i="6" s="1"/>
  <c r="MR114" i="6" s="1"/>
  <c r="GT54" i="6"/>
  <c r="GT69" i="6" s="1"/>
  <c r="GT114" i="6" s="1"/>
  <c r="KM54" i="6"/>
  <c r="KM69" i="6" s="1"/>
  <c r="KM114" i="6" s="1"/>
  <c r="JO54" i="6"/>
  <c r="JO69" i="6" s="1"/>
  <c r="JO114" i="6" s="1"/>
  <c r="EV54" i="6"/>
  <c r="EV69" i="6" s="1"/>
  <c r="EV114" i="6" s="1"/>
  <c r="LH54" i="6"/>
  <c r="LH69" i="6" s="1"/>
  <c r="LH114" i="6" s="1"/>
  <c r="AH54" i="6"/>
  <c r="AH69" i="6" s="1"/>
  <c r="AH114" i="6" s="1"/>
  <c r="JE54" i="6"/>
  <c r="JE69" i="6" s="1"/>
  <c r="JE114" i="6" s="1"/>
  <c r="JR54" i="6"/>
  <c r="JR69" i="6" s="1"/>
  <c r="JR114" i="6" s="1"/>
  <c r="KB54" i="6"/>
  <c r="KB69" i="6" s="1"/>
  <c r="KB114" i="6" s="1"/>
  <c r="GP54" i="6"/>
  <c r="GP69" i="6" s="1"/>
  <c r="GP114" i="6" s="1"/>
  <c r="BF54" i="6"/>
  <c r="BF69" i="6" s="1"/>
  <c r="BF114" i="6" s="1"/>
  <c r="GY54" i="6"/>
  <c r="GY69" i="6" s="1"/>
  <c r="GY114" i="6" s="1"/>
  <c r="JN54" i="6"/>
  <c r="JN69" i="6" s="1"/>
  <c r="JN114" i="6" s="1"/>
  <c r="LZ54" i="6"/>
  <c r="LZ69" i="6" s="1"/>
  <c r="LZ114" i="6" s="1"/>
  <c r="LV54" i="6"/>
  <c r="LV69" i="6" s="1"/>
  <c r="LV114" i="6" s="1"/>
  <c r="CE54" i="6"/>
  <c r="CE69" i="6" s="1"/>
  <c r="CE114" i="6" s="1"/>
  <c r="CU54" i="6"/>
  <c r="CU69" i="6" s="1"/>
  <c r="CU114" i="6" s="1"/>
  <c r="GR54" i="6"/>
  <c r="GR69" i="6" s="1"/>
  <c r="GR114" i="6" s="1"/>
  <c r="G54" i="6"/>
  <c r="G69" i="6" s="1"/>
  <c r="G114" i="6" s="1"/>
  <c r="IF54" i="6"/>
  <c r="IF69" i="6" s="1"/>
  <c r="IF114" i="6" s="1"/>
  <c r="DD54" i="6"/>
  <c r="DD69" i="6" s="1"/>
  <c r="DD114" i="6" s="1"/>
  <c r="AR54" i="6"/>
  <c r="AR69" i="6" s="1"/>
  <c r="AR114" i="6" s="1"/>
  <c r="DQ54" i="6"/>
  <c r="DQ69" i="6" s="1"/>
  <c r="DQ114" i="6" s="1"/>
  <c r="CK54" i="6"/>
  <c r="CK69" i="6" s="1"/>
  <c r="CK114" i="6" s="1"/>
  <c r="IV54" i="6"/>
  <c r="IV69" i="6" s="1"/>
  <c r="IV114" i="6" s="1"/>
  <c r="HC54" i="6"/>
  <c r="HC69" i="6" s="1"/>
  <c r="HC114" i="6" s="1"/>
  <c r="EW54" i="6"/>
  <c r="EW69" i="6" s="1"/>
  <c r="EW114" i="6" s="1"/>
  <c r="CH54" i="6"/>
  <c r="CH69" i="6" s="1"/>
  <c r="CH114" i="6" s="1"/>
  <c r="JW54" i="6"/>
  <c r="JW69" i="6" s="1"/>
  <c r="JW114" i="6" s="1"/>
  <c r="K54" i="6"/>
  <c r="K69" i="6" s="1"/>
  <c r="K114" i="6" s="1"/>
  <c r="AT54" i="6"/>
  <c r="AT69" i="6" s="1"/>
  <c r="AT114" i="6" s="1"/>
  <c r="Z45" i="6"/>
  <c r="Z60" i="6" s="1"/>
  <c r="Z105" i="6" s="1"/>
  <c r="N45" i="6"/>
  <c r="N60" i="6" s="1"/>
  <c r="N105" i="6" s="1"/>
  <c r="T45" i="6"/>
  <c r="T60" i="6" s="1"/>
  <c r="T105" i="6" s="1"/>
  <c r="H45" i="6"/>
  <c r="H60" i="6" s="1"/>
  <c r="H105" i="6" s="1"/>
  <c r="AV71" i="6"/>
  <c r="KY71" i="6"/>
  <c r="BN71" i="6"/>
  <c r="G44" i="6"/>
  <c r="G59" i="6" s="1"/>
  <c r="S44" i="6"/>
  <c r="S59" i="6" s="1"/>
  <c r="DH71" i="6"/>
  <c r="IP71" i="6"/>
  <c r="FO71" i="6"/>
  <c r="IA71" i="6"/>
  <c r="HL71" i="6"/>
  <c r="JX71" i="6"/>
  <c r="K46" i="6"/>
  <c r="K61" i="6" s="1"/>
  <c r="K106" i="6" s="1"/>
  <c r="W46" i="6"/>
  <c r="W61" i="6" s="1"/>
  <c r="W106" i="6" s="1"/>
  <c r="Z46" i="6"/>
  <c r="Z61" i="6" s="1"/>
  <c r="Z106" i="6" s="1"/>
  <c r="N46" i="6"/>
  <c r="N61" i="6" s="1"/>
  <c r="N106" i="6" s="1"/>
  <c r="O46" i="6"/>
  <c r="O61" i="6" s="1"/>
  <c r="O106" i="6" s="1"/>
  <c r="AA46" i="6"/>
  <c r="AA61" i="6" s="1"/>
  <c r="AA106" i="6" s="1"/>
  <c r="X50" i="6"/>
  <c r="X65" i="6" s="1"/>
  <c r="L50" i="6"/>
  <c r="L65" i="6" s="1"/>
  <c r="E52" i="6"/>
  <c r="E67" i="6" s="1"/>
  <c r="Q52" i="6"/>
  <c r="Q67" i="6" s="1"/>
  <c r="I48" i="6"/>
  <c r="I63" i="6" s="1"/>
  <c r="U48" i="6"/>
  <c r="U63" i="6" s="1"/>
  <c r="X48" i="6"/>
  <c r="X63" i="6" s="1"/>
  <c r="L48" i="6"/>
  <c r="L63" i="6" s="1"/>
  <c r="Q45" i="6"/>
  <c r="Q60" i="6" s="1"/>
  <c r="Q105" i="6" s="1"/>
  <c r="E45" i="6"/>
  <c r="E60" i="6" s="1"/>
  <c r="E105" i="6" s="1"/>
  <c r="W44" i="6"/>
  <c r="W59" i="6" s="1"/>
  <c r="K44" i="6"/>
  <c r="K59" i="6" s="1"/>
  <c r="O44" i="6"/>
  <c r="O59" i="6" s="1"/>
  <c r="AA44" i="6"/>
  <c r="AA59" i="6" s="1"/>
  <c r="JS71" i="6"/>
  <c r="IN71" i="6"/>
  <c r="KZ71" i="6"/>
  <c r="EO71" i="6"/>
  <c r="JM71" i="6"/>
  <c r="II71" i="6"/>
  <c r="P46" i="6"/>
  <c r="P61" i="6" s="1"/>
  <c r="P106" i="6" s="1"/>
  <c r="D46" i="6"/>
  <c r="D61" i="6" s="1"/>
  <c r="D106" i="6" s="1"/>
  <c r="U50" i="6"/>
  <c r="U65" i="6" s="1"/>
  <c r="I50" i="6"/>
  <c r="I65" i="6" s="1"/>
  <c r="V50" i="6"/>
  <c r="V65" i="6" s="1"/>
  <c r="J50" i="6"/>
  <c r="J65" i="6" s="1"/>
  <c r="E50" i="6"/>
  <c r="E65" i="6" s="1"/>
  <c r="Q50" i="6"/>
  <c r="Q65" i="6" s="1"/>
  <c r="R50" i="6"/>
  <c r="R65" i="6" s="1"/>
  <c r="F50" i="6"/>
  <c r="F65" i="6" s="1"/>
  <c r="R48" i="6"/>
  <c r="R63" i="6" s="1"/>
  <c r="F48" i="6"/>
  <c r="F63" i="6" s="1"/>
  <c r="LB48" i="6"/>
  <c r="LB63" i="6" s="1"/>
  <c r="LB44" i="6"/>
  <c r="LB59" i="6" s="1"/>
  <c r="LB50" i="6"/>
  <c r="LB65" i="6" s="1"/>
  <c r="LB45" i="6"/>
  <c r="LB60" i="6" s="1"/>
  <c r="LB105" i="6" s="1"/>
  <c r="LB46" i="6"/>
  <c r="LB61" i="6" s="1"/>
  <c r="LB106" i="6" s="1"/>
  <c r="LB52" i="6"/>
  <c r="LB67" i="6" s="1"/>
  <c r="E120" i="6"/>
  <c r="E121" i="6" s="1"/>
  <c r="CN71" i="6" l="1"/>
  <c r="DZ71" i="6"/>
  <c r="AW71" i="6"/>
  <c r="IS71" i="6"/>
  <c r="IF71" i="6"/>
  <c r="GG71" i="6"/>
  <c r="CX71" i="6"/>
  <c r="JA71" i="6"/>
  <c r="EM71" i="6"/>
  <c r="FB71" i="6"/>
  <c r="EG71" i="6"/>
  <c r="HT71" i="6"/>
  <c r="KU71" i="6"/>
  <c r="DR71" i="6"/>
  <c r="GS71" i="6"/>
  <c r="FT71" i="6"/>
  <c r="DC71" i="6"/>
  <c r="G71" i="6"/>
  <c r="BD71" i="6"/>
  <c r="JZ71" i="6"/>
  <c r="DU71" i="6"/>
  <c r="DK71" i="6"/>
  <c r="GB71" i="6"/>
  <c r="KR71" i="6"/>
  <c r="IX71" i="6"/>
  <c r="DP71" i="6"/>
  <c r="GO71" i="6"/>
  <c r="BQ71" i="6"/>
  <c r="KF71" i="6"/>
  <c r="HA71" i="6"/>
  <c r="GL71" i="6"/>
  <c r="BS71" i="6"/>
  <c r="BI71" i="6"/>
  <c r="CP71" i="6"/>
  <c r="AA71" i="6"/>
  <c r="FW71" i="6"/>
  <c r="JE71" i="6"/>
  <c r="HG71" i="6"/>
  <c r="DQ71" i="6"/>
  <c r="GD71" i="6"/>
  <c r="AR71" i="6"/>
  <c r="K71" i="6"/>
  <c r="LB71" i="6"/>
  <c r="JT71" i="6"/>
  <c r="DM71" i="6"/>
  <c r="CQ71" i="6"/>
  <c r="IU71" i="6"/>
  <c r="JW71" i="6"/>
  <c r="DT71" i="6"/>
  <c r="FE71" i="6"/>
  <c r="R71" i="6"/>
  <c r="LA71" i="6"/>
  <c r="KK71" i="6"/>
  <c r="AC71" i="6"/>
  <c r="FI71" i="6"/>
  <c r="BC71" i="6"/>
  <c r="JK71" i="6"/>
  <c r="FJ71" i="6"/>
  <c r="HN71" i="6"/>
  <c r="AJ71" i="6"/>
  <c r="GA71" i="6"/>
  <c r="CE71" i="6"/>
  <c r="EK71" i="6"/>
  <c r="DS71" i="6"/>
  <c r="KQ4" i="7"/>
  <c r="CU71" i="6"/>
  <c r="JC71" i="6"/>
  <c r="JQ71" i="6"/>
  <c r="GJ71" i="6"/>
  <c r="KP24" i="7"/>
  <c r="KP12" i="7"/>
  <c r="HX71" i="6"/>
  <c r="BZ71" i="6"/>
  <c r="IY71" i="6"/>
  <c r="FH71" i="6"/>
  <c r="DA71" i="6"/>
  <c r="KI71" i="6"/>
  <c r="IK71" i="6"/>
  <c r="HS71" i="6"/>
  <c r="GK71" i="6"/>
  <c r="CA71" i="6"/>
  <c r="AT71" i="6"/>
  <c r="GX71" i="6"/>
  <c r="GV71" i="6"/>
  <c r="FN71" i="6"/>
  <c r="CR71" i="6"/>
  <c r="GI71" i="6"/>
  <c r="KG71" i="6"/>
  <c r="HC71" i="6"/>
  <c r="IG71" i="6"/>
  <c r="CC71" i="6"/>
  <c r="L71" i="6"/>
  <c r="IR71" i="6"/>
  <c r="EX71" i="6"/>
  <c r="CB71" i="6"/>
  <c r="Q71" i="6"/>
  <c r="FZ71" i="6"/>
  <c r="FX71" i="6"/>
  <c r="KC71" i="6"/>
  <c r="I71" i="6"/>
  <c r="BV71" i="6"/>
  <c r="JI71" i="6"/>
  <c r="IQ71" i="6"/>
  <c r="EW71" i="6"/>
  <c r="CY71" i="6"/>
  <c r="CV71" i="6"/>
  <c r="S71" i="6"/>
  <c r="FY71" i="6"/>
  <c r="FG71" i="6"/>
  <c r="KJ71" i="6"/>
  <c r="BF71" i="6"/>
  <c r="EL71" i="6"/>
  <c r="EJ71" i="6"/>
  <c r="DB71" i="6"/>
  <c r="KA71" i="6"/>
  <c r="AG71" i="6"/>
  <c r="HU71" i="6"/>
  <c r="EQ71" i="6"/>
  <c r="FU71" i="6"/>
  <c r="BG71" i="6"/>
  <c r="X71" i="6"/>
  <c r="IT71" i="6"/>
  <c r="GF71" i="6"/>
  <c r="CL71" i="6"/>
  <c r="FC71" i="6"/>
  <c r="E71" i="6"/>
  <c r="DN71" i="6"/>
  <c r="DL71" i="6"/>
  <c r="HQ71" i="6"/>
  <c r="BH71" i="6"/>
  <c r="IE71" i="6"/>
  <c r="GW71" i="6"/>
  <c r="GE71" i="6"/>
  <c r="IV71" i="6"/>
  <c r="F71" i="6"/>
  <c r="AS71" i="6"/>
  <c r="GH71" i="6"/>
  <c r="AM71" i="6"/>
  <c r="W71" i="6"/>
  <c r="JR71" i="6"/>
  <c r="JP71" i="6"/>
  <c r="KT71" i="6"/>
  <c r="FL71" i="6"/>
  <c r="AO71" i="6"/>
  <c r="KO71" i="6"/>
  <c r="HK71" i="6"/>
  <c r="IO71" i="6"/>
  <c r="DG71" i="6"/>
  <c r="AF71" i="6"/>
  <c r="CW71" i="6"/>
  <c r="KD71" i="6"/>
  <c r="HH71" i="6"/>
  <c r="AP71" i="6"/>
  <c r="BT71" i="6"/>
  <c r="DV71" i="6"/>
  <c r="JG71" i="6"/>
  <c r="HY71" i="6"/>
  <c r="BP71" i="6"/>
  <c r="D71" i="6"/>
  <c r="HE71" i="6"/>
  <c r="GM71" i="6"/>
  <c r="JD71" i="6"/>
  <c r="AQ71" i="6"/>
  <c r="AD71" i="6"/>
  <c r="BY71" i="6"/>
  <c r="JF71" i="6"/>
  <c r="DX71" i="6"/>
  <c r="BM71" i="6"/>
  <c r="EC71" i="6"/>
  <c r="HF71" i="6"/>
  <c r="HD71" i="6"/>
  <c r="IH71" i="6"/>
  <c r="CZ71" i="6"/>
  <c r="IM71" i="6"/>
  <c r="IC71" i="6"/>
  <c r="EY71" i="6"/>
  <c r="GC71" i="6"/>
  <c r="H71" i="6"/>
  <c r="BK71" i="6"/>
  <c r="JB71" i="6"/>
  <c r="IZ71" i="6"/>
  <c r="HR71" i="6"/>
  <c r="EV71" i="6"/>
  <c r="DY71" i="6"/>
  <c r="BJ71" i="6"/>
  <c r="JY71" i="6"/>
  <c r="GU71" i="6"/>
  <c r="FM71" i="6"/>
  <c r="AY71" i="6"/>
  <c r="P71" i="6"/>
  <c r="ES71" i="6"/>
  <c r="EA71" i="6"/>
  <c r="GR71" i="6"/>
  <c r="EE71" i="6"/>
  <c r="CI71" i="6"/>
  <c r="KP71" i="6"/>
  <c r="KN71" i="6"/>
  <c r="GT71" i="6"/>
  <c r="CD71" i="6"/>
  <c r="BL71" i="6"/>
  <c r="O71" i="6"/>
  <c r="EZ71" i="6"/>
  <c r="ET71" i="6"/>
  <c r="ER71" i="6"/>
  <c r="FV71" i="6"/>
  <c r="BA71" i="6"/>
  <c r="AN71" i="6"/>
  <c r="FQ71" i="6"/>
  <c r="CM71" i="6"/>
  <c r="KB71" i="6"/>
  <c r="T71" i="6"/>
  <c r="V71" i="6"/>
  <c r="GP71" i="6"/>
  <c r="GN71" i="6"/>
  <c r="FF71" i="6"/>
  <c r="CJ71" i="6"/>
  <c r="Y71" i="6"/>
  <c r="HM71" i="6"/>
  <c r="EI71" i="6"/>
  <c r="JL71" i="6"/>
  <c r="GQ71" i="6"/>
  <c r="KQ71" i="6"/>
  <c r="CG71" i="6"/>
  <c r="JN71" i="6"/>
  <c r="EF71" i="6"/>
  <c r="Z71" i="6"/>
  <c r="HW71" i="6"/>
  <c r="ID71" i="6"/>
  <c r="IB71" i="6"/>
  <c r="EH71" i="6"/>
  <c r="AZ71" i="6"/>
  <c r="FS71" i="6"/>
  <c r="KH71" i="6"/>
  <c r="BX71" i="6"/>
  <c r="CH71" i="6"/>
  <c r="CF71" i="6"/>
  <c r="DJ71" i="6"/>
  <c r="EU71" i="6"/>
  <c r="BU71" i="6"/>
  <c r="DE71" i="6"/>
  <c r="KL71" i="6"/>
  <c r="HP71" i="6"/>
  <c r="BO71" i="6"/>
  <c r="J71" i="6"/>
  <c r="ED71" i="6"/>
  <c r="EB71" i="6"/>
  <c r="CT71" i="6"/>
  <c r="HO71" i="6"/>
  <c r="M71" i="6"/>
  <c r="FA71" i="6"/>
  <c r="JV71" i="6"/>
  <c r="GZ71" i="6"/>
  <c r="AH71" i="6"/>
  <c r="AU71" i="6"/>
  <c r="KX71" i="6"/>
  <c r="KV71" i="6"/>
  <c r="HB71" i="6"/>
  <c r="DI71" i="6"/>
  <c r="N71" i="6"/>
  <c r="FR71" i="6"/>
  <c r="FP71" i="6"/>
  <c r="JU71" i="6"/>
  <c r="GY71" i="6"/>
  <c r="AE71" i="6"/>
  <c r="HV71" i="6"/>
  <c r="BE71" i="6"/>
  <c r="KM71" i="6"/>
  <c r="CK71" i="6"/>
  <c r="KW71" i="6"/>
  <c r="KE71" i="6"/>
  <c r="IW71" i="6"/>
  <c r="AB71" i="6"/>
  <c r="DO71" i="6"/>
  <c r="JJ71" i="6"/>
  <c r="JH71" i="6"/>
  <c r="HZ71" i="6"/>
  <c r="FD71" i="6"/>
  <c r="AX71" i="6"/>
  <c r="BB71" i="6"/>
  <c r="BR71" i="6"/>
  <c r="JO71" i="6"/>
  <c r="KS71" i="6"/>
  <c r="AK71" i="6"/>
  <c r="DW71" i="6"/>
  <c r="CO71" i="6"/>
  <c r="HJ71" i="6"/>
  <c r="EN71" i="6"/>
  <c r="CS71" i="6"/>
  <c r="FK71" i="6"/>
  <c r="IL71" i="6"/>
  <c r="IJ71" i="6"/>
  <c r="EP71" i="6"/>
  <c r="U71" i="6"/>
  <c r="BW71" i="6"/>
  <c r="DF71" i="6"/>
  <c r="DD71" i="6"/>
  <c r="HI71" i="6"/>
  <c r="AI71" i="6"/>
  <c r="AL71" i="6"/>
  <c r="CP25" i="7"/>
  <c r="GE25" i="7"/>
  <c r="FW25" i="7"/>
  <c r="BO21" i="6"/>
  <c r="BO113" i="6" s="1"/>
  <c r="BY25" i="7"/>
  <c r="BS25" i="7"/>
  <c r="CI25" i="7"/>
  <c r="CY25" i="7"/>
  <c r="GO21" i="6"/>
  <c r="GO113" i="6" s="1"/>
  <c r="JP21" i="6"/>
  <c r="JP113" i="6" s="1"/>
  <c r="HJ21" i="6"/>
  <c r="HJ113" i="6" s="1"/>
  <c r="EQ25" i="7"/>
  <c r="FG25" i="7"/>
  <c r="BI25" i="7"/>
  <c r="BC25" i="7"/>
  <c r="AU25" i="7"/>
  <c r="CF21" i="6"/>
  <c r="CF113" i="6" s="1"/>
  <c r="FO25" i="7"/>
  <c r="EU25" i="7"/>
  <c r="CE25" i="7"/>
  <c r="AQ25" i="7"/>
  <c r="JY21" i="6"/>
  <c r="JY113" i="6" s="1"/>
  <c r="L120" i="6"/>
  <c r="L121" i="6" s="1"/>
  <c r="CU25" i="7"/>
  <c r="DW25" i="7"/>
  <c r="CM25" i="7"/>
  <c r="HC25" i="7"/>
  <c r="FK25" i="7"/>
  <c r="HA21" i="6"/>
  <c r="HA113" i="6" s="1"/>
  <c r="HD21" i="6"/>
  <c r="HD113" i="6" s="1"/>
  <c r="FC25" i="7"/>
  <c r="GA25" i="7"/>
  <c r="GL21" i="6"/>
  <c r="GL113" i="6" s="1"/>
  <c r="FA21" i="6"/>
  <c r="FA113" i="6" s="1"/>
  <c r="CP21" i="6"/>
  <c r="CP113" i="6" s="1"/>
  <c r="U120" i="6"/>
  <c r="U121" i="6" s="1"/>
  <c r="LC48" i="6"/>
  <c r="LC63" i="6" s="1"/>
  <c r="AS34" i="7"/>
  <c r="BG34" i="7"/>
  <c r="J123" i="6"/>
  <c r="E123" i="6"/>
  <c r="E124" i="6" s="1"/>
  <c r="KI34" i="7"/>
  <c r="L123" i="6"/>
  <c r="L124" i="6" s="1"/>
  <c r="O123" i="6"/>
  <c r="O124" i="6" s="1"/>
  <c r="U123" i="6"/>
  <c r="U124" i="6" s="1"/>
  <c r="T120" i="6"/>
  <c r="T121" i="6" s="1"/>
  <c r="R123" i="6"/>
  <c r="R124" i="6" s="1"/>
  <c r="G123" i="6"/>
  <c r="G124" i="6" s="1"/>
  <c r="O120" i="6"/>
  <c r="O121" i="6" s="1"/>
  <c r="N123" i="6"/>
  <c r="N124" i="6" s="1"/>
  <c r="EI34" i="7"/>
  <c r="BJ34" i="7"/>
  <c r="M123" i="6"/>
  <c r="M124" i="6" s="1"/>
  <c r="M120" i="6"/>
  <c r="M121" i="6" s="1"/>
  <c r="G120" i="6"/>
  <c r="G121" i="6" s="1"/>
  <c r="IP34" i="7"/>
  <c r="F120" i="6"/>
  <c r="F121" i="6" s="1"/>
  <c r="K123" i="6"/>
  <c r="K124" i="6" s="1"/>
  <c r="LC52" i="6"/>
  <c r="LC67" i="6" s="1"/>
  <c r="LC50" i="6"/>
  <c r="LC65" i="6" s="1"/>
  <c r="LC46" i="6"/>
  <c r="LC61" i="6" s="1"/>
  <c r="LC106" i="6" s="1"/>
  <c r="LC44" i="6"/>
  <c r="LC59" i="6" s="1"/>
  <c r="LC45" i="6"/>
  <c r="LC60" i="6" s="1"/>
  <c r="LC105" i="6" s="1"/>
  <c r="F123" i="6"/>
  <c r="F124" i="6" s="1"/>
  <c r="N120" i="6"/>
  <c r="N121" i="6" s="1"/>
  <c r="HY34" i="7"/>
  <c r="BK34" i="7"/>
  <c r="R34" i="7"/>
  <c r="JZ34" i="7"/>
  <c r="KF34" i="7"/>
  <c r="AY34" i="7"/>
  <c r="DK34" i="7"/>
  <c r="EJ34" i="7"/>
  <c r="EZ34" i="7"/>
  <c r="BH34" i="7"/>
  <c r="BD34" i="7"/>
  <c r="FW34" i="7"/>
  <c r="AF34" i="7"/>
  <c r="BA34" i="7"/>
  <c r="AA34" i="7"/>
  <c r="GV34" i="7"/>
  <c r="LC71" i="6" l="1"/>
  <c r="KR4" i="7"/>
  <c r="KQ3" i="7"/>
  <c r="KQ38" i="7"/>
  <c r="KQ5" i="7"/>
  <c r="KQ8" i="7" s="1"/>
  <c r="H120" i="6"/>
  <c r="H121" i="6" s="1"/>
  <c r="Q120" i="6"/>
  <c r="Q121" i="6" s="1"/>
  <c r="Q123" i="6"/>
  <c r="Q124" i="6" s="1"/>
  <c r="T123" i="6"/>
  <c r="T124" i="6" s="1"/>
  <c r="S123" i="6"/>
  <c r="S124" i="6" s="1"/>
  <c r="H123" i="6"/>
  <c r="H124" i="6" s="1"/>
  <c r="K120" i="6"/>
  <c r="K121" i="6" s="1"/>
  <c r="HR14" i="7"/>
  <c r="BJ18" i="6"/>
  <c r="BJ110" i="6" s="1"/>
  <c r="IE19" i="7"/>
  <c r="IE37" i="7" s="1"/>
  <c r="HF14" i="7"/>
  <c r="AF18" i="6"/>
  <c r="AF110" i="6" s="1"/>
  <c r="IN17" i="7"/>
  <c r="KG16" i="7"/>
  <c r="BT16" i="6"/>
  <c r="BT108" i="6" s="1"/>
  <c r="EY35" i="7"/>
  <c r="BQ14" i="7"/>
  <c r="EH16" i="6"/>
  <c r="EH108" i="6" s="1"/>
  <c r="CO19" i="7"/>
  <c r="CO37" i="7" s="1"/>
  <c r="JY20" i="7"/>
  <c r="AY20" i="7"/>
  <c r="KF18" i="7"/>
  <c r="FJ14" i="7"/>
  <c r="IR17" i="7"/>
  <c r="EQ17" i="7"/>
  <c r="DK14" i="7"/>
  <c r="BF20" i="6"/>
  <c r="BF112" i="6" s="1"/>
  <c r="IQ20" i="7"/>
  <c r="AR25" i="7"/>
  <c r="HO25" i="7"/>
  <c r="BE25" i="7"/>
  <c r="HF25" i="7"/>
  <c r="GT25" i="7"/>
  <c r="FB20" i="7"/>
  <c r="EL25" i="7"/>
  <c r="IK20" i="7"/>
  <c r="JP25" i="7"/>
  <c r="IB25" i="7"/>
  <c r="CH25" i="7"/>
  <c r="N25" i="7"/>
  <c r="FY16" i="7"/>
  <c r="BW25" i="7"/>
  <c r="JE18" i="6"/>
  <c r="JE110" i="6" s="1"/>
  <c r="AJ15" i="7"/>
  <c r="DL14" i="7"/>
  <c r="JO25" i="7"/>
  <c r="GQ16" i="7"/>
  <c r="EB14" i="7"/>
  <c r="FU36" i="7"/>
  <c r="EX36" i="7"/>
  <c r="HM16" i="7"/>
  <c r="EE19" i="7"/>
  <c r="EE37" i="7" s="1"/>
  <c r="AM20" i="6"/>
  <c r="AM112" i="6" s="1"/>
  <c r="FA16" i="7"/>
  <c r="H18" i="7"/>
  <c r="EZ17" i="7"/>
  <c r="DF14" i="7"/>
  <c r="DK25" i="7"/>
  <c r="HG18" i="6"/>
  <c r="HG110" i="6" s="1"/>
  <c r="KK20" i="6"/>
  <c r="KK112" i="6" s="1"/>
  <c r="DJ14" i="7"/>
  <c r="JR20" i="7"/>
  <c r="Z17" i="7"/>
  <c r="BT17" i="7"/>
  <c r="AL19" i="7"/>
  <c r="AL37" i="7" s="1"/>
  <c r="JG15" i="7"/>
  <c r="BY36" i="7"/>
  <c r="IZ16" i="7"/>
  <c r="EB15" i="7"/>
  <c r="GS20" i="6"/>
  <c r="GS112" i="6" s="1"/>
  <c r="FZ18" i="6"/>
  <c r="FZ110" i="6" s="1"/>
  <c r="GE18" i="7"/>
  <c r="FQ16" i="7"/>
  <c r="GW36" i="7"/>
  <c r="EQ18" i="7"/>
  <c r="EB18" i="7"/>
  <c r="FG36" i="7"/>
  <c r="BJ16" i="7"/>
  <c r="DJ18" i="6"/>
  <c r="DJ110" i="6" s="1"/>
  <c r="CM15" i="7"/>
  <c r="IX14" i="7"/>
  <c r="FN14" i="7"/>
  <c r="S36" i="7"/>
  <c r="JB16" i="7"/>
  <c r="DZ14" i="7"/>
  <c r="EK36" i="7"/>
  <c r="II36" i="7"/>
  <c r="GD17" i="7"/>
  <c r="GC18" i="7"/>
  <c r="HZ17" i="7"/>
  <c r="DO35" i="7"/>
  <c r="BE36" i="7"/>
  <c r="FR15" i="7"/>
  <c r="L20" i="7"/>
  <c r="KL18" i="7"/>
  <c r="DW16" i="7"/>
  <c r="BV16" i="6"/>
  <c r="BV108" i="6" s="1"/>
  <c r="AY36" i="7"/>
  <c r="JH16" i="7"/>
  <c r="FU16" i="6"/>
  <c r="FU108" i="6" s="1"/>
  <c r="EJ17" i="7"/>
  <c r="AP20" i="6"/>
  <c r="AP112" i="6" s="1"/>
  <c r="JI16" i="7"/>
  <c r="JT18" i="7"/>
  <c r="EI17" i="7"/>
  <c r="DS15" i="7"/>
  <c r="IG18" i="6"/>
  <c r="IG110" i="6" s="1"/>
  <c r="BR14" i="7"/>
  <c r="JW18" i="7"/>
  <c r="FV20" i="6"/>
  <c r="FV112" i="6" s="1"/>
  <c r="IM19" i="7"/>
  <c r="IM37" i="7" s="1"/>
  <c r="KE16" i="6"/>
  <c r="KE108" i="6" s="1"/>
  <c r="DS18" i="7"/>
  <c r="BH16" i="7"/>
  <c r="G35" i="7"/>
  <c r="IL15" i="7"/>
  <c r="FN20" i="6"/>
  <c r="FN112" i="6" s="1"/>
  <c r="BB20" i="6"/>
  <c r="BB112" i="6" s="1"/>
  <c r="CR16" i="6"/>
  <c r="CR108" i="6" s="1"/>
  <c r="FL36" i="7"/>
  <c r="EA35" i="7"/>
  <c r="JD20" i="6"/>
  <c r="JD112" i="6" s="1"/>
  <c r="HG19" i="7"/>
  <c r="HG37" i="7" s="1"/>
  <c r="CU18" i="7"/>
  <c r="AS16" i="7"/>
  <c r="DX17" i="7"/>
  <c r="FJ15" i="7"/>
  <c r="GE20" i="7"/>
  <c r="M36" i="7"/>
  <c r="EW20" i="6"/>
  <c r="EW112" i="6" s="1"/>
  <c r="FE16" i="6"/>
  <c r="FE108" i="6" s="1"/>
  <c r="JX21" i="6"/>
  <c r="JX113" i="6" s="1"/>
  <c r="CB21" i="6"/>
  <c r="CB113" i="6" s="1"/>
  <c r="CU21" i="6"/>
  <c r="CU113" i="6" s="1"/>
  <c r="FN21" i="6"/>
  <c r="FN113" i="6" s="1"/>
  <c r="AL21" i="6"/>
  <c r="AL113" i="6" s="1"/>
  <c r="DI21" i="6"/>
  <c r="DI113" i="6" s="1"/>
  <c r="BJ21" i="6"/>
  <c r="BJ113" i="6" s="1"/>
  <c r="JC21" i="6"/>
  <c r="JC113" i="6" s="1"/>
  <c r="JJ21" i="6"/>
  <c r="JJ113" i="6" s="1"/>
  <c r="BT21" i="6"/>
  <c r="BT113" i="6" s="1"/>
  <c r="JV21" i="6"/>
  <c r="JV113" i="6" s="1"/>
  <c r="KN21" i="6"/>
  <c r="KN113" i="6" s="1"/>
  <c r="DB21" i="6"/>
  <c r="DB113" i="6" s="1"/>
  <c r="AE21" i="6"/>
  <c r="AE113" i="6" s="1"/>
  <c r="DE21" i="6"/>
  <c r="DE113" i="6" s="1"/>
  <c r="CT21" i="6"/>
  <c r="CT113" i="6" s="1"/>
  <c r="IU21" i="6"/>
  <c r="IU113" i="6" s="1"/>
  <c r="JV40" i="7"/>
  <c r="CT40" i="7"/>
  <c r="EF40" i="7"/>
  <c r="AL40" i="7"/>
  <c r="EP40" i="7"/>
  <c r="FH40" i="7"/>
  <c r="H40" i="7"/>
  <c r="AK40" i="7"/>
  <c r="HT40" i="7"/>
  <c r="DT40" i="7"/>
  <c r="T21" i="6"/>
  <c r="BV40" i="7"/>
  <c r="DK40" i="7"/>
  <c r="IF25" i="7"/>
  <c r="KA25" i="7"/>
  <c r="FZ16" i="7"/>
  <c r="AS12" i="6"/>
  <c r="EC12" i="6"/>
  <c r="IH18" i="6"/>
  <c r="IH110" i="6" s="1"/>
  <c r="GF16" i="6"/>
  <c r="GF108" i="6" s="1"/>
  <c r="F19" i="7"/>
  <c r="F37" i="7" s="1"/>
  <c r="HZ14" i="7"/>
  <c r="KL16" i="6"/>
  <c r="KL108" i="6" s="1"/>
  <c r="IK16" i="7"/>
  <c r="EO16" i="6"/>
  <c r="EO108" i="6" s="1"/>
  <c r="JK17" i="7"/>
  <c r="KB16" i="6"/>
  <c r="KB108" i="6" s="1"/>
  <c r="HZ16" i="6"/>
  <c r="HZ108" i="6" s="1"/>
  <c r="BU12" i="6"/>
  <c r="T36" i="7"/>
  <c r="FQ19" i="7"/>
  <c r="FQ37" i="7" s="1"/>
  <c r="GI35" i="7"/>
  <c r="BA15" i="7"/>
  <c r="KO14" i="7"/>
  <c r="L36" i="7"/>
  <c r="BH17" i="7"/>
  <c r="IH14" i="7"/>
  <c r="KY18" i="6"/>
  <c r="KY110" i="6" s="1"/>
  <c r="HT16" i="7"/>
  <c r="KS18" i="6"/>
  <c r="KS110" i="6" s="1"/>
  <c r="JH36" i="7"/>
  <c r="EE18" i="6"/>
  <c r="EE110" i="6" s="1"/>
  <c r="BU18" i="6"/>
  <c r="BU110" i="6" s="1"/>
  <c r="HA18" i="6"/>
  <c r="HA110" i="6" s="1"/>
  <c r="IS36" i="7"/>
  <c r="HM36" i="7"/>
  <c r="FR14" i="7"/>
  <c r="BY20" i="7"/>
  <c r="JO18" i="7"/>
  <c r="T17" i="7"/>
  <c r="P120" i="6"/>
  <c r="P121" i="6" s="1"/>
  <c r="S120" i="6"/>
  <c r="S121" i="6" s="1"/>
  <c r="CD18" i="7"/>
  <c r="BU16" i="6"/>
  <c r="BU108" i="6" s="1"/>
  <c r="EK18" i="6"/>
  <c r="EK110" i="6" s="1"/>
  <c r="KC16" i="6"/>
  <c r="KC108" i="6" s="1"/>
  <c r="GS16" i="6"/>
  <c r="GS108" i="6" s="1"/>
  <c r="HA16" i="6"/>
  <c r="HA108" i="6" s="1"/>
  <c r="AO12" i="6"/>
  <c r="FK12" i="6"/>
  <c r="BN12" i="6"/>
  <c r="JJ16" i="7"/>
  <c r="JF16" i="6"/>
  <c r="JF108" i="6" s="1"/>
  <c r="KI19" i="7"/>
  <c r="KI37" i="7" s="1"/>
  <c r="FX19" i="7"/>
  <c r="FX37" i="7" s="1"/>
  <c r="JS18" i="6"/>
  <c r="JS110" i="6" s="1"/>
  <c r="BQ12" i="6"/>
  <c r="KF14" i="7"/>
  <c r="DD15" i="7"/>
  <c r="CZ18" i="6"/>
  <c r="CZ110" i="6" s="1"/>
  <c r="CF18" i="7"/>
  <c r="IL16" i="7"/>
  <c r="FX18" i="7"/>
  <c r="EZ18" i="7"/>
  <c r="GX16" i="7"/>
  <c r="DG19" i="7"/>
  <c r="DG37" i="7" s="1"/>
  <c r="GH14" i="7"/>
  <c r="IA16" i="6"/>
  <c r="IA108" i="6" s="1"/>
  <c r="CC17" i="7"/>
  <c r="CU36" i="7"/>
  <c r="HN14" i="7"/>
  <c r="CE14" i="7"/>
  <c r="GT18" i="7"/>
  <c r="DF16" i="7"/>
  <c r="IQ18" i="7"/>
  <c r="AY18" i="7"/>
  <c r="CH19" i="7"/>
  <c r="CH37" i="7" s="1"/>
  <c r="JG18" i="7"/>
  <c r="CC25" i="7"/>
  <c r="AS25" i="7"/>
  <c r="BJ25" i="7"/>
  <c r="DU25" i="7"/>
  <c r="EJ25" i="7"/>
  <c r="IH16" i="6"/>
  <c r="IH108" i="6" s="1"/>
  <c r="IG25" i="7"/>
  <c r="KE25" i="7"/>
  <c r="EA25" i="7"/>
  <c r="FH18" i="7"/>
  <c r="BJ20" i="7"/>
  <c r="BC18" i="6"/>
  <c r="BC110" i="6" s="1"/>
  <c r="FK16" i="7"/>
  <c r="S14" i="7"/>
  <c r="V19" i="7"/>
  <c r="V37" i="7" s="1"/>
  <c r="HJ16" i="6"/>
  <c r="HJ108" i="6" s="1"/>
  <c r="IG20" i="6"/>
  <c r="IG112" i="6" s="1"/>
  <c r="DN20" i="6"/>
  <c r="DN112" i="6" s="1"/>
  <c r="HI20" i="6"/>
  <c r="HI112" i="6" s="1"/>
  <c r="IX18" i="6"/>
  <c r="IX110" i="6" s="1"/>
  <c r="FU20" i="6"/>
  <c r="FU112" i="6" s="1"/>
  <c r="FG20" i="7"/>
  <c r="JH20" i="7"/>
  <c r="HI18" i="6"/>
  <c r="HI110" i="6" s="1"/>
  <c r="EP18" i="6"/>
  <c r="EP110" i="6" s="1"/>
  <c r="AA17" i="7"/>
  <c r="GM18" i="7"/>
  <c r="FS35" i="7"/>
  <c r="BD19" i="7"/>
  <c r="BD37" i="7" s="1"/>
  <c r="BR15" i="7"/>
  <c r="E14" i="7"/>
  <c r="AW36" i="7"/>
  <c r="CK18" i="6"/>
  <c r="CK110" i="6" s="1"/>
  <c r="HK17" i="7"/>
  <c r="DU19" i="7"/>
  <c r="DU37" i="7" s="1"/>
  <c r="GF35" i="7"/>
  <c r="JW14" i="7"/>
  <c r="IR35" i="7"/>
  <c r="GF18" i="7"/>
  <c r="JV14" i="7"/>
  <c r="HZ18" i="6"/>
  <c r="HZ110" i="6" s="1"/>
  <c r="AR19" i="7"/>
  <c r="AR37" i="7" s="1"/>
  <c r="GV18" i="7"/>
  <c r="FE20" i="6"/>
  <c r="FE112" i="6" s="1"/>
  <c r="FT20" i="6"/>
  <c r="FT112" i="6" s="1"/>
  <c r="FL18" i="6"/>
  <c r="FL110" i="6" s="1"/>
  <c r="ED16" i="7"/>
  <c r="JQ20" i="7"/>
  <c r="AX18" i="7"/>
  <c r="CA16" i="7"/>
  <c r="DP17" i="7"/>
  <c r="IP17" i="7"/>
  <c r="EN20" i="6"/>
  <c r="EN112" i="6" s="1"/>
  <c r="HS35" i="7"/>
  <c r="JN18" i="7"/>
  <c r="GM17" i="7"/>
  <c r="IF18" i="6"/>
  <c r="IF110" i="6" s="1"/>
  <c r="EQ36" i="7"/>
  <c r="HH18" i="7"/>
  <c r="N16" i="7"/>
  <c r="DM18" i="6"/>
  <c r="DM110" i="6" s="1"/>
  <c r="EH20" i="7"/>
  <c r="CM35" i="7"/>
  <c r="HB16" i="6"/>
  <c r="HB108" i="6" s="1"/>
  <c r="CB17" i="7"/>
  <c r="KN36" i="7"/>
  <c r="KV18" i="6"/>
  <c r="KV110" i="6" s="1"/>
  <c r="T35" i="7"/>
  <c r="FM18" i="7"/>
  <c r="GX15" i="7"/>
  <c r="CR18" i="7"/>
  <c r="IT18" i="6"/>
  <c r="IT110" i="6" s="1"/>
  <c r="EM16" i="7"/>
  <c r="GI16" i="7"/>
  <c r="IX19" i="7"/>
  <c r="IX37" i="7" s="1"/>
  <c r="FE35" i="7"/>
  <c r="JF35" i="7"/>
  <c r="AH36" i="7"/>
  <c r="II18" i="7"/>
  <c r="O16" i="7"/>
  <c r="JV17" i="7"/>
  <c r="HJ17" i="7"/>
  <c r="FQ18" i="6"/>
  <c r="FQ110" i="6" s="1"/>
  <c r="EJ20" i="7"/>
  <c r="DC35" i="7"/>
  <c r="GW18" i="7"/>
  <c r="GK18" i="7"/>
  <c r="HF21" i="6"/>
  <c r="HF113" i="6" s="1"/>
  <c r="GK21" i="6"/>
  <c r="GK113" i="6" s="1"/>
  <c r="FS21" i="6"/>
  <c r="FS113" i="6" s="1"/>
  <c r="BX21" i="6"/>
  <c r="BX113" i="6" s="1"/>
  <c r="FL21" i="6"/>
  <c r="FL113" i="6" s="1"/>
  <c r="AN21" i="6"/>
  <c r="AN113" i="6" s="1"/>
  <c r="KE21" i="6"/>
  <c r="KE113" i="6" s="1"/>
  <c r="EM21" i="6"/>
  <c r="EM113" i="6" s="1"/>
  <c r="BQ21" i="6"/>
  <c r="BQ113" i="6" s="1"/>
  <c r="BS21" i="6"/>
  <c r="BS113" i="6" s="1"/>
  <c r="KQ21" i="6"/>
  <c r="KQ113" i="6" s="1"/>
  <c r="HS21" i="6"/>
  <c r="HS113" i="6" s="1"/>
  <c r="DL21" i="6"/>
  <c r="DL113" i="6" s="1"/>
  <c r="KG21" i="6"/>
  <c r="KG113" i="6" s="1"/>
  <c r="KC40" i="7"/>
  <c r="KH40" i="7"/>
  <c r="FR40" i="7"/>
  <c r="IV40" i="7"/>
  <c r="GJ40" i="7"/>
  <c r="DF40" i="7"/>
  <c r="IR40" i="7"/>
  <c r="GR40" i="7"/>
  <c r="Z40" i="7"/>
  <c r="BX40" i="7"/>
  <c r="DD40" i="7"/>
  <c r="HN40" i="7"/>
  <c r="GO40" i="7"/>
  <c r="CC16" i="6"/>
  <c r="CC108" i="6" s="1"/>
  <c r="AD21" i="6"/>
  <c r="AD113" i="6" s="1"/>
  <c r="AZ21" i="6"/>
  <c r="AZ113" i="6" s="1"/>
  <c r="FY21" i="6"/>
  <c r="FY113" i="6" s="1"/>
  <c r="IY25" i="7"/>
  <c r="JM25" i="7"/>
  <c r="EY25" i="7"/>
  <c r="AA25" i="7"/>
  <c r="DM25" i="7"/>
  <c r="IV17" i="7"/>
  <c r="BQ36" i="7"/>
  <c r="BI14" i="7"/>
  <c r="AD14" i="7"/>
  <c r="CF15" i="7"/>
  <c r="FH25" i="7"/>
  <c r="IA25" i="7"/>
  <c r="CA25" i="7"/>
  <c r="KI25" i="7"/>
  <c r="IC25" i="7"/>
  <c r="AY25" i="7"/>
  <c r="IR25" i="7"/>
  <c r="BH25" i="7"/>
  <c r="H25" i="7"/>
  <c r="KB25" i="7"/>
  <c r="GJ25" i="7"/>
  <c r="AR20" i="7"/>
  <c r="BS20" i="6"/>
  <c r="BS112" i="6" s="1"/>
  <c r="DG25" i="7"/>
  <c r="IB18" i="7"/>
  <c r="KO25" i="7"/>
  <c r="DL20" i="7"/>
  <c r="EW18" i="6"/>
  <c r="EW110" i="6" s="1"/>
  <c r="FV16" i="6"/>
  <c r="FV108" i="6" s="1"/>
  <c r="JY25" i="7"/>
  <c r="JZ12" i="6"/>
  <c r="DB17" i="7"/>
  <c r="HC14" i="7"/>
  <c r="CN18" i="7"/>
  <c r="HF16" i="7"/>
  <c r="CS18" i="7"/>
  <c r="JP15" i="7"/>
  <c r="GV15" i="7"/>
  <c r="FW35" i="7"/>
  <c r="M19" i="7"/>
  <c r="M37" i="7" s="1"/>
  <c r="EW16" i="6"/>
  <c r="EW108" i="6" s="1"/>
  <c r="CG16" i="7"/>
  <c r="DR16" i="6"/>
  <c r="DR108" i="6" s="1"/>
  <c r="HY36" i="7"/>
  <c r="T18" i="7"/>
  <c r="FO16" i="6"/>
  <c r="FO108" i="6" s="1"/>
  <c r="FQ14" i="7"/>
  <c r="EP14" i="7"/>
  <c r="BF14" i="7"/>
  <c r="IR18" i="7"/>
  <c r="EN36" i="7"/>
  <c r="Z36" i="7"/>
  <c r="DB35" i="7"/>
  <c r="KJ18" i="7"/>
  <c r="FM36" i="7"/>
  <c r="V18" i="6"/>
  <c r="GR16" i="7"/>
  <c r="AO18" i="7"/>
  <c r="AI18" i="7"/>
  <c r="DK36" i="7"/>
  <c r="KD18" i="6"/>
  <c r="KD110" i="6" s="1"/>
  <c r="FH16" i="7"/>
  <c r="IQ17" i="7"/>
  <c r="FU18" i="6"/>
  <c r="FU110" i="6" s="1"/>
  <c r="AR35" i="7"/>
  <c r="IM16" i="7"/>
  <c r="GP14" i="7"/>
  <c r="JM36" i="7"/>
  <c r="GL18" i="7"/>
  <c r="GM16" i="6"/>
  <c r="GM108" i="6" s="1"/>
  <c r="HY18" i="7"/>
  <c r="FY18" i="6"/>
  <c r="FY110" i="6" s="1"/>
  <c r="CL16" i="6"/>
  <c r="CL108" i="6" s="1"/>
  <c r="FK19" i="7"/>
  <c r="FK37" i="7" s="1"/>
  <c r="EO18" i="7"/>
  <c r="HC20" i="7"/>
  <c r="M35" i="7"/>
  <c r="GA18" i="6"/>
  <c r="GA110" i="6" s="1"/>
  <c r="DN19" i="7"/>
  <c r="DN37" i="7" s="1"/>
  <c r="CH15" i="7"/>
  <c r="GY16" i="7"/>
  <c r="HB18" i="7"/>
  <c r="DN18" i="6"/>
  <c r="DN110" i="6" s="1"/>
  <c r="ID15" i="7"/>
  <c r="R18" i="7"/>
  <c r="GT18" i="6"/>
  <c r="GT110" i="6" s="1"/>
  <c r="AK19" i="7"/>
  <c r="AK37" i="7" s="1"/>
  <c r="EB36" i="7"/>
  <c r="IP18" i="7"/>
  <c r="JO20" i="7"/>
  <c r="HP36" i="7"/>
  <c r="HT35" i="7"/>
  <c r="IW18" i="7"/>
  <c r="EH14" i="7"/>
  <c r="CU20" i="7"/>
  <c r="DU21" i="6"/>
  <c r="DU113" i="6" s="1"/>
  <c r="IB21" i="6"/>
  <c r="IB113" i="6" s="1"/>
  <c r="HT21" i="6"/>
  <c r="HT113" i="6" s="1"/>
  <c r="BZ21" i="6"/>
  <c r="BZ113" i="6" s="1"/>
  <c r="AY21" i="6"/>
  <c r="AY113" i="6" s="1"/>
  <c r="BR21" i="6"/>
  <c r="BR113" i="6" s="1"/>
  <c r="HM21" i="6"/>
  <c r="HM113" i="6" s="1"/>
  <c r="FV21" i="6"/>
  <c r="FV113" i="6" s="1"/>
  <c r="BC21" i="6"/>
  <c r="BC113" i="6" s="1"/>
  <c r="HB21" i="6"/>
  <c r="HB113" i="6" s="1"/>
  <c r="HZ21" i="6"/>
  <c r="HZ113" i="6" s="1"/>
  <c r="X21" i="6"/>
  <c r="KZ21" i="6"/>
  <c r="KZ113" i="6" s="1"/>
  <c r="JT21" i="6"/>
  <c r="JT113" i="6" s="1"/>
  <c r="GD21" i="6"/>
  <c r="GD113" i="6" s="1"/>
  <c r="DX21" i="6"/>
  <c r="DX113" i="6" s="1"/>
  <c r="FB21" i="6"/>
  <c r="FB113" i="6" s="1"/>
  <c r="IS40" i="7"/>
  <c r="HC40" i="7"/>
  <c r="EX40" i="7"/>
  <c r="EJ40" i="7"/>
  <c r="HL40" i="7"/>
  <c r="AT40" i="7"/>
  <c r="JJ40" i="7"/>
  <c r="JH40" i="7"/>
  <c r="KN40" i="7"/>
  <c r="EH40" i="7"/>
  <c r="DV40" i="7"/>
  <c r="AG40" i="7"/>
  <c r="AQ21" i="6"/>
  <c r="AQ113" i="6" s="1"/>
  <c r="IG40" i="7"/>
  <c r="CO21" i="6"/>
  <c r="CO113" i="6" s="1"/>
  <c r="JV20" i="6"/>
  <c r="JV112" i="6" s="1"/>
  <c r="DO25" i="7"/>
  <c r="FB25" i="7"/>
  <c r="DS25" i="7"/>
  <c r="IN16" i="6"/>
  <c r="IN108" i="6" s="1"/>
  <c r="IG35" i="7"/>
  <c r="HT18" i="7"/>
  <c r="GL20" i="6"/>
  <c r="GL112" i="6" s="1"/>
  <c r="KS20" i="6"/>
  <c r="KS112" i="6" s="1"/>
  <c r="IH18" i="7"/>
  <c r="DC15" i="7"/>
  <c r="AR18" i="7"/>
  <c r="CT36" i="7"/>
  <c r="AS36" i="7"/>
  <c r="AM16" i="7"/>
  <c r="R18" i="6"/>
  <c r="V15" i="7"/>
  <c r="BE20" i="6"/>
  <c r="BE112" i="6" s="1"/>
  <c r="CZ36" i="7"/>
  <c r="HK35" i="7"/>
  <c r="EY17" i="7"/>
  <c r="BQ15" i="7"/>
  <c r="FG35" i="7"/>
  <c r="DV16" i="7"/>
  <c r="DE25" i="7"/>
  <c r="FF25" i="7"/>
  <c r="BG25" i="7"/>
  <c r="DD25" i="7"/>
  <c r="BZ25" i="7"/>
  <c r="KE20" i="7"/>
  <c r="HD25" i="7"/>
  <c r="IZ25" i="7"/>
  <c r="IQ25" i="7"/>
  <c r="ED25" i="7"/>
  <c r="ID25" i="7"/>
  <c r="JK25" i="7"/>
  <c r="GR18" i="6"/>
  <c r="GR110" i="6" s="1"/>
  <c r="AI20" i="7"/>
  <c r="R14" i="7"/>
  <c r="AI25" i="7"/>
  <c r="U25" i="7"/>
  <c r="DC17" i="7"/>
  <c r="HE15" i="7"/>
  <c r="BZ16" i="7"/>
  <c r="HG25" i="7"/>
  <c r="KO36" i="7"/>
  <c r="KG15" i="7"/>
  <c r="E15" i="7"/>
  <c r="FQ20" i="7"/>
  <c r="ES19" i="7"/>
  <c r="ES37" i="7" s="1"/>
  <c r="AA15" i="7"/>
  <c r="DR20" i="6"/>
  <c r="DR112" i="6" s="1"/>
  <c r="CW12" i="6"/>
  <c r="CA18" i="6"/>
  <c r="CA110" i="6" s="1"/>
  <c r="AC36" i="7"/>
  <c r="IC14" i="7"/>
  <c r="JK16" i="7"/>
  <c r="DL36" i="7"/>
  <c r="IT16" i="7"/>
  <c r="FT18" i="6"/>
  <c r="FT110" i="6" s="1"/>
  <c r="JJ15" i="7"/>
  <c r="BV20" i="6"/>
  <c r="BV112" i="6" s="1"/>
  <c r="IR15" i="7"/>
  <c r="CX15" i="7"/>
  <c r="GU18" i="7"/>
  <c r="HU15" i="7"/>
  <c r="GG16" i="7"/>
  <c r="Y18" i="6"/>
  <c r="CL18" i="6"/>
  <c r="CL110" i="6" s="1"/>
  <c r="AW16" i="6"/>
  <c r="AW108" i="6" s="1"/>
  <c r="IP14" i="7"/>
  <c r="FF36" i="7"/>
  <c r="IZ14" i="7"/>
  <c r="JP17" i="7"/>
  <c r="HS14" i="7"/>
  <c r="DO16" i="7"/>
  <c r="FA19" i="7"/>
  <c r="FA37" i="7" s="1"/>
  <c r="CF19" i="7"/>
  <c r="CF37" i="7" s="1"/>
  <c r="BP19" i="7"/>
  <c r="BP37" i="7" s="1"/>
  <c r="FB12" i="6"/>
  <c r="EX16" i="6"/>
  <c r="EX108" i="6" s="1"/>
  <c r="AC16" i="7"/>
  <c r="DC36" i="7"/>
  <c r="HK20" i="6"/>
  <c r="HK112" i="6" s="1"/>
  <c r="FX17" i="7"/>
  <c r="CI18" i="6"/>
  <c r="CI110" i="6" s="1"/>
  <c r="GP18" i="6"/>
  <c r="GP110" i="6" s="1"/>
  <c r="JX19" i="7"/>
  <c r="JX37" i="7" s="1"/>
  <c r="EZ14" i="7"/>
  <c r="DI18" i="6"/>
  <c r="DI110" i="6" s="1"/>
  <c r="BA16" i="7"/>
  <c r="CO16" i="7"/>
  <c r="EH36" i="7"/>
  <c r="GJ35" i="7"/>
  <c r="KM15" i="7"/>
  <c r="FL16" i="6"/>
  <c r="FL108" i="6" s="1"/>
  <c r="JQ16" i="7"/>
  <c r="KL20" i="6"/>
  <c r="KL112" i="6" s="1"/>
  <c r="KN19" i="7"/>
  <c r="KN37" i="7" s="1"/>
  <c r="AP18" i="7"/>
  <c r="HE20" i="6"/>
  <c r="HE112" i="6" s="1"/>
  <c r="HZ35" i="7"/>
  <c r="CM36" i="7"/>
  <c r="JP19" i="7"/>
  <c r="JP37" i="7" s="1"/>
  <c r="K17" i="7"/>
  <c r="FY15" i="7"/>
  <c r="GJ17" i="7"/>
  <c r="FW36" i="7"/>
  <c r="BH19" i="7"/>
  <c r="BH37" i="7" s="1"/>
  <c r="JQ35" i="7"/>
  <c r="JH17" i="7"/>
  <c r="H17" i="7"/>
  <c r="GJ18" i="7"/>
  <c r="HJ18" i="7"/>
  <c r="GE16" i="6"/>
  <c r="GE108" i="6" s="1"/>
  <c r="G16" i="7"/>
  <c r="KO18" i="6"/>
  <c r="KO110" i="6" s="1"/>
  <c r="AQ18" i="7"/>
  <c r="JM16" i="6"/>
  <c r="JM108" i="6" s="1"/>
  <c r="JP18" i="6"/>
  <c r="JP110" i="6" s="1"/>
  <c r="DT21" i="6"/>
  <c r="DT113" i="6" s="1"/>
  <c r="V21" i="6"/>
  <c r="IN21" i="6"/>
  <c r="IN113" i="6" s="1"/>
  <c r="GZ21" i="6"/>
  <c r="GZ113" i="6" s="1"/>
  <c r="DD21" i="6"/>
  <c r="DD113" i="6" s="1"/>
  <c r="GG21" i="6"/>
  <c r="GG113" i="6" s="1"/>
  <c r="JW21" i="6"/>
  <c r="JW113" i="6" s="1"/>
  <c r="GJ21" i="6"/>
  <c r="GJ113" i="6" s="1"/>
  <c r="KK21" i="6"/>
  <c r="KK113" i="6" s="1"/>
  <c r="DY21" i="6"/>
  <c r="DY113" i="6" s="1"/>
  <c r="JI21" i="6"/>
  <c r="JI113" i="6" s="1"/>
  <c r="FC21" i="6"/>
  <c r="FC113" i="6" s="1"/>
  <c r="AX21" i="6"/>
  <c r="AX113" i="6" s="1"/>
  <c r="DC21" i="6"/>
  <c r="DC113" i="6" s="1"/>
  <c r="AG21" i="6"/>
  <c r="AG113" i="6" s="1"/>
  <c r="BK21" i="6"/>
  <c r="BK113" i="6" s="1"/>
  <c r="EQ21" i="6"/>
  <c r="EQ113" i="6" s="1"/>
  <c r="KH21" i="6"/>
  <c r="KH113" i="6" s="1"/>
  <c r="EB21" i="6"/>
  <c r="EB113" i="6" s="1"/>
  <c r="KT21" i="6"/>
  <c r="KT113" i="6" s="1"/>
  <c r="AW21" i="6"/>
  <c r="AW113" i="6" s="1"/>
  <c r="KP21" i="6"/>
  <c r="KP113" i="6" s="1"/>
  <c r="AD40" i="7"/>
  <c r="CX40" i="7"/>
  <c r="HQ40" i="7"/>
  <c r="EL40" i="7"/>
  <c r="HX40" i="7"/>
  <c r="CU40" i="7"/>
  <c r="BD40" i="7"/>
  <c r="GG40" i="7"/>
  <c r="KD40" i="7"/>
  <c r="CC40" i="7"/>
  <c r="AR40" i="7"/>
  <c r="KO40" i="7"/>
  <c r="F40" i="7"/>
  <c r="JA40" i="7"/>
  <c r="AT21" i="6"/>
  <c r="AT113" i="6" s="1"/>
  <c r="IB40" i="7"/>
  <c r="GF21" i="6"/>
  <c r="GF113" i="6" s="1"/>
  <c r="CE21" i="6"/>
  <c r="CE113" i="6" s="1"/>
  <c r="HA25" i="7"/>
  <c r="HK25" i="7"/>
  <c r="BK25" i="7"/>
  <c r="GI25" i="7"/>
  <c r="CL17" i="7"/>
  <c r="DA18" i="7"/>
  <c r="BT18" i="6"/>
  <c r="BT110" i="6" s="1"/>
  <c r="EJ16" i="7"/>
  <c r="GP16" i="7"/>
  <c r="GO15" i="7"/>
  <c r="CM17" i="7"/>
  <c r="KB18" i="7"/>
  <c r="Q16" i="6"/>
  <c r="BX12" i="6"/>
  <c r="BB12" i="6"/>
  <c r="KR18" i="6"/>
  <c r="KR110" i="6" s="1"/>
  <c r="JF18" i="7"/>
  <c r="GR18" i="7"/>
  <c r="AK12" i="6"/>
  <c r="W12" i="6"/>
  <c r="KU16" i="6"/>
  <c r="KU108" i="6" s="1"/>
  <c r="FW16" i="6"/>
  <c r="FW108" i="6" s="1"/>
  <c r="BD16" i="6"/>
  <c r="BD108" i="6" s="1"/>
  <c r="BT12" i="6"/>
  <c r="IC36" i="7"/>
  <c r="BT18" i="7"/>
  <c r="AN12" i="6"/>
  <c r="S19" i="7"/>
  <c r="S37" i="7" s="1"/>
  <c r="EC18" i="6"/>
  <c r="EC110" i="6" s="1"/>
  <c r="E19" i="7"/>
  <c r="E37" i="7" s="1"/>
  <c r="GG19" i="7"/>
  <c r="GG37" i="7" s="1"/>
  <c r="EI12" i="6"/>
  <c r="DA16" i="6"/>
  <c r="DA108" i="6" s="1"/>
  <c r="DF15" i="7"/>
  <c r="DL18" i="7"/>
  <c r="KK36" i="7"/>
  <c r="CF25" i="7"/>
  <c r="IE25" i="7"/>
  <c r="BB25" i="7"/>
  <c r="AJ25" i="7"/>
  <c r="DZ25" i="7"/>
  <c r="DB25" i="7"/>
  <c r="FJ25" i="7"/>
  <c r="KP25" i="7"/>
  <c r="DV25" i="7"/>
  <c r="DI25" i="7"/>
  <c r="JS25" i="7"/>
  <c r="KH14" i="7"/>
  <c r="GM25" i="7"/>
  <c r="EI25" i="7"/>
  <c r="IC19" i="7"/>
  <c r="IC37" i="7" s="1"/>
  <c r="EA18" i="7"/>
  <c r="DV19" i="7"/>
  <c r="DV37" i="7" s="1"/>
  <c r="HJ18" i="6"/>
  <c r="HJ110" i="6" s="1"/>
  <c r="DP16" i="7"/>
  <c r="IP20" i="7"/>
  <c r="JH14" i="7"/>
  <c r="BI19" i="7"/>
  <c r="BI37" i="7" s="1"/>
  <c r="AS20" i="7"/>
  <c r="KM18" i="7"/>
  <c r="HA17" i="7"/>
  <c r="CU17" i="7"/>
  <c r="JV18" i="7"/>
  <c r="AX19" i="7"/>
  <c r="AX37" i="7" s="1"/>
  <c r="IB20" i="7"/>
  <c r="HS18" i="7"/>
  <c r="CK20" i="6"/>
  <c r="CK112" i="6" s="1"/>
  <c r="ET18" i="6"/>
  <c r="ET110" i="6" s="1"/>
  <c r="KR20" i="6"/>
  <c r="KR112" i="6" s="1"/>
  <c r="KI16" i="7"/>
  <c r="Z18" i="6"/>
  <c r="ID16" i="7"/>
  <c r="KF15" i="7"/>
  <c r="EV18" i="6"/>
  <c r="EV110" i="6" s="1"/>
  <c r="JO36" i="7"/>
  <c r="JY36" i="7"/>
  <c r="FU18" i="7"/>
  <c r="BM20" i="6"/>
  <c r="BM112" i="6" s="1"/>
  <c r="EO17" i="7"/>
  <c r="AV16" i="6"/>
  <c r="AV108" i="6" s="1"/>
  <c r="JB14" i="7"/>
  <c r="JU35" i="7"/>
  <c r="L35" i="7"/>
  <c r="IA17" i="7"/>
  <c r="IZ20" i="6"/>
  <c r="IZ112" i="6" s="1"/>
  <c r="HS16" i="6"/>
  <c r="HS108" i="6" s="1"/>
  <c r="FU35" i="7"/>
  <c r="IL19" i="7"/>
  <c r="IL37" i="7" s="1"/>
  <c r="HK36" i="7"/>
  <c r="GT16" i="6"/>
  <c r="GT108" i="6" s="1"/>
  <c r="HC18" i="7"/>
  <c r="U16" i="7"/>
  <c r="EX17" i="7"/>
  <c r="JQ20" i="6"/>
  <c r="JQ112" i="6" s="1"/>
  <c r="DS35" i="7"/>
  <c r="AP14" i="7"/>
  <c r="DY20" i="6"/>
  <c r="DY112" i="6" s="1"/>
  <c r="IV36" i="7"/>
  <c r="HR36" i="7"/>
  <c r="HO35" i="7"/>
  <c r="JZ16" i="7"/>
  <c r="CN16" i="7"/>
  <c r="IP20" i="6"/>
  <c r="IP112" i="6" s="1"/>
  <c r="KP18" i="6"/>
  <c r="KP110" i="6" s="1"/>
  <c r="ES20" i="7"/>
  <c r="HF18" i="6"/>
  <c r="HF110" i="6" s="1"/>
  <c r="DR17" i="7"/>
  <c r="HD17" i="7"/>
  <c r="DE14" i="7"/>
  <c r="KD16" i="6"/>
  <c r="KD108" i="6" s="1"/>
  <c r="DE16" i="7"/>
  <c r="ES18" i="6"/>
  <c r="ES110" i="6" s="1"/>
  <c r="FG16" i="6"/>
  <c r="FG108" i="6" s="1"/>
  <c r="CP18" i="6"/>
  <c r="CP110" i="6" s="1"/>
  <c r="KO16" i="7"/>
  <c r="HQ20" i="6"/>
  <c r="HQ112" i="6" s="1"/>
  <c r="BS16" i="7"/>
  <c r="EV21" i="6"/>
  <c r="EV113" i="6" s="1"/>
  <c r="DM21" i="6"/>
  <c r="DM113" i="6" s="1"/>
  <c r="CH21" i="6"/>
  <c r="CH113" i="6" s="1"/>
  <c r="DZ21" i="6"/>
  <c r="DZ113" i="6" s="1"/>
  <c r="AC21" i="6"/>
  <c r="AC113" i="6" s="1"/>
  <c r="BW21" i="6"/>
  <c r="BW113" i="6" s="1"/>
  <c r="CX21" i="6"/>
  <c r="CX113" i="6" s="1"/>
  <c r="CN21" i="6"/>
  <c r="CN113" i="6" s="1"/>
  <c r="CV21" i="6"/>
  <c r="CV113" i="6" s="1"/>
  <c r="EP21" i="6"/>
  <c r="EP113" i="6" s="1"/>
  <c r="DQ21" i="6"/>
  <c r="DQ113" i="6" s="1"/>
  <c r="IQ21" i="6"/>
  <c r="IQ113" i="6" s="1"/>
  <c r="HY21" i="6"/>
  <c r="HY113" i="6" s="1"/>
  <c r="FU21" i="6"/>
  <c r="FU113" i="6" s="1"/>
  <c r="HU21" i="6"/>
  <c r="HU113" i="6" s="1"/>
  <c r="IF21" i="6"/>
  <c r="IF113" i="6" s="1"/>
  <c r="JF21" i="6"/>
  <c r="JF113" i="6" s="1"/>
  <c r="HL21" i="6"/>
  <c r="HL113" i="6" s="1"/>
  <c r="DG21" i="6"/>
  <c r="DG113" i="6" s="1"/>
  <c r="BI21" i="6"/>
  <c r="BI113" i="6" s="1"/>
  <c r="CY21" i="6"/>
  <c r="CY113" i="6" s="1"/>
  <c r="CG21" i="6"/>
  <c r="CG113" i="6" s="1"/>
  <c r="FH21" i="6"/>
  <c r="FH113" i="6" s="1"/>
  <c r="GP21" i="6"/>
  <c r="GP113" i="6" s="1"/>
  <c r="BB40" i="7"/>
  <c r="JD40" i="7"/>
  <c r="GH40" i="7"/>
  <c r="DR40" i="7"/>
  <c r="U40" i="7"/>
  <c r="AP40" i="7"/>
  <c r="DB40" i="7"/>
  <c r="IT40" i="7"/>
  <c r="DL40" i="7"/>
  <c r="S40" i="7"/>
  <c r="BH21" i="6"/>
  <c r="BH113" i="6" s="1"/>
  <c r="ED21" i="6"/>
  <c r="ED113" i="6" s="1"/>
  <c r="AD25" i="7"/>
  <c r="DX25" i="7"/>
  <c r="GJ16" i="6"/>
  <c r="GJ108" i="6" s="1"/>
  <c r="U12" i="6"/>
  <c r="FT18" i="7"/>
  <c r="HJ36" i="7"/>
  <c r="BD17" i="7"/>
  <c r="FN18" i="7"/>
  <c r="DZ36" i="7"/>
  <c r="JE16" i="6"/>
  <c r="JE108" i="6" s="1"/>
  <c r="IM18" i="6"/>
  <c r="IM110" i="6" s="1"/>
  <c r="KI12" i="6"/>
  <c r="GL36" i="7"/>
  <c r="ID19" i="7"/>
  <c r="ID37" i="7" s="1"/>
  <c r="AD19" i="7"/>
  <c r="AD37" i="7" s="1"/>
  <c r="EU19" i="7"/>
  <c r="EU37" i="7" s="1"/>
  <c r="CK16" i="6"/>
  <c r="CK108" i="6" s="1"/>
  <c r="GJ20" i="6"/>
  <c r="GJ112" i="6" s="1"/>
  <c r="EH18" i="7"/>
  <c r="GP15" i="7"/>
  <c r="HQ16" i="6"/>
  <c r="HQ108" i="6" s="1"/>
  <c r="D120" i="6"/>
  <c r="D121" i="6" s="1"/>
  <c r="AY16" i="6"/>
  <c r="AY108" i="6" s="1"/>
  <c r="CL36" i="7"/>
  <c r="KD18" i="7"/>
  <c r="GD16" i="6"/>
  <c r="GD108" i="6" s="1"/>
  <c r="GH16" i="7"/>
  <c r="FF18" i="7"/>
  <c r="AM12" i="6"/>
  <c r="KF16" i="7"/>
  <c r="F16" i="7"/>
  <c r="JA19" i="7"/>
  <c r="JA37" i="7" s="1"/>
  <c r="AA36" i="7"/>
  <c r="DA36" i="7"/>
  <c r="HY20" i="6"/>
  <c r="HY112" i="6" s="1"/>
  <c r="GT36" i="7"/>
  <c r="DQ16" i="6"/>
  <c r="DQ108" i="6" s="1"/>
  <c r="CO36" i="7"/>
  <c r="IY14" i="7"/>
  <c r="EL19" i="7"/>
  <c r="EL37" i="7" s="1"/>
  <c r="IB19" i="7"/>
  <c r="IB37" i="7" s="1"/>
  <c r="FX14" i="7"/>
  <c r="EW18" i="7"/>
  <c r="ID14" i="7"/>
  <c r="AO16" i="6"/>
  <c r="AO108" i="6" s="1"/>
  <c r="IV35" i="7"/>
  <c r="FS16" i="7"/>
  <c r="CA19" i="7"/>
  <c r="CA37" i="7" s="1"/>
  <c r="CG19" i="7"/>
  <c r="CG37" i="7" s="1"/>
  <c r="GD20" i="7"/>
  <c r="CW15" i="7"/>
  <c r="BD36" i="7"/>
  <c r="CK20" i="7"/>
  <c r="CG12" i="6"/>
  <c r="JT17" i="7"/>
  <c r="BW19" i="7"/>
  <c r="BW37" i="7" s="1"/>
  <c r="CH14" i="7"/>
  <c r="BW35" i="7"/>
  <c r="BF16" i="6"/>
  <c r="BF108" i="6" s="1"/>
  <c r="KG20" i="7"/>
  <c r="JB25" i="7"/>
  <c r="Q25" i="7"/>
  <c r="IM25" i="7"/>
  <c r="EB25" i="7"/>
  <c r="DQ25" i="7"/>
  <c r="GQ25" i="7"/>
  <c r="GV25" i="7"/>
  <c r="BF25" i="7"/>
  <c r="CX25" i="7"/>
  <c r="ER25" i="7"/>
  <c r="W25" i="7"/>
  <c r="EC25" i="7"/>
  <c r="FN18" i="6"/>
  <c r="FN110" i="6" s="1"/>
  <c r="KJ16" i="7"/>
  <c r="FU25" i="7"/>
  <c r="FS25" i="7"/>
  <c r="FT17" i="7"/>
  <c r="DW18" i="6"/>
  <c r="DW110" i="6" s="1"/>
  <c r="AY17" i="7"/>
  <c r="BV18" i="6"/>
  <c r="BV110" i="6" s="1"/>
  <c r="CM20" i="7"/>
  <c r="BP20" i="7"/>
  <c r="HP16" i="6"/>
  <c r="HP108" i="6" s="1"/>
  <c r="V14" i="7"/>
  <c r="FO20" i="6"/>
  <c r="FO112" i="6" s="1"/>
  <c r="GV19" i="7"/>
  <c r="GV37" i="7" s="1"/>
  <c r="HI16" i="6"/>
  <c r="HI108" i="6" s="1"/>
  <c r="JN14" i="7"/>
  <c r="DC25" i="7"/>
  <c r="CQ16" i="7"/>
  <c r="KF35" i="7"/>
  <c r="S18" i="7"/>
  <c r="GL14" i="7"/>
  <c r="EL16" i="7"/>
  <c r="DX35" i="7"/>
  <c r="BI36" i="7"/>
  <c r="GO20" i="7"/>
  <c r="ET15" i="7"/>
  <c r="JU16" i="6"/>
  <c r="JU108" i="6" s="1"/>
  <c r="GE15" i="7"/>
  <c r="CD14" i="7"/>
  <c r="BA12" i="6"/>
  <c r="CD20" i="6"/>
  <c r="CD112" i="6" s="1"/>
  <c r="KB20" i="6"/>
  <c r="KB112" i="6" s="1"/>
  <c r="JA36" i="7"/>
  <c r="CP19" i="7"/>
  <c r="CP37" i="7" s="1"/>
  <c r="IQ20" i="6"/>
  <c r="IQ112" i="6" s="1"/>
  <c r="CX35" i="7"/>
  <c r="BY16" i="7"/>
  <c r="JT16" i="7"/>
  <c r="GL16" i="6"/>
  <c r="GL108" i="6" s="1"/>
  <c r="HP18" i="6"/>
  <c r="HP110" i="6" s="1"/>
  <c r="U35" i="7"/>
  <c r="FA18" i="6"/>
  <c r="FA110" i="6" s="1"/>
  <c r="HN12" i="6"/>
  <c r="KE18" i="7"/>
  <c r="BO16" i="6"/>
  <c r="BO108" i="6" s="1"/>
  <c r="JW15" i="7"/>
  <c r="GL18" i="6"/>
  <c r="GL110" i="6" s="1"/>
  <c r="IU16" i="7"/>
  <c r="DL19" i="7"/>
  <c r="DL37" i="7" s="1"/>
  <c r="GG20" i="7"/>
  <c r="EP16" i="6"/>
  <c r="EP108" i="6" s="1"/>
  <c r="CF17" i="7"/>
  <c r="ES16" i="7"/>
  <c r="JX14" i="7"/>
  <c r="FR19" i="7"/>
  <c r="FR37" i="7" s="1"/>
  <c r="ET16" i="7"/>
  <c r="HZ36" i="7"/>
  <c r="CR17" i="7"/>
  <c r="BB15" i="7"/>
  <c r="CB20" i="6"/>
  <c r="CB112" i="6" s="1"/>
  <c r="DI36" i="7"/>
  <c r="Q17" i="7"/>
  <c r="DR14" i="7"/>
  <c r="J17" i="7"/>
  <c r="CY16" i="7"/>
  <c r="JH18" i="7"/>
  <c r="FO35" i="7"/>
  <c r="BA18" i="6"/>
  <c r="BA110" i="6" s="1"/>
  <c r="JQ15" i="7"/>
  <c r="KL17" i="7"/>
  <c r="JI20" i="6"/>
  <c r="JI112" i="6" s="1"/>
  <c r="CK12" i="6"/>
  <c r="AI20" i="6"/>
  <c r="AI112" i="6" s="1"/>
  <c r="HU35" i="7"/>
  <c r="HN19" i="7"/>
  <c r="HN37" i="7" s="1"/>
  <c r="EC20" i="7"/>
  <c r="BG18" i="7"/>
  <c r="DQ20" i="6"/>
  <c r="DQ112" i="6" s="1"/>
  <c r="GF15" i="7"/>
  <c r="AL15" i="7"/>
  <c r="EN16" i="7"/>
  <c r="CM18" i="7"/>
  <c r="BF17" i="7"/>
  <c r="AP17" i="7"/>
  <c r="EX20" i="6"/>
  <c r="EX112" i="6" s="1"/>
  <c r="JL21" i="6"/>
  <c r="JL113" i="6" s="1"/>
  <c r="DF21" i="6"/>
  <c r="DF113" i="6" s="1"/>
  <c r="BB21" i="6"/>
  <c r="BB113" i="6" s="1"/>
  <c r="EX21" i="6"/>
  <c r="EX113" i="6" s="1"/>
  <c r="BG21" i="6"/>
  <c r="BG113" i="6" s="1"/>
  <c r="BA21" i="6"/>
  <c r="BA113" i="6" s="1"/>
  <c r="JN21" i="6"/>
  <c r="JN113" i="6" s="1"/>
  <c r="AB21" i="6"/>
  <c r="AB113" i="6" s="1"/>
  <c r="FW21" i="6"/>
  <c r="FW113" i="6" s="1"/>
  <c r="BJ40" i="7"/>
  <c r="FP40" i="7"/>
  <c r="DC40" i="7"/>
  <c r="GV40" i="7"/>
  <c r="AQ40" i="7"/>
  <c r="R40" i="7"/>
  <c r="ET40" i="7"/>
  <c r="CD40" i="7"/>
  <c r="L40" i="7"/>
  <c r="HD16" i="7"/>
  <c r="IX21" i="6"/>
  <c r="IX113" i="6" s="1"/>
  <c r="GK25" i="7"/>
  <c r="K25" i="7"/>
  <c r="FQ25" i="7"/>
  <c r="EW25" i="7"/>
  <c r="EE25" i="7"/>
  <c r="JT25" i="7"/>
  <c r="JR25" i="7"/>
  <c r="IU25" i="7"/>
  <c r="HN25" i="7"/>
  <c r="BO25" i="7"/>
  <c r="HS25" i="7"/>
  <c r="CS16" i="6"/>
  <c r="CS108" i="6" s="1"/>
  <c r="II16" i="6"/>
  <c r="II108" i="6" s="1"/>
  <c r="FN16" i="6"/>
  <c r="FN108" i="6" s="1"/>
  <c r="H36" i="7"/>
  <c r="DC20" i="6"/>
  <c r="DC112" i="6" s="1"/>
  <c r="CP14" i="7"/>
  <c r="DU16" i="7"/>
  <c r="HC17" i="7"/>
  <c r="HA36" i="7"/>
  <c r="G19" i="7"/>
  <c r="G37" i="7" s="1"/>
  <c r="KM36" i="7"/>
  <c r="BB16" i="7"/>
  <c r="KZ16" i="6"/>
  <c r="KZ108" i="6" s="1"/>
  <c r="KT20" i="6"/>
  <c r="KT112" i="6" s="1"/>
  <c r="R120" i="6"/>
  <c r="R121" i="6" s="1"/>
  <c r="AQ19" i="7"/>
  <c r="AQ37" i="7" s="1"/>
  <c r="DW19" i="7"/>
  <c r="DW37" i="7" s="1"/>
  <c r="GY18" i="6"/>
  <c r="GY110" i="6" s="1"/>
  <c r="AF16" i="7"/>
  <c r="GD35" i="7"/>
  <c r="AT12" i="6"/>
  <c r="I120" i="6"/>
  <c r="I121" i="6" s="1"/>
  <c r="EV16" i="6"/>
  <c r="EV108" i="6" s="1"/>
  <c r="DB16" i="6"/>
  <c r="DB108" i="6" s="1"/>
  <c r="DQ12" i="6"/>
  <c r="DO12" i="6"/>
  <c r="AF18" i="7"/>
  <c r="KD14" i="7"/>
  <c r="CN14" i="7"/>
  <c r="FV18" i="6"/>
  <c r="FV110" i="6" s="1"/>
  <c r="CW14" i="7"/>
  <c r="EO36" i="7"/>
  <c r="FZ19" i="7"/>
  <c r="FZ37" i="7" s="1"/>
  <c r="AP16" i="6"/>
  <c r="AP108" i="6" s="1"/>
  <c r="CG18" i="6"/>
  <c r="CG110" i="6" s="1"/>
  <c r="EG16" i="6"/>
  <c r="EG108" i="6" s="1"/>
  <c r="BE12" i="6"/>
  <c r="AL14" i="7"/>
  <c r="FI15" i="7"/>
  <c r="DM14" i="7"/>
  <c r="JU17" i="7"/>
  <c r="JX36" i="7"/>
  <c r="JE18" i="7"/>
  <c r="BY19" i="7"/>
  <c r="BY37" i="7" s="1"/>
  <c r="GX19" i="7"/>
  <c r="GX37" i="7" s="1"/>
  <c r="DC12" i="6"/>
  <c r="GD36" i="7"/>
  <c r="CY35" i="7"/>
  <c r="HC36" i="7"/>
  <c r="AX18" i="6"/>
  <c r="AX110" i="6" s="1"/>
  <c r="GE17" i="7"/>
  <c r="BW17" i="7"/>
  <c r="DE36" i="7"/>
  <c r="DD18" i="7"/>
  <c r="DM19" i="7"/>
  <c r="DM37" i="7" s="1"/>
  <c r="JB15" i="7"/>
  <c r="IG18" i="7"/>
  <c r="HN20" i="7"/>
  <c r="J20" i="7"/>
  <c r="FZ15" i="7"/>
  <c r="K20" i="7"/>
  <c r="FE25" i="7"/>
  <c r="JG25" i="7"/>
  <c r="KM25" i="7"/>
  <c r="AM25" i="7"/>
  <c r="AE25" i="7"/>
  <c r="GU25" i="7"/>
  <c r="GH25" i="7"/>
  <c r="BP25" i="7"/>
  <c r="IS25" i="7"/>
  <c r="HT25" i="7"/>
  <c r="DL25" i="7"/>
  <c r="G25" i="7"/>
  <c r="GY25" i="7"/>
  <c r="T25" i="7"/>
  <c r="DK20" i="7"/>
  <c r="EO18" i="6"/>
  <c r="EO110" i="6" s="1"/>
  <c r="EV25" i="7"/>
  <c r="JC25" i="7"/>
  <c r="HA18" i="7"/>
  <c r="FC19" i="7"/>
  <c r="FC37" i="7" s="1"/>
  <c r="JY18" i="6"/>
  <c r="JY110" i="6" s="1"/>
  <c r="HU20" i="7"/>
  <c r="BQ20" i="7"/>
  <c r="II25" i="7"/>
  <c r="AW20" i="6"/>
  <c r="AW112" i="6" s="1"/>
  <c r="BD18" i="6"/>
  <c r="BD110" i="6" s="1"/>
  <c r="IL18" i="6"/>
  <c r="IL110" i="6" s="1"/>
  <c r="HV15" i="7"/>
  <c r="DN15" i="7"/>
  <c r="EZ15" i="7"/>
  <c r="IY18" i="7"/>
  <c r="AD16" i="7"/>
  <c r="BM18" i="6"/>
  <c r="BM110" i="6" s="1"/>
  <c r="GV36" i="7"/>
  <c r="FV14" i="7"/>
  <c r="JM17" i="7"/>
  <c r="EE16" i="7"/>
  <c r="AJ20" i="7"/>
  <c r="BG15" i="7"/>
  <c r="JR14" i="7"/>
  <c r="IA18" i="7"/>
  <c r="DU36" i="7"/>
  <c r="DB36" i="7"/>
  <c r="DN16" i="7"/>
  <c r="BZ19" i="7"/>
  <c r="BZ37" i="7" s="1"/>
  <c r="CR16" i="7"/>
  <c r="BW18" i="7"/>
  <c r="W19" i="7"/>
  <c r="W37" i="7" s="1"/>
  <c r="CE18" i="7"/>
  <c r="JD16" i="7"/>
  <c r="GV14" i="7"/>
  <c r="CR18" i="6"/>
  <c r="CR110" i="6" s="1"/>
  <c r="EJ18" i="7"/>
  <c r="IK35" i="7"/>
  <c r="IA36" i="7"/>
  <c r="HJ20" i="6"/>
  <c r="HJ112" i="6" s="1"/>
  <c r="KA19" i="7"/>
  <c r="KA37" i="7" s="1"/>
  <c r="AT16" i="7"/>
  <c r="GG18" i="6"/>
  <c r="GG110" i="6" s="1"/>
  <c r="BO17" i="7"/>
  <c r="IE16" i="7"/>
  <c r="KD20" i="7"/>
  <c r="EZ16" i="7"/>
  <c r="JC20" i="7"/>
  <c r="JY16" i="7"/>
  <c r="JK18" i="6"/>
  <c r="JK110" i="6" s="1"/>
  <c r="BP14" i="7"/>
  <c r="T16" i="7"/>
  <c r="BE16" i="6"/>
  <c r="BE108" i="6" s="1"/>
  <c r="JA15" i="7"/>
  <c r="JX17" i="7"/>
  <c r="CH20" i="6"/>
  <c r="CH112" i="6" s="1"/>
  <c r="GD20" i="6"/>
  <c r="GD112" i="6" s="1"/>
  <c r="IK18" i="6"/>
  <c r="IK110" i="6" s="1"/>
  <c r="IZ18" i="6"/>
  <c r="IZ110" i="6" s="1"/>
  <c r="LA20" i="6"/>
  <c r="LA112" i="6" s="1"/>
  <c r="HR18" i="7"/>
  <c r="IX16" i="6"/>
  <c r="IX108" i="6" s="1"/>
  <c r="FF20" i="6"/>
  <c r="FF112" i="6" s="1"/>
  <c r="EM18" i="6"/>
  <c r="EM110" i="6" s="1"/>
  <c r="DD35" i="7"/>
  <c r="JA20" i="7"/>
  <c r="GR16" i="6"/>
  <c r="GR108" i="6" s="1"/>
  <c r="CF16" i="7"/>
  <c r="FG18" i="7"/>
  <c r="CW16" i="7"/>
  <c r="BB18" i="6"/>
  <c r="BB110" i="6" s="1"/>
  <c r="ET21" i="6"/>
  <c r="ET113" i="6" s="1"/>
  <c r="DP21" i="6"/>
  <c r="DP113" i="6" s="1"/>
  <c r="EA21" i="6"/>
  <c r="EA113" i="6" s="1"/>
  <c r="JZ21" i="6"/>
  <c r="JZ113" i="6" s="1"/>
  <c r="EZ21" i="6"/>
  <c r="EZ113" i="6" s="1"/>
  <c r="JM21" i="6"/>
  <c r="JM113" i="6" s="1"/>
  <c r="KD21" i="6"/>
  <c r="KD113" i="6" s="1"/>
  <c r="EL21" i="6"/>
  <c r="EL113" i="6" s="1"/>
  <c r="AS21" i="6"/>
  <c r="AS113" i="6" s="1"/>
  <c r="DN21" i="6"/>
  <c r="DN113" i="6" s="1"/>
  <c r="FR21" i="6"/>
  <c r="FR113" i="6" s="1"/>
  <c r="DO21" i="6"/>
  <c r="DO113" i="6" s="1"/>
  <c r="GV21" i="6"/>
  <c r="GV113" i="6" s="1"/>
  <c r="CC21" i="6"/>
  <c r="CC113" i="6" s="1"/>
  <c r="GM21" i="6"/>
  <c r="GM113" i="6" s="1"/>
  <c r="AH21" i="6"/>
  <c r="AH113" i="6" s="1"/>
  <c r="R21" i="6"/>
  <c r="JH21" i="6"/>
  <c r="JH113" i="6" s="1"/>
  <c r="KF40" i="7"/>
  <c r="IJ40" i="7"/>
  <c r="BZ40" i="7"/>
  <c r="DN40" i="7"/>
  <c r="IW40" i="7"/>
  <c r="FZ40" i="7"/>
  <c r="BI40" i="7"/>
  <c r="FB40" i="7"/>
  <c r="BM40" i="7"/>
  <c r="FX40" i="7"/>
  <c r="FO40" i="7"/>
  <c r="FJ40" i="7"/>
  <c r="AB40" i="7"/>
  <c r="HA40" i="7"/>
  <c r="IZ21" i="6"/>
  <c r="IZ113" i="6" s="1"/>
  <c r="GM40" i="7"/>
  <c r="JQ40" i="7"/>
  <c r="R36" i="7"/>
  <c r="DB18" i="7"/>
  <c r="DX18" i="6"/>
  <c r="DX110" i="6" s="1"/>
  <c r="HD14" i="7"/>
  <c r="CT20" i="6"/>
  <c r="CT112" i="6" s="1"/>
  <c r="DP16" i="6"/>
  <c r="DP108" i="6" s="1"/>
  <c r="JQ18" i="6"/>
  <c r="JQ110" i="6" s="1"/>
  <c r="FW12" i="6"/>
  <c r="BD12" i="6"/>
  <c r="JJ18" i="6"/>
  <c r="JJ110" i="6" s="1"/>
  <c r="X16" i="6"/>
  <c r="P123" i="6"/>
  <c r="P124" i="6" s="1"/>
  <c r="HH16" i="6"/>
  <c r="HH108" i="6" s="1"/>
  <c r="JT16" i="6"/>
  <c r="JT108" i="6" s="1"/>
  <c r="KT18" i="6"/>
  <c r="KT110" i="6" s="1"/>
  <c r="EI20" i="6"/>
  <c r="EI112" i="6" s="1"/>
  <c r="KU12" i="6"/>
  <c r="I123" i="6"/>
  <c r="I124" i="6" s="1"/>
  <c r="BW20" i="6"/>
  <c r="BW112" i="6" s="1"/>
  <c r="HX19" i="7"/>
  <c r="D123" i="6"/>
  <c r="D124" i="6" s="1"/>
  <c r="IA15" i="7"/>
  <c r="AT18" i="6"/>
  <c r="AT110" i="6" s="1"/>
  <c r="J120" i="6"/>
  <c r="BP12" i="6"/>
  <c r="KN18" i="7"/>
  <c r="JD18" i="7"/>
  <c r="GK16" i="6"/>
  <c r="GK108" i="6" s="1"/>
  <c r="JU18" i="6"/>
  <c r="JU110" i="6" s="1"/>
  <c r="BA19" i="7"/>
  <c r="BA37" i="7" s="1"/>
  <c r="IG36" i="7"/>
  <c r="FO17" i="7"/>
  <c r="BQ19" i="7"/>
  <c r="BQ37" i="7" s="1"/>
  <c r="AI35" i="7"/>
  <c r="AM19" i="7"/>
  <c r="AM37" i="7" s="1"/>
  <c r="BI16" i="7"/>
  <c r="AK15" i="7"/>
  <c r="FW17" i="7"/>
  <c r="GF36" i="7"/>
  <c r="HW16" i="7"/>
  <c r="DO18" i="6"/>
  <c r="DO110" i="6" s="1"/>
  <c r="DP18" i="6"/>
  <c r="DP110" i="6" s="1"/>
  <c r="AT35" i="7"/>
  <c r="BW14" i="7"/>
  <c r="HJ14" i="7"/>
  <c r="BU18" i="7"/>
  <c r="EJ36" i="7"/>
  <c r="O20" i="7"/>
  <c r="Z18" i="7"/>
  <c r="FV20" i="7"/>
  <c r="HS36" i="7"/>
  <c r="JB20" i="7"/>
  <c r="BD25" i="7"/>
  <c r="GD25" i="7"/>
  <c r="EZ25" i="7"/>
  <c r="HW25" i="7"/>
  <c r="EM25" i="7"/>
  <c r="GS25" i="7"/>
  <c r="AT25" i="7"/>
  <c r="IT25" i="7"/>
  <c r="JZ25" i="7"/>
  <c r="FR25" i="7"/>
  <c r="EK25" i="7"/>
  <c r="JW25" i="7"/>
  <c r="M25" i="7"/>
  <c r="CF36" i="7"/>
  <c r="II14" i="7"/>
  <c r="CQ25" i="7"/>
  <c r="S25" i="7"/>
  <c r="JR15" i="7"/>
  <c r="BR16" i="7"/>
  <c r="ED15" i="7"/>
  <c r="GK20" i="6"/>
  <c r="GK112" i="6" s="1"/>
  <c r="EP18" i="7"/>
  <c r="GQ19" i="7"/>
  <c r="GQ37" i="7" s="1"/>
  <c r="AI17" i="7"/>
  <c r="ID20" i="7"/>
  <c r="JD17" i="7"/>
  <c r="KK35" i="7"/>
  <c r="AP36" i="7"/>
  <c r="HM19" i="7"/>
  <c r="HM37" i="7" s="1"/>
  <c r="BA35" i="7"/>
  <c r="KE15" i="7"/>
  <c r="IR36" i="7"/>
  <c r="II17" i="7"/>
  <c r="FA36" i="7"/>
  <c r="DR36" i="7"/>
  <c r="AX14" i="7"/>
  <c r="AL18" i="6"/>
  <c r="AL110" i="6" s="1"/>
  <c r="BN36" i="7"/>
  <c r="DV18" i="6"/>
  <c r="DV110" i="6" s="1"/>
  <c r="X18" i="7"/>
  <c r="BP18" i="7"/>
  <c r="ES15" i="7"/>
  <c r="GC16" i="6"/>
  <c r="GC108" i="6" s="1"/>
  <c r="BJ15" i="7"/>
  <c r="AF35" i="7"/>
  <c r="FM16" i="6"/>
  <c r="FM108" i="6" s="1"/>
  <c r="ET14" i="7"/>
  <c r="JZ14" i="7"/>
  <c r="CF20" i="7"/>
  <c r="IP16" i="6"/>
  <c r="IP108" i="6" s="1"/>
  <c r="FR16" i="7"/>
  <c r="IB15" i="7"/>
  <c r="FM18" i="6"/>
  <c r="FM110" i="6" s="1"/>
  <c r="DG16" i="7"/>
  <c r="JF18" i="6"/>
  <c r="JF110" i="6" s="1"/>
  <c r="GC18" i="6"/>
  <c r="GC110" i="6" s="1"/>
  <c r="GO35" i="7"/>
  <c r="J35" i="7"/>
  <c r="BN14" i="7"/>
  <c r="KE36" i="7"/>
  <c r="AV20" i="6"/>
  <c r="AV112" i="6" s="1"/>
  <c r="AR15" i="7"/>
  <c r="HP17" i="7"/>
  <c r="JG16" i="6"/>
  <c r="JG108" i="6" s="1"/>
  <c r="J36" i="7"/>
  <c r="HZ18" i="7"/>
  <c r="CL20" i="6"/>
  <c r="CL112" i="6" s="1"/>
  <c r="DD19" i="7"/>
  <c r="DD37" i="7" s="1"/>
  <c r="HH16" i="7"/>
  <c r="JP14" i="7"/>
  <c r="DM15" i="7"/>
  <c r="GA16" i="7"/>
  <c r="KH15" i="7"/>
  <c r="KA17" i="7"/>
  <c r="DM16" i="7"/>
  <c r="IS15" i="7"/>
  <c r="J124" i="6"/>
  <c r="IG16" i="6"/>
  <c r="IG108" i="6" s="1"/>
  <c r="EY18" i="7"/>
  <c r="FV19" i="7"/>
  <c r="FV37" i="7" s="1"/>
  <c r="GW18" i="6"/>
  <c r="GW110" i="6" s="1"/>
  <c r="FO36" i="7"/>
  <c r="CH18" i="6"/>
  <c r="CH110" i="6" s="1"/>
  <c r="IN20" i="6"/>
  <c r="IN112" i="6" s="1"/>
  <c r="BD20" i="6"/>
  <c r="BD112" i="6" s="1"/>
  <c r="EQ20" i="7"/>
  <c r="U15" i="7"/>
  <c r="KN16" i="7"/>
  <c r="KI20" i="7"/>
  <c r="X16" i="7"/>
  <c r="IX18" i="7"/>
  <c r="EI21" i="6"/>
  <c r="EI113" i="6" s="1"/>
  <c r="IP21" i="6"/>
  <c r="IP113" i="6" s="1"/>
  <c r="U21" i="6"/>
  <c r="ER21" i="6"/>
  <c r="ER113" i="6" s="1"/>
  <c r="CL21" i="6"/>
  <c r="CL113" i="6" s="1"/>
  <c r="HK21" i="6"/>
  <c r="HK113" i="6" s="1"/>
  <c r="GN21" i="6"/>
  <c r="GN113" i="6" s="1"/>
  <c r="HP21" i="6"/>
  <c r="HP113" i="6" s="1"/>
  <c r="BF21" i="6"/>
  <c r="BF113" i="6" s="1"/>
  <c r="FF21" i="6"/>
  <c r="FF113" i="6" s="1"/>
  <c r="AF21" i="6"/>
  <c r="AF113" i="6" s="1"/>
  <c r="KA21" i="6"/>
  <c r="KA113" i="6" s="1"/>
  <c r="IL21" i="6"/>
  <c r="IL113" i="6" s="1"/>
  <c r="FM21" i="6"/>
  <c r="FM113" i="6" s="1"/>
  <c r="GB21" i="6"/>
  <c r="GB113" i="6" s="1"/>
  <c r="BM21" i="6"/>
  <c r="BM113" i="6" s="1"/>
  <c r="KW21" i="6"/>
  <c r="KW113" i="6" s="1"/>
  <c r="KF21" i="6"/>
  <c r="KF113" i="6" s="1"/>
  <c r="HN21" i="6"/>
  <c r="HN113" i="6" s="1"/>
  <c r="ID40" i="7"/>
  <c r="BR40" i="7"/>
  <c r="JX40" i="7"/>
  <c r="BF40" i="7"/>
  <c r="ED40" i="7"/>
  <c r="HV40" i="7"/>
  <c r="JB40" i="7"/>
  <c r="IL40" i="7"/>
  <c r="CP40" i="7"/>
  <c r="FE40" i="7"/>
  <c r="GP40" i="7"/>
  <c r="CN40" i="7"/>
  <c r="CS40" i="7"/>
  <c r="EY40" i="7"/>
  <c r="AJ40" i="7"/>
  <c r="CG40" i="7"/>
  <c r="HS40" i="7"/>
  <c r="IQ16" i="6"/>
  <c r="IQ108" i="6" s="1"/>
  <c r="S21" i="6"/>
  <c r="EN21" i="6"/>
  <c r="EN113" i="6" s="1"/>
  <c r="GF40" i="7"/>
  <c r="JZ40" i="7"/>
  <c r="FP21" i="6"/>
  <c r="FP113" i="6" s="1"/>
  <c r="IA40" i="7"/>
  <c r="AW25" i="7"/>
  <c r="DY25" i="7"/>
  <c r="GC25" i="7"/>
  <c r="GW25" i="7"/>
  <c r="O25" i="7"/>
  <c r="BM25" i="7"/>
  <c r="JQ34" i="7"/>
  <c r="IB34" i="7"/>
  <c r="KP34" i="7"/>
  <c r="HE34" i="7"/>
  <c r="JH34" i="7"/>
  <c r="LD48" i="6"/>
  <c r="LD63" i="6" s="1"/>
  <c r="BC34" i="7"/>
  <c r="CN34" i="7"/>
  <c r="HN34" i="7"/>
  <c r="EG34" i="7"/>
  <c r="IF34" i="7"/>
  <c r="AG34" i="7"/>
  <c r="LD52" i="6"/>
  <c r="LD67" i="6" s="1"/>
  <c r="LD50" i="6"/>
  <c r="LD65" i="6" s="1"/>
  <c r="LD46" i="6"/>
  <c r="LD61" i="6" s="1"/>
  <c r="LD106" i="6" s="1"/>
  <c r="LD45" i="6"/>
  <c r="LD60" i="6" s="1"/>
  <c r="LD105" i="6" s="1"/>
  <c r="LD44" i="6"/>
  <c r="LD59" i="6" s="1"/>
  <c r="JX34" i="7"/>
  <c r="JP34" i="7"/>
  <c r="AK34" i="7"/>
  <c r="BZ34" i="7"/>
  <c r="HJ34" i="7"/>
  <c r="DB34" i="7"/>
  <c r="KM34" i="7"/>
  <c r="DY34" i="7"/>
  <c r="IY34" i="7"/>
  <c r="GD34" i="7"/>
  <c r="FE34" i="7"/>
  <c r="KD34" i="7"/>
  <c r="KB34" i="7"/>
  <c r="CE34" i="7"/>
  <c r="JO34" i="7"/>
  <c r="HH34" i="7"/>
  <c r="CR34" i="7"/>
  <c r="EQ34" i="7"/>
  <c r="IA34" i="7"/>
  <c r="CD34" i="7"/>
  <c r="HB34" i="7"/>
  <c r="EV34" i="7"/>
  <c r="HZ34" i="7"/>
  <c r="BU34" i="7"/>
  <c r="X34" i="7"/>
  <c r="CS34" i="7"/>
  <c r="AI34" i="7"/>
  <c r="II34" i="7"/>
  <c r="DR34" i="7"/>
  <c r="S34" i="7"/>
  <c r="HS34" i="7"/>
  <c r="HI34" i="7"/>
  <c r="GE34" i="7"/>
  <c r="EH34" i="7"/>
  <c r="ER34" i="7"/>
  <c r="JI34" i="7"/>
  <c r="CX34" i="7"/>
  <c r="Y34" i="7"/>
  <c r="GT34" i="7"/>
  <c r="GH34" i="7"/>
  <c r="IZ34" i="7"/>
  <c r="FH34" i="7"/>
  <c r="GR34" i="7"/>
  <c r="HA34" i="7"/>
  <c r="ED34" i="7"/>
  <c r="AX34" i="7"/>
  <c r="IN34" i="7"/>
  <c r="DQ34" i="7"/>
  <c r="JD34" i="7"/>
  <c r="AH34" i="7"/>
  <c r="CM34" i="7"/>
  <c r="GP34" i="7"/>
  <c r="FL34" i="7"/>
  <c r="FI34" i="7"/>
  <c r="EN34" i="7"/>
  <c r="BQ34" i="7"/>
  <c r="CK34" i="7"/>
  <c r="GZ34" i="7"/>
  <c r="GC34" i="7"/>
  <c r="EK34" i="7"/>
  <c r="HL34" i="7"/>
  <c r="KL34" i="7"/>
  <c r="CO34" i="7"/>
  <c r="DF34" i="7"/>
  <c r="DU34" i="7"/>
  <c r="GW34" i="7"/>
  <c r="O34" i="7"/>
  <c r="GG34" i="7"/>
  <c r="IM34" i="7"/>
  <c r="IG34" i="7"/>
  <c r="JU34" i="7"/>
  <c r="JS34" i="7"/>
  <c r="CF34" i="7"/>
  <c r="JF34" i="7"/>
  <c r="L34" i="7"/>
  <c r="CB34" i="7"/>
  <c r="ET34" i="7"/>
  <c r="DX34" i="7"/>
  <c r="Z34" i="7"/>
  <c r="DI34" i="7"/>
  <c r="HX34" i="7"/>
  <c r="DH34" i="7"/>
  <c r="GL34" i="7"/>
  <c r="M34" i="7"/>
  <c r="BX34" i="7"/>
  <c r="JR34" i="7"/>
  <c r="CI34" i="7"/>
  <c r="DO34" i="7"/>
  <c r="IC34" i="7"/>
  <c r="FR34" i="7"/>
  <c r="CJ34" i="7"/>
  <c r="BP34" i="7"/>
  <c r="KE34" i="7"/>
  <c r="GB34" i="7"/>
  <c r="E34" i="7"/>
  <c r="HW34" i="7"/>
  <c r="JE34" i="7"/>
  <c r="ES34" i="7"/>
  <c r="JY34" i="7"/>
  <c r="FU34" i="7"/>
  <c r="AV34" i="7"/>
  <c r="AC34" i="7"/>
  <c r="GN34" i="7"/>
  <c r="U34" i="7"/>
  <c r="DZ34" i="7"/>
  <c r="BO34" i="7"/>
  <c r="HU34" i="7"/>
  <c r="IO34" i="7"/>
  <c r="HP34" i="7"/>
  <c r="W34" i="7"/>
  <c r="EB34" i="7"/>
  <c r="IW34" i="7"/>
  <c r="HK34" i="7"/>
  <c r="FA34" i="7"/>
  <c r="GS34" i="7"/>
  <c r="AN34" i="7"/>
  <c r="KO34" i="7"/>
  <c r="CG34" i="7"/>
  <c r="BF34" i="7"/>
  <c r="AJ34" i="7"/>
  <c r="BE34" i="7"/>
  <c r="IJ34" i="7"/>
  <c r="CL34" i="7"/>
  <c r="HT34" i="7"/>
  <c r="AM34" i="7"/>
  <c r="EX34" i="7"/>
  <c r="CW34" i="7"/>
  <c r="FD34" i="7"/>
  <c r="EM34" i="7"/>
  <c r="V34" i="7"/>
  <c r="IQ34" i="7"/>
  <c r="DG34" i="7"/>
  <c r="JB34" i="7"/>
  <c r="FN34" i="7"/>
  <c r="GY34" i="7"/>
  <c r="EP34" i="7"/>
  <c r="AQ34" i="7"/>
  <c r="AP34" i="7"/>
  <c r="IH34" i="7"/>
  <c r="KG34" i="7"/>
  <c r="J34" i="7"/>
  <c r="IV34" i="7"/>
  <c r="GO34" i="7"/>
  <c r="EU34" i="7"/>
  <c r="BT34" i="7"/>
  <c r="CY34" i="7"/>
  <c r="GA34" i="7"/>
  <c r="CP34" i="7"/>
  <c r="FK34" i="7"/>
  <c r="AZ34" i="7"/>
  <c r="HM34" i="7"/>
  <c r="F34" i="7"/>
  <c r="KK34" i="7"/>
  <c r="FO34" i="7"/>
  <c r="H34" i="7"/>
  <c r="CH34" i="7"/>
  <c r="HV34" i="7"/>
  <c r="DM34" i="7"/>
  <c r="CT34" i="7"/>
  <c r="EO34" i="7"/>
  <c r="HD34" i="7"/>
  <c r="HQ34" i="7"/>
  <c r="FV34" i="7"/>
  <c r="DE34" i="7"/>
  <c r="BR34" i="7"/>
  <c r="EC34" i="7"/>
  <c r="HR34" i="7"/>
  <c r="FX34" i="7"/>
  <c r="DW34" i="7"/>
  <c r="FT34" i="7"/>
  <c r="CU34" i="7"/>
  <c r="KC34" i="7"/>
  <c r="AR34" i="7"/>
  <c r="BV34" i="7"/>
  <c r="JL34" i="7"/>
  <c r="JG34" i="7"/>
  <c r="KN34" i="7"/>
  <c r="FM34" i="7"/>
  <c r="HG34" i="7"/>
  <c r="FG34" i="7"/>
  <c r="AL34" i="7"/>
  <c r="AU34" i="7"/>
  <c r="IU34" i="7"/>
  <c r="DD34" i="7"/>
  <c r="GM34" i="7"/>
  <c r="AO34" i="7"/>
  <c r="GQ34" i="7"/>
  <c r="FJ34" i="7"/>
  <c r="AE34" i="7"/>
  <c r="P34" i="7"/>
  <c r="JC34" i="7"/>
  <c r="EW34" i="7"/>
  <c r="FP34" i="7"/>
  <c r="EL34" i="7"/>
  <c r="BM34" i="7"/>
  <c r="FZ34" i="7"/>
  <c r="JT34" i="7"/>
  <c r="D34" i="7"/>
  <c r="FF34" i="7"/>
  <c r="GX34" i="7"/>
  <c r="IL34" i="7"/>
  <c r="GK34" i="7"/>
  <c r="IR34" i="7"/>
  <c r="K34" i="7"/>
  <c r="IX34" i="7"/>
  <c r="KA34" i="7"/>
  <c r="DA34" i="7"/>
  <c r="IE34" i="7"/>
  <c r="CC34" i="7"/>
  <c r="BS34" i="7"/>
  <c r="DP34" i="7"/>
  <c r="EF34" i="7"/>
  <c r="Q34" i="7"/>
  <c r="FB34" i="7"/>
  <c r="ID34" i="7"/>
  <c r="JM34" i="7"/>
  <c r="AB34" i="7"/>
  <c r="IT34" i="7"/>
  <c r="CZ34" i="7"/>
  <c r="CA34" i="7"/>
  <c r="CQ34" i="7"/>
  <c r="DN34" i="7"/>
  <c r="DJ34" i="7"/>
  <c r="G34" i="7"/>
  <c r="KH34" i="7"/>
  <c r="FY34" i="7"/>
  <c r="DT34" i="7"/>
  <c r="JV34" i="7"/>
  <c r="HF34" i="7"/>
  <c r="IK34" i="7"/>
  <c r="BY34" i="7"/>
  <c r="JK34" i="7"/>
  <c r="N34" i="7"/>
  <c r="KJ34" i="7"/>
  <c r="AD34" i="7"/>
  <c r="JN34" i="7"/>
  <c r="GI34" i="7"/>
  <c r="DL34" i="7"/>
  <c r="DV34" i="7"/>
  <c r="JW34" i="7"/>
  <c r="EE34" i="7"/>
  <c r="IS34" i="7"/>
  <c r="T34" i="7"/>
  <c r="BL34" i="7"/>
  <c r="DS34" i="7"/>
  <c r="BW34" i="7"/>
  <c r="BN34" i="7"/>
  <c r="CV34" i="7"/>
  <c r="GF34" i="7"/>
  <c r="FC34" i="7"/>
  <c r="AT34" i="7"/>
  <c r="GJ34" i="7"/>
  <c r="HO34" i="7"/>
  <c r="FS34" i="7"/>
  <c r="JJ34" i="7"/>
  <c r="EY34" i="7"/>
  <c r="I34" i="7"/>
  <c r="FQ34" i="7"/>
  <c r="BI34" i="7"/>
  <c r="GU34" i="7"/>
  <c r="AW34" i="7"/>
  <c r="BB34" i="7"/>
  <c r="DC34" i="7"/>
  <c r="EA34" i="7"/>
  <c r="JA34" i="7"/>
  <c r="HC34" i="7"/>
  <c r="V123" i="6" l="1"/>
  <c r="V124" i="6"/>
  <c r="M41" i="7"/>
  <c r="M50" i="7" s="1"/>
  <c r="KS4" i="7"/>
  <c r="KQ11" i="7"/>
  <c r="KQ10" i="7" s="1"/>
  <c r="KQ24" i="7"/>
  <c r="KQ12" i="7"/>
  <c r="KR3" i="7"/>
  <c r="KR5" i="7"/>
  <c r="KR8" i="7" s="1"/>
  <c r="KR38" i="7"/>
  <c r="LD71" i="6"/>
  <c r="ID12" i="6"/>
  <c r="KS12" i="6"/>
  <c r="BT35" i="7"/>
  <c r="DR35" i="7"/>
  <c r="DA35" i="7"/>
  <c r="KB35" i="7"/>
  <c r="EG35" i="7"/>
  <c r="IO17" i="7"/>
  <c r="GX18" i="7"/>
  <c r="HS16" i="7"/>
  <c r="KF16" i="6"/>
  <c r="KF108" i="6" s="1"/>
  <c r="CG20" i="6"/>
  <c r="CG112" i="6" s="1"/>
  <c r="IB17" i="7"/>
  <c r="GB19" i="7"/>
  <c r="GP20" i="6"/>
  <c r="GP112" i="6" s="1"/>
  <c r="DP36" i="7"/>
  <c r="DU20" i="6"/>
  <c r="DU112" i="6" s="1"/>
  <c r="BD14" i="7"/>
  <c r="ES17" i="7"/>
  <c r="IT17" i="7"/>
  <c r="JR36" i="7"/>
  <c r="CI20" i="6"/>
  <c r="CI112" i="6" s="1"/>
  <c r="IU17" i="7"/>
  <c r="IM16" i="6"/>
  <c r="IM108" i="6" s="1"/>
  <c r="GF18" i="6"/>
  <c r="GF110" i="6" s="1"/>
  <c r="JU19" i="7"/>
  <c r="JU37" i="7" s="1"/>
  <c r="DE18" i="7"/>
  <c r="W14" i="7"/>
  <c r="HZ16" i="7"/>
  <c r="HV20" i="6"/>
  <c r="HV112" i="6" s="1"/>
  <c r="GO19" i="7"/>
  <c r="GO37" i="7" s="1"/>
  <c r="G14" i="7"/>
  <c r="J18" i="7"/>
  <c r="DI15" i="7"/>
  <c r="CK19" i="7"/>
  <c r="CK37" i="7" s="1"/>
  <c r="HQ36" i="7"/>
  <c r="HW16" i="6"/>
  <c r="HW108" i="6" s="1"/>
  <c r="BK15" i="7"/>
  <c r="Y18" i="7"/>
  <c r="GH36" i="7"/>
  <c r="CM18" i="6"/>
  <c r="CM110" i="6" s="1"/>
  <c r="EZ16" i="6"/>
  <c r="EZ108" i="6" s="1"/>
  <c r="CV19" i="7"/>
  <c r="CP12" i="6"/>
  <c r="BL12" i="6"/>
  <c r="GK12" i="6"/>
  <c r="CZ12" i="6"/>
  <c r="AE12" i="6"/>
  <c r="S12" i="6"/>
  <c r="HA12" i="6"/>
  <c r="JJ12" i="6"/>
  <c r="CQ12" i="6"/>
  <c r="KM12" i="6"/>
  <c r="EJ12" i="6"/>
  <c r="GH12" i="6"/>
  <c r="FV12" i="6"/>
  <c r="EF12" i="6"/>
  <c r="DP12" i="6"/>
  <c r="EW35" i="7"/>
  <c r="FC35" i="7"/>
  <c r="EM35" i="7"/>
  <c r="CK35" i="7"/>
  <c r="ED35" i="7"/>
  <c r="AP16" i="7"/>
  <c r="FL19" i="7"/>
  <c r="FL37" i="7" s="1"/>
  <c r="CA16" i="6"/>
  <c r="CA108" i="6" s="1"/>
  <c r="HX18" i="6"/>
  <c r="HX110" i="6" s="1"/>
  <c r="GD19" i="7"/>
  <c r="GD37" i="7" s="1"/>
  <c r="GD41" i="7" s="1"/>
  <c r="GD50" i="7" s="1"/>
  <c r="AG16" i="7"/>
  <c r="ES12" i="6"/>
  <c r="T12" i="6"/>
  <c r="JB12" i="6"/>
  <c r="Y12" i="6"/>
  <c r="HQ12" i="6"/>
  <c r="GL12" i="6"/>
  <c r="HZ12" i="6"/>
  <c r="FL12" i="6"/>
  <c r="IB12" i="6"/>
  <c r="CR35" i="7"/>
  <c r="IB35" i="7"/>
  <c r="FZ35" i="7"/>
  <c r="CA35" i="7"/>
  <c r="GK35" i="7"/>
  <c r="AW35" i="7"/>
  <c r="KG35" i="7"/>
  <c r="GC35" i="7"/>
  <c r="JX35" i="7"/>
  <c r="JX41" i="7" s="1"/>
  <c r="JX50" i="7" s="1"/>
  <c r="HY35" i="7"/>
  <c r="IA35" i="7"/>
  <c r="FT35" i="7"/>
  <c r="IE35" i="7"/>
  <c r="GU35" i="7"/>
  <c r="GH35" i="7"/>
  <c r="KI35" i="7"/>
  <c r="FE36" i="7"/>
  <c r="HF20" i="6"/>
  <c r="HF112" i="6" s="1"/>
  <c r="AF20" i="6"/>
  <c r="AF112" i="6" s="1"/>
  <c r="BE19" i="7"/>
  <c r="BE37" i="7" s="1"/>
  <c r="IU16" i="6"/>
  <c r="IU108" i="6" s="1"/>
  <c r="JF19" i="7"/>
  <c r="JF37" i="7" s="1"/>
  <c r="JL14" i="7"/>
  <c r="HC18" i="6"/>
  <c r="HC110" i="6" s="1"/>
  <c r="EU16" i="6"/>
  <c r="EU108" i="6" s="1"/>
  <c r="AU19" i="7"/>
  <c r="AU37" i="7" s="1"/>
  <c r="IH15" i="7"/>
  <c r="IA19" i="7"/>
  <c r="IA37" i="7" s="1"/>
  <c r="CQ18" i="7"/>
  <c r="HL20" i="6"/>
  <c r="HL112" i="6" s="1"/>
  <c r="AG18" i="6"/>
  <c r="AG110" i="6" s="1"/>
  <c r="EN14" i="7"/>
  <c r="EG14" i="7"/>
  <c r="Y16" i="7"/>
  <c r="BA17" i="7"/>
  <c r="GY20" i="6"/>
  <c r="GY112" i="6" s="1"/>
  <c r="CY15" i="7"/>
  <c r="AM18" i="7"/>
  <c r="AC18" i="7"/>
  <c r="EG16" i="7"/>
  <c r="JS14" i="7"/>
  <c r="IT20" i="6"/>
  <c r="IT112" i="6" s="1"/>
  <c r="JV16" i="7"/>
  <c r="HR17" i="7"/>
  <c r="KN18" i="6"/>
  <c r="KN110" i="6" s="1"/>
  <c r="BM14" i="7"/>
  <c r="FM15" i="7"/>
  <c r="HH14" i="7"/>
  <c r="BC14" i="7"/>
  <c r="JP20" i="6"/>
  <c r="JP112" i="6" s="1"/>
  <c r="FW16" i="7"/>
  <c r="FL18" i="7"/>
  <c r="CI14" i="7"/>
  <c r="BO36" i="7"/>
  <c r="CS19" i="7"/>
  <c r="CS37" i="7" s="1"/>
  <c r="CW19" i="7"/>
  <c r="CW37" i="7" s="1"/>
  <c r="FW20" i="6"/>
  <c r="FW112" i="6" s="1"/>
  <c r="JO16" i="7"/>
  <c r="CJ17" i="7"/>
  <c r="DW18" i="7"/>
  <c r="FQ12" i="6"/>
  <c r="FJ35" i="7"/>
  <c r="V35" i="7"/>
  <c r="AE35" i="7"/>
  <c r="CI16" i="7"/>
  <c r="DV16" i="6"/>
  <c r="DV108" i="6" s="1"/>
  <c r="FA12" i="6"/>
  <c r="JT12" i="6"/>
  <c r="JR12" i="6"/>
  <c r="BK12" i="6"/>
  <c r="EE12" i="6"/>
  <c r="KL12" i="6"/>
  <c r="GZ12" i="6"/>
  <c r="HM12" i="6"/>
  <c r="AV12" i="6"/>
  <c r="CO12" i="6"/>
  <c r="EN12" i="6"/>
  <c r="CR12" i="6"/>
  <c r="KX12" i="6"/>
  <c r="BC12" i="6"/>
  <c r="AP12" i="6"/>
  <c r="BF12" i="6"/>
  <c r="GU12" i="6"/>
  <c r="JC12" i="6"/>
  <c r="KV12" i="6"/>
  <c r="GE12" i="6"/>
  <c r="AW12" i="6"/>
  <c r="GB35" i="7"/>
  <c r="BJ35" i="7"/>
  <c r="JT35" i="7"/>
  <c r="X35" i="7"/>
  <c r="CZ35" i="7"/>
  <c r="FB35" i="7"/>
  <c r="IU35" i="7"/>
  <c r="BO35" i="7"/>
  <c r="BU35" i="7"/>
  <c r="Y35" i="7"/>
  <c r="AD35" i="7"/>
  <c r="BY14" i="7"/>
  <c r="KM14" i="7"/>
  <c r="V16" i="6"/>
  <c r="DT36" i="7"/>
  <c r="DQ17" i="7"/>
  <c r="IW15" i="7"/>
  <c r="GC19" i="7"/>
  <c r="GC37" i="7" s="1"/>
  <c r="CR19" i="7"/>
  <c r="CR37" i="7" s="1"/>
  <c r="GA16" i="6"/>
  <c r="GA108" i="6" s="1"/>
  <c r="AI18" i="6"/>
  <c r="AI110" i="6" s="1"/>
  <c r="HQ17" i="7"/>
  <c r="AD36" i="7"/>
  <c r="AB14" i="7"/>
  <c r="FW19" i="7"/>
  <c r="FW37" i="7" s="1"/>
  <c r="FW41" i="7" s="1"/>
  <c r="FW50" i="7" s="1"/>
  <c r="CW17" i="7"/>
  <c r="HN18" i="7"/>
  <c r="BW18" i="6"/>
  <c r="BW110" i="6" s="1"/>
  <c r="CV20" i="6"/>
  <c r="CV112" i="6" s="1"/>
  <c r="JY16" i="6"/>
  <c r="JY108" i="6" s="1"/>
  <c r="DO20" i="6"/>
  <c r="DO112" i="6" s="1"/>
  <c r="AV15" i="7"/>
  <c r="X15" i="7"/>
  <c r="AP15" i="7"/>
  <c r="HC19" i="7"/>
  <c r="HC37" i="7" s="1"/>
  <c r="FU19" i="7"/>
  <c r="FU37" i="7" s="1"/>
  <c r="FU41" i="7" s="1"/>
  <c r="FU50" i="7" s="1"/>
  <c r="BI16" i="6"/>
  <c r="BI108" i="6" s="1"/>
  <c r="ED18" i="7"/>
  <c r="JX18" i="6"/>
  <c r="JX110" i="6" s="1"/>
  <c r="FS16" i="6"/>
  <c r="FS108" i="6" s="1"/>
  <c r="FP18" i="7"/>
  <c r="CQ16" i="6"/>
  <c r="CQ108" i="6" s="1"/>
  <c r="HU17" i="7"/>
  <c r="CW16" i="6"/>
  <c r="CW108" i="6" s="1"/>
  <c r="KD16" i="7"/>
  <c r="HG16" i="7"/>
  <c r="JW17" i="7"/>
  <c r="GC14" i="7"/>
  <c r="JO17" i="7"/>
  <c r="EL17" i="7"/>
  <c r="P36" i="7"/>
  <c r="JL19" i="7"/>
  <c r="JL37" i="7" s="1"/>
  <c r="DW36" i="7"/>
  <c r="DY14" i="7"/>
  <c r="O15" i="7"/>
  <c r="AA18" i="6"/>
  <c r="BJ36" i="7"/>
  <c r="ER18" i="7"/>
  <c r="IW16" i="7"/>
  <c r="CY36" i="7"/>
  <c r="AC17" i="7"/>
  <c r="DH19" i="7"/>
  <c r="HE16" i="6"/>
  <c r="HE108" i="6" s="1"/>
  <c r="EA36" i="7"/>
  <c r="AA19" i="7"/>
  <c r="AA37" i="7" s="1"/>
  <c r="EQ18" i="6"/>
  <c r="EQ110" i="6" s="1"/>
  <c r="IG12" i="6"/>
  <c r="FU12" i="6"/>
  <c r="DU12" i="6"/>
  <c r="DF12" i="6"/>
  <c r="HG12" i="6"/>
  <c r="BH12" i="6"/>
  <c r="Q12" i="6"/>
  <c r="ET12" i="6"/>
  <c r="HD12" i="6"/>
  <c r="CO35" i="7"/>
  <c r="CO41" i="7" s="1"/>
  <c r="CO50" i="7" s="1"/>
  <c r="JG19" i="7"/>
  <c r="JG37" i="7" s="1"/>
  <c r="BE14" i="7"/>
  <c r="JF17" i="7"/>
  <c r="GN20" i="6"/>
  <c r="GN112" i="6" s="1"/>
  <c r="CJ18" i="7"/>
  <c r="CZ19" i="7"/>
  <c r="CZ37" i="7" s="1"/>
  <c r="IV12" i="6"/>
  <c r="FN12" i="6"/>
  <c r="AG12" i="6"/>
  <c r="KP12" i="6"/>
  <c r="IO35" i="7"/>
  <c r="AV35" i="7"/>
  <c r="JL35" i="7"/>
  <c r="EI36" i="7"/>
  <c r="JE19" i="7"/>
  <c r="JE37" i="7" s="1"/>
  <c r="DJ18" i="7"/>
  <c r="CS12" i="6"/>
  <c r="KJ12" i="6"/>
  <c r="DA12" i="6"/>
  <c r="GD12" i="6"/>
  <c r="CH12" i="6"/>
  <c r="DW12" i="6"/>
  <c r="HT12" i="6"/>
  <c r="IF12" i="6"/>
  <c r="JK12" i="6"/>
  <c r="GJ12" i="6"/>
  <c r="EO12" i="6"/>
  <c r="BY12" i="6"/>
  <c r="CV35" i="7"/>
  <c r="IQ35" i="7"/>
  <c r="DF35" i="7"/>
  <c r="BD35" i="7"/>
  <c r="BD41" i="7" s="1"/>
  <c r="BD50" i="7" s="1"/>
  <c r="EX35" i="7"/>
  <c r="IM35" i="7"/>
  <c r="BC15" i="7"/>
  <c r="CD15" i="7"/>
  <c r="IX15" i="7"/>
  <c r="KA36" i="7"/>
  <c r="ID17" i="7"/>
  <c r="AJ16" i="6"/>
  <c r="AJ108" i="6" s="1"/>
  <c r="EA20" i="6"/>
  <c r="EA112" i="6" s="1"/>
  <c r="AC16" i="6"/>
  <c r="AC108" i="6" s="1"/>
  <c r="GS15" i="7"/>
  <c r="BA18" i="7"/>
  <c r="AL17" i="7"/>
  <c r="HM18" i="7"/>
  <c r="DY16" i="7"/>
  <c r="CA18" i="7"/>
  <c r="P18" i="6"/>
  <c r="JF14" i="7"/>
  <c r="AF15" i="7"/>
  <c r="DR18" i="6"/>
  <c r="DR110" i="6" s="1"/>
  <c r="BZ17" i="7"/>
  <c r="DI18" i="7"/>
  <c r="D16" i="7"/>
  <c r="AV14" i="7"/>
  <c r="IV19" i="7"/>
  <c r="ER36" i="7"/>
  <c r="JM19" i="7"/>
  <c r="JM37" i="7" s="1"/>
  <c r="FU17" i="7"/>
  <c r="IP36" i="7"/>
  <c r="DX14" i="7"/>
  <c r="CM16" i="7"/>
  <c r="HO36" i="7"/>
  <c r="GE16" i="7"/>
  <c r="EW16" i="7"/>
  <c r="EF16" i="7"/>
  <c r="EJ20" i="6"/>
  <c r="EJ112" i="6" s="1"/>
  <c r="HQ18" i="7"/>
  <c r="EH16" i="7"/>
  <c r="JU15" i="7"/>
  <c r="BX16" i="7"/>
  <c r="CG16" i="6"/>
  <c r="CG108" i="6" s="1"/>
  <c r="FG20" i="6"/>
  <c r="FG112" i="6" s="1"/>
  <c r="GW12" i="6"/>
  <c r="HI12" i="6"/>
  <c r="FI12" i="6"/>
  <c r="EL12" i="6"/>
  <c r="JV35" i="7"/>
  <c r="ID35" i="7"/>
  <c r="AO35" i="7"/>
  <c r="EI35" i="7"/>
  <c r="AN35" i="7"/>
  <c r="I35" i="7"/>
  <c r="FK20" i="6"/>
  <c r="FK112" i="6" s="1"/>
  <c r="KT12" i="6"/>
  <c r="JN12" i="6"/>
  <c r="EZ12" i="6"/>
  <c r="FX12" i="6"/>
  <c r="GX12" i="6"/>
  <c r="GV12" i="6"/>
  <c r="EB12" i="6"/>
  <c r="JW12" i="6"/>
  <c r="KR12" i="6"/>
  <c r="AA12" i="6"/>
  <c r="BM12" i="6"/>
  <c r="HE12" i="6"/>
  <c r="BI12" i="6"/>
  <c r="EQ12" i="6"/>
  <c r="EP12" i="6"/>
  <c r="IZ12" i="6"/>
  <c r="HR12" i="6"/>
  <c r="FS12" i="6"/>
  <c r="CY12" i="6"/>
  <c r="JH35" i="7"/>
  <c r="AM35" i="7"/>
  <c r="N35" i="7"/>
  <c r="KD35" i="7"/>
  <c r="AZ35" i="7"/>
  <c r="DY35" i="7"/>
  <c r="IO12" i="6"/>
  <c r="HY12" i="6"/>
  <c r="KG12" i="6"/>
  <c r="AD12" i="6"/>
  <c r="HS12" i="6"/>
  <c r="HU12" i="6"/>
  <c r="FR12" i="6"/>
  <c r="IT12" i="6"/>
  <c r="CT12" i="6"/>
  <c r="IP12" i="6"/>
  <c r="IJ12" i="6"/>
  <c r="EP35" i="7"/>
  <c r="DP35" i="7"/>
  <c r="FK35" i="7"/>
  <c r="CI35" i="7"/>
  <c r="H35" i="7"/>
  <c r="AY35" i="7"/>
  <c r="EQ16" i="7"/>
  <c r="IZ16" i="6"/>
  <c r="IZ108" i="6" s="1"/>
  <c r="CI36" i="7"/>
  <c r="CW20" i="6"/>
  <c r="CW112" i="6" s="1"/>
  <c r="JE15" i="7"/>
  <c r="FE16" i="7"/>
  <c r="CE12" i="6"/>
  <c r="CB12" i="6"/>
  <c r="CD12" i="6"/>
  <c r="AU12" i="6"/>
  <c r="GQ12" i="6"/>
  <c r="ED12" i="6"/>
  <c r="GF12" i="6"/>
  <c r="DH12" i="6"/>
  <c r="JV12" i="6"/>
  <c r="EU12" i="6"/>
  <c r="JI12" i="6"/>
  <c r="KC12" i="6"/>
  <c r="JQ12" i="6"/>
  <c r="GN12" i="6"/>
  <c r="FD12" i="6"/>
  <c r="R12" i="6"/>
  <c r="CC12" i="6"/>
  <c r="JU12" i="6"/>
  <c r="LA12" i="6"/>
  <c r="EV12" i="6"/>
  <c r="HX12" i="6"/>
  <c r="BL35" i="7"/>
  <c r="HP35" i="7"/>
  <c r="HL35" i="7"/>
  <c r="R35" i="7"/>
  <c r="EL35" i="7"/>
  <c r="EB35" i="7"/>
  <c r="HX35" i="7"/>
  <c r="CB35" i="7"/>
  <c r="EV35" i="7"/>
  <c r="AU35" i="7"/>
  <c r="GS35" i="7"/>
  <c r="FP35" i="7"/>
  <c r="GQ35" i="7"/>
  <c r="BB35" i="7"/>
  <c r="HI35" i="7"/>
  <c r="O35" i="7"/>
  <c r="JS35" i="7"/>
  <c r="HW35" i="7"/>
  <c r="BR35" i="7"/>
  <c r="KG20" i="6"/>
  <c r="KG112" i="6" s="1"/>
  <c r="HO18" i="6"/>
  <c r="HO110" i="6" s="1"/>
  <c r="JA12" i="6"/>
  <c r="KY12" i="6"/>
  <c r="KF12" i="6"/>
  <c r="BR12" i="6"/>
  <c r="FP12" i="6"/>
  <c r="KA12" i="6"/>
  <c r="KK12" i="6"/>
  <c r="JF12" i="6"/>
  <c r="KD12" i="6"/>
  <c r="IC12" i="6"/>
  <c r="CV12" i="6"/>
  <c r="EM12" i="6"/>
  <c r="CU12" i="6"/>
  <c r="AR12" i="6"/>
  <c r="GC12" i="6"/>
  <c r="EH12" i="6"/>
  <c r="FO12" i="6"/>
  <c r="IN12" i="6"/>
  <c r="IL12" i="6"/>
  <c r="DI12" i="6"/>
  <c r="IU12" i="6"/>
  <c r="DB12" i="6"/>
  <c r="GY12" i="6"/>
  <c r="KE12" i="6"/>
  <c r="JX12" i="6"/>
  <c r="HL12" i="6"/>
  <c r="GO12" i="6"/>
  <c r="HO12" i="6"/>
  <c r="GI12" i="6"/>
  <c r="CA12" i="6"/>
  <c r="IR12" i="6"/>
  <c r="FG12" i="6"/>
  <c r="BW12" i="6"/>
  <c r="KH35" i="7"/>
  <c r="EE35" i="7"/>
  <c r="JM35" i="7"/>
  <c r="JM41" i="7" s="1"/>
  <c r="JM50" i="7" s="1"/>
  <c r="HM35" i="7"/>
  <c r="HM41" i="7" s="1"/>
  <c r="HM50" i="7" s="1"/>
  <c r="JB35" i="7"/>
  <c r="ET35" i="7"/>
  <c r="HG35" i="7"/>
  <c r="P35" i="7"/>
  <c r="CL35" i="7"/>
  <c r="HV35" i="7"/>
  <c r="CJ35" i="7"/>
  <c r="K35" i="7"/>
  <c r="IL35" i="7"/>
  <c r="EZ35" i="7"/>
  <c r="GA35" i="7"/>
  <c r="IX35" i="7"/>
  <c r="DH35" i="7"/>
  <c r="FV35" i="7"/>
  <c r="IF35" i="7"/>
  <c r="GR19" i="7"/>
  <c r="GR37" i="7" s="1"/>
  <c r="EZ18" i="6"/>
  <c r="EZ110" i="6" s="1"/>
  <c r="DK16" i="6"/>
  <c r="DK108" i="6" s="1"/>
  <c r="DV36" i="7"/>
  <c r="GP19" i="7"/>
  <c r="GP37" i="7" s="1"/>
  <c r="KE18" i="6"/>
  <c r="KE110" i="6" s="1"/>
  <c r="KG19" i="7"/>
  <c r="KG37" i="7" s="1"/>
  <c r="JT36" i="7"/>
  <c r="DL16" i="6"/>
  <c r="DL108" i="6" s="1"/>
  <c r="JK18" i="7"/>
  <c r="CG35" i="7"/>
  <c r="HA35" i="7"/>
  <c r="GY35" i="7"/>
  <c r="AH35" i="7"/>
  <c r="FM35" i="7"/>
  <c r="KJ35" i="7"/>
  <c r="DZ35" i="7"/>
  <c r="JD35" i="7"/>
  <c r="EU35" i="7"/>
  <c r="EF35" i="7"/>
  <c r="FD35" i="7"/>
  <c r="W35" i="7"/>
  <c r="GR35" i="7"/>
  <c r="DN35" i="7"/>
  <c r="DT35" i="7"/>
  <c r="HE35" i="7"/>
  <c r="CT35" i="7"/>
  <c r="GV35" i="7"/>
  <c r="GV41" i="7" s="1"/>
  <c r="GV50" i="7" s="1"/>
  <c r="JE35" i="7"/>
  <c r="GR20" i="6"/>
  <c r="GR112" i="6" s="1"/>
  <c r="DT16" i="6"/>
  <c r="DT108" i="6" s="1"/>
  <c r="GA14" i="7"/>
  <c r="FH16" i="6"/>
  <c r="FH108" i="6" s="1"/>
  <c r="CJ15" i="7"/>
  <c r="FA17" i="7"/>
  <c r="HQ16" i="7"/>
  <c r="N14" i="7"/>
  <c r="FJ17" i="7"/>
  <c r="CJ19" i="7"/>
  <c r="IB36" i="7"/>
  <c r="P19" i="7"/>
  <c r="DW15" i="7"/>
  <c r="AU15" i="7"/>
  <c r="L19" i="7"/>
  <c r="L37" i="7" s="1"/>
  <c r="L41" i="7" s="1"/>
  <c r="L50" i="7" s="1"/>
  <c r="CI17" i="7"/>
  <c r="KU20" i="6"/>
  <c r="KU112" i="6" s="1"/>
  <c r="IW19" i="7"/>
  <c r="IW37" i="7" s="1"/>
  <c r="KE20" i="6"/>
  <c r="KE112" i="6" s="1"/>
  <c r="IM17" i="7"/>
  <c r="Z16" i="7"/>
  <c r="CH36" i="7"/>
  <c r="BE15" i="7"/>
  <c r="FM14" i="7"/>
  <c r="DS16" i="6"/>
  <c r="DS108" i="6" s="1"/>
  <c r="AJ36" i="7"/>
  <c r="GR14" i="7"/>
  <c r="CK36" i="7"/>
  <c r="FD14" i="7"/>
  <c r="CK17" i="7"/>
  <c r="DV18" i="7"/>
  <c r="CH17" i="7"/>
  <c r="DF18" i="7"/>
  <c r="KG36" i="7"/>
  <c r="FY18" i="7"/>
  <c r="CW18" i="7"/>
  <c r="FO18" i="6"/>
  <c r="FO110" i="6" s="1"/>
  <c r="JW19" i="7"/>
  <c r="JW37" i="7" s="1"/>
  <c r="DZ16" i="7"/>
  <c r="AW14" i="7"/>
  <c r="KL16" i="7"/>
  <c r="Z12" i="6"/>
  <c r="DY12" i="6"/>
  <c r="KB12" i="6"/>
  <c r="JS12" i="6"/>
  <c r="FE12" i="6"/>
  <c r="FF12" i="6"/>
  <c r="HC12" i="6"/>
  <c r="HP12" i="6"/>
  <c r="IA12" i="6"/>
  <c r="EW12" i="6"/>
  <c r="DJ12" i="6"/>
  <c r="DK12" i="6"/>
  <c r="KM35" i="7"/>
  <c r="JG35" i="7"/>
  <c r="JK35" i="7"/>
  <c r="GX35" i="7"/>
  <c r="IZ35" i="7"/>
  <c r="CH35" i="7"/>
  <c r="DR12" i="6"/>
  <c r="BZ12" i="6"/>
  <c r="DG12" i="6"/>
  <c r="FJ12" i="6"/>
  <c r="IX12" i="6"/>
  <c r="FH12" i="6"/>
  <c r="DE12" i="6"/>
  <c r="JG12" i="6"/>
  <c r="IW12" i="6"/>
  <c r="DZ12" i="6"/>
  <c r="GM12" i="6"/>
  <c r="IK12" i="6"/>
  <c r="JE12" i="6"/>
  <c r="IM12" i="6"/>
  <c r="DT12" i="6"/>
  <c r="GR12" i="6"/>
  <c r="EA12" i="6"/>
  <c r="DL12" i="6"/>
  <c r="GP12" i="6"/>
  <c r="IH12" i="6"/>
  <c r="KZ12" i="6"/>
  <c r="EY12" i="6"/>
  <c r="IS12" i="6"/>
  <c r="DN12" i="6"/>
  <c r="GB12" i="6"/>
  <c r="AL12" i="6"/>
  <c r="HD35" i="7"/>
  <c r="CQ35" i="7"/>
  <c r="AB35" i="7"/>
  <c r="ER35" i="7"/>
  <c r="GM35" i="7"/>
  <c r="HJ35" i="7"/>
  <c r="BE35" i="7"/>
  <c r="AL35" i="7"/>
  <c r="FS14" i="7"/>
  <c r="AN36" i="7"/>
  <c r="KA16" i="6"/>
  <c r="KA108" i="6" s="1"/>
  <c r="FH18" i="6"/>
  <c r="FH110" i="6" s="1"/>
  <c r="DG17" i="7"/>
  <c r="EB20" i="6"/>
  <c r="EB112" i="6" s="1"/>
  <c r="FC18" i="6"/>
  <c r="FC110" i="6" s="1"/>
  <c r="IF16" i="6"/>
  <c r="IF108" i="6" s="1"/>
  <c r="GF14" i="7"/>
  <c r="ET36" i="7"/>
  <c r="ID16" i="6"/>
  <c r="ID108" i="6" s="1"/>
  <c r="KE19" i="7"/>
  <c r="KE37" i="7" s="1"/>
  <c r="AY16" i="7"/>
  <c r="CB18" i="7"/>
  <c r="I19" i="7"/>
  <c r="I37" i="7" s="1"/>
  <c r="EZ20" i="6"/>
  <c r="EZ112" i="6" s="1"/>
  <c r="FZ17" i="7"/>
  <c r="GX16" i="6"/>
  <c r="GX108" i="6" s="1"/>
  <c r="FI17" i="7"/>
  <c r="DO15" i="7"/>
  <c r="JQ17" i="7"/>
  <c r="JH19" i="7"/>
  <c r="KX20" i="6"/>
  <c r="KX112" i="6" s="1"/>
  <c r="CP16" i="6"/>
  <c r="CP108" i="6" s="1"/>
  <c r="JB16" i="6"/>
  <c r="JB108" i="6" s="1"/>
  <c r="JM18" i="7"/>
  <c r="HK16" i="7"/>
  <c r="KQ18" i="6"/>
  <c r="KQ110" i="6" s="1"/>
  <c r="JF15" i="7"/>
  <c r="CA17" i="7"/>
  <c r="AH16" i="7"/>
  <c r="IH17" i="7"/>
  <c r="FS18" i="7"/>
  <c r="FC12" i="6"/>
  <c r="JM12" i="6"/>
  <c r="GS12" i="6"/>
  <c r="FM12" i="6"/>
  <c r="HB12" i="6"/>
  <c r="HF12" i="6"/>
  <c r="JH12" i="6"/>
  <c r="CL12" i="6"/>
  <c r="EK12" i="6"/>
  <c r="ER12" i="6"/>
  <c r="GG12" i="6"/>
  <c r="X12" i="6"/>
  <c r="KO12" i="6"/>
  <c r="V12" i="6"/>
  <c r="EG12" i="6"/>
  <c r="KN12" i="6"/>
  <c r="DX12" i="6"/>
  <c r="HH12" i="6"/>
  <c r="AF12" i="6"/>
  <c r="IY12" i="6"/>
  <c r="JO12" i="6"/>
  <c r="AZ12" i="6"/>
  <c r="HK12" i="6"/>
  <c r="KC35" i="7"/>
  <c r="ES35" i="7"/>
  <c r="DQ35" i="7"/>
  <c r="AG35" i="7"/>
  <c r="IT35" i="7"/>
  <c r="Q35" i="7"/>
  <c r="FF35" i="7"/>
  <c r="GZ35" i="7"/>
  <c r="HR35" i="7"/>
  <c r="DJ35" i="7"/>
  <c r="JY35" i="7"/>
  <c r="IJ35" i="7"/>
  <c r="DV35" i="7"/>
  <c r="DK35" i="7"/>
  <c r="BS16" i="6"/>
  <c r="BS108" i="6" s="1"/>
  <c r="JP12" i="6"/>
  <c r="FT12" i="6"/>
  <c r="HJ12" i="6"/>
  <c r="DV12" i="6"/>
  <c r="AB12" i="6"/>
  <c r="CJ12" i="6"/>
  <c r="JL12" i="6"/>
  <c r="KW12" i="6"/>
  <c r="AC12" i="6"/>
  <c r="CF12" i="6"/>
  <c r="FY12" i="6"/>
  <c r="BS12" i="6"/>
  <c r="JY12" i="6"/>
  <c r="GT12" i="6"/>
  <c r="EX12" i="6"/>
  <c r="FZ12" i="6"/>
  <c r="CN12" i="6"/>
  <c r="P12" i="6"/>
  <c r="KQ12" i="6"/>
  <c r="GA12" i="6"/>
  <c r="DD12" i="6"/>
  <c r="IE12" i="6"/>
  <c r="JD12" i="6"/>
  <c r="CX12" i="6"/>
  <c r="FL35" i="7"/>
  <c r="KL35" i="7"/>
  <c r="D35" i="7"/>
  <c r="EN35" i="7"/>
  <c r="IW35" i="7"/>
  <c r="DE35" i="7"/>
  <c r="GL35" i="7"/>
  <c r="EJ35" i="7"/>
  <c r="GN35" i="7"/>
  <c r="F35" i="7"/>
  <c r="HB35" i="7"/>
  <c r="DG35" i="7"/>
  <c r="HH35" i="7"/>
  <c r="BM35" i="7"/>
  <c r="BN35" i="7"/>
  <c r="HQ35" i="7"/>
  <c r="JC35" i="7"/>
  <c r="JZ35" i="7"/>
  <c r="BX35" i="7"/>
  <c r="FR35" i="7"/>
  <c r="IM20" i="6"/>
  <c r="IM112" i="6" s="1"/>
  <c r="P14" i="7"/>
  <c r="Y36" i="7"/>
  <c r="GP16" i="6"/>
  <c r="GP108" i="6" s="1"/>
  <c r="FL14" i="7"/>
  <c r="IL20" i="6"/>
  <c r="IL112" i="6" s="1"/>
  <c r="KD15" i="7"/>
  <c r="BR17" i="7"/>
  <c r="GN15" i="7"/>
  <c r="FO14" i="7"/>
  <c r="HW20" i="6"/>
  <c r="HW112" i="6" s="1"/>
  <c r="GE19" i="7"/>
  <c r="GE37" i="7" s="1"/>
  <c r="FQ17" i="7"/>
  <c r="JC16" i="6"/>
  <c r="JC108" i="6" s="1"/>
  <c r="AT36" i="7"/>
  <c r="KD19" i="7"/>
  <c r="KD37" i="7" s="1"/>
  <c r="BM16" i="7"/>
  <c r="HP18" i="7"/>
  <c r="EW36" i="7"/>
  <c r="IA14" i="7"/>
  <c r="AR36" i="7"/>
  <c r="AR41" i="7" s="1"/>
  <c r="AR50" i="7" s="1"/>
  <c r="GZ16" i="6"/>
  <c r="GZ108" i="6" s="1"/>
  <c r="BL16" i="6"/>
  <c r="BL108" i="6" s="1"/>
  <c r="GO16" i="6"/>
  <c r="GO108" i="6" s="1"/>
  <c r="JM16" i="7"/>
  <c r="D17" i="7"/>
  <c r="BV18" i="7"/>
  <c r="HG15" i="7"/>
  <c r="DH18" i="6"/>
  <c r="DH110" i="6" s="1"/>
  <c r="JV15" i="7"/>
  <c r="G15" i="7"/>
  <c r="BV14" i="7"/>
  <c r="DG15" i="7"/>
  <c r="DV17" i="7"/>
  <c r="HO16" i="6"/>
  <c r="HO108" i="6" s="1"/>
  <c r="GB36" i="7"/>
  <c r="DC14" i="7"/>
  <c r="FV15" i="7"/>
  <c r="IS19" i="7"/>
  <c r="IS37" i="7" s="1"/>
  <c r="AJ20" i="6"/>
  <c r="AJ112" i="6" s="1"/>
  <c r="EV18" i="7"/>
  <c r="EB16" i="6"/>
  <c r="EB108" i="6" s="1"/>
  <c r="HO14" i="7"/>
  <c r="KJ14" i="7"/>
  <c r="BX20" i="6"/>
  <c r="BX112" i="6" s="1"/>
  <c r="IV20" i="6"/>
  <c r="IV112" i="6" s="1"/>
  <c r="CS15" i="7"/>
  <c r="JM14" i="7"/>
  <c r="KD36" i="7"/>
  <c r="FF16" i="7"/>
  <c r="BK18" i="7"/>
  <c r="BL16" i="7"/>
  <c r="O14" i="7"/>
  <c r="EB18" i="6"/>
  <c r="EB110" i="6" s="1"/>
  <c r="GR15" i="7"/>
  <c r="DO14" i="7"/>
  <c r="CT18" i="7"/>
  <c r="IS16" i="6"/>
  <c r="IS108" i="6" s="1"/>
  <c r="D36" i="7"/>
  <c r="KJ18" i="6"/>
  <c r="KJ110" i="6" s="1"/>
  <c r="AO17" i="7"/>
  <c r="JJ18" i="7"/>
  <c r="CV18" i="6"/>
  <c r="CV110" i="6" s="1"/>
  <c r="IC20" i="6"/>
  <c r="IC112" i="6" s="1"/>
  <c r="AM36" i="7"/>
  <c r="KC14" i="7"/>
  <c r="BT15" i="7"/>
  <c r="HP19" i="7"/>
  <c r="HP37" i="7" s="1"/>
  <c r="DR18" i="7"/>
  <c r="HE18" i="7"/>
  <c r="FU15" i="7"/>
  <c r="GX20" i="6"/>
  <c r="GX112" i="6" s="1"/>
  <c r="II19" i="7"/>
  <c r="II37" i="7" s="1"/>
  <c r="GI18" i="7"/>
  <c r="AN18" i="6"/>
  <c r="AN110" i="6" s="1"/>
  <c r="DK20" i="6"/>
  <c r="DK112" i="6" s="1"/>
  <c r="AN20" i="6"/>
  <c r="AN112" i="6" s="1"/>
  <c r="BP35" i="7"/>
  <c r="IC17" i="7"/>
  <c r="AB15" i="7"/>
  <c r="IC18" i="7"/>
  <c r="KA18" i="6"/>
  <c r="KA110" i="6" s="1"/>
  <c r="HU20" i="6"/>
  <c r="HU112" i="6" s="1"/>
  <c r="JN36" i="7"/>
  <c r="JZ19" i="7"/>
  <c r="JZ37" i="7" s="1"/>
  <c r="DS36" i="7"/>
  <c r="IA18" i="6"/>
  <c r="IA110" i="6" s="1"/>
  <c r="HS18" i="6"/>
  <c r="HS110" i="6" s="1"/>
  <c r="BM19" i="7"/>
  <c r="BM37" i="7" s="1"/>
  <c r="JP16" i="6"/>
  <c r="JP108" i="6" s="1"/>
  <c r="J14" i="7"/>
  <c r="BO20" i="6"/>
  <c r="BO112" i="6" s="1"/>
  <c r="W18" i="7"/>
  <c r="DQ15" i="7"/>
  <c r="HI19" i="7"/>
  <c r="HI37" i="7" s="1"/>
  <c r="HO17" i="7"/>
  <c r="J15" i="7"/>
  <c r="JJ19" i="7"/>
  <c r="JJ37" i="7" s="1"/>
  <c r="FE15" i="7"/>
  <c r="GY14" i="7"/>
  <c r="GW14" i="7"/>
  <c r="GL19" i="7"/>
  <c r="GL37" i="7" s="1"/>
  <c r="EE16" i="6"/>
  <c r="EE108" i="6" s="1"/>
  <c r="JH20" i="6"/>
  <c r="JH112" i="6" s="1"/>
  <c r="JU18" i="7"/>
  <c r="JR17" i="7"/>
  <c r="FA20" i="6"/>
  <c r="FA112" i="6" s="1"/>
  <c r="KP20" i="6"/>
  <c r="KP112" i="6" s="1"/>
  <c r="HX36" i="7"/>
  <c r="AW15" i="7"/>
  <c r="GB16" i="7"/>
  <c r="EB19" i="7"/>
  <c r="EB37" i="7" s="1"/>
  <c r="BN18" i="7"/>
  <c r="KC19" i="7"/>
  <c r="KC37" i="7" s="1"/>
  <c r="JL15" i="7"/>
  <c r="S16" i="7"/>
  <c r="AG18" i="7"/>
  <c r="CX17" i="7"/>
  <c r="IL18" i="7"/>
  <c r="HV18" i="7"/>
  <c r="HW18" i="7"/>
  <c r="DP20" i="6"/>
  <c r="DP112" i="6" s="1"/>
  <c r="BS14" i="7"/>
  <c r="CP36" i="7"/>
  <c r="JN19" i="7"/>
  <c r="JN37" i="7" s="1"/>
  <c r="BX36" i="7"/>
  <c r="ED16" i="6"/>
  <c r="ED108" i="6" s="1"/>
  <c r="ES20" i="6"/>
  <c r="ES112" i="6" s="1"/>
  <c r="BH18" i="6"/>
  <c r="BH110" i="6" s="1"/>
  <c r="GN14" i="7"/>
  <c r="HG20" i="6"/>
  <c r="HG112" i="6" s="1"/>
  <c r="M14" i="7"/>
  <c r="DW14" i="7"/>
  <c r="CS36" i="7"/>
  <c r="HO18" i="7"/>
  <c r="CB19" i="7"/>
  <c r="CB37" i="7" s="1"/>
  <c r="DA14" i="7"/>
  <c r="EC17" i="7"/>
  <c r="IH19" i="7"/>
  <c r="IH37" i="7" s="1"/>
  <c r="DH20" i="6"/>
  <c r="DH112" i="6" s="1"/>
  <c r="FK14" i="7"/>
  <c r="BA16" i="6"/>
  <c r="BA108" i="6" s="1"/>
  <c r="AO16" i="7"/>
  <c r="FK18" i="7"/>
  <c r="IO14" i="7"/>
  <c r="HV18" i="6"/>
  <c r="HV110" i="6" s="1"/>
  <c r="X14" i="7"/>
  <c r="GG18" i="7"/>
  <c r="DZ19" i="7"/>
  <c r="DZ37" i="7" s="1"/>
  <c r="DP14" i="7"/>
  <c r="DO17" i="7"/>
  <c r="U20" i="6"/>
  <c r="CV16" i="7"/>
  <c r="EU18" i="7"/>
  <c r="GS17" i="7"/>
  <c r="IM18" i="7"/>
  <c r="GE36" i="7"/>
  <c r="HV19" i="7"/>
  <c r="HV37" i="7" s="1"/>
  <c r="FP19" i="7"/>
  <c r="CC14" i="7"/>
  <c r="HG16" i="6"/>
  <c r="HG108" i="6" s="1"/>
  <c r="CQ18" i="6"/>
  <c r="CQ110" i="6" s="1"/>
  <c r="BX17" i="7"/>
  <c r="ES18" i="7"/>
  <c r="W36" i="7"/>
  <c r="DM18" i="7"/>
  <c r="V17" i="7"/>
  <c r="JY18" i="7"/>
  <c r="CS18" i="6"/>
  <c r="CS110" i="6" s="1"/>
  <c r="AZ16" i="7"/>
  <c r="AX15" i="7"/>
  <c r="P20" i="6"/>
  <c r="CV36" i="7"/>
  <c r="EG17" i="7"/>
  <c r="HL16" i="7"/>
  <c r="IJ16" i="6"/>
  <c r="IJ108" i="6" s="1"/>
  <c r="ET17" i="7"/>
  <c r="FR18" i="7"/>
  <c r="O36" i="7"/>
  <c r="BT20" i="6"/>
  <c r="BT112" i="6" s="1"/>
  <c r="DR15" i="7"/>
  <c r="JJ35" i="7"/>
  <c r="EE18" i="7"/>
  <c r="KM17" i="7"/>
  <c r="HI17" i="7"/>
  <c r="CQ14" i="7"/>
  <c r="AI12" i="6"/>
  <c r="BK14" i="7"/>
  <c r="HB19" i="7"/>
  <c r="HB37" i="7" s="1"/>
  <c r="AD20" i="7"/>
  <c r="HJ20" i="7"/>
  <c r="EB20" i="7"/>
  <c r="HW20" i="7"/>
  <c r="AF20" i="7"/>
  <c r="EP20" i="7"/>
  <c r="CZ20" i="7"/>
  <c r="AP20" i="7"/>
  <c r="JV20" i="7"/>
  <c r="AB20" i="7"/>
  <c r="IZ20" i="7"/>
  <c r="JK20" i="7"/>
  <c r="CP20" i="7"/>
  <c r="HY20" i="7"/>
  <c r="BM20" i="7"/>
  <c r="AN20" i="7"/>
  <c r="DW20" i="7"/>
  <c r="CN20" i="7"/>
  <c r="M16" i="7"/>
  <c r="BC16" i="7"/>
  <c r="DE19" i="7"/>
  <c r="DE37" i="7" s="1"/>
  <c r="BX25" i="7"/>
  <c r="HU25" i="7"/>
  <c r="JN25" i="7"/>
  <c r="CO25" i="7"/>
  <c r="BQ25" i="7"/>
  <c r="AL25" i="7"/>
  <c r="FI25" i="7"/>
  <c r="JX25" i="7"/>
  <c r="GP25" i="7"/>
  <c r="Q36" i="7"/>
  <c r="KJ20" i="6"/>
  <c r="KJ112" i="6" s="1"/>
  <c r="KJ25" i="7"/>
  <c r="AH25" i="7"/>
  <c r="IK25" i="7"/>
  <c r="FF18" i="6"/>
  <c r="FF110" i="6" s="1"/>
  <c r="IZ18" i="7"/>
  <c r="CE20" i="7"/>
  <c r="BG14" i="7"/>
  <c r="KP16" i="7"/>
  <c r="GI18" i="6"/>
  <c r="GI110" i="6" s="1"/>
  <c r="CZ16" i="7"/>
  <c r="HS17" i="7"/>
  <c r="GV20" i="7"/>
  <c r="HV12" i="6"/>
  <c r="KA20" i="6"/>
  <c r="KA112" i="6" s="1"/>
  <c r="E16" i="7"/>
  <c r="GL20" i="7"/>
  <c r="EU18" i="6"/>
  <c r="EU110" i="6" s="1"/>
  <c r="DI35" i="7"/>
  <c r="IF17" i="7"/>
  <c r="IA20" i="6"/>
  <c r="IA112" i="6" s="1"/>
  <c r="IY16" i="6"/>
  <c r="IY108" i="6" s="1"/>
  <c r="KJ17" i="7"/>
  <c r="GO36" i="7"/>
  <c r="FY36" i="7"/>
  <c r="HB36" i="7"/>
  <c r="CR36" i="7"/>
  <c r="DS17" i="7"/>
  <c r="AO18" i="6"/>
  <c r="AO110" i="6" s="1"/>
  <c r="KC18" i="7"/>
  <c r="CY19" i="7"/>
  <c r="CY37" i="7" s="1"/>
  <c r="GJ18" i="6"/>
  <c r="GJ110" i="6" s="1"/>
  <c r="CG36" i="7"/>
  <c r="DJ20" i="6"/>
  <c r="DJ112" i="6" s="1"/>
  <c r="BW16" i="6"/>
  <c r="BW108" i="6" s="1"/>
  <c r="FX35" i="7"/>
  <c r="AS19" i="7"/>
  <c r="AS37" i="7" s="1"/>
  <c r="CI19" i="7"/>
  <c r="CI37" i="7" s="1"/>
  <c r="GU17" i="7"/>
  <c r="IK19" i="7"/>
  <c r="IK37" i="7" s="1"/>
  <c r="AG20" i="6"/>
  <c r="AG112" i="6" s="1"/>
  <c r="GJ36" i="7"/>
  <c r="DB20" i="6"/>
  <c r="DB112" i="6" s="1"/>
  <c r="CT14" i="7"/>
  <c r="EC35" i="7"/>
  <c r="AX36" i="7"/>
  <c r="FF20" i="7"/>
  <c r="FX36" i="7"/>
  <c r="JL17" i="7"/>
  <c r="KA16" i="7"/>
  <c r="GR17" i="7"/>
  <c r="DL15" i="7"/>
  <c r="CZ17" i="7"/>
  <c r="FO18" i="7"/>
  <c r="CE35" i="7"/>
  <c r="EY20" i="6"/>
  <c r="EY112" i="6" s="1"/>
  <c r="JA35" i="7"/>
  <c r="JA41" i="7" s="1"/>
  <c r="JA50" i="7" s="1"/>
  <c r="T14" i="7"/>
  <c r="DU15" i="7"/>
  <c r="EQ14" i="7"/>
  <c r="DF20" i="6"/>
  <c r="DF112" i="6" s="1"/>
  <c r="BQ35" i="7"/>
  <c r="BQ41" i="7" s="1"/>
  <c r="BQ50" i="7" s="1"/>
  <c r="HB18" i="6"/>
  <c r="HB110" i="6" s="1"/>
  <c r="U18" i="6"/>
  <c r="AA16" i="6"/>
  <c r="BJ20" i="6"/>
  <c r="BJ112" i="6" s="1"/>
  <c r="IY35" i="7"/>
  <c r="JC16" i="7"/>
  <c r="AH20" i="6"/>
  <c r="AH112" i="6" s="1"/>
  <c r="LB16" i="6"/>
  <c r="LB108" i="6" s="1"/>
  <c r="Q18" i="6"/>
  <c r="KB17" i="7"/>
  <c r="EK18" i="7"/>
  <c r="HY18" i="6"/>
  <c r="HY110" i="6" s="1"/>
  <c r="Z19" i="7"/>
  <c r="Z37" i="7" s="1"/>
  <c r="HP20" i="6"/>
  <c r="HP112" i="6" s="1"/>
  <c r="FI16" i="7"/>
  <c r="N15" i="7"/>
  <c r="HZ19" i="7"/>
  <c r="HZ37" i="7" s="1"/>
  <c r="HZ41" i="7" s="1"/>
  <c r="HZ50" i="7" s="1"/>
  <c r="HV21" i="6"/>
  <c r="HV113" i="6" s="1"/>
  <c r="EC21" i="6"/>
  <c r="EC113" i="6" s="1"/>
  <c r="EE21" i="6"/>
  <c r="EE113" i="6" s="1"/>
  <c r="EY21" i="6"/>
  <c r="EY113" i="6" s="1"/>
  <c r="GA21" i="6"/>
  <c r="GA113" i="6" s="1"/>
  <c r="GC21" i="6"/>
  <c r="GC113" i="6" s="1"/>
  <c r="JD21" i="6"/>
  <c r="JD113" i="6" s="1"/>
  <c r="KL21" i="6"/>
  <c r="KL113" i="6" s="1"/>
  <c r="IR21" i="6"/>
  <c r="IR113" i="6" s="1"/>
  <c r="BD21" i="6"/>
  <c r="BD113" i="6" s="1"/>
  <c r="HR21" i="6"/>
  <c r="HR113" i="6" s="1"/>
  <c r="GH21" i="6"/>
  <c r="GH113" i="6" s="1"/>
  <c r="AI21" i="6"/>
  <c r="AI113" i="6" s="1"/>
  <c r="KX21" i="6"/>
  <c r="KX113" i="6" s="1"/>
  <c r="EK21" i="6"/>
  <c r="EK113" i="6" s="1"/>
  <c r="AK21" i="6"/>
  <c r="AK113" i="6" s="1"/>
  <c r="JR21" i="6"/>
  <c r="JR113" i="6" s="1"/>
  <c r="IC20" i="7"/>
  <c r="IM21" i="6"/>
  <c r="IM113" i="6" s="1"/>
  <c r="KM40" i="7"/>
  <c r="GX40" i="7"/>
  <c r="IB16" i="7"/>
  <c r="V120" i="6"/>
  <c r="J121" i="6"/>
  <c r="V121" i="6" s="1"/>
  <c r="EH25" i="7"/>
  <c r="U104" i="6"/>
  <c r="I12" i="6"/>
  <c r="E16" i="6"/>
  <c r="E108" i="6" s="1"/>
  <c r="Q108" i="6"/>
  <c r="J18" i="6"/>
  <c r="J110" i="6" s="1"/>
  <c r="V110" i="6"/>
  <c r="DJ25" i="7"/>
  <c r="KL25" i="7"/>
  <c r="FL25" i="7"/>
  <c r="IV25" i="7"/>
  <c r="AO25" i="7"/>
  <c r="BU104" i="6"/>
  <c r="AS104" i="6"/>
  <c r="IO25" i="7"/>
  <c r="JL18" i="7"/>
  <c r="JU16" i="7"/>
  <c r="GO18" i="7"/>
  <c r="BG36" i="7"/>
  <c r="AS18" i="7"/>
  <c r="GY18" i="7"/>
  <c r="F17" i="7"/>
  <c r="FM16" i="7"/>
  <c r="HF36" i="7"/>
  <c r="IF14" i="7"/>
  <c r="ES16" i="6"/>
  <c r="ES108" i="6" s="1"/>
  <c r="DF17" i="7"/>
  <c r="BF16" i="7"/>
  <c r="CK15" i="7"/>
  <c r="DE17" i="7"/>
  <c r="DD36" i="7"/>
  <c r="DD41" i="7" s="1"/>
  <c r="DD50" i="7" s="1"/>
  <c r="KC36" i="7"/>
  <c r="DY19" i="7"/>
  <c r="DY37" i="7" s="1"/>
  <c r="CI18" i="7"/>
  <c r="CU19" i="7"/>
  <c r="CU37" i="7" s="1"/>
  <c r="ET16" i="6"/>
  <c r="ET108" i="6" s="1"/>
  <c r="JO18" i="6"/>
  <c r="JO110" i="6" s="1"/>
  <c r="DH16" i="6"/>
  <c r="DH108" i="6" s="1"/>
  <c r="HT36" i="7"/>
  <c r="GP18" i="7"/>
  <c r="DW20" i="6"/>
  <c r="DW112" i="6" s="1"/>
  <c r="AG19" i="7"/>
  <c r="AG37" i="7" s="1"/>
  <c r="JG18" i="6"/>
  <c r="JG110" i="6" s="1"/>
  <c r="JJ20" i="6"/>
  <c r="JJ112" i="6" s="1"/>
  <c r="CZ20" i="6"/>
  <c r="CZ112" i="6" s="1"/>
  <c r="GK17" i="7"/>
  <c r="EK16" i="6"/>
  <c r="EK108" i="6" s="1"/>
  <c r="KU18" i="6"/>
  <c r="KU110" i="6" s="1"/>
  <c r="DP15" i="7"/>
  <c r="BC20" i="6"/>
  <c r="BC112" i="6" s="1"/>
  <c r="EM20" i="6"/>
  <c r="EM112" i="6" s="1"/>
  <c r="BC16" i="6"/>
  <c r="BC108" i="6" s="1"/>
  <c r="FB16" i="6"/>
  <c r="FB108" i="6" s="1"/>
  <c r="JA18" i="7"/>
  <c r="JF16" i="7"/>
  <c r="BX18" i="6"/>
  <c r="BX110" i="6" s="1"/>
  <c r="GN18" i="6"/>
  <c r="GN110" i="6" s="1"/>
  <c r="FP17" i="7"/>
  <c r="HH19" i="7"/>
  <c r="HH37" i="7" s="1"/>
  <c r="KK15" i="7"/>
  <c r="DM17" i="7"/>
  <c r="AX16" i="7"/>
  <c r="HQ18" i="6"/>
  <c r="HQ110" i="6" s="1"/>
  <c r="AR17" i="7"/>
  <c r="Y19" i="7"/>
  <c r="Y37" i="7" s="1"/>
  <c r="BU16" i="7"/>
  <c r="GL16" i="7"/>
  <c r="DI14" i="7"/>
  <c r="CX19" i="7"/>
  <c r="CX37" i="7" s="1"/>
  <c r="AX17" i="7"/>
  <c r="FP18" i="6"/>
  <c r="FP110" i="6" s="1"/>
  <c r="AU36" i="7"/>
  <c r="AW19" i="7"/>
  <c r="AW37" i="7" s="1"/>
  <c r="AW41" i="7" s="1"/>
  <c r="AW50" i="7" s="1"/>
  <c r="CJ36" i="7"/>
  <c r="DQ19" i="7"/>
  <c r="DQ37" i="7" s="1"/>
  <c r="IC16" i="6"/>
  <c r="IC108" i="6" s="1"/>
  <c r="KH19" i="7"/>
  <c r="KH37" i="7" s="1"/>
  <c r="JC19" i="7"/>
  <c r="JC37" i="7" s="1"/>
  <c r="AE16" i="6"/>
  <c r="AE108" i="6" s="1"/>
  <c r="AB18" i="6"/>
  <c r="AB110" i="6" s="1"/>
  <c r="DM20" i="6"/>
  <c r="DM112" i="6" s="1"/>
  <c r="AD17" i="7"/>
  <c r="KL15" i="7"/>
  <c r="BM17" i="7"/>
  <c r="AM17" i="7"/>
  <c r="FR17" i="7"/>
  <c r="Q16" i="7"/>
  <c r="H15" i="7"/>
  <c r="HE17" i="7"/>
  <c r="G36" i="7"/>
  <c r="G41" i="7" s="1"/>
  <c r="G50" i="7" s="1"/>
  <c r="JS20" i="6"/>
  <c r="JS112" i="6" s="1"/>
  <c r="IJ20" i="6"/>
  <c r="IJ112" i="6" s="1"/>
  <c r="IB18" i="6"/>
  <c r="IB110" i="6" s="1"/>
  <c r="AU14" i="7"/>
  <c r="DH17" i="7"/>
  <c r="EI19" i="7"/>
  <c r="EI37" i="7" s="1"/>
  <c r="AR20" i="6"/>
  <c r="AR112" i="6" s="1"/>
  <c r="IO19" i="7"/>
  <c r="IO37" i="7" s="1"/>
  <c r="DQ16" i="7"/>
  <c r="AV19" i="7"/>
  <c r="AV37" i="7" s="1"/>
  <c r="IO18" i="7"/>
  <c r="JC36" i="7"/>
  <c r="BE18" i="7"/>
  <c r="ER16" i="6"/>
  <c r="ER108" i="6" s="1"/>
  <c r="BE16" i="7"/>
  <c r="JZ16" i="6"/>
  <c r="JZ108" i="6" s="1"/>
  <c r="BF18" i="7"/>
  <c r="HK18" i="6"/>
  <c r="HK110" i="6" s="1"/>
  <c r="KE16" i="7"/>
  <c r="KH36" i="7"/>
  <c r="JQ18" i="7"/>
  <c r="JO19" i="7"/>
  <c r="JO37" i="7" s="1"/>
  <c r="JX20" i="6"/>
  <c r="JX112" i="6" s="1"/>
  <c r="IW17" i="7"/>
  <c r="AM15" i="7"/>
  <c r="ER16" i="7"/>
  <c r="IN18" i="7"/>
  <c r="KK16" i="7"/>
  <c r="IB16" i="6"/>
  <c r="IB108" i="6" s="1"/>
  <c r="GO17" i="7"/>
  <c r="KG16" i="6"/>
  <c r="KG108" i="6" s="1"/>
  <c r="HU16" i="6"/>
  <c r="HU108" i="6" s="1"/>
  <c r="JI17" i="7"/>
  <c r="GH20" i="6"/>
  <c r="GH112" i="6" s="1"/>
  <c r="EF19" i="7"/>
  <c r="FH19" i="7"/>
  <c r="FH37" i="7" s="1"/>
  <c r="IS18" i="7"/>
  <c r="FX18" i="6"/>
  <c r="FX110" i="6" s="1"/>
  <c r="AJ18" i="6"/>
  <c r="AJ110" i="6" s="1"/>
  <c r="BJ16" i="6"/>
  <c r="BJ108" i="6" s="1"/>
  <c r="FA18" i="7"/>
  <c r="GA15" i="7"/>
  <c r="JR16" i="6"/>
  <c r="JR108" i="6" s="1"/>
  <c r="GD18" i="7"/>
  <c r="EZ19" i="7"/>
  <c r="EZ37" i="7" s="1"/>
  <c r="CF20" i="6"/>
  <c r="CF112" i="6" s="1"/>
  <c r="DJ16" i="7"/>
  <c r="HY17" i="7"/>
  <c r="EM17" i="7"/>
  <c r="JI16" i="6"/>
  <c r="JI108" i="6" s="1"/>
  <c r="DF36" i="7"/>
  <c r="GA17" i="7"/>
  <c r="AH12" i="6"/>
  <c r="GE35" i="7"/>
  <c r="EZ36" i="7"/>
  <c r="BK20" i="7"/>
  <c r="HM20" i="7"/>
  <c r="CX20" i="7"/>
  <c r="AW20" i="7"/>
  <c r="GC20" i="7"/>
  <c r="H20" i="7"/>
  <c r="CI20" i="7"/>
  <c r="DF20" i="7"/>
  <c r="GQ20" i="7"/>
  <c r="IN20" i="7"/>
  <c r="IX20" i="7"/>
  <c r="EX20" i="7"/>
  <c r="BZ20" i="7"/>
  <c r="FT20" i="7"/>
  <c r="KC20" i="7"/>
  <c r="DI20" i="7"/>
  <c r="KK20" i="7"/>
  <c r="HR20" i="7"/>
  <c r="EI20" i="7"/>
  <c r="FZ20" i="7"/>
  <c r="HX20" i="7"/>
  <c r="GX20" i="7"/>
  <c r="JX20" i="7"/>
  <c r="AL20" i="7"/>
  <c r="BS20" i="7"/>
  <c r="AT20" i="7"/>
  <c r="FM20" i="7"/>
  <c r="JL20" i="6"/>
  <c r="JL112" i="6" s="1"/>
  <c r="EX18" i="6"/>
  <c r="EX110" i="6" s="1"/>
  <c r="ES36" i="7"/>
  <c r="JS19" i="7"/>
  <c r="JS37" i="7" s="1"/>
  <c r="CD19" i="7"/>
  <c r="CD37" i="7" s="1"/>
  <c r="BL25" i="7"/>
  <c r="D25" i="7"/>
  <c r="CR25" i="7"/>
  <c r="JH25" i="7"/>
  <c r="CT25" i="7"/>
  <c r="IB14" i="7"/>
  <c r="KK16" i="6"/>
  <c r="KK108" i="6" s="1"/>
  <c r="BA36" i="7"/>
  <c r="BA41" i="7" s="1"/>
  <c r="BA50" i="7" s="1"/>
  <c r="CD25" i="7"/>
  <c r="BK18" i="6"/>
  <c r="BK110" i="6" s="1"/>
  <c r="FX25" i="7"/>
  <c r="IS35" i="7"/>
  <c r="IR20" i="7"/>
  <c r="IC35" i="7"/>
  <c r="IC41" i="7" s="1"/>
  <c r="IC50" i="7" s="1"/>
  <c r="EN17" i="7"/>
  <c r="AX12" i="6"/>
  <c r="HM15" i="7"/>
  <c r="E25" i="7"/>
  <c r="CJ25" i="7"/>
  <c r="T20" i="7"/>
  <c r="CX16" i="7"/>
  <c r="GJ16" i="7"/>
  <c r="Z20" i="7"/>
  <c r="FH17" i="7"/>
  <c r="Y20" i="7"/>
  <c r="IW16" i="6"/>
  <c r="IW108" i="6" s="1"/>
  <c r="EP19" i="7"/>
  <c r="EP37" i="7" s="1"/>
  <c r="DD14" i="7"/>
  <c r="BN18" i="6"/>
  <c r="BN110" i="6" s="1"/>
  <c r="JV18" i="6"/>
  <c r="JV110" i="6" s="1"/>
  <c r="BP17" i="7"/>
  <c r="X36" i="7"/>
  <c r="U19" i="7"/>
  <c r="U37" i="7" s="1"/>
  <c r="GX18" i="6"/>
  <c r="GX110" i="6" s="1"/>
  <c r="J19" i="7"/>
  <c r="J37" i="7" s="1"/>
  <c r="J41" i="7" s="1"/>
  <c r="J50" i="7" s="1"/>
  <c r="KH12" i="6"/>
  <c r="DJ36" i="7"/>
  <c r="AI19" i="7"/>
  <c r="AI37" i="7" s="1"/>
  <c r="FB16" i="7"/>
  <c r="JV16" i="6"/>
  <c r="JV108" i="6" s="1"/>
  <c r="X17" i="7"/>
  <c r="BO18" i="7"/>
  <c r="EL15" i="7"/>
  <c r="KL19" i="7"/>
  <c r="KL37" i="7" s="1"/>
  <c r="EP20" i="6"/>
  <c r="EP112" i="6" s="1"/>
  <c r="BY15" i="7"/>
  <c r="CO18" i="6"/>
  <c r="CO110" i="6" s="1"/>
  <c r="DV20" i="6"/>
  <c r="DV112" i="6" s="1"/>
  <c r="JI35" i="7"/>
  <c r="IM20" i="7"/>
  <c r="HF15" i="7"/>
  <c r="KT16" i="6"/>
  <c r="KT108" i="6" s="1"/>
  <c r="FJ16" i="7"/>
  <c r="HN15" i="7"/>
  <c r="IR16" i="6"/>
  <c r="IR108" i="6" s="1"/>
  <c r="FT16" i="7"/>
  <c r="KM16" i="6"/>
  <c r="KM108" i="6" s="1"/>
  <c r="HW12" i="6"/>
  <c r="JW36" i="7"/>
  <c r="HI18" i="7"/>
  <c r="FQ36" i="7"/>
  <c r="BY18" i="7"/>
  <c r="CF14" i="7"/>
  <c r="ED14" i="7"/>
  <c r="V20" i="6"/>
  <c r="CA20" i="7"/>
  <c r="L16" i="7"/>
  <c r="HH20" i="6"/>
  <c r="HH112" i="6" s="1"/>
  <c r="CM12" i="6"/>
  <c r="BQ16" i="7"/>
  <c r="EH19" i="7"/>
  <c r="EH37" i="7" s="1"/>
  <c r="CW20" i="7"/>
  <c r="E36" i="7"/>
  <c r="EK15" i="7"/>
  <c r="S35" i="7"/>
  <c r="S41" i="7" s="1"/>
  <c r="S50" i="7" s="1"/>
  <c r="AT15" i="7"/>
  <c r="JW20" i="6"/>
  <c r="JW112" i="6" s="1"/>
  <c r="FO15" i="7"/>
  <c r="FW18" i="7"/>
  <c r="HU16" i="7"/>
  <c r="BZ35" i="7"/>
  <c r="BY18" i="6"/>
  <c r="BY110" i="6" s="1"/>
  <c r="CT16" i="6"/>
  <c r="CT108" i="6" s="1"/>
  <c r="DU35" i="7"/>
  <c r="DU41" i="7" s="1"/>
  <c r="DU50" i="7" s="1"/>
  <c r="BS18" i="6"/>
  <c r="BS110" i="6" s="1"/>
  <c r="BK19" i="7"/>
  <c r="BK37" i="7" s="1"/>
  <c r="FB19" i="7"/>
  <c r="FB37" i="7" s="1"/>
  <c r="FL17" i="7"/>
  <c r="CC35" i="7"/>
  <c r="FL16" i="7"/>
  <c r="AT20" i="6"/>
  <c r="AT112" i="6" s="1"/>
  <c r="EK16" i="7"/>
  <c r="JU20" i="6"/>
  <c r="JU112" i="6" s="1"/>
  <c r="AX20" i="6"/>
  <c r="AX112" i="6" s="1"/>
  <c r="V16" i="7"/>
  <c r="FW15" i="7"/>
  <c r="GE14" i="7"/>
  <c r="HI21" i="6"/>
  <c r="HI113" i="6" s="1"/>
  <c r="FO21" i="6"/>
  <c r="FO113" i="6" s="1"/>
  <c r="GE21" i="6"/>
  <c r="GE113" i="6" s="1"/>
  <c r="HG21" i="6"/>
  <c r="HG113" i="6" s="1"/>
  <c r="BY21" i="6"/>
  <c r="BY113" i="6" s="1"/>
  <c r="BN21" i="6"/>
  <c r="BN113" i="6" s="1"/>
  <c r="HC21" i="6"/>
  <c r="HC113" i="6" s="1"/>
  <c r="DH40" i="7"/>
  <c r="T40" i="7"/>
  <c r="HW40" i="7"/>
  <c r="GI40" i="7"/>
  <c r="JI40" i="7"/>
  <c r="EE40" i="7"/>
  <c r="AC40" i="7"/>
  <c r="GW40" i="7"/>
  <c r="FY40" i="7"/>
  <c r="BO40" i="7"/>
  <c r="IX40" i="7"/>
  <c r="EK40" i="7"/>
  <c r="X40" i="7"/>
  <c r="EQ40" i="7"/>
  <c r="IC40" i="7"/>
  <c r="CL40" i="7"/>
  <c r="GN40" i="7"/>
  <c r="GB40" i="7"/>
  <c r="CJ40" i="7"/>
  <c r="AO40" i="7"/>
  <c r="FG40" i="7"/>
  <c r="JN40" i="7"/>
  <c r="GC40" i="7"/>
  <c r="AU40" i="7"/>
  <c r="EN40" i="7"/>
  <c r="IU40" i="7"/>
  <c r="EC40" i="7"/>
  <c r="AY40" i="7"/>
  <c r="BS40" i="7"/>
  <c r="FN40" i="7"/>
  <c r="AW40" i="7"/>
  <c r="BN40" i="7"/>
  <c r="GA40" i="7"/>
  <c r="DZ40" i="7"/>
  <c r="IH40" i="7"/>
  <c r="HD40" i="7"/>
  <c r="BA40" i="7"/>
  <c r="JS40" i="7"/>
  <c r="FM40" i="7"/>
  <c r="FA40" i="7"/>
  <c r="D40" i="7"/>
  <c r="AI40" i="7"/>
  <c r="DO40" i="7"/>
  <c r="AA40" i="7"/>
  <c r="N40" i="7"/>
  <c r="GW21" i="6"/>
  <c r="GW113" i="6" s="1"/>
  <c r="IE21" i="6"/>
  <c r="IE113" i="6" s="1"/>
  <c r="W18" i="6"/>
  <c r="EL18" i="6"/>
  <c r="EL110" i="6" s="1"/>
  <c r="V40" i="7"/>
  <c r="KR21" i="6"/>
  <c r="KR113" i="6" s="1"/>
  <c r="AM21" i="6"/>
  <c r="AM113" i="6" s="1"/>
  <c r="KE40" i="7"/>
  <c r="CA21" i="6"/>
  <c r="CA113" i="6" s="1"/>
  <c r="AU21" i="6"/>
  <c r="AU113" i="6" s="1"/>
  <c r="CK25" i="7"/>
  <c r="BA104" i="6"/>
  <c r="N18" i="6"/>
  <c r="N110" i="6" s="1"/>
  <c r="Z110" i="6"/>
  <c r="HP25" i="7"/>
  <c r="EI104" i="6"/>
  <c r="FB104" i="6"/>
  <c r="M18" i="6"/>
  <c r="M110" i="6" s="1"/>
  <c r="Y110" i="6"/>
  <c r="FD25" i="7"/>
  <c r="F18" i="6"/>
  <c r="F110" i="6" s="1"/>
  <c r="R110" i="6"/>
  <c r="GZ18" i="6"/>
  <c r="GZ110" i="6" s="1"/>
  <c r="HZ15" i="7"/>
  <c r="M17" i="7"/>
  <c r="DH15" i="7"/>
  <c r="HY15" i="7"/>
  <c r="DN16" i="6"/>
  <c r="DN108" i="6" s="1"/>
  <c r="DK18" i="6"/>
  <c r="DK110" i="6" s="1"/>
  <c r="KC18" i="6"/>
  <c r="KC110" i="6" s="1"/>
  <c r="DT16" i="7"/>
  <c r="CO17" i="7"/>
  <c r="CG17" i="7"/>
  <c r="GJ15" i="7"/>
  <c r="JZ36" i="7"/>
  <c r="EO15" i="7"/>
  <c r="JE14" i="7"/>
  <c r="FU14" i="7"/>
  <c r="KH18" i="6"/>
  <c r="KH110" i="6" s="1"/>
  <c r="DG36" i="7"/>
  <c r="CL15" i="7"/>
  <c r="BV17" i="7"/>
  <c r="GY15" i="7"/>
  <c r="HS20" i="6"/>
  <c r="HS112" i="6" s="1"/>
  <c r="CM19" i="7"/>
  <c r="CM37" i="7" s="1"/>
  <c r="CM41" i="7" s="1"/>
  <c r="CM50" i="7" s="1"/>
  <c r="HL36" i="7"/>
  <c r="EP15" i="7"/>
  <c r="IE14" i="7"/>
  <c r="BU36" i="7"/>
  <c r="GN18" i="7"/>
  <c r="HQ19" i="7"/>
  <c r="HQ37" i="7" s="1"/>
  <c r="BU17" i="7"/>
  <c r="DT20" i="6"/>
  <c r="DT112" i="6" s="1"/>
  <c r="DZ18" i="7"/>
  <c r="BS15" i="7"/>
  <c r="HY14" i="7"/>
  <c r="HW36" i="7"/>
  <c r="BH20" i="6"/>
  <c r="BH112" i="6" s="1"/>
  <c r="Y17" i="7"/>
  <c r="FZ20" i="6"/>
  <c r="FZ112" i="6" s="1"/>
  <c r="BC36" i="7"/>
  <c r="U17" i="7"/>
  <c r="JH18" i="6"/>
  <c r="JH110" i="6" s="1"/>
  <c r="FD19" i="7"/>
  <c r="HL19" i="7"/>
  <c r="BX15" i="7"/>
  <c r="DH18" i="7"/>
  <c r="HM20" i="6"/>
  <c r="HM112" i="6" s="1"/>
  <c r="GT14" i="7"/>
  <c r="JW18" i="6"/>
  <c r="JW110" i="6" s="1"/>
  <c r="N18" i="7"/>
  <c r="JL36" i="7"/>
  <c r="KK14" i="7"/>
  <c r="HV36" i="7"/>
  <c r="CA20" i="6"/>
  <c r="CA112" i="6" s="1"/>
  <c r="FJ36" i="7"/>
  <c r="FB18" i="7"/>
  <c r="FM17" i="7"/>
  <c r="CE16" i="7"/>
  <c r="BH16" i="6"/>
  <c r="BH108" i="6" s="1"/>
  <c r="CD16" i="7"/>
  <c r="IE18" i="7"/>
  <c r="IJ15" i="7"/>
  <c r="P16" i="7"/>
  <c r="GI20" i="6"/>
  <c r="GI112" i="6" s="1"/>
  <c r="M18" i="7"/>
  <c r="FR36" i="7"/>
  <c r="KC15" i="7"/>
  <c r="HY19" i="7"/>
  <c r="HY37" i="7" s="1"/>
  <c r="DK16" i="7"/>
  <c r="IS17" i="7"/>
  <c r="GT19" i="7"/>
  <c r="GT37" i="7" s="1"/>
  <c r="GV18" i="6"/>
  <c r="GV110" i="6" s="1"/>
  <c r="AR16" i="6"/>
  <c r="AR108" i="6" s="1"/>
  <c r="JH16" i="6"/>
  <c r="JH108" i="6" s="1"/>
  <c r="FJ18" i="6"/>
  <c r="FJ110" i="6" s="1"/>
  <c r="FV16" i="7"/>
  <c r="CS14" i="7"/>
  <c r="JD36" i="7"/>
  <c r="FT19" i="7"/>
  <c r="FT37" i="7" s="1"/>
  <c r="IJ16" i="7"/>
  <c r="CN18" i="6"/>
  <c r="CN110" i="6" s="1"/>
  <c r="JM15" i="7"/>
  <c r="HP15" i="7"/>
  <c r="Q18" i="7"/>
  <c r="KN16" i="6"/>
  <c r="KN108" i="6" s="1"/>
  <c r="FQ18" i="7"/>
  <c r="FP20" i="6"/>
  <c r="FP112" i="6" s="1"/>
  <c r="FI19" i="7"/>
  <c r="FI37" i="7" s="1"/>
  <c r="AC20" i="6"/>
  <c r="AC112" i="6" s="1"/>
  <c r="AG36" i="7"/>
  <c r="KO17" i="7"/>
  <c r="HR15" i="7"/>
  <c r="EV19" i="7"/>
  <c r="EV37" i="7" s="1"/>
  <c r="HJ15" i="7"/>
  <c r="HN36" i="7"/>
  <c r="GT16" i="7"/>
  <c r="GN16" i="6"/>
  <c r="GN108" i="6" s="1"/>
  <c r="GB18" i="6"/>
  <c r="GB110" i="6" s="1"/>
  <c r="DW17" i="7"/>
  <c r="EY19" i="7"/>
  <c r="EY37" i="7" s="1"/>
  <c r="FR16" i="6"/>
  <c r="FR108" i="6" s="1"/>
  <c r="KM16" i="7"/>
  <c r="DH14" i="7"/>
  <c r="AS17" i="7"/>
  <c r="CA36" i="7"/>
  <c r="P18" i="7"/>
  <c r="DS18" i="6"/>
  <c r="DS110" i="6" s="1"/>
  <c r="IA16" i="7"/>
  <c r="EJ16" i="6"/>
  <c r="EJ108" i="6" s="1"/>
  <c r="EN18" i="7"/>
  <c r="IG16" i="7"/>
  <c r="CV16" i="6"/>
  <c r="CV108" i="6" s="1"/>
  <c r="AS16" i="6"/>
  <c r="AS108" i="6" s="1"/>
  <c r="GA20" i="6"/>
  <c r="GA112" i="6" s="1"/>
  <c r="FD16" i="7"/>
  <c r="AT18" i="7"/>
  <c r="DA17" i="7"/>
  <c r="EP17" i="7"/>
  <c r="AD18" i="7"/>
  <c r="IU36" i="7"/>
  <c r="CG18" i="7"/>
  <c r="AW17" i="7"/>
  <c r="CR15" i="7"/>
  <c r="FK15" i="7"/>
  <c r="JC15" i="7"/>
  <c r="DE20" i="6"/>
  <c r="DE112" i="6" s="1"/>
  <c r="IL36" i="7"/>
  <c r="AR18" i="6"/>
  <c r="AR110" i="6" s="1"/>
  <c r="GS36" i="7"/>
  <c r="GQ20" i="6"/>
  <c r="GQ112" i="6" s="1"/>
  <c r="GT17" i="7"/>
  <c r="JB17" i="7"/>
  <c r="FT15" i="7"/>
  <c r="CQ20" i="6"/>
  <c r="CQ112" i="6" s="1"/>
  <c r="DO19" i="7"/>
  <c r="DO37" i="7" s="1"/>
  <c r="EF18" i="7"/>
  <c r="JZ18" i="7"/>
  <c r="HB16" i="7"/>
  <c r="DQ14" i="7"/>
  <c r="GZ36" i="7"/>
  <c r="BX19" i="7"/>
  <c r="HX16" i="7"/>
  <c r="II12" i="6"/>
  <c r="GC17" i="7"/>
  <c r="BK35" i="7"/>
  <c r="FH14" i="7"/>
  <c r="DO20" i="7"/>
  <c r="BL20" i="7"/>
  <c r="DS20" i="7"/>
  <c r="G20" i="7"/>
  <c r="JE20" i="7"/>
  <c r="IV20" i="7"/>
  <c r="IY20" i="7"/>
  <c r="BT20" i="7"/>
  <c r="HT20" i="7"/>
  <c r="FN20" i="7"/>
  <c r="CJ20" i="7"/>
  <c r="GR20" i="7"/>
  <c r="DG20" i="7"/>
  <c r="JN20" i="7"/>
  <c r="FU20" i="7"/>
  <c r="AO20" i="7"/>
  <c r="JL20" i="7"/>
  <c r="JT20" i="7"/>
  <c r="HH20" i="7"/>
  <c r="F20" i="7"/>
  <c r="GM20" i="7"/>
  <c r="FS20" i="7"/>
  <c r="AE20" i="7"/>
  <c r="R20" i="6"/>
  <c r="FQ15" i="7"/>
  <c r="KN25" i="7"/>
  <c r="AN25" i="7"/>
  <c r="ES25" i="7"/>
  <c r="HV25" i="7"/>
  <c r="HX25" i="7"/>
  <c r="Z25" i="7"/>
  <c r="CL25" i="7"/>
  <c r="DZ20" i="6"/>
  <c r="DZ112" i="6" s="1"/>
  <c r="IH36" i="7"/>
  <c r="GY19" i="7"/>
  <c r="GY37" i="7" s="1"/>
  <c r="U36" i="7"/>
  <c r="JO14" i="7"/>
  <c r="IP35" i="7"/>
  <c r="BT16" i="7"/>
  <c r="X18" i="6"/>
  <c r="IK36" i="7"/>
  <c r="JP36" i="7"/>
  <c r="CG25" i="7"/>
  <c r="HR25" i="7"/>
  <c r="GL25" i="7"/>
  <c r="DS14" i="7"/>
  <c r="KN14" i="7"/>
  <c r="ED20" i="6"/>
  <c r="ED112" i="6" s="1"/>
  <c r="BO12" i="6"/>
  <c r="BW20" i="7"/>
  <c r="HD15" i="7"/>
  <c r="GG36" i="7"/>
  <c r="HD20" i="7"/>
  <c r="GW15" i="7"/>
  <c r="DL17" i="7"/>
  <c r="JF20" i="6"/>
  <c r="JF112" i="6" s="1"/>
  <c r="KE35" i="7"/>
  <c r="CD20" i="7"/>
  <c r="EQ16" i="6"/>
  <c r="EQ108" i="6" s="1"/>
  <c r="FH15" i="7"/>
  <c r="EY14" i="7"/>
  <c r="CG20" i="7"/>
  <c r="EQ15" i="7"/>
  <c r="EI15" i="7"/>
  <c r="FB18" i="6"/>
  <c r="FB110" i="6" s="1"/>
  <c r="DL16" i="7"/>
  <c r="HE14" i="7"/>
  <c r="CF35" i="7"/>
  <c r="CF41" i="7" s="1"/>
  <c r="CF50" i="7" s="1"/>
  <c r="BV36" i="7"/>
  <c r="JR35" i="7"/>
  <c r="CN17" i="7"/>
  <c r="DN14" i="7"/>
  <c r="KD20" i="6"/>
  <c r="KD112" i="6" s="1"/>
  <c r="AD20" i="6"/>
  <c r="AD112" i="6" s="1"/>
  <c r="Y16" i="6"/>
  <c r="F15" i="7"/>
  <c r="IA20" i="7"/>
  <c r="AX20" i="7"/>
  <c r="CP16" i="7"/>
  <c r="F14" i="7"/>
  <c r="AC19" i="7"/>
  <c r="AC37" i="7" s="1"/>
  <c r="JX16" i="6"/>
  <c r="JX108" i="6" s="1"/>
  <c r="S16" i="6"/>
  <c r="IZ19" i="7"/>
  <c r="IZ37" i="7" s="1"/>
  <c r="GM15" i="7"/>
  <c r="AV18" i="6"/>
  <c r="AV110" i="6" s="1"/>
  <c r="AQ15" i="7"/>
  <c r="FM20" i="6"/>
  <c r="FM112" i="6" s="1"/>
  <c r="IS18" i="6"/>
  <c r="IS110" i="6" s="1"/>
  <c r="GP35" i="7"/>
  <c r="JP20" i="7"/>
  <c r="AH19" i="7"/>
  <c r="AH37" i="7" s="1"/>
  <c r="GK18" i="6"/>
  <c r="GK110" i="6" s="1"/>
  <c r="HF35" i="7"/>
  <c r="AL20" i="6"/>
  <c r="AL112" i="6" s="1"/>
  <c r="HS15" i="7"/>
  <c r="GF17" i="7"/>
  <c r="ID18" i="6"/>
  <c r="ID110" i="6" s="1"/>
  <c r="DJ19" i="7"/>
  <c r="DJ37" i="7" s="1"/>
  <c r="KL18" i="6"/>
  <c r="KL110" i="6" s="1"/>
  <c r="EJ14" i="7"/>
  <c r="JX16" i="7"/>
  <c r="CP15" i="7"/>
  <c r="DE20" i="7"/>
  <c r="BH15" i="7"/>
  <c r="EH18" i="6"/>
  <c r="EH110" i="6" s="1"/>
  <c r="CU15" i="7"/>
  <c r="AQ36" i="7"/>
  <c r="EN16" i="6"/>
  <c r="EN108" i="6" s="1"/>
  <c r="GG15" i="7"/>
  <c r="FR18" i="6"/>
  <c r="FR110" i="6" s="1"/>
  <c r="KC17" i="7"/>
  <c r="AD18" i="6"/>
  <c r="AD110" i="6" s="1"/>
  <c r="K14" i="7"/>
  <c r="AC18" i="6"/>
  <c r="AC110" i="6" s="1"/>
  <c r="FT16" i="6"/>
  <c r="FT108" i="6" s="1"/>
  <c r="FN36" i="7"/>
  <c r="Q20" i="6"/>
  <c r="GU16" i="6"/>
  <c r="GU108" i="6" s="1"/>
  <c r="DI16" i="6"/>
  <c r="DI108" i="6" s="1"/>
  <c r="FI35" i="7"/>
  <c r="EG18" i="6"/>
  <c r="EG110" i="6" s="1"/>
  <c r="IK15" i="7"/>
  <c r="AJ21" i="6"/>
  <c r="AJ113" i="6" s="1"/>
  <c r="ID21" i="6"/>
  <c r="ID113" i="6" s="1"/>
  <c r="IG21" i="6"/>
  <c r="IG113" i="6" s="1"/>
  <c r="CK21" i="6"/>
  <c r="CK113" i="6" s="1"/>
  <c r="EW21" i="6"/>
  <c r="EW113" i="6" s="1"/>
  <c r="LA21" i="6"/>
  <c r="LA113" i="6" s="1"/>
  <c r="DH21" i="6"/>
  <c r="DH113" i="6" s="1"/>
  <c r="EF21" i="6"/>
  <c r="EF113" i="6" s="1"/>
  <c r="LB21" i="6"/>
  <c r="LB113" i="6" s="1"/>
  <c r="KC21" i="6"/>
  <c r="KC113" i="6" s="1"/>
  <c r="IT21" i="6"/>
  <c r="IT113" i="6" s="1"/>
  <c r="BV21" i="6"/>
  <c r="BV113" i="6" s="1"/>
  <c r="EG21" i="6"/>
  <c r="EG113" i="6" s="1"/>
  <c r="LC21" i="6"/>
  <c r="LC113" i="6" s="1"/>
  <c r="CJ21" i="6"/>
  <c r="CJ113" i="6" s="1"/>
  <c r="II21" i="6"/>
  <c r="II113" i="6" s="1"/>
  <c r="IJ21" i="6"/>
  <c r="IJ113" i="6" s="1"/>
  <c r="CQ21" i="6"/>
  <c r="CQ113" i="6" s="1"/>
  <c r="HE18" i="6"/>
  <c r="HE110" i="6" s="1"/>
  <c r="KI21" i="6"/>
  <c r="KI113" i="6" s="1"/>
  <c r="FI21" i="6"/>
  <c r="FI113" i="6" s="1"/>
  <c r="G21" i="6"/>
  <c r="G113" i="6" s="1"/>
  <c r="S113" i="6"/>
  <c r="HQ25" i="7"/>
  <c r="BD104" i="6"/>
  <c r="BD24" i="6"/>
  <c r="BT104" i="6"/>
  <c r="W104" i="6"/>
  <c r="K12" i="6"/>
  <c r="X113" i="6"/>
  <c r="L21" i="6"/>
  <c r="L113" i="6" s="1"/>
  <c r="JZ104" i="6"/>
  <c r="FM25" i="7"/>
  <c r="I25" i="7"/>
  <c r="DA25" i="7"/>
  <c r="BN104" i="6"/>
  <c r="T113" i="6"/>
  <c r="H21" i="6"/>
  <c r="H113" i="6" s="1"/>
  <c r="GN25" i="7"/>
  <c r="JU36" i="7"/>
  <c r="ET20" i="6"/>
  <c r="ET112" i="6" s="1"/>
  <c r="GN36" i="7"/>
  <c r="KA14" i="7"/>
  <c r="DT18" i="7"/>
  <c r="CY14" i="7"/>
  <c r="BR18" i="7"/>
  <c r="FN16" i="7"/>
  <c r="HN16" i="6"/>
  <c r="HN108" i="6" s="1"/>
  <c r="KO18" i="7"/>
  <c r="AS20" i="6"/>
  <c r="AS112" i="6" s="1"/>
  <c r="EM14" i="7"/>
  <c r="AL18" i="7"/>
  <c r="FB20" i="6"/>
  <c r="FB112" i="6" s="1"/>
  <c r="ET18" i="7"/>
  <c r="BD18" i="7"/>
  <c r="FB17" i="7"/>
  <c r="HC16" i="7"/>
  <c r="JR18" i="7"/>
  <c r="GY17" i="7"/>
  <c r="CA15" i="7"/>
  <c r="JR18" i="6"/>
  <c r="JR110" i="6" s="1"/>
  <c r="Y14" i="7"/>
  <c r="EY16" i="7"/>
  <c r="ER14" i="7"/>
  <c r="AW16" i="7"/>
  <c r="EI16" i="6"/>
  <c r="EI108" i="6" s="1"/>
  <c r="GM18" i="6"/>
  <c r="GM110" i="6" s="1"/>
  <c r="ER18" i="6"/>
  <c r="ER110" i="6" s="1"/>
  <c r="AU17" i="7"/>
  <c r="HW17" i="7"/>
  <c r="KK18" i="7"/>
  <c r="FZ18" i="7"/>
  <c r="FJ16" i="6"/>
  <c r="FJ108" i="6" s="1"/>
  <c r="JS16" i="7"/>
  <c r="KN17" i="7"/>
  <c r="AT17" i="7"/>
  <c r="O18" i="7"/>
  <c r="BZ36" i="7"/>
  <c r="JE16" i="7"/>
  <c r="FD18" i="6"/>
  <c r="FD110" i="6" s="1"/>
  <c r="ID20" i="6"/>
  <c r="ID112" i="6" s="1"/>
  <c r="Y15" i="7"/>
  <c r="R17" i="7"/>
  <c r="IV14" i="7"/>
  <c r="IW18" i="6"/>
  <c r="IW110" i="6" s="1"/>
  <c r="KW16" i="6"/>
  <c r="KW108" i="6" s="1"/>
  <c r="JT14" i="7"/>
  <c r="DI16" i="7"/>
  <c r="KI20" i="6"/>
  <c r="KI112" i="6" s="1"/>
  <c r="BX14" i="7"/>
  <c r="KY16" i="6"/>
  <c r="KY108" i="6" s="1"/>
  <c r="AE18" i="6"/>
  <c r="AE110" i="6" s="1"/>
  <c r="AN14" i="7"/>
  <c r="GB15" i="7"/>
  <c r="AQ14" i="7"/>
  <c r="IK20" i="6"/>
  <c r="IK112" i="6" s="1"/>
  <c r="FE18" i="7"/>
  <c r="DL18" i="6"/>
  <c r="DL110" i="6" s="1"/>
  <c r="HN20" i="6"/>
  <c r="HN112" i="6" s="1"/>
  <c r="IW14" i="7"/>
  <c r="AB16" i="6"/>
  <c r="AB108" i="6" s="1"/>
  <c r="EI18" i="6"/>
  <c r="EI110" i="6" s="1"/>
  <c r="AQ20" i="6"/>
  <c r="AQ112" i="6" s="1"/>
  <c r="JG36" i="7"/>
  <c r="DC16" i="6"/>
  <c r="DC108" i="6" s="1"/>
  <c r="EE20" i="6"/>
  <c r="EE112" i="6" s="1"/>
  <c r="N36" i="7"/>
  <c r="AH18" i="7"/>
  <c r="CL18" i="7"/>
  <c r="KF36" i="7"/>
  <c r="GD16" i="7"/>
  <c r="EV14" i="7"/>
  <c r="CI15" i="7"/>
  <c r="IU20" i="6"/>
  <c r="IU112" i="6" s="1"/>
  <c r="FG16" i="7"/>
  <c r="AK20" i="6"/>
  <c r="AK112" i="6" s="1"/>
  <c r="DA16" i="7"/>
  <c r="CK16" i="7"/>
  <c r="BZ18" i="7"/>
  <c r="EA18" i="6"/>
  <c r="EA110" i="6" s="1"/>
  <c r="AB36" i="7"/>
  <c r="AZ20" i="6"/>
  <c r="AZ112" i="6" s="1"/>
  <c r="GG17" i="7"/>
  <c r="CF18" i="6"/>
  <c r="CF110" i="6" s="1"/>
  <c r="AE20" i="6"/>
  <c r="AE112" i="6" s="1"/>
  <c r="AZ18" i="7"/>
  <c r="U16" i="6"/>
  <c r="AN19" i="7"/>
  <c r="IJ19" i="7"/>
  <c r="AB17" i="7"/>
  <c r="JJ14" i="7"/>
  <c r="HP14" i="7"/>
  <c r="I15" i="7"/>
  <c r="EF18" i="6"/>
  <c r="EF110" i="6" s="1"/>
  <c r="P16" i="6"/>
  <c r="BK17" i="7"/>
  <c r="KQ20" i="6"/>
  <c r="KQ112" i="6" s="1"/>
  <c r="GZ20" i="6"/>
  <c r="GZ112" i="6" s="1"/>
  <c r="AG14" i="7"/>
  <c r="CM16" i="6"/>
  <c r="CM108" i="6" s="1"/>
  <c r="CQ15" i="7"/>
  <c r="HL18" i="7"/>
  <c r="HL17" i="7"/>
  <c r="IG19" i="7"/>
  <c r="IG37" i="7" s="1"/>
  <c r="IG41" i="7" s="1"/>
  <c r="IG50" i="7" s="1"/>
  <c r="W16" i="7"/>
  <c r="FP16" i="7"/>
  <c r="BX16" i="6"/>
  <c r="BX108" i="6" s="1"/>
  <c r="AF14" i="7"/>
  <c r="FE18" i="6"/>
  <c r="FE110" i="6" s="1"/>
  <c r="Q14" i="7"/>
  <c r="EK19" i="7"/>
  <c r="EK37" i="7" s="1"/>
  <c r="DL20" i="6"/>
  <c r="DL112" i="6" s="1"/>
  <c r="GD15" i="7"/>
  <c r="DT19" i="7"/>
  <c r="BP20" i="6"/>
  <c r="BP112" i="6" s="1"/>
  <c r="HK19" i="7"/>
  <c r="HK37" i="7" s="1"/>
  <c r="HK41" i="7" s="1"/>
  <c r="HK50" i="7" s="1"/>
  <c r="CD17" i="7"/>
  <c r="AU18" i="6"/>
  <c r="AU110" i="6" s="1"/>
  <c r="BJ18" i="7"/>
  <c r="AI16" i="7"/>
  <c r="DG16" i="6"/>
  <c r="DG108" i="6" s="1"/>
  <c r="KV16" i="6"/>
  <c r="KV108" i="6" s="1"/>
  <c r="DB15" i="7"/>
  <c r="CK18" i="7"/>
  <c r="AL16" i="6"/>
  <c r="AL108" i="6" s="1"/>
  <c r="IX36" i="7"/>
  <c r="CE20" i="6"/>
  <c r="CE112" i="6" s="1"/>
  <c r="EC18" i="7"/>
  <c r="FW18" i="6"/>
  <c r="FW110" i="6" s="1"/>
  <c r="AE17" i="7"/>
  <c r="BA20" i="6"/>
  <c r="BA112" i="6" s="1"/>
  <c r="GH18" i="7"/>
  <c r="G17" i="7"/>
  <c r="IV15" i="7"/>
  <c r="HD20" i="6"/>
  <c r="HD112" i="6" s="1"/>
  <c r="CC15" i="7"/>
  <c r="ER19" i="7"/>
  <c r="BC17" i="7"/>
  <c r="CN35" i="7"/>
  <c r="JC18" i="7"/>
  <c r="FV17" i="7"/>
  <c r="L17" i="7"/>
  <c r="P20" i="7"/>
  <c r="IE20" i="7"/>
  <c r="FE20" i="7"/>
  <c r="BR20" i="7"/>
  <c r="KM20" i="7"/>
  <c r="CT20" i="7"/>
  <c r="DT20" i="7"/>
  <c r="FO20" i="7"/>
  <c r="CQ20" i="7"/>
  <c r="JM20" i="7"/>
  <c r="FD20" i="7"/>
  <c r="AU20" i="7"/>
  <c r="DZ20" i="7"/>
  <c r="GN20" i="7"/>
  <c r="IG20" i="7"/>
  <c r="DV20" i="7"/>
  <c r="GP20" i="7"/>
  <c r="EE20" i="7"/>
  <c r="BD20" i="7"/>
  <c r="ED20" i="7"/>
  <c r="IJ20" i="7"/>
  <c r="Z14" i="7"/>
  <c r="IQ14" i="7"/>
  <c r="BO14" i="7"/>
  <c r="FX20" i="7"/>
  <c r="P25" i="7"/>
  <c r="AB25" i="7"/>
  <c r="BA25" i="7"/>
  <c r="BU25" i="7"/>
  <c r="CN25" i="7"/>
  <c r="GB25" i="7"/>
  <c r="HL25" i="7"/>
  <c r="IX25" i="7"/>
  <c r="Y25" i="7"/>
  <c r="L25" i="7"/>
  <c r="FA14" i="7"/>
  <c r="CC18" i="6"/>
  <c r="CC110" i="6" s="1"/>
  <c r="AQ12" i="6"/>
  <c r="EY36" i="7"/>
  <c r="HH36" i="7"/>
  <c r="CT18" i="6"/>
  <c r="CT110" i="6" s="1"/>
  <c r="AX16" i="6"/>
  <c r="AX108" i="6" s="1"/>
  <c r="GG14" i="7"/>
  <c r="HY25" i="7"/>
  <c r="HJ25" i="7"/>
  <c r="HW18" i="6"/>
  <c r="HW110" i="6" s="1"/>
  <c r="AY12" i="6"/>
  <c r="U20" i="7"/>
  <c r="KA35" i="7"/>
  <c r="EO35" i="7"/>
  <c r="GK36" i="7"/>
  <c r="CP20" i="6"/>
  <c r="CP112" i="6" s="1"/>
  <c r="DJ20" i="7"/>
  <c r="EA15" i="7"/>
  <c r="JI20" i="7"/>
  <c r="AJ12" i="6"/>
  <c r="HT14" i="7"/>
  <c r="AY19" i="7"/>
  <c r="AY37" i="7" s="1"/>
  <c r="IF20" i="6"/>
  <c r="IF112" i="6" s="1"/>
  <c r="JA16" i="7"/>
  <c r="AQ20" i="7"/>
  <c r="ET19" i="7"/>
  <c r="ET37" i="7" s="1"/>
  <c r="FW14" i="7"/>
  <c r="GU14" i="7"/>
  <c r="BR19" i="7"/>
  <c r="BR37" i="7" s="1"/>
  <c r="DJ16" i="6"/>
  <c r="DJ108" i="6" s="1"/>
  <c r="ED18" i="6"/>
  <c r="ED110" i="6" s="1"/>
  <c r="DX16" i="7"/>
  <c r="JO15" i="7"/>
  <c r="BP15" i="7"/>
  <c r="AJ17" i="7"/>
  <c r="AU16" i="7"/>
  <c r="U14" i="7"/>
  <c r="HO16" i="7"/>
  <c r="CC20" i="6"/>
  <c r="CC112" i="6" s="1"/>
  <c r="IY17" i="7"/>
  <c r="FL20" i="6"/>
  <c r="FL112" i="6" s="1"/>
  <c r="BF19" i="7"/>
  <c r="BF37" i="7" s="1"/>
  <c r="DV14" i="7"/>
  <c r="JN18" i="6"/>
  <c r="JN110" i="6" s="1"/>
  <c r="KM20" i="6"/>
  <c r="KM112" i="6" s="1"/>
  <c r="DM20" i="7"/>
  <c r="AK35" i="7"/>
  <c r="JA14" i="7"/>
  <c r="FK18" i="6"/>
  <c r="FK110" i="6" s="1"/>
  <c r="GV17" i="7"/>
  <c r="M15" i="7"/>
  <c r="FB14" i="7"/>
  <c r="IK14" i="7"/>
  <c r="EB16" i="7"/>
  <c r="HK16" i="6"/>
  <c r="HK108" i="6" s="1"/>
  <c r="CE36" i="7"/>
  <c r="R16" i="6"/>
  <c r="BN17" i="7"/>
  <c r="X20" i="6"/>
  <c r="EL20" i="6"/>
  <c r="EL112" i="6" s="1"/>
  <c r="BI15" i="7"/>
  <c r="CI12" i="6"/>
  <c r="CQ19" i="7"/>
  <c r="CQ37" i="7" s="1"/>
  <c r="FT36" i="7"/>
  <c r="KO20" i="7"/>
  <c r="AD15" i="7"/>
  <c r="JK19" i="7"/>
  <c r="JK37" i="7" s="1"/>
  <c r="AI15" i="7"/>
  <c r="CO14" i="7"/>
  <c r="HE19" i="7"/>
  <c r="HE37" i="7" s="1"/>
  <c r="AS15" i="7"/>
  <c r="BZ20" i="6"/>
  <c r="BZ112" i="6" s="1"/>
  <c r="JT20" i="6"/>
  <c r="JT112" i="6" s="1"/>
  <c r="BR18" i="6"/>
  <c r="BR110" i="6" s="1"/>
  <c r="BR20" i="6"/>
  <c r="BR112" i="6" s="1"/>
  <c r="DA20" i="6"/>
  <c r="DA112" i="6" s="1"/>
  <c r="DP19" i="7"/>
  <c r="DP37" i="7" s="1"/>
  <c r="KK18" i="6"/>
  <c r="KK110" i="6" s="1"/>
  <c r="IC18" i="6"/>
  <c r="IC110" i="6" s="1"/>
  <c r="AS18" i="6"/>
  <c r="AS110" i="6" s="1"/>
  <c r="IV16" i="7"/>
  <c r="HN18" i="6"/>
  <c r="HN110" i="6" s="1"/>
  <c r="JI36" i="7"/>
  <c r="JP18" i="7"/>
  <c r="GW20" i="6"/>
  <c r="GW112" i="6" s="1"/>
  <c r="AP19" i="7"/>
  <c r="AP37" i="7" s="1"/>
  <c r="JH15" i="7"/>
  <c r="AS35" i="7"/>
  <c r="DM35" i="7"/>
  <c r="IZ36" i="7"/>
  <c r="Z35" i="7"/>
  <c r="FQ35" i="7"/>
  <c r="L15" i="7"/>
  <c r="AK16" i="7"/>
  <c r="HM14" i="7"/>
  <c r="AF17" i="7"/>
  <c r="DD16" i="7"/>
  <c r="EX14" i="7"/>
  <c r="HE16" i="7"/>
  <c r="EI18" i="7"/>
  <c r="AV36" i="7"/>
  <c r="AV21" i="6"/>
  <c r="AV113" i="6" s="1"/>
  <c r="DV21" i="6"/>
  <c r="DV113" i="6" s="1"/>
  <c r="KS21" i="6"/>
  <c r="KS113" i="6" s="1"/>
  <c r="HW21" i="6"/>
  <c r="HW113" i="6" s="1"/>
  <c r="EJ21" i="6"/>
  <c r="EJ113" i="6" s="1"/>
  <c r="HO21" i="6"/>
  <c r="HO113" i="6" s="1"/>
  <c r="GS21" i="6"/>
  <c r="GS113" i="6" s="1"/>
  <c r="GT21" i="6"/>
  <c r="GT113" i="6" s="1"/>
  <c r="CO40" i="7"/>
  <c r="HO40" i="7"/>
  <c r="HU40" i="7"/>
  <c r="IM40" i="7"/>
  <c r="CM40" i="7"/>
  <c r="KK40" i="7"/>
  <c r="FI40" i="7"/>
  <c r="CA40" i="7"/>
  <c r="GD40" i="7"/>
  <c r="AM40" i="7"/>
  <c r="FT40" i="7"/>
  <c r="W40" i="7"/>
  <c r="KA40" i="7"/>
  <c r="AZ40" i="7"/>
  <c r="AH40" i="7"/>
  <c r="CE40" i="7"/>
  <c r="GU40" i="7"/>
  <c r="DA40" i="7"/>
  <c r="AF40" i="7"/>
  <c r="BL40" i="7"/>
  <c r="EW40" i="7"/>
  <c r="HJ40" i="7"/>
  <c r="HM40" i="7"/>
  <c r="ER40" i="7"/>
  <c r="BU40" i="7"/>
  <c r="JW40" i="7"/>
  <c r="AS40" i="7"/>
  <c r="EO40" i="7"/>
  <c r="FU40" i="7"/>
  <c r="JK40" i="7"/>
  <c r="DJ40" i="7"/>
  <c r="GZ40" i="7"/>
  <c r="AN40" i="7"/>
  <c r="DP40" i="7"/>
  <c r="FW40" i="7"/>
  <c r="HB40" i="7"/>
  <c r="JT40" i="7"/>
  <c r="P40" i="7"/>
  <c r="HY40" i="7"/>
  <c r="EB40" i="7"/>
  <c r="AE40" i="7"/>
  <c r="CK40" i="7"/>
  <c r="FS40" i="7"/>
  <c r="BT40" i="7"/>
  <c r="HH21" i="6"/>
  <c r="HH113" i="6" s="1"/>
  <c r="JQ21" i="6"/>
  <c r="JQ113" i="6" s="1"/>
  <c r="FX21" i="6"/>
  <c r="FX113" i="6" s="1"/>
  <c r="CR21" i="6"/>
  <c r="CR113" i="6" s="1"/>
  <c r="CD21" i="6"/>
  <c r="CD113" i="6" s="1"/>
  <c r="IO21" i="6"/>
  <c r="IO113" i="6" s="1"/>
  <c r="FG21" i="6"/>
  <c r="FG113" i="6" s="1"/>
  <c r="DE40" i="7"/>
  <c r="JC17" i="7"/>
  <c r="JR40" i="7"/>
  <c r="AP25" i="7"/>
  <c r="KU104" i="6"/>
  <c r="DC104" i="6"/>
  <c r="AC25" i="7"/>
  <c r="CG104" i="6"/>
  <c r="JL25" i="7"/>
  <c r="AN104" i="6"/>
  <c r="DP25" i="7"/>
  <c r="DO16" i="6"/>
  <c r="DO108" i="6" s="1"/>
  <c r="FC17" i="7"/>
  <c r="AM14" i="7"/>
  <c r="AK16" i="6"/>
  <c r="AK108" i="6" s="1"/>
  <c r="DU18" i="7"/>
  <c r="EL16" i="6"/>
  <c r="EL108" i="6" s="1"/>
  <c r="JK14" i="7"/>
  <c r="EC19" i="7"/>
  <c r="EC37" i="7" s="1"/>
  <c r="FS20" i="6"/>
  <c r="FS112" i="6" s="1"/>
  <c r="CJ16" i="6"/>
  <c r="CJ108" i="6" s="1"/>
  <c r="CS17" i="7"/>
  <c r="EG36" i="7"/>
  <c r="IN19" i="7"/>
  <c r="IN37" i="7" s="1"/>
  <c r="KH17" i="7"/>
  <c r="CN16" i="6"/>
  <c r="CN108" i="6" s="1"/>
  <c r="AB20" i="6"/>
  <c r="AB112" i="6" s="1"/>
  <c r="BO16" i="7"/>
  <c r="EU36" i="7"/>
  <c r="KC16" i="7"/>
  <c r="CX36" i="7"/>
  <c r="HG17" i="7"/>
  <c r="AB16" i="7"/>
  <c r="D19" i="7"/>
  <c r="EM18" i="7"/>
  <c r="DC18" i="6"/>
  <c r="DC110" i="6" s="1"/>
  <c r="DG18" i="6"/>
  <c r="DG110" i="6" s="1"/>
  <c r="IQ18" i="6"/>
  <c r="IQ110" i="6" s="1"/>
  <c r="HQ14" i="7"/>
  <c r="JA18" i="6"/>
  <c r="JA110" i="6" s="1"/>
  <c r="DO36" i="7"/>
  <c r="EL36" i="7"/>
  <c r="HL18" i="6"/>
  <c r="HL110" i="6" s="1"/>
  <c r="AH15" i="7"/>
  <c r="KI16" i="6"/>
  <c r="KI108" i="6" s="1"/>
  <c r="FQ16" i="6"/>
  <c r="FQ108" i="6" s="1"/>
  <c r="BB18" i="7"/>
  <c r="DX20" i="6"/>
  <c r="DX112" i="6" s="1"/>
  <c r="JT19" i="7"/>
  <c r="EJ19" i="7"/>
  <c r="EJ37" i="7" s="1"/>
  <c r="FQ20" i="6"/>
  <c r="FQ112" i="6" s="1"/>
  <c r="FZ16" i="6"/>
  <c r="FZ108" i="6" s="1"/>
  <c r="DT15" i="7"/>
  <c r="IY36" i="7"/>
  <c r="HF18" i="7"/>
  <c r="ID36" i="7"/>
  <c r="FR20" i="6"/>
  <c r="FR112" i="6" s="1"/>
  <c r="BR16" i="6"/>
  <c r="BR108" i="6" s="1"/>
  <c r="IY18" i="6"/>
  <c r="IY110" i="6" s="1"/>
  <c r="JZ17" i="7"/>
  <c r="IQ19" i="7"/>
  <c r="IQ37" i="7" s="1"/>
  <c r="EH15" i="7"/>
  <c r="GK16" i="7"/>
  <c r="FH36" i="7"/>
  <c r="W16" i="6"/>
  <c r="BL36" i="7"/>
  <c r="DP18" i="7"/>
  <c r="BL15" i="7"/>
  <c r="AK36" i="7"/>
  <c r="FI18" i="7"/>
  <c r="FY20" i="6"/>
  <c r="FY112" i="6" s="1"/>
  <c r="JB20" i="6"/>
  <c r="JB112" i="6" s="1"/>
  <c r="AE36" i="7"/>
  <c r="CX18" i="7"/>
  <c r="BU14" i="7"/>
  <c r="EK14" i="7"/>
  <c r="BL19" i="7"/>
  <c r="KB36" i="7"/>
  <c r="CE18" i="6"/>
  <c r="CE110" i="6" s="1"/>
  <c r="IL17" i="7"/>
  <c r="AE18" i="7"/>
  <c r="JR19" i="7"/>
  <c r="JR37" i="7" s="1"/>
  <c r="CC18" i="7"/>
  <c r="AT16" i="6"/>
  <c r="AT108" i="6" s="1"/>
  <c r="GU36" i="7"/>
  <c r="FO16" i="7"/>
  <c r="FS19" i="7"/>
  <c r="FS37" i="7" s="1"/>
  <c r="IM36" i="7"/>
  <c r="IK18" i="7"/>
  <c r="EC20" i="6"/>
  <c r="EC112" i="6" s="1"/>
  <c r="IO16" i="7"/>
  <c r="AM16" i="6"/>
  <c r="AM108" i="6" s="1"/>
  <c r="GU16" i="7"/>
  <c r="K36" i="7"/>
  <c r="KQ16" i="6"/>
  <c r="KQ108" i="6" s="1"/>
  <c r="EO19" i="7"/>
  <c r="EO37" i="7" s="1"/>
  <c r="DB19" i="7"/>
  <c r="DB37" i="7" s="1"/>
  <c r="DB41" i="7" s="1"/>
  <c r="DB50" i="7" s="1"/>
  <c r="HV16" i="6"/>
  <c r="HV108" i="6" s="1"/>
  <c r="IE16" i="6"/>
  <c r="IE108" i="6" s="1"/>
  <c r="BJ17" i="7"/>
  <c r="EQ19" i="7"/>
  <c r="EQ37" i="7" s="1"/>
  <c r="FI16" i="6"/>
  <c r="FI108" i="6" s="1"/>
  <c r="IJ17" i="7"/>
  <c r="GQ17" i="7"/>
  <c r="GM20" i="6"/>
  <c r="GM112" i="6" s="1"/>
  <c r="HA16" i="7"/>
  <c r="CQ17" i="7"/>
  <c r="JA16" i="6"/>
  <c r="JA108" i="6" s="1"/>
  <c r="IE15" i="7"/>
  <c r="FS17" i="7"/>
  <c r="BQ16" i="6"/>
  <c r="BQ108" i="6" s="1"/>
  <c r="DD20" i="6"/>
  <c r="DD112" i="6" s="1"/>
  <c r="FK36" i="7"/>
  <c r="IG15" i="7"/>
  <c r="FO19" i="7"/>
  <c r="FO37" i="7" s="1"/>
  <c r="FO41" i="7" s="1"/>
  <c r="FO50" i="7" s="1"/>
  <c r="CK14" i="7"/>
  <c r="AN15" i="7"/>
  <c r="KF18" i="6"/>
  <c r="KF110" i="6" s="1"/>
  <c r="F36" i="7"/>
  <c r="IE17" i="7"/>
  <c r="BL18" i="6"/>
  <c r="BL110" i="6" s="1"/>
  <c r="BQ20" i="6"/>
  <c r="BQ112" i="6" s="1"/>
  <c r="GC16" i="7"/>
  <c r="GZ17" i="7"/>
  <c r="HB17" i="7"/>
  <c r="BN16" i="7"/>
  <c r="EN15" i="7"/>
  <c r="JI14" i="7"/>
  <c r="CB14" i="7"/>
  <c r="HH15" i="7"/>
  <c r="EA16" i="6"/>
  <c r="EA108" i="6" s="1"/>
  <c r="GH17" i="7"/>
  <c r="JB19" i="7"/>
  <c r="JB37" i="7" s="1"/>
  <c r="AA16" i="7"/>
  <c r="FH20" i="6"/>
  <c r="FH112" i="6" s="1"/>
  <c r="IL16" i="6"/>
  <c r="IL108" i="6" s="1"/>
  <c r="DQ18" i="7"/>
  <c r="AG15" i="7"/>
  <c r="EH17" i="7"/>
  <c r="GZ19" i="7"/>
  <c r="CT16" i="7"/>
  <c r="HM16" i="6"/>
  <c r="HM108" i="6" s="1"/>
  <c r="GN17" i="7"/>
  <c r="KH18" i="7"/>
  <c r="HN17" i="7"/>
  <c r="BV15" i="7"/>
  <c r="GX36" i="7"/>
  <c r="FK17" i="7"/>
  <c r="HT19" i="7"/>
  <c r="HT37" i="7" s="1"/>
  <c r="HT20" i="6"/>
  <c r="HT112" i="6" s="1"/>
  <c r="K16" i="7"/>
  <c r="GX17" i="7"/>
  <c r="DT14" i="7"/>
  <c r="ER15" i="7"/>
  <c r="FJ20" i="6"/>
  <c r="FJ112" i="6" s="1"/>
  <c r="JD14" i="7"/>
  <c r="GZ18" i="7"/>
  <c r="EM16" i="6"/>
  <c r="EM108" i="6" s="1"/>
  <c r="IT36" i="7"/>
  <c r="GD18" i="6"/>
  <c r="GD110" i="6" s="1"/>
  <c r="BT36" i="7"/>
  <c r="GK14" i="7"/>
  <c r="AU18" i="7"/>
  <c r="HS19" i="7"/>
  <c r="HS37" i="7" s="1"/>
  <c r="HS41" i="7" s="1"/>
  <c r="HS50" i="7" s="1"/>
  <c r="DE16" i="6"/>
  <c r="DE108" i="6" s="1"/>
  <c r="GX14" i="7"/>
  <c r="GL15" i="7"/>
  <c r="HG18" i="7"/>
  <c r="GP17" i="7"/>
  <c r="W17" i="7"/>
  <c r="BG35" i="7"/>
  <c r="HD18" i="6"/>
  <c r="HD110" i="6" s="1"/>
  <c r="FG17" i="7"/>
  <c r="IL14" i="7"/>
  <c r="CH20" i="7"/>
  <c r="GS20" i="7"/>
  <c r="FJ20" i="7"/>
  <c r="FR20" i="7"/>
  <c r="AM20" i="7"/>
  <c r="HZ20" i="7"/>
  <c r="FL20" i="7"/>
  <c r="DC20" i="7"/>
  <c r="EU20" i="7"/>
  <c r="EA20" i="7"/>
  <c r="AV20" i="7"/>
  <c r="BB20" i="7"/>
  <c r="HQ20" i="7"/>
  <c r="CB20" i="7"/>
  <c r="FC20" i="7"/>
  <c r="CY20" i="7"/>
  <c r="IL20" i="7"/>
  <c r="HF20" i="7"/>
  <c r="HG20" i="7"/>
  <c r="AH20" i="7"/>
  <c r="GY20" i="7"/>
  <c r="CE15" i="7"/>
  <c r="AH18" i="6"/>
  <c r="AH110" i="6" s="1"/>
  <c r="HC35" i="7"/>
  <c r="EC14" i="7"/>
  <c r="KN35" i="7"/>
  <c r="KN41" i="7" s="1"/>
  <c r="KN50" i="7" s="1"/>
  <c r="JZ18" i="6"/>
  <c r="JZ110" i="6" s="1"/>
  <c r="KB16" i="7"/>
  <c r="GW16" i="7"/>
  <c r="DF25" i="7"/>
  <c r="EP25" i="7"/>
  <c r="F25" i="7"/>
  <c r="KK25" i="7"/>
  <c r="V25" i="7"/>
  <c r="HE25" i="7"/>
  <c r="GX25" i="7"/>
  <c r="IJ25" i="7"/>
  <c r="IL25" i="7"/>
  <c r="HT17" i="7"/>
  <c r="KL36" i="7"/>
  <c r="KC25" i="7"/>
  <c r="CZ25" i="7"/>
  <c r="DH25" i="7"/>
  <c r="GR36" i="7"/>
  <c r="BG12" i="6"/>
  <c r="KJ19" i="7"/>
  <c r="KJ37" i="7" s="1"/>
  <c r="BH35" i="7"/>
  <c r="BV25" i="7"/>
  <c r="JF25" i="7"/>
  <c r="EV17" i="7"/>
  <c r="AH14" i="7"/>
  <c r="EH35" i="7"/>
  <c r="DV15" i="7"/>
  <c r="BN16" i="6"/>
  <c r="BN108" i="6" s="1"/>
  <c r="AC15" i="7"/>
  <c r="BV35" i="7"/>
  <c r="CB18" i="6"/>
  <c r="CB110" i="6" s="1"/>
  <c r="IZ15" i="7"/>
  <c r="CN36" i="7"/>
  <c r="JG17" i="7"/>
  <c r="KP14" i="7"/>
  <c r="HK15" i="7"/>
  <c r="II35" i="7"/>
  <c r="CD35" i="7"/>
  <c r="S20" i="6"/>
  <c r="AO36" i="7"/>
  <c r="AI16" i="6"/>
  <c r="AI108" i="6" s="1"/>
  <c r="JR16" i="7"/>
  <c r="CX14" i="7"/>
  <c r="AJ18" i="7"/>
  <c r="FN17" i="7"/>
  <c r="DK18" i="7"/>
  <c r="DS20" i="6"/>
  <c r="DS112" i="6" s="1"/>
  <c r="JN35" i="7"/>
  <c r="AS14" i="7"/>
  <c r="AJ14" i="7"/>
  <c r="EM19" i="7"/>
  <c r="EM37" i="7" s="1"/>
  <c r="GE20" i="6"/>
  <c r="GE112" i="6" s="1"/>
  <c r="AB18" i="7"/>
  <c r="JQ36" i="7"/>
  <c r="AA20" i="7"/>
  <c r="JO35" i="7"/>
  <c r="AR16" i="7"/>
  <c r="EO20" i="6"/>
  <c r="EO112" i="6" s="1"/>
  <c r="JN20" i="6"/>
  <c r="JN112" i="6" s="1"/>
  <c r="BH20" i="7"/>
  <c r="HR16" i="6"/>
  <c r="HR108" i="6" s="1"/>
  <c r="AL16" i="7"/>
  <c r="HN16" i="7"/>
  <c r="JY14" i="7"/>
  <c r="EY16" i="6"/>
  <c r="EY108" i="6" s="1"/>
  <c r="FX15" i="7"/>
  <c r="HC15" i="7"/>
  <c r="FG14" i="7"/>
  <c r="CG14" i="7"/>
  <c r="IO16" i="6"/>
  <c r="IO108" i="6" s="1"/>
  <c r="FH35" i="7"/>
  <c r="AQ35" i="7"/>
  <c r="IX20" i="6"/>
  <c r="IX112" i="6" s="1"/>
  <c r="GD14" i="7"/>
  <c r="K18" i="7"/>
  <c r="BN20" i="7"/>
  <c r="JS15" i="7"/>
  <c r="DI20" i="6"/>
  <c r="DI112" i="6" s="1"/>
  <c r="FI18" i="6"/>
  <c r="FI110" i="6" s="1"/>
  <c r="DC18" i="7"/>
  <c r="FC20" i="6"/>
  <c r="FC112" i="6" s="1"/>
  <c r="IQ15" i="7"/>
  <c r="DX18" i="7"/>
  <c r="FA16" i="6"/>
  <c r="FA108" i="6" s="1"/>
  <c r="FF14" i="7"/>
  <c r="GF20" i="7"/>
  <c r="EJ15" i="7"/>
  <c r="IO18" i="6"/>
  <c r="IO110" i="6" s="1"/>
  <c r="EG20" i="6"/>
  <c r="EG112" i="6" s="1"/>
  <c r="EC15" i="7"/>
  <c r="BG17" i="7"/>
  <c r="S15" i="7"/>
  <c r="KO35" i="7"/>
  <c r="KW18" i="6"/>
  <c r="KW110" i="6" s="1"/>
  <c r="II15" i="7"/>
  <c r="I18" i="7"/>
  <c r="HK18" i="7"/>
  <c r="BG16" i="6"/>
  <c r="BG108" i="6" s="1"/>
  <c r="IS16" i="7"/>
  <c r="CG15" i="7"/>
  <c r="AE16" i="7"/>
  <c r="JD16" i="6"/>
  <c r="JD108" i="6" s="1"/>
  <c r="HQ21" i="6"/>
  <c r="HQ113" i="6" s="1"/>
  <c r="DA21" i="6"/>
  <c r="DA113" i="6" s="1"/>
  <c r="IV21" i="6"/>
  <c r="IV113" i="6" s="1"/>
  <c r="KB21" i="6"/>
  <c r="KB113" i="6" s="1"/>
  <c r="BL21" i="6"/>
  <c r="BL113" i="6" s="1"/>
  <c r="CW21" i="6"/>
  <c r="CW113" i="6" s="1"/>
  <c r="IY21" i="6"/>
  <c r="IY113" i="6" s="1"/>
  <c r="HE21" i="6"/>
  <c r="HE113" i="6" s="1"/>
  <c r="Y21" i="6"/>
  <c r="GR21" i="6"/>
  <c r="GR113" i="6" s="1"/>
  <c r="KM21" i="6"/>
  <c r="KM113" i="6" s="1"/>
  <c r="IS21" i="6"/>
  <c r="IS113" i="6" s="1"/>
  <c r="EZ40" i="7"/>
  <c r="BH40" i="7"/>
  <c r="JK21" i="6"/>
  <c r="JK113" i="6" s="1"/>
  <c r="Q21" i="6"/>
  <c r="IC21" i="6"/>
  <c r="IC113" i="6" s="1"/>
  <c r="GK40" i="7"/>
  <c r="EC16" i="7"/>
  <c r="HE40" i="7"/>
  <c r="DY40" i="7"/>
  <c r="DJ21" i="6"/>
  <c r="DJ113" i="6" s="1"/>
  <c r="GY21" i="6"/>
  <c r="GY113" i="6" s="1"/>
  <c r="CZ21" i="6"/>
  <c r="CZ113" i="6" s="1"/>
  <c r="GV16" i="7"/>
  <c r="EI14" i="7"/>
  <c r="I21" i="6"/>
  <c r="I113" i="6" s="1"/>
  <c r="U113" i="6"/>
  <c r="HI25" i="7"/>
  <c r="J25" i="7"/>
  <c r="FW104" i="6"/>
  <c r="F21" i="6"/>
  <c r="F113" i="6" s="1"/>
  <c r="R113" i="6"/>
  <c r="AK104" i="6"/>
  <c r="BB104" i="6"/>
  <c r="GR25" i="7"/>
  <c r="CS25" i="7"/>
  <c r="BT25" i="7"/>
  <c r="FK104" i="6"/>
  <c r="IN15" i="7"/>
  <c r="GC15" i="7"/>
  <c r="GS14" i="7"/>
  <c r="CY20" i="6"/>
  <c r="CY112" i="6" s="1"/>
  <c r="JZ20" i="6"/>
  <c r="JZ112" i="6" s="1"/>
  <c r="IU15" i="7"/>
  <c r="GU18" i="6"/>
  <c r="GU110" i="6" s="1"/>
  <c r="GP36" i="7"/>
  <c r="JC20" i="6"/>
  <c r="JC112" i="6" s="1"/>
  <c r="GJ19" i="7"/>
  <c r="GJ37" i="7" s="1"/>
  <c r="AV18" i="7"/>
  <c r="DY15" i="7"/>
  <c r="CR20" i="6"/>
  <c r="CR112" i="6" s="1"/>
  <c r="IT18" i="7"/>
  <c r="H19" i="7"/>
  <c r="H37" i="7" s="1"/>
  <c r="BH14" i="7"/>
  <c r="BP18" i="6"/>
  <c r="BP110" i="6" s="1"/>
  <c r="II16" i="7"/>
  <c r="CX18" i="6"/>
  <c r="CX110" i="6" s="1"/>
  <c r="IP16" i="7"/>
  <c r="DA15" i="7"/>
  <c r="JJ36" i="7"/>
  <c r="CS16" i="7"/>
  <c r="DZ15" i="7"/>
  <c r="GB14" i="7"/>
  <c r="JK20" i="6"/>
  <c r="JK112" i="6" s="1"/>
  <c r="AZ36" i="7"/>
  <c r="GK15" i="7"/>
  <c r="FD16" i="6"/>
  <c r="FD108" i="6" s="1"/>
  <c r="CP17" i="7"/>
  <c r="EJ18" i="6"/>
  <c r="EJ110" i="6" s="1"/>
  <c r="CC19" i="7"/>
  <c r="CC37" i="7" s="1"/>
  <c r="GG20" i="6"/>
  <c r="GG112" i="6" s="1"/>
  <c r="EF20" i="6"/>
  <c r="EF112" i="6" s="1"/>
  <c r="CO18" i="7"/>
  <c r="JN16" i="7"/>
  <c r="HX17" i="7"/>
  <c r="GQ36" i="7"/>
  <c r="BO18" i="6"/>
  <c r="BO110" i="6" s="1"/>
  <c r="Z15" i="7"/>
  <c r="EV15" i="7"/>
  <c r="HC20" i="6"/>
  <c r="HC112" i="6" s="1"/>
  <c r="Q19" i="7"/>
  <c r="Q37" i="7" s="1"/>
  <c r="IF18" i="7"/>
  <c r="AU20" i="6"/>
  <c r="AU112" i="6" s="1"/>
  <c r="AQ16" i="7"/>
  <c r="GS19" i="7"/>
  <c r="GS37" i="7" s="1"/>
  <c r="FY16" i="6"/>
  <c r="FY108" i="6" s="1"/>
  <c r="FP16" i="6"/>
  <c r="FP108" i="6" s="1"/>
  <c r="KP16" i="6"/>
  <c r="KP108" i="6" s="1"/>
  <c r="FD20" i="6"/>
  <c r="FD112" i="6" s="1"/>
  <c r="CU16" i="7"/>
  <c r="FM19" i="7"/>
  <c r="FM37" i="7" s="1"/>
  <c r="CL19" i="7"/>
  <c r="CL37" i="7" s="1"/>
  <c r="II20" i="6"/>
  <c r="II112" i="6" s="1"/>
  <c r="EW19" i="7"/>
  <c r="EW37" i="7" s="1"/>
  <c r="BY16" i="6"/>
  <c r="BY108" i="6" s="1"/>
  <c r="J16" i="7"/>
  <c r="FE17" i="7"/>
  <c r="FC14" i="7"/>
  <c r="IJ36" i="7"/>
  <c r="FZ36" i="7"/>
  <c r="HU19" i="7"/>
  <c r="HU37" i="7" s="1"/>
  <c r="HR16" i="7"/>
  <c r="IE20" i="6"/>
  <c r="IE112" i="6" s="1"/>
  <c r="EU16" i="7"/>
  <c r="BD15" i="7"/>
  <c r="DW16" i="6"/>
  <c r="DW108" i="6" s="1"/>
  <c r="AL36" i="7"/>
  <c r="KI36" i="7"/>
  <c r="GO20" i="6"/>
  <c r="GO112" i="6" s="1"/>
  <c r="IB20" i="6"/>
  <c r="IB112" i="6" s="1"/>
  <c r="HL14" i="7"/>
  <c r="CV17" i="7"/>
  <c r="EN19" i="7"/>
  <c r="EN37" i="7" s="1"/>
  <c r="HI16" i="7"/>
  <c r="KJ15" i="7"/>
  <c r="KI14" i="7"/>
  <c r="EF17" i="7"/>
  <c r="DR16" i="7"/>
  <c r="CU18" i="6"/>
  <c r="CU110" i="6" s="1"/>
  <c r="JG16" i="7"/>
  <c r="GB17" i="7"/>
  <c r="CU16" i="6"/>
  <c r="CU108" i="6" s="1"/>
  <c r="JU14" i="7"/>
  <c r="IS20" i="6"/>
  <c r="IS112" i="6" s="1"/>
  <c r="ER20" i="6"/>
  <c r="ER112" i="6" s="1"/>
  <c r="CB15" i="7"/>
  <c r="KA18" i="7"/>
  <c r="GQ15" i="7"/>
  <c r="P15" i="7"/>
  <c r="DG14" i="7"/>
  <c r="FX20" i="6"/>
  <c r="FX112" i="6" s="1"/>
  <c r="S18" i="6"/>
  <c r="KB14" i="7"/>
  <c r="T20" i="6"/>
  <c r="AK17" i="7"/>
  <c r="FF19" i="7"/>
  <c r="FF37" i="7" s="1"/>
  <c r="CY16" i="6"/>
  <c r="CY108" i="6" s="1"/>
  <c r="HI15" i="7"/>
  <c r="DM16" i="6"/>
  <c r="DM108" i="6" s="1"/>
  <c r="EW15" i="7"/>
  <c r="HW15" i="7"/>
  <c r="EK20" i="6"/>
  <c r="EK112" i="6" s="1"/>
  <c r="DG18" i="7"/>
  <c r="KG17" i="7"/>
  <c r="BY20" i="6"/>
  <c r="BY112" i="6" s="1"/>
  <c r="FE14" i="7"/>
  <c r="IY16" i="7"/>
  <c r="EF36" i="7"/>
  <c r="X19" i="7"/>
  <c r="X37" i="7" s="1"/>
  <c r="ED36" i="7"/>
  <c r="ID18" i="7"/>
  <c r="BL20" i="6"/>
  <c r="BL112" i="6" s="1"/>
  <c r="EO16" i="7"/>
  <c r="E18" i="7"/>
  <c r="V36" i="7"/>
  <c r="CE16" i="6"/>
  <c r="CE108" i="6" s="1"/>
  <c r="BS17" i="7"/>
  <c r="JS16" i="6"/>
  <c r="JS108" i="6" s="1"/>
  <c r="DG20" i="6"/>
  <c r="DG112" i="6" s="1"/>
  <c r="R15" i="7"/>
  <c r="HL15" i="7"/>
  <c r="HU36" i="7"/>
  <c r="IP15" i="7"/>
  <c r="GV20" i="6"/>
  <c r="GV112" i="6" s="1"/>
  <c r="IR14" i="7"/>
  <c r="EX16" i="7"/>
  <c r="BC18" i="7"/>
  <c r="H14" i="7"/>
  <c r="GZ16" i="7"/>
  <c r="AO19" i="7"/>
  <c r="AO37" i="7" s="1"/>
  <c r="EX15" i="7"/>
  <c r="BJ19" i="7"/>
  <c r="BJ37" i="7" s="1"/>
  <c r="GB18" i="7"/>
  <c r="U18" i="7"/>
  <c r="G18" i="7"/>
  <c r="HI36" i="7"/>
  <c r="CE19" i="7"/>
  <c r="CE37" i="7" s="1"/>
  <c r="DA19" i="7"/>
  <c r="DA37" i="7" s="1"/>
  <c r="EV36" i="7"/>
  <c r="IF15" i="7"/>
  <c r="F18" i="7"/>
  <c r="ER17" i="7"/>
  <c r="BY17" i="7"/>
  <c r="DN36" i="7"/>
  <c r="DK19" i="7"/>
  <c r="DK37" i="7" s="1"/>
  <c r="DT17" i="7"/>
  <c r="JS18" i="7"/>
  <c r="GU19" i="7"/>
  <c r="GU37" i="7" s="1"/>
  <c r="IG14" i="7"/>
  <c r="EO14" i="7"/>
  <c r="IG17" i="7"/>
  <c r="CR14" i="7"/>
  <c r="IQ16" i="7"/>
  <c r="HR19" i="7"/>
  <c r="HR37" i="7" s="1"/>
  <c r="HX20" i="6"/>
  <c r="HX112" i="6" s="1"/>
  <c r="KK19" i="7"/>
  <c r="KK37" i="7" s="1"/>
  <c r="KK41" i="7" s="1"/>
  <c r="KK50" i="7" s="1"/>
  <c r="EF15" i="7"/>
  <c r="AZ17" i="7"/>
  <c r="FI36" i="7"/>
  <c r="FB36" i="7"/>
  <c r="V18" i="7"/>
  <c r="FP15" i="7"/>
  <c r="IR20" i="6"/>
  <c r="IR112" i="6" s="1"/>
  <c r="BV16" i="7"/>
  <c r="CZ15" i="7"/>
  <c r="GE18" i="6"/>
  <c r="GE110" i="6" s="1"/>
  <c r="BT19" i="7"/>
  <c r="BT37" i="7" s="1"/>
  <c r="IN18" i="6"/>
  <c r="IN110" i="6" s="1"/>
  <c r="DF16" i="6"/>
  <c r="DF108" i="6" s="1"/>
  <c r="KY20" i="6"/>
  <c r="KY112" i="6" s="1"/>
  <c r="EY18" i="6"/>
  <c r="EY110" i="6" s="1"/>
  <c r="BS36" i="7"/>
  <c r="CH16" i="6"/>
  <c r="CH108" i="6" s="1"/>
  <c r="FF17" i="7"/>
  <c r="FC15" i="7"/>
  <c r="GB20" i="6"/>
  <c r="GB112" i="6" s="1"/>
  <c r="FK16" i="6"/>
  <c r="FK108" i="6" s="1"/>
  <c r="JR20" i="6"/>
  <c r="JR112" i="6" s="1"/>
  <c r="GF19" i="7"/>
  <c r="GF37" i="7" s="1"/>
  <c r="GF41" i="7" s="1"/>
  <c r="GF50" i="7" s="1"/>
  <c r="FS18" i="6"/>
  <c r="FS110" i="6" s="1"/>
  <c r="BQ18" i="7"/>
  <c r="CC16" i="7"/>
  <c r="HG14" i="7"/>
  <c r="DW35" i="7"/>
  <c r="BF18" i="6"/>
  <c r="BF110" i="6" s="1"/>
  <c r="JG14" i="7"/>
  <c r="AX35" i="7"/>
  <c r="AK18" i="6"/>
  <c r="AK110" i="6" s="1"/>
  <c r="JU20" i="7"/>
  <c r="EW20" i="7"/>
  <c r="AG20" i="7"/>
  <c r="KA20" i="7"/>
  <c r="BI20" i="7"/>
  <c r="BU20" i="7"/>
  <c r="IO20" i="7"/>
  <c r="X20" i="7"/>
  <c r="BG20" i="7"/>
  <c r="HI20" i="7"/>
  <c r="ET20" i="7"/>
  <c r="HO20" i="7"/>
  <c r="DY20" i="7"/>
  <c r="EG20" i="7"/>
  <c r="JJ20" i="7"/>
  <c r="N20" i="7"/>
  <c r="JD20" i="7"/>
  <c r="FP20" i="7"/>
  <c r="EL20" i="7"/>
  <c r="GB20" i="7"/>
  <c r="EK20" i="7"/>
  <c r="BX20" i="7"/>
  <c r="V20" i="7"/>
  <c r="CL14" i="7"/>
  <c r="IV18" i="6"/>
  <c r="IV110" i="6" s="1"/>
  <c r="R20" i="7"/>
  <c r="CV25" i="7"/>
  <c r="HM25" i="7"/>
  <c r="GG25" i="7"/>
  <c r="AZ25" i="7"/>
  <c r="KG25" i="7"/>
  <c r="AX25" i="7"/>
  <c r="AG25" i="7"/>
  <c r="BR25" i="7"/>
  <c r="KC20" i="6"/>
  <c r="KC112" i="6" s="1"/>
  <c r="DR25" i="7"/>
  <c r="DA18" i="6"/>
  <c r="DA110" i="6" s="1"/>
  <c r="FY25" i="7"/>
  <c r="S17" i="7"/>
  <c r="GG35" i="7"/>
  <c r="ET25" i="7"/>
  <c r="DQ36" i="7"/>
  <c r="HH17" i="7"/>
  <c r="FA25" i="7"/>
  <c r="KF17" i="7"/>
  <c r="BG19" i="7"/>
  <c r="BG37" i="7" s="1"/>
  <c r="BN25" i="7"/>
  <c r="FV25" i="7"/>
  <c r="EN25" i="7"/>
  <c r="AF25" i="7"/>
  <c r="AK25" i="7"/>
  <c r="KZ20" i="6"/>
  <c r="KZ112" i="6" s="1"/>
  <c r="HM18" i="6"/>
  <c r="HM110" i="6" s="1"/>
  <c r="AQ17" i="7"/>
  <c r="M20" i="7"/>
  <c r="GC36" i="7"/>
  <c r="HR18" i="6"/>
  <c r="HR110" i="6" s="1"/>
  <c r="IH35" i="7"/>
  <c r="EO25" i="7"/>
  <c r="BW15" i="7"/>
  <c r="EC36" i="7"/>
  <c r="JP35" i="7"/>
  <c r="FI20" i="7"/>
  <c r="DY18" i="6"/>
  <c r="DY110" i="6" s="1"/>
  <c r="FY14" i="7"/>
  <c r="CT17" i="7"/>
  <c r="JO16" i="6"/>
  <c r="JO108" i="6" s="1"/>
  <c r="AW18" i="7"/>
  <c r="JD18" i="6"/>
  <c r="JD110" i="6" s="1"/>
  <c r="IC15" i="7"/>
  <c r="CW18" i="6"/>
  <c r="CW110" i="6" s="1"/>
  <c r="HD19" i="7"/>
  <c r="HD37" i="7" s="1"/>
  <c r="DZ16" i="6"/>
  <c r="DZ108" i="6" s="1"/>
  <c r="BK16" i="7"/>
  <c r="EA14" i="7"/>
  <c r="CN15" i="7"/>
  <c r="W20" i="6"/>
  <c r="IS14" i="7"/>
  <c r="CE17" i="7"/>
  <c r="FC16" i="7"/>
  <c r="AW18" i="6"/>
  <c r="AW110" i="6" s="1"/>
  <c r="H16" i="7"/>
  <c r="IH20" i="6"/>
  <c r="IH112" i="6" s="1"/>
  <c r="HT15" i="7"/>
  <c r="KJ16" i="6"/>
  <c r="KJ108" i="6" s="1"/>
  <c r="N19" i="7"/>
  <c r="N37" i="7" s="1"/>
  <c r="FH20" i="7"/>
  <c r="HB14" i="7"/>
  <c r="BN19" i="7"/>
  <c r="BN37" i="7" s="1"/>
  <c r="CB16" i="6"/>
  <c r="CB108" i="6" s="1"/>
  <c r="HU14" i="7"/>
  <c r="CH16" i="7"/>
  <c r="CM20" i="6"/>
  <c r="CM112" i="6" s="1"/>
  <c r="AY14" i="7"/>
  <c r="AF36" i="7"/>
  <c r="GH15" i="7"/>
  <c r="CS20" i="6"/>
  <c r="CS112" i="6" s="1"/>
  <c r="JY15" i="7"/>
  <c r="IX17" i="7"/>
  <c r="AK14" i="7"/>
  <c r="DZ18" i="6"/>
  <c r="DZ110" i="6" s="1"/>
  <c r="FG15" i="7"/>
  <c r="BF35" i="7"/>
  <c r="GM14" i="7"/>
  <c r="FF16" i="6"/>
  <c r="FF108" i="6" s="1"/>
  <c r="CW35" i="7"/>
  <c r="EP36" i="7"/>
  <c r="E35" i="7"/>
  <c r="L14" i="7"/>
  <c r="ES14" i="7"/>
  <c r="JS20" i="7"/>
  <c r="DF18" i="6"/>
  <c r="DF110" i="6" s="1"/>
  <c r="BS35" i="7"/>
  <c r="JO20" i="6"/>
  <c r="JO112" i="6" s="1"/>
  <c r="IW36" i="7"/>
  <c r="HA20" i="6"/>
  <c r="HA112" i="6" s="1"/>
  <c r="AJ35" i="7"/>
  <c r="EN18" i="6"/>
  <c r="EN110" i="6" s="1"/>
  <c r="GW19" i="7"/>
  <c r="GW37" i="7" s="1"/>
  <c r="GF16" i="7"/>
  <c r="CU14" i="7"/>
  <c r="KO20" i="6"/>
  <c r="KO112" i="6" s="1"/>
  <c r="HZ20" i="6"/>
  <c r="HZ112" i="6" s="1"/>
  <c r="BE18" i="6"/>
  <c r="BE110" i="6" s="1"/>
  <c r="BB14" i="7"/>
  <c r="KL14" i="7"/>
  <c r="BN20" i="6"/>
  <c r="BN112" i="6" s="1"/>
  <c r="CD16" i="6"/>
  <c r="CD108" i="6" s="1"/>
  <c r="HK20" i="7"/>
  <c r="AC35" i="7"/>
  <c r="KN15" i="7"/>
  <c r="BJ14" i="7"/>
  <c r="HB20" i="7"/>
  <c r="DE18" i="6"/>
  <c r="DE110" i="6" s="1"/>
  <c r="IN16" i="7"/>
  <c r="CB16" i="7"/>
  <c r="BO20" i="7"/>
  <c r="FX16" i="7"/>
  <c r="AG16" i="6"/>
  <c r="AG108" i="6" s="1"/>
  <c r="GC20" i="6"/>
  <c r="GC112" i="6" s="1"/>
  <c r="DB14" i="7"/>
  <c r="W21" i="6"/>
  <c r="JO21" i="6"/>
  <c r="JO113" i="6" s="1"/>
  <c r="BE21" i="6"/>
  <c r="BE113" i="6" s="1"/>
  <c r="EO21" i="6"/>
  <c r="EO113" i="6" s="1"/>
  <c r="BP21" i="6"/>
  <c r="BP113" i="6" s="1"/>
  <c r="IK21" i="6"/>
  <c r="IK113" i="6" s="1"/>
  <c r="FQ21" i="6"/>
  <c r="FQ113" i="6" s="1"/>
  <c r="GU21" i="6"/>
  <c r="GU113" i="6" s="1"/>
  <c r="FZ21" i="6"/>
  <c r="FZ113" i="6" s="1"/>
  <c r="P21" i="6"/>
  <c r="IH21" i="6"/>
  <c r="IH113" i="6" s="1"/>
  <c r="KU21" i="6"/>
  <c r="KU113" i="6" s="1"/>
  <c r="BQ40" i="7"/>
  <c r="BW40" i="7"/>
  <c r="FQ40" i="7"/>
  <c r="CF40" i="7"/>
  <c r="IE40" i="7"/>
  <c r="IQ40" i="7"/>
  <c r="CR40" i="7"/>
  <c r="I40" i="7"/>
  <c r="IP40" i="7"/>
  <c r="EU40" i="7"/>
  <c r="CI40" i="7"/>
  <c r="BE40" i="7"/>
  <c r="KG40" i="7"/>
  <c r="BY40" i="7"/>
  <c r="JC40" i="7"/>
  <c r="IO40" i="7"/>
  <c r="KJ40" i="7"/>
  <c r="JE40" i="7"/>
  <c r="JL40" i="7"/>
  <c r="EG40" i="7"/>
  <c r="IF40" i="7"/>
  <c r="HF40" i="7"/>
  <c r="DM40" i="7"/>
  <c r="EM40" i="7"/>
  <c r="IY40" i="7"/>
  <c r="IK40" i="7"/>
  <c r="DW40" i="7"/>
  <c r="IN40" i="7"/>
  <c r="HP40" i="7"/>
  <c r="EA40" i="7"/>
  <c r="FK40" i="7"/>
  <c r="JP40" i="7"/>
  <c r="HZ40" i="7"/>
  <c r="Q40" i="7"/>
  <c r="ES40" i="7"/>
  <c r="Y40" i="7"/>
  <c r="JG40" i="7"/>
  <c r="CY40" i="7"/>
  <c r="KI40" i="7"/>
  <c r="GT40" i="7"/>
  <c r="HG40" i="7"/>
  <c r="KB40" i="7"/>
  <c r="DU40" i="7"/>
  <c r="AR21" i="6"/>
  <c r="AR113" i="6" s="1"/>
  <c r="AA21" i="6"/>
  <c r="GQ21" i="6"/>
  <c r="GQ113" i="6" s="1"/>
  <c r="KL40" i="7"/>
  <c r="BU21" i="6"/>
  <c r="BU113" i="6" s="1"/>
  <c r="ES21" i="6"/>
  <c r="ES113" i="6" s="1"/>
  <c r="FE21" i="6"/>
  <c r="FE113" i="6" s="1"/>
  <c r="DX16" i="6"/>
  <c r="DX108" i="6" s="1"/>
  <c r="DO104" i="6"/>
  <c r="CK104" i="6"/>
  <c r="CK24" i="6"/>
  <c r="JI25" i="7"/>
  <c r="AM104" i="6"/>
  <c r="R25" i="7"/>
  <c r="V113" i="6"/>
  <c r="J21" i="6"/>
  <c r="J113" i="6" s="1"/>
  <c r="BU19" i="7"/>
  <c r="BU37" i="7" s="1"/>
  <c r="FT14" i="7"/>
  <c r="FP36" i="7"/>
  <c r="IM15" i="7"/>
  <c r="AZ14" i="7"/>
  <c r="GW17" i="7"/>
  <c r="GF20" i="6"/>
  <c r="GF112" i="6" s="1"/>
  <c r="CP35" i="7"/>
  <c r="EG15" i="7"/>
  <c r="CY18" i="7"/>
  <c r="HX14" i="7"/>
  <c r="BI18" i="7"/>
  <c r="GS16" i="7"/>
  <c r="BI20" i="6"/>
  <c r="BI112" i="6" s="1"/>
  <c r="AE14" i="7"/>
  <c r="FN15" i="7"/>
  <c r="CV15" i="7"/>
  <c r="HA19" i="7"/>
  <c r="HA37" i="7" s="1"/>
  <c r="GT15" i="7"/>
  <c r="BN15" i="7"/>
  <c r="EU14" i="7"/>
  <c r="CJ20" i="6"/>
  <c r="CJ112" i="6" s="1"/>
  <c r="IR18" i="6"/>
  <c r="IR110" i="6" s="1"/>
  <c r="IP19" i="7"/>
  <c r="IP37" i="7" s="1"/>
  <c r="KI18" i="7"/>
  <c r="FC18" i="7"/>
  <c r="FF15" i="7"/>
  <c r="GW16" i="6"/>
  <c r="GW108" i="6" s="1"/>
  <c r="DS19" i="7"/>
  <c r="DS37" i="7" s="1"/>
  <c r="GY36" i="7"/>
  <c r="EG18" i="7"/>
  <c r="CZ14" i="7"/>
  <c r="HT16" i="6"/>
  <c r="HT108" i="6" s="1"/>
  <c r="JY17" i="7"/>
  <c r="CU20" i="6"/>
  <c r="CU112" i="6" s="1"/>
  <c r="HN35" i="7"/>
  <c r="I16" i="7"/>
  <c r="KO19" i="7"/>
  <c r="KO37" i="7" s="1"/>
  <c r="DD16" i="6"/>
  <c r="DD108" i="6" s="1"/>
  <c r="HM17" i="7"/>
  <c r="GI14" i="7"/>
  <c r="D15" i="7"/>
  <c r="EE15" i="7"/>
  <c r="JY19" i="7"/>
  <c r="JY37" i="7" s="1"/>
  <c r="DY18" i="7"/>
  <c r="DO18" i="7"/>
  <c r="EU15" i="7"/>
  <c r="BC19" i="7"/>
  <c r="BC37" i="7" s="1"/>
  <c r="CO16" i="6"/>
  <c r="CO108" i="6" s="1"/>
  <c r="HW14" i="7"/>
  <c r="AO14" i="7"/>
  <c r="DJ17" i="7"/>
  <c r="GY16" i="6"/>
  <c r="GY108" i="6" s="1"/>
  <c r="HI14" i="7"/>
  <c r="HB15" i="7"/>
  <c r="AF19" i="7"/>
  <c r="AF37" i="7" s="1"/>
  <c r="IK17" i="7"/>
  <c r="CN20" i="6"/>
  <c r="CN112" i="6" s="1"/>
  <c r="KB19" i="7"/>
  <c r="KB37" i="7" s="1"/>
  <c r="JS36" i="7"/>
  <c r="DN17" i="7"/>
  <c r="CV14" i="7"/>
  <c r="HX15" i="7"/>
  <c r="BL14" i="7"/>
  <c r="JL16" i="6"/>
  <c r="JL108" i="6" s="1"/>
  <c r="IR19" i="7"/>
  <c r="IR37" i="7" s="1"/>
  <c r="IR41" i="7" s="1"/>
  <c r="IR50" i="7" s="1"/>
  <c r="IF36" i="7"/>
  <c r="JW16" i="7"/>
  <c r="HW19" i="7"/>
  <c r="HW37" i="7" s="1"/>
  <c r="EL14" i="7"/>
  <c r="EA19" i="7"/>
  <c r="EA37" i="7" s="1"/>
  <c r="KM18" i="6"/>
  <c r="KM110" i="6" s="1"/>
  <c r="AD16" i="6"/>
  <c r="AD108" i="6" s="1"/>
  <c r="GI16" i="6"/>
  <c r="GI108" i="6" s="1"/>
  <c r="FP14" i="7"/>
  <c r="AY18" i="6"/>
  <c r="AY110" i="6" s="1"/>
  <c r="FG18" i="6"/>
  <c r="FG110" i="6" s="1"/>
  <c r="DX15" i="7"/>
  <c r="KX18" i="6"/>
  <c r="KX110" i="6" s="1"/>
  <c r="CH18" i="7"/>
  <c r="FC36" i="7"/>
  <c r="EE14" i="7"/>
  <c r="FC16" i="6"/>
  <c r="FC108" i="6" s="1"/>
  <c r="HQ15" i="7"/>
  <c r="BE17" i="7"/>
  <c r="BB16" i="6"/>
  <c r="BB108" i="6" s="1"/>
  <c r="JE36" i="7"/>
  <c r="BU15" i="7"/>
  <c r="HV17" i="7"/>
  <c r="II18" i="6"/>
  <c r="II110" i="6" s="1"/>
  <c r="HJ19" i="7"/>
  <c r="HJ37" i="7" s="1"/>
  <c r="FD36" i="7"/>
  <c r="AZ18" i="6"/>
  <c r="AZ110" i="6" s="1"/>
  <c r="HY16" i="7"/>
  <c r="HX16" i="6"/>
  <c r="HX108" i="6" s="1"/>
  <c r="JK15" i="7"/>
  <c r="BG18" i="6"/>
  <c r="BG110" i="6" s="1"/>
  <c r="CA14" i="7"/>
  <c r="IJ18" i="7"/>
  <c r="FD17" i="7"/>
  <c r="DD17" i="7"/>
  <c r="EC16" i="6"/>
  <c r="EC108" i="6" s="1"/>
  <c r="GQ18" i="7"/>
  <c r="IK16" i="6"/>
  <c r="IK108" i="6" s="1"/>
  <c r="GG16" i="6"/>
  <c r="GG108" i="6" s="1"/>
  <c r="GI15" i="7"/>
  <c r="FD15" i="7"/>
  <c r="HD16" i="6"/>
  <c r="HD108" i="6" s="1"/>
  <c r="IU19" i="7"/>
  <c r="IU37" i="7" s="1"/>
  <c r="FJ18" i="7"/>
  <c r="DT18" i="6"/>
  <c r="DT110" i="6" s="1"/>
  <c r="GN16" i="7"/>
  <c r="EK17" i="7"/>
  <c r="HF16" i="6"/>
  <c r="HF108" i="6" s="1"/>
  <c r="IT19" i="7"/>
  <c r="IT37" i="7" s="1"/>
  <c r="KH16" i="6"/>
  <c r="KH108" i="6" s="1"/>
  <c r="GH16" i="6"/>
  <c r="GH108" i="6" s="1"/>
  <c r="IV18" i="7"/>
  <c r="JT15" i="7"/>
  <c r="FD18" i="7"/>
  <c r="T16" i="6"/>
  <c r="JD15" i="7"/>
  <c r="BZ16" i="6"/>
  <c r="BZ108" i="6" s="1"/>
  <c r="BR36" i="7"/>
  <c r="KZ18" i="6"/>
  <c r="KZ110" i="6" s="1"/>
  <c r="I17" i="7"/>
  <c r="JA17" i="7"/>
  <c r="DI19" i="7"/>
  <c r="DI37" i="7" s="1"/>
  <c r="DR19" i="7"/>
  <c r="DR37" i="7" s="1"/>
  <c r="DI17" i="7"/>
  <c r="AK18" i="7"/>
  <c r="FN19" i="7"/>
  <c r="FN37" i="7" s="1"/>
  <c r="JI19" i="7"/>
  <c r="JI37" i="7" s="1"/>
  <c r="BW16" i="7"/>
  <c r="HX18" i="7"/>
  <c r="CQ36" i="7"/>
  <c r="Q15" i="7"/>
  <c r="BG16" i="7"/>
  <c r="JJ16" i="6"/>
  <c r="JJ108" i="6" s="1"/>
  <c r="IH16" i="7"/>
  <c r="DC19" i="7"/>
  <c r="DC37" i="7" s="1"/>
  <c r="DC41" i="7" s="1"/>
  <c r="DC50" i="7" s="1"/>
  <c r="EE17" i="7"/>
  <c r="AZ19" i="7"/>
  <c r="T18" i="6"/>
  <c r="HF17" i="7"/>
  <c r="GM16" i="7"/>
  <c r="IJ14" i="7"/>
  <c r="IQ36" i="7"/>
  <c r="EX18" i="7"/>
  <c r="FI20" i="6"/>
  <c r="FI112" i="6" s="1"/>
  <c r="AU16" i="6"/>
  <c r="AU108" i="6" s="1"/>
  <c r="ED19" i="7"/>
  <c r="ED37" i="7" s="1"/>
  <c r="EW17" i="7"/>
  <c r="DU18" i="6"/>
  <c r="DU110" i="6" s="1"/>
  <c r="EY15" i="7"/>
  <c r="JL18" i="6"/>
  <c r="JL110" i="6" s="1"/>
  <c r="BY35" i="7"/>
  <c r="BY41" i="7" s="1"/>
  <c r="BY50" i="7" s="1"/>
  <c r="KH20" i="7"/>
  <c r="DH20" i="7"/>
  <c r="EO20" i="7"/>
  <c r="DQ20" i="7"/>
  <c r="BE20" i="7"/>
  <c r="FW20" i="7"/>
  <c r="GH20" i="7"/>
  <c r="GU20" i="7"/>
  <c r="KB20" i="7"/>
  <c r="JW20" i="7"/>
  <c r="GK20" i="7"/>
  <c r="CS20" i="7"/>
  <c r="JZ20" i="7"/>
  <c r="GI20" i="7"/>
  <c r="IS20" i="7"/>
  <c r="EM20" i="7"/>
  <c r="EY20" i="7"/>
  <c r="IW20" i="7"/>
  <c r="GW20" i="7"/>
  <c r="DD20" i="7"/>
  <c r="EZ20" i="7"/>
  <c r="HP20" i="7"/>
  <c r="EF20" i="7"/>
  <c r="AZ20" i="7"/>
  <c r="Q20" i="7"/>
  <c r="IU20" i="7"/>
  <c r="CV20" i="7"/>
  <c r="ER20" i="7"/>
  <c r="FK20" i="7"/>
  <c r="HV20" i="7"/>
  <c r="BA14" i="7"/>
  <c r="BM16" i="6"/>
  <c r="BM108" i="6" s="1"/>
  <c r="KH25" i="7"/>
  <c r="HZ25" i="7"/>
  <c r="DT25" i="7"/>
  <c r="GF25" i="7"/>
  <c r="BF20" i="7"/>
  <c r="HD36" i="7"/>
  <c r="GO14" i="7"/>
  <c r="EF25" i="7"/>
  <c r="EX25" i="7"/>
  <c r="KB18" i="6"/>
  <c r="KB110" i="6" s="1"/>
  <c r="CL20" i="7"/>
  <c r="EB17" i="7"/>
  <c r="HF19" i="7"/>
  <c r="HF37" i="7" s="1"/>
  <c r="KD25" i="7"/>
  <c r="GO25" i="7"/>
  <c r="S20" i="7"/>
  <c r="HO19" i="7"/>
  <c r="HO37" i="7" s="1"/>
  <c r="DE15" i="7"/>
  <c r="BP16" i="7"/>
  <c r="AC14" i="7"/>
  <c r="FY20" i="7"/>
  <c r="HY16" i="6"/>
  <c r="HY108" i="6" s="1"/>
  <c r="JF36" i="7"/>
  <c r="JF41" i="7" s="1"/>
  <c r="JF50" i="7" s="1"/>
  <c r="JX15" i="7"/>
  <c r="LA16" i="6"/>
  <c r="LA108" i="6" s="1"/>
  <c r="CO20" i="7"/>
  <c r="BV20" i="7"/>
  <c r="GO16" i="7"/>
  <c r="DK17" i="7"/>
  <c r="HC16" i="6"/>
  <c r="HC108" i="6" s="1"/>
  <c r="KI18" i="6"/>
  <c r="KI110" i="6" s="1"/>
  <c r="KF20" i="7"/>
  <c r="AQ16" i="6"/>
  <c r="AQ108" i="6" s="1"/>
  <c r="HK14" i="7"/>
  <c r="BI35" i="7"/>
  <c r="BI41" i="7" s="1"/>
  <c r="BI50" i="7" s="1"/>
  <c r="GU15" i="7"/>
  <c r="L18" i="7"/>
  <c r="DY16" i="6"/>
  <c r="DY108" i="6" s="1"/>
  <c r="DZ17" i="7"/>
  <c r="K19" i="7"/>
  <c r="K37" i="7" s="1"/>
  <c r="AR14" i="7"/>
  <c r="CD36" i="7"/>
  <c r="JE17" i="7"/>
  <c r="JM20" i="6"/>
  <c r="JM112" i="6" s="1"/>
  <c r="DM12" i="6"/>
  <c r="EH20" i="6"/>
  <c r="EH112" i="6" s="1"/>
  <c r="BU20" i="6"/>
  <c r="BU112" i="6" s="1"/>
  <c r="FY35" i="7"/>
  <c r="BG20" i="6"/>
  <c r="BG112" i="6" s="1"/>
  <c r="GI19" i="7"/>
  <c r="GI37" i="7" s="1"/>
  <c r="IT14" i="7"/>
  <c r="AV17" i="7"/>
  <c r="FA15" i="7"/>
  <c r="HD18" i="7"/>
  <c r="KS16" i="6"/>
  <c r="KS108" i="6" s="1"/>
  <c r="AK20" i="7"/>
  <c r="JN16" i="6"/>
  <c r="JN108" i="6" s="1"/>
  <c r="JN17" i="7"/>
  <c r="GT20" i="6"/>
  <c r="GT112" i="6" s="1"/>
  <c r="IN14" i="7"/>
  <c r="GW35" i="7"/>
  <c r="CC36" i="7"/>
  <c r="FN35" i="7"/>
  <c r="JW35" i="7"/>
  <c r="KI15" i="7"/>
  <c r="KP18" i="7"/>
  <c r="JD19" i="7"/>
  <c r="JD37" i="7" s="1"/>
  <c r="Z20" i="6"/>
  <c r="AA35" i="7"/>
  <c r="KK17" i="7"/>
  <c r="JL16" i="7"/>
  <c r="BZ18" i="6"/>
  <c r="BZ110" i="6" s="1"/>
  <c r="KP35" i="7"/>
  <c r="BM36" i="7"/>
  <c r="BZ15" i="7"/>
  <c r="DS12" i="6"/>
  <c r="BO19" i="7"/>
  <c r="BO37" i="7" s="1"/>
  <c r="FZ14" i="7"/>
  <c r="BO15" i="7"/>
  <c r="AE19" i="7"/>
  <c r="AE37" i="7" s="1"/>
  <c r="JX18" i="7"/>
  <c r="AY15" i="7"/>
  <c r="EV16" i="7"/>
  <c r="JI18" i="6"/>
  <c r="JI110" i="6" s="1"/>
  <c r="BQ18" i="6"/>
  <c r="BQ110" i="6" s="1"/>
  <c r="JE20" i="6"/>
  <c r="JE112" i="6" s="1"/>
  <c r="IC16" i="7"/>
  <c r="KH16" i="7"/>
  <c r="JI18" i="7"/>
  <c r="KG14" i="7"/>
  <c r="DK15" i="7"/>
  <c r="DX36" i="7"/>
  <c r="DW21" i="6"/>
  <c r="DW113" i="6" s="1"/>
  <c r="DK21" i="6"/>
  <c r="DK113" i="6" s="1"/>
  <c r="IA21" i="6"/>
  <c r="IA113" i="6" s="1"/>
  <c r="FJ21" i="6"/>
  <c r="FJ113" i="6" s="1"/>
  <c r="FK21" i="6"/>
  <c r="FK113" i="6" s="1"/>
  <c r="KY21" i="6"/>
  <c r="KY113" i="6" s="1"/>
  <c r="CM21" i="6"/>
  <c r="CM113" i="6" s="1"/>
  <c r="DR21" i="6"/>
  <c r="DR113" i="6" s="1"/>
  <c r="HX21" i="6"/>
  <c r="HX113" i="6" s="1"/>
  <c r="DS21" i="6"/>
  <c r="DS113" i="6" s="1"/>
  <c r="KJ21" i="6"/>
  <c r="KJ113" i="6" s="1"/>
  <c r="KO21" i="6"/>
  <c r="KO113" i="6" s="1"/>
  <c r="JO40" i="7"/>
  <c r="KP40" i="7"/>
  <c r="DR20" i="7"/>
  <c r="BP104" i="6"/>
  <c r="HX37" i="7"/>
  <c r="L16" i="6"/>
  <c r="L108" i="6" s="1"/>
  <c r="X108" i="6"/>
  <c r="EG25" i="7"/>
  <c r="BX104" i="6"/>
  <c r="IP25" i="7"/>
  <c r="BQ104" i="6"/>
  <c r="AO104" i="6"/>
  <c r="EC104" i="6"/>
  <c r="IY20" i="6"/>
  <c r="IY112" i="6" s="1"/>
  <c r="GZ14" i="7"/>
  <c r="KH20" i="6"/>
  <c r="KH112" i="6" s="1"/>
  <c r="W15" i="7"/>
  <c r="JB36" i="7"/>
  <c r="EF16" i="6"/>
  <c r="EF108" i="6" s="1"/>
  <c r="DJ15" i="7"/>
  <c r="CT15" i="7"/>
  <c r="BM18" i="7"/>
  <c r="KX16" i="6"/>
  <c r="KX108" i="6" s="1"/>
  <c r="DY17" i="7"/>
  <c r="BP16" i="6"/>
  <c r="BP108" i="6" s="1"/>
  <c r="CY17" i="7"/>
  <c r="IX16" i="7"/>
  <c r="BK36" i="7"/>
  <c r="CS35" i="7"/>
  <c r="BL18" i="7"/>
  <c r="BM15" i="7"/>
  <c r="HG36" i="7"/>
  <c r="CN19" i="7"/>
  <c r="CN37" i="7" s="1"/>
  <c r="GA36" i="7"/>
  <c r="D18" i="7"/>
  <c r="FU16" i="7"/>
  <c r="GA18" i="7"/>
  <c r="FX16" i="6"/>
  <c r="FX108" i="6" s="1"/>
  <c r="DC16" i="7"/>
  <c r="FS15" i="7"/>
  <c r="HJ16" i="7"/>
  <c r="FS36" i="7"/>
  <c r="FV18" i="7"/>
  <c r="AZ16" i="6"/>
  <c r="AZ108" i="6" s="1"/>
  <c r="AO15" i="7"/>
  <c r="CL16" i="7"/>
  <c r="CJ18" i="6"/>
  <c r="CJ110" i="6" s="1"/>
  <c r="IN36" i="7"/>
  <c r="E17" i="7"/>
  <c r="KN20" i="6"/>
  <c r="KN112" i="6" s="1"/>
  <c r="GB16" i="6"/>
  <c r="GB108" i="6" s="1"/>
  <c r="DB16" i="7"/>
  <c r="IM14" i="7"/>
  <c r="GZ15" i="7"/>
  <c r="DX19" i="7"/>
  <c r="DX37" i="7" s="1"/>
  <c r="FJ19" i="7"/>
  <c r="FJ37" i="7" s="1"/>
  <c r="CT19" i="7"/>
  <c r="CT37" i="7" s="1"/>
  <c r="JV36" i="7"/>
  <c r="KG18" i="7"/>
  <c r="AZ15" i="7"/>
  <c r="AG17" i="7"/>
  <c r="CO20" i="6"/>
  <c r="CO112" i="6" s="1"/>
  <c r="AE15" i="7"/>
  <c r="GJ14" i="7"/>
  <c r="BZ14" i="7"/>
  <c r="GN19" i="7"/>
  <c r="EU17" i="7"/>
  <c r="FE19" i="7"/>
  <c r="FE37" i="7" s="1"/>
  <c r="JK36" i="7"/>
  <c r="EL18" i="7"/>
  <c r="GI36" i="7"/>
  <c r="FL15" i="7"/>
  <c r="IU18" i="7"/>
  <c r="CV18" i="7"/>
  <c r="HL16" i="6"/>
  <c r="HL108" i="6" s="1"/>
  <c r="DU17" i="7"/>
  <c r="IY19" i="7"/>
  <c r="IY37" i="7" s="1"/>
  <c r="IE36" i="7"/>
  <c r="D14" i="7"/>
  <c r="DH36" i="7"/>
  <c r="FY17" i="7"/>
  <c r="BX18" i="7"/>
  <c r="JB18" i="6"/>
  <c r="JB110" i="6" s="1"/>
  <c r="AN17" i="7"/>
  <c r="KE17" i="7"/>
  <c r="I36" i="7"/>
  <c r="HA15" i="7"/>
  <c r="BW36" i="7"/>
  <c r="BW41" i="7" s="1"/>
  <c r="BW50" i="7" s="1"/>
  <c r="GM36" i="7"/>
  <c r="R16" i="7"/>
  <c r="EG19" i="7"/>
  <c r="EG37" i="7" s="1"/>
  <c r="DU16" i="6"/>
  <c r="DU108" i="6" s="1"/>
  <c r="GI17" i="7"/>
  <c r="JT18" i="6"/>
  <c r="JT110" i="6" s="1"/>
  <c r="IJ18" i="6"/>
  <c r="IJ110" i="6" s="1"/>
  <c r="CW36" i="7"/>
  <c r="IF19" i="7"/>
  <c r="IF37" i="7" s="1"/>
  <c r="AQ18" i="6"/>
  <c r="AQ110" i="6" s="1"/>
  <c r="JN15" i="7"/>
  <c r="JQ19" i="7"/>
  <c r="JQ37" i="7" s="1"/>
  <c r="CX16" i="6"/>
  <c r="CX108" i="6" s="1"/>
  <c r="EE36" i="7"/>
  <c r="JA20" i="6"/>
  <c r="JA112" i="6" s="1"/>
  <c r="CJ16" i="7"/>
  <c r="JQ16" i="6"/>
  <c r="JQ108" i="6" s="1"/>
  <c r="IT16" i="6"/>
  <c r="IT108" i="6" s="1"/>
  <c r="AH17" i="7"/>
  <c r="HA14" i="7"/>
  <c r="EF14" i="7"/>
  <c r="BI17" i="7"/>
  <c r="KB15" i="7"/>
  <c r="JC14" i="7"/>
  <c r="BT14" i="7"/>
  <c r="IO15" i="7"/>
  <c r="KR16" i="6"/>
  <c r="KR108" i="6" s="1"/>
  <c r="DH16" i="7"/>
  <c r="KM19" i="7"/>
  <c r="KM37" i="7" s="1"/>
  <c r="AN16" i="7"/>
  <c r="KF19" i="7"/>
  <c r="EI16" i="7"/>
  <c r="BS18" i="7"/>
  <c r="AB19" i="7"/>
  <c r="BQ17" i="7"/>
  <c r="JK16" i="6"/>
  <c r="JK108" i="6" s="1"/>
  <c r="KO16" i="6"/>
  <c r="KO108" i="6" s="1"/>
  <c r="P17" i="7"/>
  <c r="JJ17" i="7"/>
  <c r="DD18" i="6"/>
  <c r="DD110" i="6" s="1"/>
  <c r="BF15" i="7"/>
  <c r="GQ16" i="6"/>
  <c r="GQ108" i="6" s="1"/>
  <c r="IP18" i="6"/>
  <c r="IP110" i="6" s="1"/>
  <c r="HT18" i="6"/>
  <c r="HT110" i="6" s="1"/>
  <c r="EM15" i="7"/>
  <c r="I14" i="7"/>
  <c r="GQ14" i="7"/>
  <c r="EW14" i="7"/>
  <c r="KV20" i="6"/>
  <c r="KV112" i="6" s="1"/>
  <c r="AN16" i="6"/>
  <c r="AN108" i="6" s="1"/>
  <c r="EA16" i="7"/>
  <c r="GA19" i="7"/>
  <c r="GA37" i="7" s="1"/>
  <c r="BB36" i="7"/>
  <c r="N17" i="7"/>
  <c r="EP16" i="7"/>
  <c r="CP18" i="7"/>
  <c r="EU20" i="6"/>
  <c r="EU112" i="6" s="1"/>
  <c r="O17" i="7"/>
  <c r="JB18" i="7"/>
  <c r="KW20" i="6"/>
  <c r="KW112" i="6" s="1"/>
  <c r="BK16" i="6"/>
  <c r="BK108" i="6" s="1"/>
  <c r="DS16" i="7"/>
  <c r="EX19" i="7"/>
  <c r="EX37" i="7" s="1"/>
  <c r="CB36" i="7"/>
  <c r="CJ14" i="7"/>
  <c r="BK20" i="6"/>
  <c r="BK112" i="6" s="1"/>
  <c r="GK19" i="7"/>
  <c r="GK37" i="7" s="1"/>
  <c r="JG20" i="6"/>
  <c r="JG112" i="6" s="1"/>
  <c r="DN18" i="7"/>
  <c r="JY20" i="6"/>
  <c r="JY112" i="6" s="1"/>
  <c r="EM36" i="7"/>
  <c r="IV16" i="6"/>
  <c r="IV108" i="6" s="1"/>
  <c r="CF16" i="6"/>
  <c r="CF108" i="6" s="1"/>
  <c r="GV16" i="6"/>
  <c r="GV108" i="6" s="1"/>
  <c r="JV19" i="7"/>
  <c r="JV37" i="7" s="1"/>
  <c r="BJ12" i="6"/>
  <c r="CZ18" i="7"/>
  <c r="CI16" i="6"/>
  <c r="CI108" i="6" s="1"/>
  <c r="HO15" i="7"/>
  <c r="BL17" i="7"/>
  <c r="FG19" i="7"/>
  <c r="FG37" i="7" s="1"/>
  <c r="FG41" i="7" s="1"/>
  <c r="FG50" i="7" s="1"/>
  <c r="BB17" i="7"/>
  <c r="GM19" i="7"/>
  <c r="GM37" i="7" s="1"/>
  <c r="HU18" i="7"/>
  <c r="IE18" i="6"/>
  <c r="IE110" i="6" s="1"/>
  <c r="KF20" i="6"/>
  <c r="KF112" i="6" s="1"/>
  <c r="AN18" i="7"/>
  <c r="IN35" i="7"/>
  <c r="IU14" i="7"/>
  <c r="O19" i="7"/>
  <c r="O37" i="7" s="1"/>
  <c r="FY19" i="7"/>
  <c r="FY37" i="7" s="1"/>
  <c r="ED17" i="7"/>
  <c r="LA18" i="6"/>
  <c r="LA110" i="6" s="1"/>
  <c r="AJ19" i="7"/>
  <c r="AJ37" i="7" s="1"/>
  <c r="CC20" i="7"/>
  <c r="KJ20" i="7"/>
  <c r="I20" i="7"/>
  <c r="HA20" i="7"/>
  <c r="W20" i="7"/>
  <c r="IT20" i="7"/>
  <c r="DA20" i="7"/>
  <c r="D20" i="7"/>
  <c r="KL20" i="7"/>
  <c r="BC20" i="7"/>
  <c r="HL20" i="7"/>
  <c r="GZ20" i="7"/>
  <c r="EN20" i="7"/>
  <c r="DP20" i="7"/>
  <c r="GJ20" i="7"/>
  <c r="HS20" i="7"/>
  <c r="JG20" i="7"/>
  <c r="FA20" i="7"/>
  <c r="CR20" i="7"/>
  <c r="EV20" i="7"/>
  <c r="DB20" i="7"/>
  <c r="DU20" i="7"/>
  <c r="DN20" i="7"/>
  <c r="IF20" i="7"/>
  <c r="DX20" i="7"/>
  <c r="IT15" i="7"/>
  <c r="AO20" i="6"/>
  <c r="AO112" i="6" s="1"/>
  <c r="HO20" i="6"/>
  <c r="HO112" i="6" s="1"/>
  <c r="CM14" i="7"/>
  <c r="JF20" i="7"/>
  <c r="AV25" i="7"/>
  <c r="IH25" i="7"/>
  <c r="FP25" i="7"/>
  <c r="JV25" i="7"/>
  <c r="GZ25" i="7"/>
  <c r="FZ25" i="7"/>
  <c r="FT25" i="7"/>
  <c r="AT14" i="7"/>
  <c r="X25" i="7"/>
  <c r="JJ25" i="7"/>
  <c r="DB18" i="6"/>
  <c r="DB110" i="6" s="1"/>
  <c r="CW25" i="7"/>
  <c r="DL35" i="7"/>
  <c r="DL41" i="7" s="1"/>
  <c r="DL50" i="7" s="1"/>
  <c r="DM36" i="7"/>
  <c r="BH36" i="7"/>
  <c r="T15" i="7"/>
  <c r="CB25" i="7"/>
  <c r="DN25" i="7"/>
  <c r="JA25" i="7"/>
  <c r="Z16" i="6"/>
  <c r="FN25" i="7"/>
  <c r="HB25" i="7"/>
  <c r="KF25" i="7"/>
  <c r="FI14" i="7"/>
  <c r="GS18" i="6"/>
  <c r="GS110" i="6" s="1"/>
  <c r="DF19" i="7"/>
  <c r="DF37" i="7" s="1"/>
  <c r="HE36" i="7"/>
  <c r="CO15" i="7"/>
  <c r="KO15" i="7"/>
  <c r="BC35" i="7"/>
  <c r="BS19" i="7"/>
  <c r="BS37" i="7" s="1"/>
  <c r="IW20" i="6"/>
  <c r="IW112" i="6" s="1"/>
  <c r="GT20" i="7"/>
  <c r="HP16" i="7"/>
  <c r="EQ20" i="6"/>
  <c r="EQ112" i="6" s="1"/>
  <c r="JC18" i="6"/>
  <c r="JC110" i="6" s="1"/>
  <c r="IQ12" i="6"/>
  <c r="HV14" i="7"/>
  <c r="EA17" i="7"/>
  <c r="AP18" i="6"/>
  <c r="AP110" i="6" s="1"/>
  <c r="IH20" i="7"/>
  <c r="JW16" i="6"/>
  <c r="JW108" i="6" s="1"/>
  <c r="HE20" i="7"/>
  <c r="CY18" i="6"/>
  <c r="CY110" i="6" s="1"/>
  <c r="BF36" i="7"/>
  <c r="IU18" i="6"/>
  <c r="IU110" i="6" s="1"/>
  <c r="GS18" i="7"/>
  <c r="KI17" i="7"/>
  <c r="IY15" i="7"/>
  <c r="BD16" i="7"/>
  <c r="FA35" i="7"/>
  <c r="FA41" i="7" s="1"/>
  <c r="FA50" i="7" s="1"/>
  <c r="KP19" i="7"/>
  <c r="KP37" i="7" s="1"/>
  <c r="JM18" i="6"/>
  <c r="JM110" i="6" s="1"/>
  <c r="CU35" i="7"/>
  <c r="FV36" i="7"/>
  <c r="HH18" i="6"/>
  <c r="HH110" i="6" s="1"/>
  <c r="GQ18" i="6"/>
  <c r="GQ110" i="6" s="1"/>
  <c r="AF16" i="6"/>
  <c r="AF108" i="6" s="1"/>
  <c r="BP36" i="7"/>
  <c r="JI15" i="7"/>
  <c r="AC20" i="7"/>
  <c r="KN20" i="7"/>
  <c r="BI18" i="6"/>
  <c r="BI110" i="6" s="1"/>
  <c r="HU18" i="6"/>
  <c r="HU110" i="6" s="1"/>
  <c r="II20" i="7"/>
  <c r="HR20" i="6"/>
  <c r="HR112" i="6" s="1"/>
  <c r="Y20" i="6"/>
  <c r="AM18" i="6"/>
  <c r="AM110" i="6" s="1"/>
  <c r="AJ16" i="7"/>
  <c r="KE14" i="7"/>
  <c r="BB19" i="7"/>
  <c r="BB37" i="7" s="1"/>
  <c r="K15" i="7"/>
  <c r="IO36" i="7"/>
  <c r="EQ35" i="7"/>
  <c r="AT19" i="7"/>
  <c r="AT37" i="7" s="1"/>
  <c r="JQ14" i="7"/>
  <c r="AY20" i="6"/>
  <c r="AY112" i="6" s="1"/>
  <c r="EV20" i="6"/>
  <c r="EV112" i="6" s="1"/>
  <c r="GT35" i="7"/>
  <c r="KG18" i="6"/>
  <c r="KG110" i="6" s="1"/>
  <c r="GH18" i="6"/>
  <c r="GH110" i="6" s="1"/>
  <c r="AP35" i="7"/>
  <c r="CZ16" i="6"/>
  <c r="CZ108" i="6" s="1"/>
  <c r="BH18" i="7"/>
  <c r="AI36" i="7"/>
  <c r="BV12" i="6"/>
  <c r="AV16" i="7"/>
  <c r="AH16" i="6"/>
  <c r="AH108" i="6" s="1"/>
  <c r="BV19" i="7"/>
  <c r="BV37" i="7" s="1"/>
  <c r="JS17" i="7"/>
  <c r="BA20" i="7"/>
  <c r="R19" i="7"/>
  <c r="R37" i="7" s="1"/>
  <c r="KA15" i="7"/>
  <c r="DQ18" i="6"/>
  <c r="DQ110" i="6" s="1"/>
  <c r="KD17" i="7"/>
  <c r="IR16" i="7"/>
  <c r="CD18" i="6"/>
  <c r="CD110" i="6" s="1"/>
  <c r="HB20" i="6"/>
  <c r="HB112" i="6" s="1"/>
  <c r="AA20" i="6"/>
  <c r="IF16" i="7"/>
  <c r="AI14" i="7"/>
  <c r="GA20" i="7"/>
  <c r="DY36" i="7"/>
  <c r="HV16" i="7"/>
  <c r="AA18" i="7"/>
  <c r="DU14" i="7"/>
  <c r="KJ36" i="7"/>
  <c r="GU20" i="6"/>
  <c r="GU112" i="6" s="1"/>
  <c r="JZ15" i="7"/>
  <c r="JP16" i="7"/>
  <c r="AA14" i="7"/>
  <c r="T19" i="7"/>
  <c r="T37" i="7" s="1"/>
  <c r="T41" i="7" s="1"/>
  <c r="T50" i="7" s="1"/>
  <c r="GO18" i="6"/>
  <c r="GO110" i="6" s="1"/>
  <c r="FB15" i="7"/>
  <c r="CX20" i="6"/>
  <c r="CX112" i="6" s="1"/>
  <c r="GH19" i="7"/>
  <c r="GH37" i="7" s="1"/>
  <c r="E20" i="7"/>
  <c r="IZ17" i="7"/>
  <c r="GL17" i="7"/>
  <c r="AP21" i="6"/>
  <c r="AP113" i="6" s="1"/>
  <c r="CI21" i="6"/>
  <c r="CI113" i="6" s="1"/>
  <c r="FT21" i="6"/>
  <c r="FT113" i="6" s="1"/>
  <c r="Z21" i="6"/>
  <c r="JU21" i="6"/>
  <c r="JU113" i="6" s="1"/>
  <c r="GI21" i="6"/>
  <c r="GI113" i="6" s="1"/>
  <c r="KV21" i="6"/>
  <c r="KV113" i="6" s="1"/>
  <c r="JG21" i="6"/>
  <c r="JG113" i="6" s="1"/>
  <c r="JB21" i="6"/>
  <c r="JB113" i="6" s="1"/>
  <c r="GX21" i="6"/>
  <c r="GX113" i="6" s="1"/>
  <c r="EU21" i="6"/>
  <c r="EU113" i="6" s="1"/>
  <c r="JS21" i="6"/>
  <c r="JS113" i="6" s="1"/>
  <c r="JY40" i="7"/>
  <c r="CZ40" i="7"/>
  <c r="FF40" i="7"/>
  <c r="BG40" i="7"/>
  <c r="K40" i="7"/>
  <c r="G40" i="7"/>
  <c r="FD40" i="7"/>
  <c r="J40" i="7"/>
  <c r="EV40" i="7"/>
  <c r="AV40" i="7"/>
  <c r="BC40" i="7"/>
  <c r="FV40" i="7"/>
  <c r="GS40" i="7"/>
  <c r="HI40" i="7"/>
  <c r="GL40" i="7"/>
  <c r="HR40" i="7"/>
  <c r="BP40" i="7"/>
  <c r="JU40" i="7"/>
  <c r="EI40" i="7"/>
  <c r="GQ40" i="7"/>
  <c r="FL40" i="7"/>
  <c r="JF40" i="7"/>
  <c r="CB40" i="7"/>
  <c r="CV40" i="7"/>
  <c r="FC40" i="7"/>
  <c r="O40" i="7"/>
  <c r="E40" i="7"/>
  <c r="DS40" i="7"/>
  <c r="CW40" i="7"/>
  <c r="GE40" i="7"/>
  <c r="CQ40" i="7"/>
  <c r="DQ40" i="7"/>
  <c r="DX40" i="7"/>
  <c r="AX40" i="7"/>
  <c r="GY40" i="7"/>
  <c r="HH40" i="7"/>
  <c r="CH40" i="7"/>
  <c r="IZ40" i="7"/>
  <c r="DI40" i="7"/>
  <c r="M40" i="7"/>
  <c r="II40" i="7"/>
  <c r="BK40" i="7"/>
  <c r="DG40" i="7"/>
  <c r="JA21" i="6"/>
  <c r="JA113" i="6" s="1"/>
  <c r="FD21" i="6"/>
  <c r="FD113" i="6" s="1"/>
  <c r="CS21" i="6"/>
  <c r="CS113" i="6" s="1"/>
  <c r="EH21" i="6"/>
  <c r="EH113" i="6" s="1"/>
  <c r="HK40" i="7"/>
  <c r="AO21" i="6"/>
  <c r="AO113" i="6" s="1"/>
  <c r="JE21" i="6"/>
  <c r="JE113" i="6" s="1"/>
  <c r="IW21" i="6"/>
  <c r="IW113" i="6" s="1"/>
  <c r="JM40" i="7"/>
  <c r="IO20" i="6"/>
  <c r="IO112" i="6" s="1"/>
  <c r="EK35" i="7"/>
  <c r="W124" i="6"/>
  <c r="IN25" i="7"/>
  <c r="HH25" i="7"/>
  <c r="JD25" i="7"/>
  <c r="BE104" i="6"/>
  <c r="DQ104" i="6"/>
  <c r="AT104" i="6"/>
  <c r="HN104" i="6"/>
  <c r="KI104" i="6"/>
  <c r="JQ25" i="7"/>
  <c r="JE25" i="7"/>
  <c r="CW104" i="6"/>
  <c r="JU25" i="7"/>
  <c r="IW25" i="7"/>
  <c r="LE48" i="6"/>
  <c r="LE63" i="6" s="1"/>
  <c r="LE52" i="6"/>
  <c r="LE67" i="6" s="1"/>
  <c r="LE46" i="6"/>
  <c r="LE61" i="6" s="1"/>
  <c r="LE106" i="6" s="1"/>
  <c r="LE50" i="6"/>
  <c r="LE65" i="6" s="1"/>
  <c r="LE45" i="6"/>
  <c r="LE60" i="6" s="1"/>
  <c r="LE105" i="6" s="1"/>
  <c r="LE44" i="6"/>
  <c r="LE59" i="6" s="1"/>
  <c r="IE41" i="7" l="1"/>
  <c r="IE50" i="7" s="1"/>
  <c r="AX41" i="7"/>
  <c r="AX50" i="7" s="1"/>
  <c r="IO41" i="7"/>
  <c r="IO50" i="7" s="1"/>
  <c r="AA41" i="7"/>
  <c r="AA50" i="7" s="1"/>
  <c r="AS41" i="7"/>
  <c r="AS50" i="7" s="1"/>
  <c r="DW41" i="7"/>
  <c r="DW50" i="7" s="1"/>
  <c r="IB41" i="7"/>
  <c r="IB50" i="7" s="1"/>
  <c r="HN41" i="7"/>
  <c r="HN50" i="7" s="1"/>
  <c r="DR41" i="7"/>
  <c r="DR50" i="7" s="1"/>
  <c r="FC41" i="7"/>
  <c r="FC50" i="7" s="1"/>
  <c r="BN41" i="7"/>
  <c r="BN50" i="7" s="1"/>
  <c r="HE41" i="7"/>
  <c r="HE50" i="7" s="1"/>
  <c r="HJ41" i="7"/>
  <c r="HJ50" i="7" s="1"/>
  <c r="IM41" i="7"/>
  <c r="IM50" i="7" s="1"/>
  <c r="EK41" i="7"/>
  <c r="EK50" i="7" s="1"/>
  <c r="HC41" i="7"/>
  <c r="HC50" i="7" s="1"/>
  <c r="AI41" i="7"/>
  <c r="AI50" i="7" s="1"/>
  <c r="FL41" i="7"/>
  <c r="FL50" i="7" s="1"/>
  <c r="HO41" i="7"/>
  <c r="HO50" i="7" s="1"/>
  <c r="CB41" i="7"/>
  <c r="CB50" i="7" s="1"/>
  <c r="FZ41" i="7"/>
  <c r="FZ50" i="7" s="1"/>
  <c r="IX41" i="7"/>
  <c r="IX50" i="7" s="1"/>
  <c r="FS41" i="7"/>
  <c r="FS50" i="7" s="1"/>
  <c r="II41" i="7"/>
  <c r="II50" i="7" s="1"/>
  <c r="GO41" i="7"/>
  <c r="GO50" i="7" s="1"/>
  <c r="BE41" i="7"/>
  <c r="BE50" i="7" s="1"/>
  <c r="JU41" i="7"/>
  <c r="JU50" i="7" s="1"/>
  <c r="EX41" i="7"/>
  <c r="EX50" i="7" s="1"/>
  <c r="FQ41" i="7"/>
  <c r="FQ50" i="7" s="1"/>
  <c r="KA41" i="7"/>
  <c r="KA50" i="7" s="1"/>
  <c r="HR41" i="7"/>
  <c r="HR50" i="7" s="1"/>
  <c r="FE41" i="7"/>
  <c r="FE50" i="7" s="1"/>
  <c r="CG24" i="6"/>
  <c r="CA41" i="7"/>
  <c r="CA50" i="7" s="1"/>
  <c r="KR11" i="7"/>
  <c r="KR10" i="7" s="1"/>
  <c r="IS41" i="7"/>
  <c r="IS50" i="7" s="1"/>
  <c r="U24" i="6"/>
  <c r="CS41" i="7"/>
  <c r="CS50" i="7" s="1"/>
  <c r="BO41" i="7"/>
  <c r="BO50" i="7" s="1"/>
  <c r="DA41" i="7"/>
  <c r="DA50" i="7" s="1"/>
  <c r="FK41" i="7"/>
  <c r="FK50" i="7" s="1"/>
  <c r="AQ41" i="7"/>
  <c r="AQ50" i="7" s="1"/>
  <c r="IK41" i="7"/>
  <c r="IK50" i="7" s="1"/>
  <c r="V41" i="7"/>
  <c r="V50" i="7" s="1"/>
  <c r="DY41" i="7"/>
  <c r="DY50" i="7" s="1"/>
  <c r="CP41" i="7"/>
  <c r="CP50" i="7" s="1"/>
  <c r="EA41" i="7"/>
  <c r="EA50" i="7" s="1"/>
  <c r="BT24" i="6"/>
  <c r="HN24" i="6"/>
  <c r="I41" i="7"/>
  <c r="I50" i="7" s="1"/>
  <c r="GH41" i="7"/>
  <c r="GH50" i="7" s="1"/>
  <c r="CK41" i="7"/>
  <c r="CK50" i="7" s="1"/>
  <c r="GT41" i="7"/>
  <c r="GT50" i="7" s="1"/>
  <c r="KG41" i="7"/>
  <c r="KG50" i="7" s="1"/>
  <c r="JN41" i="7"/>
  <c r="JN50" i="7" s="1"/>
  <c r="BX24" i="6"/>
  <c r="E41" i="7"/>
  <c r="E50" i="7" s="1"/>
  <c r="GL41" i="7"/>
  <c r="GL50" i="7" s="1"/>
  <c r="KR24" i="7"/>
  <c r="KR12" i="7"/>
  <c r="KT4" i="7"/>
  <c r="KS3" i="7"/>
  <c r="KS38" i="7"/>
  <c r="KS5" i="7"/>
  <c r="KS8" i="7" s="1"/>
  <c r="GG41" i="7"/>
  <c r="GG50" i="7" s="1"/>
  <c r="GE41" i="7"/>
  <c r="GE50" i="7" s="1"/>
  <c r="JW41" i="7"/>
  <c r="JW50" i="7" s="1"/>
  <c r="FB41" i="7"/>
  <c r="FB50" i="7" s="1"/>
  <c r="EP41" i="7"/>
  <c r="EP50" i="7" s="1"/>
  <c r="EU41" i="7"/>
  <c r="EU50" i="7" s="1"/>
  <c r="Z41" i="7"/>
  <c r="Z50" i="7" s="1"/>
  <c r="FW24" i="6"/>
  <c r="AC41" i="7"/>
  <c r="AC50" i="7" s="1"/>
  <c r="JP41" i="7"/>
  <c r="JP50" i="7" s="1"/>
  <c r="IH41" i="7"/>
  <c r="IH50" i="7" s="1"/>
  <c r="CU41" i="7"/>
  <c r="CU50" i="7" s="1"/>
  <c r="BC41" i="7"/>
  <c r="BC50" i="7" s="1"/>
  <c r="AV41" i="7"/>
  <c r="AV50" i="7" s="1"/>
  <c r="CX41" i="7"/>
  <c r="CX50" i="7" s="1"/>
  <c r="CZ41" i="7"/>
  <c r="CZ50" i="7" s="1"/>
  <c r="U41" i="7"/>
  <c r="U50" i="7" s="1"/>
  <c r="AG41" i="7"/>
  <c r="AG50" i="7" s="1"/>
  <c r="GI41" i="7"/>
  <c r="GI50" i="7" s="1"/>
  <c r="AD41" i="7"/>
  <c r="AD50" i="7" s="1"/>
  <c r="CR41" i="7"/>
  <c r="CR50" i="7" s="1"/>
  <c r="BE24" i="6"/>
  <c r="AP41" i="7"/>
  <c r="AP50" i="7" s="1"/>
  <c r="AT24" i="6"/>
  <c r="CY41" i="7"/>
  <c r="CY50" i="7" s="1"/>
  <c r="CG41" i="7"/>
  <c r="CG50" i="7" s="1"/>
  <c r="DZ41" i="7"/>
  <c r="DZ50" i="7" s="1"/>
  <c r="LE71" i="6"/>
  <c r="DV41" i="7"/>
  <c r="DV50" i="7" s="1"/>
  <c r="EG41" i="7"/>
  <c r="EG50" i="7" s="1"/>
  <c r="KI24" i="6"/>
  <c r="IA41" i="7"/>
  <c r="IA50" i="7" s="1"/>
  <c r="AF41" i="7"/>
  <c r="AF50" i="7" s="1"/>
  <c r="HU41" i="7"/>
  <c r="HU50" i="7" s="1"/>
  <c r="CH41" i="7"/>
  <c r="CH50" i="7" s="1"/>
  <c r="EC24" i="6"/>
  <c r="CW41" i="7"/>
  <c r="CW50" i="7" s="1"/>
  <c r="ED41" i="7"/>
  <c r="ED50" i="7" s="1"/>
  <c r="BT41" i="7"/>
  <c r="BT50" i="7" s="1"/>
  <c r="GU41" i="7"/>
  <c r="GU50" i="7" s="1"/>
  <c r="DO41" i="7"/>
  <c r="DO50" i="7" s="1"/>
  <c r="FT41" i="7"/>
  <c r="FT50" i="7" s="1"/>
  <c r="FN41" i="7"/>
  <c r="FN50" i="7" s="1"/>
  <c r="CI41" i="7"/>
  <c r="CI50" i="7" s="1"/>
  <c r="GA41" i="7"/>
  <c r="GA50" i="7" s="1"/>
  <c r="GW41" i="7"/>
  <c r="GW50" i="7" s="1"/>
  <c r="KO41" i="7"/>
  <c r="KO50" i="7" s="1"/>
  <c r="KB41" i="7"/>
  <c r="KB50" i="7" s="1"/>
  <c r="DM41" i="7"/>
  <c r="DM50" i="7" s="1"/>
  <c r="EO41" i="7"/>
  <c r="EO50" i="7" s="1"/>
  <c r="JD41" i="7"/>
  <c r="JD50" i="7" s="1"/>
  <c r="GM41" i="7"/>
  <c r="GM50" i="7" s="1"/>
  <c r="HD41" i="7"/>
  <c r="HD50" i="7" s="1"/>
  <c r="DF41" i="7"/>
  <c r="DF50" i="7" s="1"/>
  <c r="CN41" i="7"/>
  <c r="CN50" i="7" s="1"/>
  <c r="HF41" i="7"/>
  <c r="HF50" i="7" s="1"/>
  <c r="GP41" i="7"/>
  <c r="GP50" i="7" s="1"/>
  <c r="JR41" i="7"/>
  <c r="JR50" i="7" s="1"/>
  <c r="GJ41" i="7"/>
  <c r="GJ50" i="7" s="1"/>
  <c r="JJ41" i="7"/>
  <c r="JJ50" i="7" s="1"/>
  <c r="DS41" i="7"/>
  <c r="DS50" i="7" s="1"/>
  <c r="BP41" i="7"/>
  <c r="BP50" i="7" s="1"/>
  <c r="EW41" i="7"/>
  <c r="EW50" i="7" s="1"/>
  <c r="AT41" i="7"/>
  <c r="AT50" i="7" s="1"/>
  <c r="Y41" i="7"/>
  <c r="Y50" i="7" s="1"/>
  <c r="HB41" i="7"/>
  <c r="HB50" i="7" s="1"/>
  <c r="DJ41" i="7"/>
  <c r="DJ50" i="7" s="1"/>
  <c r="Q41" i="7"/>
  <c r="Q50" i="7" s="1"/>
  <c r="ES41" i="7"/>
  <c r="ES50" i="7" s="1"/>
  <c r="JG41" i="7"/>
  <c r="JG50" i="7" s="1"/>
  <c r="DN41" i="7"/>
  <c r="DN50" i="7" s="1"/>
  <c r="HA41" i="7"/>
  <c r="HA50" i="7" s="1"/>
  <c r="HG41" i="7"/>
  <c r="HG50" i="7" s="1"/>
  <c r="BB41" i="7"/>
  <c r="BB50" i="7" s="1"/>
  <c r="AU41" i="7"/>
  <c r="AU50" i="7" s="1"/>
  <c r="EB41" i="7"/>
  <c r="EB50" i="7" s="1"/>
  <c r="HP41" i="7"/>
  <c r="HP50" i="7" s="1"/>
  <c r="AE41" i="7"/>
  <c r="AE50" i="7" s="1"/>
  <c r="AL41" i="7"/>
  <c r="AL50" i="7" s="1"/>
  <c r="DX41" i="7"/>
  <c r="DX50" i="7" s="1"/>
  <c r="AJ41" i="7"/>
  <c r="AJ50" i="7" s="1"/>
  <c r="BS41" i="7"/>
  <c r="BS50" i="7" s="1"/>
  <c r="JO41" i="7"/>
  <c r="JO50" i="7" s="1"/>
  <c r="AO41" i="7"/>
  <c r="AO50" i="7" s="1"/>
  <c r="N41" i="7"/>
  <c r="N50" i="7" s="1"/>
  <c r="FI41" i="7"/>
  <c r="FI50" i="7" s="1"/>
  <c r="KE41" i="7"/>
  <c r="KE50" i="7" s="1"/>
  <c r="CC41" i="7"/>
  <c r="CC50" i="7" s="1"/>
  <c r="BZ41" i="7"/>
  <c r="BZ50" i="7" s="1"/>
  <c r="EC41" i="7"/>
  <c r="EC50" i="7" s="1"/>
  <c r="AM41" i="7"/>
  <c r="AM50" i="7" s="1"/>
  <c r="KD41" i="7"/>
  <c r="KD50" i="7" s="1"/>
  <c r="BM41" i="7"/>
  <c r="BM50" i="7" s="1"/>
  <c r="F41" i="7"/>
  <c r="F50" i="7" s="1"/>
  <c r="DE41" i="7"/>
  <c r="DE50" i="7" s="1"/>
  <c r="KL41" i="7"/>
  <c r="KL50" i="7" s="1"/>
  <c r="KC41" i="7"/>
  <c r="KC50" i="7" s="1"/>
  <c r="IZ41" i="7"/>
  <c r="IZ50" i="7" s="1"/>
  <c r="KM41" i="7"/>
  <c r="KM50" i="7" s="1"/>
  <c r="CT41" i="7"/>
  <c r="CT50" i="7" s="1"/>
  <c r="GR41" i="7"/>
  <c r="GR50" i="7" s="1"/>
  <c r="FM41" i="7"/>
  <c r="FM50" i="7" s="1"/>
  <c r="FV41" i="7"/>
  <c r="FV50" i="7" s="1"/>
  <c r="HV41" i="7"/>
  <c r="HV50" i="7" s="1"/>
  <c r="ET41" i="7"/>
  <c r="ET50" i="7" s="1"/>
  <c r="EE41" i="7"/>
  <c r="EE50" i="7" s="1"/>
  <c r="JS41" i="7"/>
  <c r="JS50" i="7" s="1"/>
  <c r="GQ41" i="7"/>
  <c r="GQ50" i="7" s="1"/>
  <c r="EV41" i="7"/>
  <c r="EV50" i="7" s="1"/>
  <c r="EL41" i="7"/>
  <c r="EL50" i="7" s="1"/>
  <c r="X41" i="7"/>
  <c r="X50" i="7" s="1"/>
  <c r="GC41" i="7"/>
  <c r="GC50" i="7" s="1"/>
  <c r="IU41" i="7"/>
  <c r="IU50" i="7" s="1"/>
  <c r="HW41" i="7"/>
  <c r="HW50" i="7" s="1"/>
  <c r="BU41" i="7"/>
  <c r="BU50" i="7" s="1"/>
  <c r="HT41" i="7"/>
  <c r="HT50" i="7" s="1"/>
  <c r="DP41" i="7"/>
  <c r="DP50" i="7" s="1"/>
  <c r="JL41" i="7"/>
  <c r="JL50" i="7" s="1"/>
  <c r="CW24" i="6"/>
  <c r="EQ41" i="7"/>
  <c r="EQ50" i="7" s="1"/>
  <c r="IN41" i="7"/>
  <c r="IN50" i="7" s="1"/>
  <c r="IQ41" i="7"/>
  <c r="IQ50" i="7" s="1"/>
  <c r="DO24" i="6"/>
  <c r="FH41" i="7"/>
  <c r="FH50" i="7" s="1"/>
  <c r="FX41" i="7"/>
  <c r="FX50" i="7" s="1"/>
  <c r="JC41" i="7"/>
  <c r="JC50" i="7" s="1"/>
  <c r="HH41" i="7"/>
  <c r="HH50" i="7" s="1"/>
  <c r="IW41" i="7"/>
  <c r="IW50" i="7" s="1"/>
  <c r="GX41" i="7"/>
  <c r="GX50" i="7" s="1"/>
  <c r="W41" i="7"/>
  <c r="W50" i="7" s="1"/>
  <c r="AH41" i="7"/>
  <c r="AH50" i="7" s="1"/>
  <c r="IL41" i="7"/>
  <c r="IL50" i="7" s="1"/>
  <c r="CL41" i="7"/>
  <c r="CL50" i="7" s="1"/>
  <c r="JB41" i="7"/>
  <c r="JB50" i="7" s="1"/>
  <c r="KH41" i="7"/>
  <c r="KH50" i="7" s="1"/>
  <c r="O41" i="7"/>
  <c r="O50" i="7" s="1"/>
  <c r="ID41" i="7"/>
  <c r="ID50" i="7" s="1"/>
  <c r="EM41" i="7"/>
  <c r="EM50" i="7" s="1"/>
  <c r="IT41" i="7"/>
  <c r="IT50" i="7" s="1"/>
  <c r="AK41" i="7"/>
  <c r="AK50" i="7" s="1"/>
  <c r="GK41" i="7"/>
  <c r="GK50" i="7" s="1"/>
  <c r="FJ41" i="7"/>
  <c r="FJ50" i="7" s="1"/>
  <c r="JI41" i="7"/>
  <c r="JI50" i="7" s="1"/>
  <c r="CQ41" i="7"/>
  <c r="CQ50" i="7" s="1"/>
  <c r="H41" i="7"/>
  <c r="H50" i="7" s="1"/>
  <c r="FY41" i="7"/>
  <c r="FY50" i="7" s="1"/>
  <c r="IF41" i="7"/>
  <c r="IF50" i="7" s="1"/>
  <c r="BF41" i="7"/>
  <c r="BF50" i="7" s="1"/>
  <c r="JQ41" i="7"/>
  <c r="JQ50" i="7" s="1"/>
  <c r="CD41" i="7"/>
  <c r="CD50" i="7" s="1"/>
  <c r="EH41" i="7"/>
  <c r="EH50" i="7" s="1"/>
  <c r="EY41" i="7"/>
  <c r="EY50" i="7" s="1"/>
  <c r="IY41" i="7"/>
  <c r="IY50" i="7" s="1"/>
  <c r="CE41" i="7"/>
  <c r="CE50" i="7" s="1"/>
  <c r="DI41" i="7"/>
  <c r="DI50" i="7" s="1"/>
  <c r="FR41" i="7"/>
  <c r="FR50" i="7" s="1"/>
  <c r="HQ41" i="7"/>
  <c r="HQ50" i="7" s="1"/>
  <c r="DG41" i="7"/>
  <c r="DG50" i="7" s="1"/>
  <c r="EN41" i="7"/>
  <c r="EN50" i="7" s="1"/>
  <c r="JY41" i="7"/>
  <c r="JY50" i="7" s="1"/>
  <c r="FF41" i="7"/>
  <c r="FF50" i="7" s="1"/>
  <c r="DQ41" i="7"/>
  <c r="DQ50" i="7" s="1"/>
  <c r="JK41" i="7"/>
  <c r="JK50" i="7" s="1"/>
  <c r="JE41" i="7"/>
  <c r="JE50" i="7" s="1"/>
  <c r="GY41" i="7"/>
  <c r="GY50" i="7" s="1"/>
  <c r="K41" i="7"/>
  <c r="K50" i="7" s="1"/>
  <c r="BR41" i="7"/>
  <c r="BR50" i="7" s="1"/>
  <c r="HI41" i="7"/>
  <c r="HI50" i="7" s="1"/>
  <c r="GS41" i="7"/>
  <c r="GS50" i="7" s="1"/>
  <c r="HX41" i="7"/>
  <c r="HX50" i="7" s="1"/>
  <c r="JV41" i="7"/>
  <c r="JV50" i="7" s="1"/>
  <c r="BE116" i="6"/>
  <c r="KP17" i="7"/>
  <c r="LB12" i="6"/>
  <c r="LB20" i="6"/>
  <c r="LB112" i="6" s="1"/>
  <c r="CW116" i="6"/>
  <c r="HN116" i="6"/>
  <c r="KP20" i="7"/>
  <c r="KP36" i="7"/>
  <c r="KP41" i="7" s="1"/>
  <c r="KP50" i="7" s="1"/>
  <c r="AT116" i="6"/>
  <c r="BV41" i="7"/>
  <c r="BV50" i="7" s="1"/>
  <c r="DQ116" i="6"/>
  <c r="KP15" i="7"/>
  <c r="LB18" i="6"/>
  <c r="LB110" i="6" s="1"/>
  <c r="KJ41" i="7"/>
  <c r="KJ50" i="7" s="1"/>
  <c r="BV24" i="6"/>
  <c r="BV104" i="6"/>
  <c r="BJ24" i="6"/>
  <c r="BJ104" i="6"/>
  <c r="DM24" i="6"/>
  <c r="DM104" i="6"/>
  <c r="H18" i="6"/>
  <c r="H110" i="6" s="1"/>
  <c r="T110" i="6"/>
  <c r="AM24" i="6"/>
  <c r="DO116" i="6"/>
  <c r="G18" i="6"/>
  <c r="G110" i="6" s="1"/>
  <c r="S110" i="6"/>
  <c r="D37" i="7"/>
  <c r="ER37" i="7"/>
  <c r="IJ37" i="7"/>
  <c r="IJ41" i="7" s="1"/>
  <c r="IJ50" i="7" s="1"/>
  <c r="BN116" i="6"/>
  <c r="BT116" i="6"/>
  <c r="S108" i="6"/>
  <c r="G16" i="6"/>
  <c r="G108" i="6" s="1"/>
  <c r="M16" i="6"/>
  <c r="M108" i="6" s="1"/>
  <c r="Y108" i="6"/>
  <c r="X110" i="6"/>
  <c r="L18" i="6"/>
  <c r="L110" i="6" s="1"/>
  <c r="HW104" i="6"/>
  <c r="HW24" i="6"/>
  <c r="U110" i="6"/>
  <c r="I18" i="6"/>
  <c r="I110" i="6" s="1"/>
  <c r="JZ41" i="7"/>
  <c r="JZ50" i="7" s="1"/>
  <c r="KW24" i="6"/>
  <c r="KW104" i="6"/>
  <c r="DV24" i="6"/>
  <c r="DV104" i="6"/>
  <c r="IH104" i="6"/>
  <c r="IH24" i="6"/>
  <c r="GR24" i="6"/>
  <c r="GR104" i="6"/>
  <c r="IK104" i="6"/>
  <c r="IK24" i="6"/>
  <c r="JG24" i="6"/>
  <c r="JG104" i="6"/>
  <c r="FJ24" i="6"/>
  <c r="FJ104" i="6"/>
  <c r="IR24" i="6"/>
  <c r="IR104" i="6"/>
  <c r="GO24" i="6"/>
  <c r="GO104" i="6"/>
  <c r="GY24" i="6"/>
  <c r="GY104" i="6"/>
  <c r="IL24" i="6"/>
  <c r="IL104" i="6"/>
  <c r="GC24" i="6"/>
  <c r="GC104" i="6"/>
  <c r="CV24" i="6"/>
  <c r="CV104" i="6"/>
  <c r="KK24" i="6"/>
  <c r="KK104" i="6"/>
  <c r="KF24" i="6"/>
  <c r="KF104" i="6"/>
  <c r="LA24" i="6"/>
  <c r="LA104" i="6"/>
  <c r="FD104" i="6"/>
  <c r="FD24" i="6"/>
  <c r="JI24" i="6"/>
  <c r="JI104" i="6"/>
  <c r="GF24" i="6"/>
  <c r="GF104" i="6"/>
  <c r="CD24" i="6"/>
  <c r="CD104" i="6"/>
  <c r="IJ104" i="6"/>
  <c r="IJ24" i="6"/>
  <c r="FR24" i="6"/>
  <c r="FR104" i="6"/>
  <c r="KG24" i="6"/>
  <c r="KG104" i="6"/>
  <c r="EQ24" i="6"/>
  <c r="EQ104" i="6"/>
  <c r="O12" i="6"/>
  <c r="AA104" i="6"/>
  <c r="AA24" i="6"/>
  <c r="GL24" i="6"/>
  <c r="GL104" i="6"/>
  <c r="H12" i="6"/>
  <c r="T24" i="6"/>
  <c r="T104" i="6"/>
  <c r="AM116" i="6"/>
  <c r="O21" i="6"/>
  <c r="O113" i="6" s="1"/>
  <c r="AA113" i="6"/>
  <c r="K21" i="6"/>
  <c r="K113" i="6" s="1"/>
  <c r="W113" i="6"/>
  <c r="Y113" i="6"/>
  <c r="M21" i="6"/>
  <c r="M113" i="6" s="1"/>
  <c r="CI24" i="6"/>
  <c r="CI104" i="6"/>
  <c r="R112" i="6"/>
  <c r="F20" i="6"/>
  <c r="F112" i="6" s="1"/>
  <c r="FB24" i="6"/>
  <c r="W110" i="6"/>
  <c r="K18" i="6"/>
  <c r="K110" i="6" s="1"/>
  <c r="AH24" i="6"/>
  <c r="AH104" i="6"/>
  <c r="E18" i="6"/>
  <c r="E110" i="6" s="1"/>
  <c r="Q110" i="6"/>
  <c r="P112" i="6"/>
  <c r="D20" i="6"/>
  <c r="D112" i="6" s="1"/>
  <c r="U112" i="6"/>
  <c r="I20" i="6"/>
  <c r="I112" i="6" s="1"/>
  <c r="JD24" i="6"/>
  <c r="JD104" i="6"/>
  <c r="KQ24" i="6"/>
  <c r="KQ104" i="6"/>
  <c r="EX24" i="6"/>
  <c r="EX104" i="6"/>
  <c r="FY24" i="6"/>
  <c r="FY104" i="6"/>
  <c r="HK24" i="6"/>
  <c r="HK104" i="6"/>
  <c r="AF24" i="6"/>
  <c r="AF104" i="6"/>
  <c r="EG24" i="6"/>
  <c r="EG104" i="6"/>
  <c r="GG24" i="6"/>
  <c r="GG104" i="6"/>
  <c r="JH24" i="6"/>
  <c r="JH104" i="6"/>
  <c r="GS24" i="6"/>
  <c r="GS104" i="6"/>
  <c r="DJ24" i="6"/>
  <c r="DJ104" i="6"/>
  <c r="HC24" i="6"/>
  <c r="HC104" i="6"/>
  <c r="HR104" i="6"/>
  <c r="HR24" i="6"/>
  <c r="GV24" i="6"/>
  <c r="GV104" i="6"/>
  <c r="JN24" i="6"/>
  <c r="JN104" i="6"/>
  <c r="FI24" i="6"/>
  <c r="FI104" i="6"/>
  <c r="EO24" i="6"/>
  <c r="EO104" i="6"/>
  <c r="HT104" i="6"/>
  <c r="HT24" i="6"/>
  <c r="DA24" i="6"/>
  <c r="DA104" i="6"/>
  <c r="KP104" i="6"/>
  <c r="KP24" i="6"/>
  <c r="HD24" i="6"/>
  <c r="HD104" i="6"/>
  <c r="HG24" i="6"/>
  <c r="HG104" i="6"/>
  <c r="IG104" i="6"/>
  <c r="IG24" i="6"/>
  <c r="GE104" i="6"/>
  <c r="GE24" i="6"/>
  <c r="BF24" i="6"/>
  <c r="BF104" i="6"/>
  <c r="CR24" i="6"/>
  <c r="CR104" i="6"/>
  <c r="HM104" i="6"/>
  <c r="HM24" i="6"/>
  <c r="BK24" i="6"/>
  <c r="BK104" i="6"/>
  <c r="KI41" i="7"/>
  <c r="KI50" i="7" s="1"/>
  <c r="GH24" i="6"/>
  <c r="GH104" i="6"/>
  <c r="JJ24" i="6"/>
  <c r="JJ104" i="6"/>
  <c r="CZ104" i="6"/>
  <c r="CZ24" i="6"/>
  <c r="CV37" i="7"/>
  <c r="DQ24" i="6"/>
  <c r="N21" i="6"/>
  <c r="N113" i="6" s="1"/>
  <c r="Z113" i="6"/>
  <c r="IQ24" i="6"/>
  <c r="IQ104" i="6"/>
  <c r="KF37" i="7"/>
  <c r="KF41" i="7" s="1"/>
  <c r="KF50" i="7" s="1"/>
  <c r="DS24" i="6"/>
  <c r="DS104" i="6"/>
  <c r="N20" i="6"/>
  <c r="N112" i="6" s="1"/>
  <c r="Z112" i="6"/>
  <c r="AZ37" i="7"/>
  <c r="G20" i="6"/>
  <c r="G112" i="6" s="1"/>
  <c r="S112" i="6"/>
  <c r="BL37" i="7"/>
  <c r="K16" i="6"/>
  <c r="K108" i="6" s="1"/>
  <c r="W108" i="6"/>
  <c r="JT37" i="7"/>
  <c r="AQ24" i="6"/>
  <c r="AQ104" i="6"/>
  <c r="AN37" i="7"/>
  <c r="E20" i="6"/>
  <c r="E112" i="6" s="1"/>
  <c r="Q112" i="6"/>
  <c r="FB116" i="6"/>
  <c r="CM24" i="6"/>
  <c r="CM104" i="6"/>
  <c r="V112" i="6"/>
  <c r="J20" i="6"/>
  <c r="J112" i="6" s="1"/>
  <c r="I104" i="6"/>
  <c r="JL24" i="6"/>
  <c r="JL104" i="6"/>
  <c r="HJ24" i="6"/>
  <c r="HJ104" i="6"/>
  <c r="IS24" i="6"/>
  <c r="IS104" i="6"/>
  <c r="GP104" i="6"/>
  <c r="GP24" i="6"/>
  <c r="DT24" i="6"/>
  <c r="DT104" i="6"/>
  <c r="GM24" i="6"/>
  <c r="GM104" i="6"/>
  <c r="DE104" i="6"/>
  <c r="DE24" i="6"/>
  <c r="DG24" i="6"/>
  <c r="DG104" i="6"/>
  <c r="KB24" i="6"/>
  <c r="KB104" i="6"/>
  <c r="P37" i="7"/>
  <c r="CA24" i="6"/>
  <c r="CA104" i="6"/>
  <c r="HL24" i="6"/>
  <c r="HL104" i="6"/>
  <c r="DB24" i="6"/>
  <c r="DB104" i="6"/>
  <c r="IN24" i="6"/>
  <c r="IN104" i="6"/>
  <c r="AR24" i="6"/>
  <c r="AR104" i="6"/>
  <c r="IC104" i="6"/>
  <c r="IC24" i="6"/>
  <c r="KA24" i="6"/>
  <c r="KA104" i="6"/>
  <c r="KY104" i="6"/>
  <c r="KY24" i="6"/>
  <c r="JU104" i="6"/>
  <c r="JU24" i="6"/>
  <c r="GN24" i="6"/>
  <c r="GN104" i="6"/>
  <c r="EU24" i="6"/>
  <c r="EU104" i="6"/>
  <c r="ED24" i="6"/>
  <c r="ED104" i="6"/>
  <c r="CB24" i="6"/>
  <c r="CB104" i="6"/>
  <c r="IP24" i="6"/>
  <c r="IP104" i="6"/>
  <c r="HU104" i="6"/>
  <c r="HU24" i="6"/>
  <c r="BI104" i="6"/>
  <c r="BI24" i="6"/>
  <c r="IB24" i="6"/>
  <c r="IB104" i="6"/>
  <c r="HQ24" i="6"/>
  <c r="HQ104" i="6"/>
  <c r="ES24" i="6"/>
  <c r="ES104" i="6"/>
  <c r="EC116" i="6"/>
  <c r="BB24" i="6"/>
  <c r="FW116" i="6"/>
  <c r="BG24" i="6"/>
  <c r="BG104" i="6"/>
  <c r="DC24" i="6"/>
  <c r="F16" i="6"/>
  <c r="F108" i="6" s="1"/>
  <c r="R108" i="6"/>
  <c r="BK41" i="7"/>
  <c r="BK50" i="7" s="1"/>
  <c r="BX37" i="7"/>
  <c r="EI24" i="6"/>
  <c r="BA24" i="6"/>
  <c r="AS24" i="6"/>
  <c r="AI24" i="6"/>
  <c r="AI104" i="6"/>
  <c r="FP37" i="7"/>
  <c r="IE104" i="6"/>
  <c r="IE24" i="6"/>
  <c r="P104" i="6"/>
  <c r="P24" i="6"/>
  <c r="D12" i="6"/>
  <c r="GT24" i="6"/>
  <c r="GT104" i="6"/>
  <c r="CF24" i="6"/>
  <c r="CF104" i="6"/>
  <c r="AZ24" i="6"/>
  <c r="AZ104" i="6"/>
  <c r="HH104" i="6"/>
  <c r="HH24" i="6"/>
  <c r="J12" i="6"/>
  <c r="V104" i="6"/>
  <c r="V24" i="6"/>
  <c r="ER24" i="6"/>
  <c r="ER104" i="6"/>
  <c r="HF24" i="6"/>
  <c r="HF104" i="6"/>
  <c r="JM24" i="6"/>
  <c r="JM104" i="6"/>
  <c r="AL104" i="6"/>
  <c r="AL24" i="6"/>
  <c r="EW24" i="6"/>
  <c r="EW104" i="6"/>
  <c r="FF104" i="6"/>
  <c r="FF24" i="6"/>
  <c r="HY24" i="6"/>
  <c r="HY104" i="6"/>
  <c r="IZ104" i="6"/>
  <c r="IZ24" i="6"/>
  <c r="KR24" i="6"/>
  <c r="KR104" i="6"/>
  <c r="GX24" i="6"/>
  <c r="GX104" i="6"/>
  <c r="KT24" i="6"/>
  <c r="KT104" i="6"/>
  <c r="HI104" i="6"/>
  <c r="HI24" i="6"/>
  <c r="GJ24" i="6"/>
  <c r="GJ104" i="6"/>
  <c r="DW24" i="6"/>
  <c r="DW104" i="6"/>
  <c r="KJ24" i="6"/>
  <c r="KJ104" i="6"/>
  <c r="AG104" i="6"/>
  <c r="AG24" i="6"/>
  <c r="ET104" i="6"/>
  <c r="ET24" i="6"/>
  <c r="DF24" i="6"/>
  <c r="DF104" i="6"/>
  <c r="DH37" i="7"/>
  <c r="J16" i="6"/>
  <c r="J108" i="6" s="1"/>
  <c r="V108" i="6"/>
  <c r="BJ41" i="7"/>
  <c r="BJ50" i="7" s="1"/>
  <c r="KV24" i="6"/>
  <c r="KV104" i="6"/>
  <c r="AP104" i="6"/>
  <c r="AP24" i="6"/>
  <c r="EN24" i="6"/>
  <c r="EN104" i="6"/>
  <c r="GZ104" i="6"/>
  <c r="GZ24" i="6"/>
  <c r="JR24" i="6"/>
  <c r="JR104" i="6"/>
  <c r="DP104" i="6"/>
  <c r="DP24" i="6"/>
  <c r="EJ24" i="6"/>
  <c r="EJ104" i="6"/>
  <c r="HA24" i="6"/>
  <c r="HA104" i="6"/>
  <c r="GK24" i="6"/>
  <c r="GK104" i="6"/>
  <c r="GB37" i="7"/>
  <c r="KS24" i="6"/>
  <c r="KS104" i="6"/>
  <c r="KI116" i="6"/>
  <c r="N16" i="6"/>
  <c r="N108" i="6" s="1"/>
  <c r="Z108" i="6"/>
  <c r="AB37" i="7"/>
  <c r="GN37" i="7"/>
  <c r="AO24" i="6"/>
  <c r="BX116" i="6"/>
  <c r="CK116" i="6"/>
  <c r="T112" i="6"/>
  <c r="H20" i="6"/>
  <c r="H112" i="6" s="1"/>
  <c r="FK24" i="6"/>
  <c r="BB116" i="6"/>
  <c r="GZ37" i="7"/>
  <c r="AN24" i="6"/>
  <c r="DC116" i="6"/>
  <c r="P108" i="6"/>
  <c r="D16" i="6"/>
  <c r="D108" i="6" s="1"/>
  <c r="I16" i="6"/>
  <c r="I108" i="6" s="1"/>
  <c r="U108" i="6"/>
  <c r="JZ24" i="6"/>
  <c r="W24" i="6"/>
  <c r="IP41" i="7"/>
  <c r="IP50" i="7" s="1"/>
  <c r="EI116" i="6"/>
  <c r="BA116" i="6"/>
  <c r="KH24" i="6"/>
  <c r="KH104" i="6"/>
  <c r="AS116" i="6"/>
  <c r="HV24" i="6"/>
  <c r="HV104" i="6"/>
  <c r="CJ24" i="6"/>
  <c r="CJ104" i="6"/>
  <c r="FT24" i="6"/>
  <c r="FT104" i="6"/>
  <c r="DK41" i="7"/>
  <c r="DK50" i="7" s="1"/>
  <c r="EY24" i="6"/>
  <c r="EY104" i="6"/>
  <c r="DL24" i="6"/>
  <c r="DL104" i="6"/>
  <c r="IM24" i="6"/>
  <c r="IM104" i="6"/>
  <c r="DZ104" i="6"/>
  <c r="DZ24" i="6"/>
  <c r="FH24" i="6"/>
  <c r="FH104" i="6"/>
  <c r="BZ24" i="6"/>
  <c r="BZ104" i="6"/>
  <c r="DY24" i="6"/>
  <c r="DY104" i="6"/>
  <c r="BW24" i="6"/>
  <c r="BW104" i="6"/>
  <c r="GI24" i="6"/>
  <c r="GI104" i="6"/>
  <c r="JX24" i="6"/>
  <c r="JX104" i="6"/>
  <c r="IU24" i="6"/>
  <c r="IU104" i="6"/>
  <c r="FO24" i="6"/>
  <c r="FO104" i="6"/>
  <c r="CU24" i="6"/>
  <c r="CU104" i="6"/>
  <c r="KD24" i="6"/>
  <c r="KD104" i="6"/>
  <c r="FP24" i="6"/>
  <c r="FP104" i="6"/>
  <c r="JA24" i="6"/>
  <c r="JA104" i="6"/>
  <c r="R41" i="7"/>
  <c r="R50" i="7" s="1"/>
  <c r="HX24" i="6"/>
  <c r="HX104" i="6"/>
  <c r="CC104" i="6"/>
  <c r="CC24" i="6"/>
  <c r="JQ104" i="6"/>
  <c r="JQ24" i="6"/>
  <c r="JV24" i="6"/>
  <c r="JV104" i="6"/>
  <c r="GQ24" i="6"/>
  <c r="GQ104" i="6"/>
  <c r="CE24" i="6"/>
  <c r="CE104" i="6"/>
  <c r="AY41" i="7"/>
  <c r="AY50" i="7" s="1"/>
  <c r="CT24" i="6"/>
  <c r="CT104" i="6"/>
  <c r="HS24" i="6"/>
  <c r="HS104" i="6"/>
  <c r="HE24" i="6"/>
  <c r="HE104" i="6"/>
  <c r="FQ104" i="6"/>
  <c r="FQ24" i="6"/>
  <c r="FL104" i="6"/>
  <c r="FL24" i="6"/>
  <c r="Y104" i="6"/>
  <c r="M12" i="6"/>
  <c r="Y24" i="6"/>
  <c r="O20" i="6"/>
  <c r="O112" i="6" s="1"/>
  <c r="AA112" i="6"/>
  <c r="AO116" i="6"/>
  <c r="K20" i="6"/>
  <c r="K112" i="6" s="1"/>
  <c r="W112" i="6"/>
  <c r="FK116" i="6"/>
  <c r="AK24" i="6"/>
  <c r="AN116" i="6"/>
  <c r="CG116" i="6"/>
  <c r="KU24" i="6"/>
  <c r="AJ104" i="6"/>
  <c r="AJ24" i="6"/>
  <c r="JZ116" i="6"/>
  <c r="K104" i="6"/>
  <c r="BD116" i="6"/>
  <c r="BO24" i="6"/>
  <c r="BO104" i="6"/>
  <c r="HL37" i="7"/>
  <c r="AX24" i="6"/>
  <c r="AX104" i="6"/>
  <c r="EF37" i="7"/>
  <c r="BU24" i="6"/>
  <c r="W121" i="6"/>
  <c r="EJ41" i="7"/>
  <c r="EJ50" i="7" s="1"/>
  <c r="DD24" i="6"/>
  <c r="DD104" i="6"/>
  <c r="CN24" i="6"/>
  <c r="CN104" i="6"/>
  <c r="JY24" i="6"/>
  <c r="JY104" i="6"/>
  <c r="JO24" i="6"/>
  <c r="JO104" i="6"/>
  <c r="DX104" i="6"/>
  <c r="DX24" i="6"/>
  <c r="KO24" i="6"/>
  <c r="KO104" i="6"/>
  <c r="EK24" i="6"/>
  <c r="EK104" i="6"/>
  <c r="HB24" i="6"/>
  <c r="HB104" i="6"/>
  <c r="FC24" i="6"/>
  <c r="FC104" i="6"/>
  <c r="GB24" i="6"/>
  <c r="GB104" i="6"/>
  <c r="IA24" i="6"/>
  <c r="IA104" i="6"/>
  <c r="FE24" i="6"/>
  <c r="FE104" i="6"/>
  <c r="IO24" i="6"/>
  <c r="IO104" i="6"/>
  <c r="CY24" i="6"/>
  <c r="CY104" i="6"/>
  <c r="EP24" i="6"/>
  <c r="EP104" i="6"/>
  <c r="JW24" i="6"/>
  <c r="JW104" i="6"/>
  <c r="FX24" i="6"/>
  <c r="FX104" i="6"/>
  <c r="GW24" i="6"/>
  <c r="GW104" i="6"/>
  <c r="IV37" i="7"/>
  <c r="D18" i="6"/>
  <c r="D110" i="6" s="1"/>
  <c r="P110" i="6"/>
  <c r="JK24" i="6"/>
  <c r="JK104" i="6"/>
  <c r="CH104" i="6"/>
  <c r="CH24" i="6"/>
  <c r="CS24" i="6"/>
  <c r="CS104" i="6"/>
  <c r="FN104" i="6"/>
  <c r="FN24" i="6"/>
  <c r="E12" i="6"/>
  <c r="Q24" i="6"/>
  <c r="Q104" i="6"/>
  <c r="DU24" i="6"/>
  <c r="DU104" i="6"/>
  <c r="JC24" i="6"/>
  <c r="JC104" i="6"/>
  <c r="BC24" i="6"/>
  <c r="BC104" i="6"/>
  <c r="CO104" i="6"/>
  <c r="CO24" i="6"/>
  <c r="KL24" i="6"/>
  <c r="KL104" i="6"/>
  <c r="JT24" i="6"/>
  <c r="JT104" i="6"/>
  <c r="HY41" i="7"/>
  <c r="HY50" i="7" s="1"/>
  <c r="EF24" i="6"/>
  <c r="EF104" i="6"/>
  <c r="KM24" i="6"/>
  <c r="KM104" i="6"/>
  <c r="G12" i="6"/>
  <c r="S24" i="6"/>
  <c r="S104" i="6"/>
  <c r="BL24" i="6"/>
  <c r="BL104" i="6"/>
  <c r="M20" i="6"/>
  <c r="M112" i="6" s="1"/>
  <c r="Y112" i="6"/>
  <c r="BQ24" i="6"/>
  <c r="BP24" i="6"/>
  <c r="H16" i="6"/>
  <c r="H108" i="6" s="1"/>
  <c r="T108" i="6"/>
  <c r="AK116" i="6"/>
  <c r="Q113" i="6"/>
  <c r="E21" i="6"/>
  <c r="E113" i="6" s="1"/>
  <c r="BG41" i="7"/>
  <c r="BG50" i="7" s="1"/>
  <c r="KU116" i="6"/>
  <c r="DT37" i="7"/>
  <c r="BU116" i="6"/>
  <c r="O16" i="6"/>
  <c r="O108" i="6" s="1"/>
  <c r="AA108" i="6"/>
  <c r="AC24" i="6"/>
  <c r="AC104" i="6"/>
  <c r="AB24" i="6"/>
  <c r="AB104" i="6"/>
  <c r="JP24" i="6"/>
  <c r="JP104" i="6"/>
  <c r="JH37" i="7"/>
  <c r="KZ24" i="6"/>
  <c r="KZ104" i="6"/>
  <c r="EA104" i="6"/>
  <c r="EA24" i="6"/>
  <c r="JE24" i="6"/>
  <c r="JE104" i="6"/>
  <c r="IW24" i="6"/>
  <c r="IW104" i="6"/>
  <c r="IX24" i="6"/>
  <c r="IX104" i="6"/>
  <c r="DR104" i="6"/>
  <c r="DR24" i="6"/>
  <c r="Z24" i="6"/>
  <c r="N12" i="6"/>
  <c r="Z104" i="6"/>
  <c r="CJ37" i="7"/>
  <c r="FG24" i="6"/>
  <c r="FG104" i="6"/>
  <c r="HO24" i="6"/>
  <c r="HO104" i="6"/>
  <c r="KE104" i="6"/>
  <c r="KE24" i="6"/>
  <c r="DI24" i="6"/>
  <c r="DI104" i="6"/>
  <c r="EH24" i="6"/>
  <c r="EH104" i="6"/>
  <c r="EM24" i="6"/>
  <c r="EM104" i="6"/>
  <c r="JF24" i="6"/>
  <c r="JF104" i="6"/>
  <c r="BR24" i="6"/>
  <c r="BR104" i="6"/>
  <c r="EV104" i="6"/>
  <c r="EV24" i="6"/>
  <c r="R104" i="6"/>
  <c r="R24" i="6"/>
  <c r="F12" i="6"/>
  <c r="KC24" i="6"/>
  <c r="KC104" i="6"/>
  <c r="DH24" i="6"/>
  <c r="DH104" i="6"/>
  <c r="AU24" i="6"/>
  <c r="AU104" i="6"/>
  <c r="IT24" i="6"/>
  <c r="IT104" i="6"/>
  <c r="AD104" i="6"/>
  <c r="AD24" i="6"/>
  <c r="BM104" i="6"/>
  <c r="BM24" i="6"/>
  <c r="HZ104" i="6"/>
  <c r="HZ24" i="6"/>
  <c r="JB24" i="6"/>
  <c r="JB104" i="6"/>
  <c r="ID24" i="6"/>
  <c r="ID104" i="6"/>
  <c r="BQ116" i="6"/>
  <c r="BP116" i="6"/>
  <c r="P113" i="6"/>
  <c r="D21" i="6"/>
  <c r="D113" i="6" s="1"/>
  <c r="BH41" i="7"/>
  <c r="BH50" i="7" s="1"/>
  <c r="L20" i="6"/>
  <c r="L112" i="6" s="1"/>
  <c r="X112" i="6"/>
  <c r="AY104" i="6"/>
  <c r="AY24" i="6"/>
  <c r="BN24" i="6"/>
  <c r="II24" i="6"/>
  <c r="II104" i="6"/>
  <c r="FD37" i="7"/>
  <c r="CX24" i="6"/>
  <c r="CX104" i="6"/>
  <c r="GA24" i="6"/>
  <c r="GA104" i="6"/>
  <c r="FZ24" i="6"/>
  <c r="FZ104" i="6"/>
  <c r="BS24" i="6"/>
  <c r="BS104" i="6"/>
  <c r="IY104" i="6"/>
  <c r="IY24" i="6"/>
  <c r="KN24" i="6"/>
  <c r="KN104" i="6"/>
  <c r="L12" i="6"/>
  <c r="X24" i="6"/>
  <c r="X104" i="6"/>
  <c r="CL24" i="6"/>
  <c r="CL104" i="6"/>
  <c r="FM24" i="6"/>
  <c r="FM104" i="6"/>
  <c r="DN104" i="6"/>
  <c r="DN24" i="6"/>
  <c r="DK24" i="6"/>
  <c r="DK104" i="6"/>
  <c r="HP24" i="6"/>
  <c r="HP104" i="6"/>
  <c r="JS24" i="6"/>
  <c r="JS104" i="6"/>
  <c r="EZ41" i="7"/>
  <c r="EZ50" i="7" s="1"/>
  <c r="FS24" i="6"/>
  <c r="FS104" i="6"/>
  <c r="EB24" i="6"/>
  <c r="EB104" i="6"/>
  <c r="EZ24" i="6"/>
  <c r="EZ104" i="6"/>
  <c r="EI41" i="7"/>
  <c r="EI50" i="7" s="1"/>
  <c r="EL104" i="6"/>
  <c r="EL24" i="6"/>
  <c r="BY24" i="6"/>
  <c r="BY104" i="6"/>
  <c r="IF24" i="6"/>
  <c r="IF104" i="6"/>
  <c r="GD104" i="6"/>
  <c r="GD24" i="6"/>
  <c r="IV104" i="6"/>
  <c r="IV24" i="6"/>
  <c r="BH24" i="6"/>
  <c r="BH104" i="6"/>
  <c r="FU104" i="6"/>
  <c r="FU24" i="6"/>
  <c r="O18" i="6"/>
  <c r="O110" i="6" s="1"/>
  <c r="AA110" i="6"/>
  <c r="AW104" i="6"/>
  <c r="AW24" i="6"/>
  <c r="GU24" i="6"/>
  <c r="GU104" i="6"/>
  <c r="KX104" i="6"/>
  <c r="KX24" i="6"/>
  <c r="AV24" i="6"/>
  <c r="AV104" i="6"/>
  <c r="EE24" i="6"/>
  <c r="EE104" i="6"/>
  <c r="FA24" i="6"/>
  <c r="FA104" i="6"/>
  <c r="FV104" i="6"/>
  <c r="FV24" i="6"/>
  <c r="CQ24" i="6"/>
  <c r="CQ104" i="6"/>
  <c r="AE104" i="6"/>
  <c r="AE24" i="6"/>
  <c r="CP24" i="6"/>
  <c r="CP104" i="6"/>
  <c r="LF48" i="6"/>
  <c r="LF63" i="6" s="1"/>
  <c r="KQ34" i="7"/>
  <c r="LF52" i="6"/>
  <c r="LF67" i="6" s="1"/>
  <c r="LF46" i="6"/>
  <c r="LF61" i="6" s="1"/>
  <c r="LF106" i="6" s="1"/>
  <c r="LF44" i="6"/>
  <c r="LF59" i="6" s="1"/>
  <c r="LF45" i="6"/>
  <c r="LF60" i="6" s="1"/>
  <c r="LF105" i="6" s="1"/>
  <c r="LF50" i="6"/>
  <c r="LF65" i="6" s="1"/>
  <c r="KS11" i="7" l="1"/>
  <c r="KS10" i="7" s="1"/>
  <c r="KU4" i="7"/>
  <c r="KT38" i="7"/>
  <c r="KT3" i="7"/>
  <c r="KT5" i="7"/>
  <c r="KT8" i="7" s="1"/>
  <c r="KS24" i="7"/>
  <c r="KS12" i="7"/>
  <c r="FP41" i="7"/>
  <c r="FP50" i="7" s="1"/>
  <c r="AZ41" i="7"/>
  <c r="AZ50" i="7" s="1"/>
  <c r="D41" i="7"/>
  <c r="D50" i="7" s="1"/>
  <c r="GZ41" i="7"/>
  <c r="GZ50" i="7" s="1"/>
  <c r="LF71" i="6"/>
  <c r="W116" i="6"/>
  <c r="K24" i="6"/>
  <c r="BL41" i="7"/>
  <c r="BL50" i="7" s="1"/>
  <c r="BX41" i="7"/>
  <c r="BX50" i="7" s="1"/>
  <c r="ER41" i="7"/>
  <c r="ER50" i="7" s="1"/>
  <c r="DH41" i="7"/>
  <c r="DH50" i="7" s="1"/>
  <c r="FM116" i="6"/>
  <c r="AB116" i="6"/>
  <c r="KO116" i="6"/>
  <c r="KD116" i="6"/>
  <c r="HM116" i="6"/>
  <c r="GC116" i="6"/>
  <c r="IR116" i="6"/>
  <c r="DV116" i="6"/>
  <c r="BV116" i="6"/>
  <c r="LD18" i="6"/>
  <c r="LD110" i="6" s="1"/>
  <c r="KQ40" i="7"/>
  <c r="EE116" i="6"/>
  <c r="GD116" i="6"/>
  <c r="JF116" i="6"/>
  <c r="IW116" i="6"/>
  <c r="KM116" i="6"/>
  <c r="KL116" i="6"/>
  <c r="E104" i="6"/>
  <c r="E116" i="6" s="1"/>
  <c r="E24" i="6"/>
  <c r="JK116" i="6"/>
  <c r="CY116" i="6"/>
  <c r="FE116" i="6"/>
  <c r="FC116" i="6"/>
  <c r="CN116" i="6"/>
  <c r="FL116" i="6"/>
  <c r="HS116" i="6"/>
  <c r="CJ116" i="6"/>
  <c r="GK116" i="6"/>
  <c r="KR116" i="6"/>
  <c r="CF116" i="6"/>
  <c r="IE116" i="6"/>
  <c r="ES116" i="6"/>
  <c r="ED116" i="6"/>
  <c r="IC116" i="6"/>
  <c r="IQ116" i="6"/>
  <c r="GH116" i="6"/>
  <c r="CR116" i="6"/>
  <c r="GV116" i="6"/>
  <c r="GS116" i="6"/>
  <c r="AF116" i="6"/>
  <c r="EX116" i="6"/>
  <c r="KG116" i="6"/>
  <c r="GF116" i="6"/>
  <c r="IK116" i="6"/>
  <c r="CV41" i="7"/>
  <c r="CV50" i="7" s="1"/>
  <c r="G24" i="6"/>
  <c r="G104" i="6"/>
  <c r="G116" i="6" s="1"/>
  <c r="CH116" i="6"/>
  <c r="GW116" i="6"/>
  <c r="GQ116" i="6"/>
  <c r="HX116" i="6"/>
  <c r="JX116" i="6"/>
  <c r="IM116" i="6"/>
  <c r="DP116" i="6"/>
  <c r="EN116" i="6"/>
  <c r="ET116" i="6"/>
  <c r="JU116" i="6"/>
  <c r="HL116" i="6"/>
  <c r="DT116" i="6"/>
  <c r="LC16" i="6"/>
  <c r="LC108" i="6" s="1"/>
  <c r="KQ20" i="7"/>
  <c r="KQ18" i="7"/>
  <c r="AE116" i="6"/>
  <c r="AW116" i="6"/>
  <c r="FU116" i="6"/>
  <c r="IF116" i="6"/>
  <c r="HP116" i="6"/>
  <c r="CL116" i="6"/>
  <c r="IY116" i="6"/>
  <c r="CX116" i="6"/>
  <c r="JB116" i="6"/>
  <c r="AU116" i="6"/>
  <c r="R116" i="6"/>
  <c r="KE116" i="6"/>
  <c r="Z116" i="6"/>
  <c r="JH41" i="7"/>
  <c r="JH50" i="7" s="1"/>
  <c r="AC116" i="6"/>
  <c r="DT41" i="7"/>
  <c r="DT50" i="7" s="1"/>
  <c r="JV116" i="6"/>
  <c r="CU116" i="6"/>
  <c r="GI116" i="6"/>
  <c r="BZ116" i="6"/>
  <c r="DL116" i="6"/>
  <c r="AG116" i="6"/>
  <c r="AL116" i="6"/>
  <c r="V116" i="6"/>
  <c r="BI116" i="6"/>
  <c r="AR116" i="6"/>
  <c r="CA116" i="6"/>
  <c r="DG116" i="6"/>
  <c r="HJ116" i="6"/>
  <c r="AQ116" i="6"/>
  <c r="KF116" i="6"/>
  <c r="IL116" i="6"/>
  <c r="GR116" i="6"/>
  <c r="KW116" i="6"/>
  <c r="KQ25" i="7"/>
  <c r="HL41" i="7"/>
  <c r="HL50" i="7" s="1"/>
  <c r="KB116" i="6"/>
  <c r="EO116" i="6"/>
  <c r="KQ14" i="7"/>
  <c r="CQ116" i="6"/>
  <c r="AV116" i="6"/>
  <c r="BH116" i="6"/>
  <c r="EZ116" i="6"/>
  <c r="GB41" i="7"/>
  <c r="GB50" i="7" s="1"/>
  <c r="EM116" i="6"/>
  <c r="HO116" i="6"/>
  <c r="N24" i="6"/>
  <c r="N104" i="6"/>
  <c r="JE116" i="6"/>
  <c r="EF116" i="6"/>
  <c r="FX116" i="6"/>
  <c r="IO116" i="6"/>
  <c r="IA116" i="6"/>
  <c r="HB116" i="6"/>
  <c r="DX116" i="6"/>
  <c r="DD116" i="6"/>
  <c r="AJ116" i="6"/>
  <c r="FQ116" i="6"/>
  <c r="CT116" i="6"/>
  <c r="EF41" i="7"/>
  <c r="EF50" i="7" s="1"/>
  <c r="KH116" i="6"/>
  <c r="HA116" i="6"/>
  <c r="AP116" i="6"/>
  <c r="KJ116" i="6"/>
  <c r="HI116" i="6"/>
  <c r="JM116" i="6"/>
  <c r="J24" i="6"/>
  <c r="J104" i="6"/>
  <c r="GT116" i="6"/>
  <c r="HQ116" i="6"/>
  <c r="EU116" i="6"/>
  <c r="GP116" i="6"/>
  <c r="CM116" i="6"/>
  <c r="BF116" i="6"/>
  <c r="IG116" i="6"/>
  <c r="KP116" i="6"/>
  <c r="JH116" i="6"/>
  <c r="HK116" i="6"/>
  <c r="KQ116" i="6"/>
  <c r="FR116" i="6"/>
  <c r="JI116" i="6"/>
  <c r="BJ116" i="6"/>
  <c r="CJ41" i="7"/>
  <c r="CJ50" i="7" s="1"/>
  <c r="AB41" i="7"/>
  <c r="AB50" i="7" s="1"/>
  <c r="KQ35" i="7"/>
  <c r="BY116" i="6"/>
  <c r="DK116" i="6"/>
  <c r="X116" i="6"/>
  <c r="BS116" i="6"/>
  <c r="DH116" i="6"/>
  <c r="EV116" i="6"/>
  <c r="BL116" i="6"/>
  <c r="CO116" i="6"/>
  <c r="FN116" i="6"/>
  <c r="JO116" i="6"/>
  <c r="K116" i="6"/>
  <c r="JA116" i="6"/>
  <c r="FO116" i="6"/>
  <c r="BW116" i="6"/>
  <c r="FH116" i="6"/>
  <c r="EY116" i="6"/>
  <c r="JR116" i="6"/>
  <c r="KV116" i="6"/>
  <c r="GN41" i="7"/>
  <c r="GN50" i="7" s="1"/>
  <c r="IZ116" i="6"/>
  <c r="U116" i="6"/>
  <c r="HU116" i="6"/>
  <c r="IN116" i="6"/>
  <c r="IS116" i="6"/>
  <c r="JL116" i="6"/>
  <c r="HG116" i="6"/>
  <c r="DA116" i="6"/>
  <c r="FI116" i="6"/>
  <c r="HR116" i="6"/>
  <c r="CI116" i="6"/>
  <c r="T116" i="6"/>
  <c r="KK116" i="6"/>
  <c r="GY116" i="6"/>
  <c r="FJ116" i="6"/>
  <c r="DM116" i="6"/>
  <c r="LB104" i="6"/>
  <c r="LB24" i="6"/>
  <c r="JS116" i="6"/>
  <c r="LC12" i="6"/>
  <c r="KR19" i="7"/>
  <c r="LC18" i="6"/>
  <c r="LC110" i="6" s="1"/>
  <c r="EB116" i="6"/>
  <c r="HZ116" i="6"/>
  <c r="BM116" i="6"/>
  <c r="EH116" i="6"/>
  <c r="FG116" i="6"/>
  <c r="FD41" i="7"/>
  <c r="FD50" i="7" s="1"/>
  <c r="BC116" i="6"/>
  <c r="DU116" i="6"/>
  <c r="CS116" i="6"/>
  <c r="JW116" i="6"/>
  <c r="EK116" i="6"/>
  <c r="JQ116" i="6"/>
  <c r="HV116" i="6"/>
  <c r="KS116" i="6"/>
  <c r="EJ116" i="6"/>
  <c r="DF116" i="6"/>
  <c r="DW116" i="6"/>
  <c r="KT116" i="6"/>
  <c r="HF116" i="6"/>
  <c r="HH116" i="6"/>
  <c r="D24" i="6"/>
  <c r="D104" i="6"/>
  <c r="D116" i="6" s="1"/>
  <c r="BG116" i="6"/>
  <c r="IB116" i="6"/>
  <c r="IP116" i="6"/>
  <c r="GN116" i="6"/>
  <c r="KY116" i="6"/>
  <c r="DE116" i="6"/>
  <c r="DS116" i="6"/>
  <c r="BK116" i="6"/>
  <c r="HC116" i="6"/>
  <c r="GG116" i="6"/>
  <c r="JD116" i="6"/>
  <c r="AA116" i="6"/>
  <c r="IH116" i="6"/>
  <c r="IT116" i="6"/>
  <c r="F24" i="6"/>
  <c r="F104" i="6"/>
  <c r="F116" i="6" s="1"/>
  <c r="KQ16" i="7"/>
  <c r="KQ36" i="7"/>
  <c r="KR40" i="7"/>
  <c r="FV116" i="6"/>
  <c r="KX116" i="6"/>
  <c r="L24" i="6"/>
  <c r="L104" i="6"/>
  <c r="FZ116" i="6"/>
  <c r="KC116" i="6"/>
  <c r="DR116" i="6"/>
  <c r="EA116" i="6"/>
  <c r="JP116" i="6"/>
  <c r="S116" i="6"/>
  <c r="GB116" i="6"/>
  <c r="BO116" i="6"/>
  <c r="M104" i="6"/>
  <c r="M24" i="6"/>
  <c r="CE116" i="6"/>
  <c r="FP116" i="6"/>
  <c r="IU116" i="6"/>
  <c r="FF116" i="6"/>
  <c r="AZ116" i="6"/>
  <c r="KA116" i="6"/>
  <c r="DB116" i="6"/>
  <c r="GM116" i="6"/>
  <c r="I24" i="6"/>
  <c r="CZ116" i="6"/>
  <c r="GE116" i="6"/>
  <c r="HD116" i="6"/>
  <c r="H24" i="6"/>
  <c r="H104" i="6"/>
  <c r="H116" i="6" s="1"/>
  <c r="O24" i="6"/>
  <c r="O104" i="6"/>
  <c r="IJ116" i="6"/>
  <c r="FD116" i="6"/>
  <c r="CV116" i="6"/>
  <c r="GO116" i="6"/>
  <c r="JG116" i="6"/>
  <c r="HW116" i="6"/>
  <c r="EL116" i="6"/>
  <c r="GA116" i="6"/>
  <c r="KQ19" i="7"/>
  <c r="KQ17" i="7"/>
  <c r="LC20" i="6"/>
  <c r="LC112" i="6" s="1"/>
  <c r="KQ15" i="7"/>
  <c r="LD21" i="6"/>
  <c r="LD113" i="6" s="1"/>
  <c r="CP116" i="6"/>
  <c r="FA116" i="6"/>
  <c r="GU116" i="6"/>
  <c r="IV116" i="6"/>
  <c r="FS116" i="6"/>
  <c r="DN116" i="6"/>
  <c r="KN116" i="6"/>
  <c r="II116" i="6"/>
  <c r="AY116" i="6"/>
  <c r="ID116" i="6"/>
  <c r="AD116" i="6"/>
  <c r="BR116" i="6"/>
  <c r="DI116" i="6"/>
  <c r="IX116" i="6"/>
  <c r="KZ116" i="6"/>
  <c r="JT116" i="6"/>
  <c r="JC116" i="6"/>
  <c r="Q116" i="6"/>
  <c r="IV41" i="7"/>
  <c r="IV50" i="7" s="1"/>
  <c r="EP116" i="6"/>
  <c r="JY116" i="6"/>
  <c r="AX116" i="6"/>
  <c r="Y116" i="6"/>
  <c r="HE116" i="6"/>
  <c r="CC116" i="6"/>
  <c r="DY116" i="6"/>
  <c r="DZ116" i="6"/>
  <c r="FT116" i="6"/>
  <c r="GZ116" i="6"/>
  <c r="GJ116" i="6"/>
  <c r="GX116" i="6"/>
  <c r="HY116" i="6"/>
  <c r="EW116" i="6"/>
  <c r="ER116" i="6"/>
  <c r="P116" i="6"/>
  <c r="AI116" i="6"/>
  <c r="CB116" i="6"/>
  <c r="P41" i="7"/>
  <c r="P50" i="7" s="1"/>
  <c r="I116" i="6"/>
  <c r="AN41" i="7"/>
  <c r="AN50" i="7" s="1"/>
  <c r="JT41" i="7"/>
  <c r="JT50" i="7" s="1"/>
  <c r="JJ116" i="6"/>
  <c r="HT116" i="6"/>
  <c r="JN116" i="6"/>
  <c r="DJ116" i="6"/>
  <c r="EG116" i="6"/>
  <c r="FY116" i="6"/>
  <c r="AH116" i="6"/>
  <c r="GL116" i="6"/>
  <c r="EQ116" i="6"/>
  <c r="CD116" i="6"/>
  <c r="LA116" i="6"/>
  <c r="LG48" i="6"/>
  <c r="LG63" i="6" s="1"/>
  <c r="LG52" i="6"/>
  <c r="LG67" i="6" s="1"/>
  <c r="LG50" i="6"/>
  <c r="LG65" i="6" s="1"/>
  <c r="LG44" i="6"/>
  <c r="LG59" i="6" s="1"/>
  <c r="LG46" i="6"/>
  <c r="LG61" i="6" s="1"/>
  <c r="LG106" i="6" s="1"/>
  <c r="LG45" i="6"/>
  <c r="LG60" i="6" s="1"/>
  <c r="LG105" i="6" s="1"/>
  <c r="KR34" i="7"/>
  <c r="KT11" i="7" l="1"/>
  <c r="KT10" i="7" s="1"/>
  <c r="KT24" i="7"/>
  <c r="KT12" i="7"/>
  <c r="KU38" i="7"/>
  <c r="KU5" i="7"/>
  <c r="KU8" i="7" s="1"/>
  <c r="KU3" i="7"/>
  <c r="KV4" i="7"/>
  <c r="LG71" i="6"/>
  <c r="KR14" i="7"/>
  <c r="KR17" i="7"/>
  <c r="KS40" i="7"/>
  <c r="M116" i="6"/>
  <c r="LC24" i="6"/>
  <c r="LC104" i="6"/>
  <c r="KS36" i="7"/>
  <c r="KR16" i="7"/>
  <c r="KQ37" i="7"/>
  <c r="LB116" i="6"/>
  <c r="KR18" i="7"/>
  <c r="KR15" i="7"/>
  <c r="KS20" i="7"/>
  <c r="KR36" i="7"/>
  <c r="J116" i="6"/>
  <c r="KR20" i="7"/>
  <c r="N116" i="6"/>
  <c r="KR35" i="7"/>
  <c r="LD16" i="6"/>
  <c r="LD108" i="6" s="1"/>
  <c r="O116" i="6"/>
  <c r="LE18" i="6"/>
  <c r="LE110" i="6" s="1"/>
  <c r="LD12" i="6"/>
  <c r="LD20" i="6"/>
  <c r="LD112" i="6" s="1"/>
  <c r="L116" i="6"/>
  <c r="KR37" i="7"/>
  <c r="KR25" i="7"/>
  <c r="LH48" i="6"/>
  <c r="LH63" i="6" s="1"/>
  <c r="KS34" i="7"/>
  <c r="LH52" i="6"/>
  <c r="LH67" i="6" s="1"/>
  <c r="LH45" i="6"/>
  <c r="LH60" i="6" s="1"/>
  <c r="LH105" i="6" s="1"/>
  <c r="LH44" i="6"/>
  <c r="LH59" i="6" s="1"/>
  <c r="LH46" i="6"/>
  <c r="LH61" i="6" s="1"/>
  <c r="LH106" i="6" s="1"/>
  <c r="LH50" i="6"/>
  <c r="LH65" i="6" s="1"/>
  <c r="KU11" i="7" l="1"/>
  <c r="KU10" i="7" s="1"/>
  <c r="KU24" i="7"/>
  <c r="KU12" i="7"/>
  <c r="KV38" i="7"/>
  <c r="KV3" i="7"/>
  <c r="KV5" i="7"/>
  <c r="KV8" i="7" s="1"/>
  <c r="KW4" i="7"/>
  <c r="LH71" i="6"/>
  <c r="LE12" i="6"/>
  <c r="KS19" i="7"/>
  <c r="KT36" i="7"/>
  <c r="LC116" i="6"/>
  <c r="LE20" i="6"/>
  <c r="LE112" i="6" s="1"/>
  <c r="KS14" i="7"/>
  <c r="LE16" i="6"/>
  <c r="LE108" i="6" s="1"/>
  <c r="KS18" i="7"/>
  <c r="KS15" i="7"/>
  <c r="LF21" i="6"/>
  <c r="LF113" i="6" s="1"/>
  <c r="KS25" i="7"/>
  <c r="LF18" i="6"/>
  <c r="LF110" i="6" s="1"/>
  <c r="LE21" i="6"/>
  <c r="LE113" i="6" s="1"/>
  <c r="KQ41" i="7"/>
  <c r="KQ50" i="7" s="1"/>
  <c r="KS17" i="7"/>
  <c r="LD24" i="6"/>
  <c r="LD104" i="6"/>
  <c r="KR41" i="7"/>
  <c r="KR50" i="7" s="1"/>
  <c r="KS35" i="7"/>
  <c r="KS16" i="7"/>
  <c r="LI48" i="6"/>
  <c r="LI63" i="6" s="1"/>
  <c r="KT34" i="7"/>
  <c r="KU34" i="7"/>
  <c r="LI52" i="6"/>
  <c r="LI67" i="6" s="1"/>
  <c r="LI50" i="6"/>
  <c r="LI65" i="6" s="1"/>
  <c r="LI46" i="6"/>
  <c r="LI61" i="6" s="1"/>
  <c r="LI106" i="6" s="1"/>
  <c r="LI45" i="6"/>
  <c r="LI60" i="6" s="1"/>
  <c r="LI105" i="6" s="1"/>
  <c r="LI44" i="6"/>
  <c r="LI59" i="6" s="1"/>
  <c r="KV12" i="7" l="1"/>
  <c r="KX4" i="7"/>
  <c r="KW5" i="7"/>
  <c r="KW8" i="7" s="1"/>
  <c r="KW38" i="7"/>
  <c r="KW3" i="7"/>
  <c r="KV24" i="7"/>
  <c r="KV11" i="7"/>
  <c r="KV10" i="7" s="1"/>
  <c r="LI71" i="6"/>
  <c r="KT15" i="7"/>
  <c r="KT35" i="7"/>
  <c r="LF16" i="6"/>
  <c r="LF108" i="6" s="1"/>
  <c r="KT16" i="7"/>
  <c r="LD116" i="6"/>
  <c r="KS37" i="7"/>
  <c r="KS41" i="7" s="1"/>
  <c r="KS50" i="7" s="1"/>
  <c r="KT19" i="7"/>
  <c r="KT37" i="7" s="1"/>
  <c r="KT40" i="7"/>
  <c r="LE24" i="6"/>
  <c r="LE104" i="6"/>
  <c r="LF12" i="6"/>
  <c r="KT25" i="7"/>
  <c r="KU14" i="7"/>
  <c r="LF20" i="6"/>
  <c r="LF112" i="6" s="1"/>
  <c r="KU15" i="7"/>
  <c r="KT18" i="7"/>
  <c r="KT20" i="7"/>
  <c r="KT17" i="7"/>
  <c r="KU36" i="7"/>
  <c r="KT14" i="7"/>
  <c r="LJ48" i="6"/>
  <c r="LJ63" i="6" s="1"/>
  <c r="LJ52" i="6"/>
  <c r="LJ67" i="6" s="1"/>
  <c r="LJ46" i="6"/>
  <c r="LJ61" i="6" s="1"/>
  <c r="LJ106" i="6" s="1"/>
  <c r="LJ45" i="6"/>
  <c r="LJ60" i="6" s="1"/>
  <c r="LJ105" i="6" s="1"/>
  <c r="LJ50" i="6"/>
  <c r="LJ65" i="6" s="1"/>
  <c r="LJ44" i="6"/>
  <c r="LJ59" i="6" s="1"/>
  <c r="KW24" i="7" l="1"/>
  <c r="KW11" i="7"/>
  <c r="KW10" i="7" s="1"/>
  <c r="KW12" i="7"/>
  <c r="KY4" i="7"/>
  <c r="KX3" i="7"/>
  <c r="KX38" i="7"/>
  <c r="KX5" i="7"/>
  <c r="KX8" i="7" s="1"/>
  <c r="KX12" i="7" s="1"/>
  <c r="KT41" i="7"/>
  <c r="KT50" i="7" s="1"/>
  <c r="LJ71" i="6"/>
  <c r="LE116" i="6"/>
  <c r="LG18" i="6"/>
  <c r="LG110" i="6" s="1"/>
  <c r="LH18" i="6"/>
  <c r="LH110" i="6" s="1"/>
  <c r="LG21" i="6"/>
  <c r="LG113" i="6" s="1"/>
  <c r="KU25" i="7"/>
  <c r="KV25" i="7"/>
  <c r="KU40" i="7"/>
  <c r="LG20" i="6"/>
  <c r="LG112" i="6" s="1"/>
  <c r="LG16" i="6"/>
  <c r="LG108" i="6" s="1"/>
  <c r="KU17" i="7"/>
  <c r="KV35" i="7"/>
  <c r="LF24" i="6"/>
  <c r="LF104" i="6"/>
  <c r="KU18" i="7"/>
  <c r="KU35" i="7"/>
  <c r="LG12" i="6"/>
  <c r="KU16" i="7"/>
  <c r="KU19" i="7"/>
  <c r="KU37" i="7" s="1"/>
  <c r="KU20" i="7"/>
  <c r="LK48" i="6"/>
  <c r="LK63" i="6" s="1"/>
  <c r="LK52" i="6"/>
  <c r="LK67" i="6" s="1"/>
  <c r="LK46" i="6"/>
  <c r="LK61" i="6" s="1"/>
  <c r="LK106" i="6" s="1"/>
  <c r="LK50" i="6"/>
  <c r="LK65" i="6" s="1"/>
  <c r="LK44" i="6"/>
  <c r="LK59" i="6" s="1"/>
  <c r="LK45" i="6"/>
  <c r="LK60" i="6" s="1"/>
  <c r="LK105" i="6" s="1"/>
  <c r="KV34" i="7"/>
  <c r="KZ4" i="7" l="1"/>
  <c r="KX24" i="7"/>
  <c r="KX11" i="7"/>
  <c r="KX10" i="7" s="1"/>
  <c r="KY3" i="7"/>
  <c r="KY38" i="7"/>
  <c r="KY5" i="7"/>
  <c r="KY8" i="7" s="1"/>
  <c r="LK71" i="6"/>
  <c r="KV19" i="7"/>
  <c r="KV37" i="7" s="1"/>
  <c r="KV36" i="7"/>
  <c r="LI12" i="6"/>
  <c r="KW25" i="7"/>
  <c r="KV16" i="7"/>
  <c r="LI18" i="6"/>
  <c r="LI110" i="6" s="1"/>
  <c r="KV17" i="7"/>
  <c r="KV14" i="7"/>
  <c r="KV40" i="7"/>
  <c r="LF116" i="6"/>
  <c r="LH21" i="6"/>
  <c r="LH113" i="6" s="1"/>
  <c r="KW17" i="7"/>
  <c r="KW20" i="7"/>
  <c r="KW40" i="7"/>
  <c r="LH20" i="6"/>
  <c r="LH112" i="6" s="1"/>
  <c r="KV15" i="7"/>
  <c r="LG24" i="6"/>
  <c r="LG104" i="6"/>
  <c r="KV18" i="7"/>
  <c r="KV20" i="7"/>
  <c r="LH12" i="6"/>
  <c r="KU41" i="7"/>
  <c r="KU50" i="7" s="1"/>
  <c r="LH16" i="6"/>
  <c r="LH108" i="6" s="1"/>
  <c r="LL48" i="6"/>
  <c r="LL63" i="6" s="1"/>
  <c r="KW34" i="7"/>
  <c r="KX34" i="7"/>
  <c r="LL52" i="6"/>
  <c r="LL67" i="6" s="1"/>
  <c r="LL45" i="6"/>
  <c r="LL60" i="6" s="1"/>
  <c r="LL105" i="6" s="1"/>
  <c r="LL44" i="6"/>
  <c r="LL59" i="6" s="1"/>
  <c r="LL50" i="6"/>
  <c r="LL65" i="6" s="1"/>
  <c r="LL46" i="6"/>
  <c r="LL61" i="6" s="1"/>
  <c r="LL106" i="6" s="1"/>
  <c r="KY24" i="7" l="1"/>
  <c r="KY12" i="7"/>
  <c r="LA4" i="7"/>
  <c r="LL71" i="6"/>
  <c r="KY11" i="7"/>
  <c r="KY10" i="7" s="1"/>
  <c r="KZ3" i="7"/>
  <c r="KZ38" i="7"/>
  <c r="KZ5" i="7"/>
  <c r="KZ8" i="7" s="1"/>
  <c r="KZ11" i="7" s="1"/>
  <c r="KZ10" i="7" s="1"/>
  <c r="LI104" i="6"/>
  <c r="KX15" i="7"/>
  <c r="KX40" i="7"/>
  <c r="LG116" i="6"/>
  <c r="KW14" i="7"/>
  <c r="LI21" i="6"/>
  <c r="LI113" i="6" s="1"/>
  <c r="LI20" i="6"/>
  <c r="LI112" i="6" s="1"/>
  <c r="KW35" i="7"/>
  <c r="KW16" i="7"/>
  <c r="KX25" i="7"/>
  <c r="LH104" i="6"/>
  <c r="LH24" i="6"/>
  <c r="KV41" i="7"/>
  <c r="KV50" i="7" s="1"/>
  <c r="LJ21" i="6"/>
  <c r="LJ113" i="6" s="1"/>
  <c r="KW19" i="7"/>
  <c r="LI16" i="6"/>
  <c r="LI108" i="6" s="1"/>
  <c r="KW15" i="7"/>
  <c r="KX36" i="7"/>
  <c r="KW36" i="7"/>
  <c r="KW18" i="7"/>
  <c r="LM48" i="6"/>
  <c r="LM63" i="6" s="1"/>
  <c r="KY34" i="7"/>
  <c r="LM52" i="6"/>
  <c r="LM67" i="6" s="1"/>
  <c r="LM50" i="6"/>
  <c r="LM65" i="6" s="1"/>
  <c r="LM45" i="6"/>
  <c r="LM60" i="6" s="1"/>
  <c r="LM105" i="6" s="1"/>
  <c r="LM46" i="6"/>
  <c r="LM61" i="6" s="1"/>
  <c r="LM106" i="6" s="1"/>
  <c r="LM44" i="6"/>
  <c r="LM59" i="6" s="1"/>
  <c r="LA3" i="7" l="1"/>
  <c r="LA5" i="7"/>
  <c r="LA8" i="7" s="1"/>
  <c r="LA38" i="7"/>
  <c r="LB4" i="7"/>
  <c r="KZ24" i="7"/>
  <c r="KZ12" i="7"/>
  <c r="LM71" i="6"/>
  <c r="LI24" i="6"/>
  <c r="LK21" i="6"/>
  <c r="LK113" i="6" s="1"/>
  <c r="LJ12" i="6"/>
  <c r="LJ20" i="6"/>
  <c r="LJ112" i="6" s="1"/>
  <c r="LI116" i="6"/>
  <c r="KY19" i="7"/>
  <c r="KY37" i="7" s="1"/>
  <c r="KW37" i="7"/>
  <c r="KW41" i="7" s="1"/>
  <c r="KW50" i="7" s="1"/>
  <c r="KX19" i="7"/>
  <c r="KX37" i="7" s="1"/>
  <c r="KX17" i="7"/>
  <c r="LJ16" i="6"/>
  <c r="LJ108" i="6" s="1"/>
  <c r="KX35" i="7"/>
  <c r="KX18" i="7"/>
  <c r="KX20" i="7"/>
  <c r="LH116" i="6"/>
  <c r="KX14" i="7"/>
  <c r="LJ18" i="6"/>
  <c r="LJ110" i="6" s="1"/>
  <c r="KY20" i="7"/>
  <c r="KX16" i="7"/>
  <c r="LN48" i="6"/>
  <c r="LN63" i="6" s="1"/>
  <c r="LN52" i="6"/>
  <c r="LN67" i="6" s="1"/>
  <c r="LN50" i="6"/>
  <c r="LN65" i="6" s="1"/>
  <c r="LN46" i="6"/>
  <c r="LN61" i="6" s="1"/>
  <c r="LN106" i="6" s="1"/>
  <c r="LN44" i="6"/>
  <c r="LN59" i="6" s="1"/>
  <c r="LN45" i="6"/>
  <c r="LN60" i="6" s="1"/>
  <c r="LN105" i="6" s="1"/>
  <c r="LA11" i="7" l="1"/>
  <c r="LA10" i="7" s="1"/>
  <c r="KX41" i="7"/>
  <c r="KX50" i="7" s="1"/>
  <c r="LN71" i="6"/>
  <c r="LC4" i="7"/>
  <c r="LA24" i="7"/>
  <c r="LA12" i="7"/>
  <c r="LB3" i="7"/>
  <c r="LB5" i="7"/>
  <c r="LB8" i="7" s="1"/>
  <c r="LB12" i="7" s="1"/>
  <c r="LB38" i="7"/>
  <c r="KY25" i="7"/>
  <c r="KY16" i="7"/>
  <c r="KY15" i="7"/>
  <c r="KY40" i="7"/>
  <c r="KY35" i="7"/>
  <c r="KZ25" i="7"/>
  <c r="KZ19" i="7"/>
  <c r="KZ37" i="7" s="1"/>
  <c r="LJ24" i="6"/>
  <c r="LJ104" i="6"/>
  <c r="KZ14" i="7"/>
  <c r="LL16" i="6"/>
  <c r="LL108" i="6" s="1"/>
  <c r="KY14" i="7"/>
  <c r="KY36" i="7"/>
  <c r="LK20" i="6"/>
  <c r="LK112" i="6" s="1"/>
  <c r="LK16" i="6"/>
  <c r="LK108" i="6" s="1"/>
  <c r="KY18" i="7"/>
  <c r="LK18" i="6"/>
  <c r="LK110" i="6" s="1"/>
  <c r="KZ40" i="7"/>
  <c r="KY17" i="7"/>
  <c r="LK12" i="6"/>
  <c r="LL21" i="6"/>
  <c r="LL113" i="6" s="1"/>
  <c r="LO48" i="6"/>
  <c r="LO63" i="6" s="1"/>
  <c r="KZ34" i="7"/>
  <c r="LO52" i="6"/>
  <c r="LO67" i="6" s="1"/>
  <c r="LO44" i="6"/>
  <c r="LO59" i="6" s="1"/>
  <c r="LO46" i="6"/>
  <c r="LO61" i="6" s="1"/>
  <c r="LO106" i="6" s="1"/>
  <c r="LO45" i="6"/>
  <c r="LO60" i="6" s="1"/>
  <c r="LO105" i="6" s="1"/>
  <c r="LO50" i="6"/>
  <c r="LO65" i="6" s="1"/>
  <c r="LD4" i="7" l="1"/>
  <c r="LB24" i="7"/>
  <c r="LB11" i="7"/>
  <c r="LB10" i="7" s="1"/>
  <c r="LC3" i="7"/>
  <c r="LC5" i="7"/>
  <c r="LC8" i="7" s="1"/>
  <c r="LC38" i="7"/>
  <c r="LO71" i="6"/>
  <c r="KZ36" i="7"/>
  <c r="KZ35" i="7"/>
  <c r="KZ17" i="7"/>
  <c r="LM21" i="6"/>
  <c r="LM113" i="6" s="1"/>
  <c r="LK24" i="6"/>
  <c r="LK104" i="6"/>
  <c r="KY41" i="7"/>
  <c r="KY50" i="7" s="1"/>
  <c r="LA19" i="7"/>
  <c r="LA37" i="7" s="1"/>
  <c r="LJ116" i="6"/>
  <c r="KZ20" i="7"/>
  <c r="KZ18" i="7"/>
  <c r="KZ16" i="7"/>
  <c r="LM20" i="6"/>
  <c r="LM112" i="6" s="1"/>
  <c r="LA40" i="7"/>
  <c r="LL18" i="6"/>
  <c r="LL110" i="6" s="1"/>
  <c r="KZ15" i="7"/>
  <c r="LL12" i="6"/>
  <c r="LL20" i="6"/>
  <c r="LL112" i="6" s="1"/>
  <c r="LP48" i="6"/>
  <c r="LP63" i="6" s="1"/>
  <c r="LB34" i="7"/>
  <c r="LA34" i="7"/>
  <c r="LP52" i="6"/>
  <c r="LP67" i="6" s="1"/>
  <c r="LP44" i="6"/>
  <c r="LP59" i="6" s="1"/>
  <c r="LP45" i="6"/>
  <c r="LP60" i="6" s="1"/>
  <c r="LP105" i="6" s="1"/>
  <c r="LP46" i="6"/>
  <c r="LP61" i="6" s="1"/>
  <c r="LP106" i="6" s="1"/>
  <c r="LP50" i="6"/>
  <c r="LP65" i="6" s="1"/>
  <c r="LC12" i="7" l="1"/>
  <c r="KZ41" i="7"/>
  <c r="KZ50" i="7" s="1"/>
  <c r="LE4" i="7"/>
  <c r="LC24" i="7"/>
  <c r="LC11" i="7"/>
  <c r="LC10" i="7" s="1"/>
  <c r="LD3" i="7"/>
  <c r="LD5" i="7"/>
  <c r="LD8" i="7" s="1"/>
  <c r="LD38" i="7"/>
  <c r="LP71" i="6"/>
  <c r="LB14" i="7"/>
  <c r="LB16" i="7"/>
  <c r="LA14" i="7"/>
  <c r="LK116" i="6"/>
  <c r="LM16" i="6"/>
  <c r="LM108" i="6" s="1"/>
  <c r="LB17" i="7"/>
  <c r="LM12" i="6"/>
  <c r="LN21" i="6"/>
  <c r="LN113" i="6" s="1"/>
  <c r="LL24" i="6"/>
  <c r="LL104" i="6"/>
  <c r="LA16" i="7"/>
  <c r="LA35" i="7"/>
  <c r="LA17" i="7"/>
  <c r="LB40" i="7"/>
  <c r="LA25" i="7"/>
  <c r="LA18" i="7"/>
  <c r="LM18" i="6"/>
  <c r="LM110" i="6" s="1"/>
  <c r="LA15" i="7"/>
  <c r="LA36" i="7"/>
  <c r="LA20" i="7"/>
  <c r="LQ48" i="6"/>
  <c r="LQ63" i="6" s="1"/>
  <c r="LQ52" i="6"/>
  <c r="LQ67" i="6" s="1"/>
  <c r="LQ50" i="6"/>
  <c r="LQ65" i="6" s="1"/>
  <c r="LQ44" i="6"/>
  <c r="LQ59" i="6" s="1"/>
  <c r="LQ45" i="6"/>
  <c r="LQ60" i="6" s="1"/>
  <c r="LQ105" i="6" s="1"/>
  <c r="LQ46" i="6"/>
  <c r="LQ61" i="6" s="1"/>
  <c r="LQ106" i="6" s="1"/>
  <c r="LD11" i="7" l="1"/>
  <c r="LD10" i="7" s="1"/>
  <c r="LD24" i="7"/>
  <c r="LD12" i="7"/>
  <c r="LF4" i="7"/>
  <c r="LE3" i="7"/>
  <c r="LE5" i="7"/>
  <c r="LE8" i="7" s="1"/>
  <c r="LE11" i="7" s="1"/>
  <c r="LE10" i="7" s="1"/>
  <c r="LE38" i="7"/>
  <c r="LQ71" i="6"/>
  <c r="LA41" i="7"/>
  <c r="LA50" i="7" s="1"/>
  <c r="LB19" i="7"/>
  <c r="LB37" i="7" s="1"/>
  <c r="LC20" i="7"/>
  <c r="LC36" i="7"/>
  <c r="LL116" i="6"/>
  <c r="LB15" i="7"/>
  <c r="LB36" i="7"/>
  <c r="LB20" i="7"/>
  <c r="LB18" i="7"/>
  <c r="LN20" i="6"/>
  <c r="LN112" i="6" s="1"/>
  <c r="LB25" i="7"/>
  <c r="LN16" i="6"/>
  <c r="LN108" i="6" s="1"/>
  <c r="LB35" i="7"/>
  <c r="LN18" i="6"/>
  <c r="LN110" i="6" s="1"/>
  <c r="LN12" i="6"/>
  <c r="LM104" i="6"/>
  <c r="LM24" i="6"/>
  <c r="LC25" i="7"/>
  <c r="LC16" i="7"/>
  <c r="LO21" i="6"/>
  <c r="LO113" i="6" s="1"/>
  <c r="LR48" i="6"/>
  <c r="LR63" i="6" s="1"/>
  <c r="LC34" i="7"/>
  <c r="LR52" i="6"/>
  <c r="LR67" i="6" s="1"/>
  <c r="LR46" i="6"/>
  <c r="LR61" i="6" s="1"/>
  <c r="LR106" i="6" s="1"/>
  <c r="LR45" i="6"/>
  <c r="LR60" i="6" s="1"/>
  <c r="LR105" i="6" s="1"/>
  <c r="LR50" i="6"/>
  <c r="LR65" i="6" s="1"/>
  <c r="LR44" i="6"/>
  <c r="LR59" i="6" s="1"/>
  <c r="LG4" i="7" l="1"/>
  <c r="LE24" i="7"/>
  <c r="LE12" i="7"/>
  <c r="LF38" i="7"/>
  <c r="LF3" i="7"/>
  <c r="LF5" i="7"/>
  <c r="LF8" i="7" s="1"/>
  <c r="LF11" i="7" s="1"/>
  <c r="LF10" i="7" s="1"/>
  <c r="LR71" i="6"/>
  <c r="LB41" i="7"/>
  <c r="LB50" i="7" s="1"/>
  <c r="LC15" i="7"/>
  <c r="LC19" i="7"/>
  <c r="LC37" i="7" s="1"/>
  <c r="LD14" i="7"/>
  <c r="LP21" i="6"/>
  <c r="LP113" i="6" s="1"/>
  <c r="LO16" i="6"/>
  <c r="LO108" i="6" s="1"/>
  <c r="LC17" i="7"/>
  <c r="LO12" i="6"/>
  <c r="LD18" i="7"/>
  <c r="LC40" i="7"/>
  <c r="LM116" i="6"/>
  <c r="LC14" i="7"/>
  <c r="LO20" i="6"/>
  <c r="LO112" i="6" s="1"/>
  <c r="LN104" i="6"/>
  <c r="LN24" i="6"/>
  <c r="LC35" i="7"/>
  <c r="LC18" i="7"/>
  <c r="LO18" i="6"/>
  <c r="LO110" i="6" s="1"/>
  <c r="LD25" i="7"/>
  <c r="LP18" i="6"/>
  <c r="LP110" i="6" s="1"/>
  <c r="LS48" i="6"/>
  <c r="LS63" i="6" s="1"/>
  <c r="LE34" i="7"/>
  <c r="LS52" i="6"/>
  <c r="LS67" i="6" s="1"/>
  <c r="LS50" i="6"/>
  <c r="LS65" i="6" s="1"/>
  <c r="LS46" i="6"/>
  <c r="LS61" i="6" s="1"/>
  <c r="LS106" i="6" s="1"/>
  <c r="LS44" i="6"/>
  <c r="LS59" i="6" s="1"/>
  <c r="LS45" i="6"/>
  <c r="LS60" i="6" s="1"/>
  <c r="LS105" i="6" s="1"/>
  <c r="LD34" i="7"/>
  <c r="LF24" i="7" l="1"/>
  <c r="LF12" i="7"/>
  <c r="LH4" i="7"/>
  <c r="LG5" i="7"/>
  <c r="LG8" i="7" s="1"/>
  <c r="LG3" i="7"/>
  <c r="LG38" i="7"/>
  <c r="LC41" i="7"/>
  <c r="LC50" i="7" s="1"/>
  <c r="LS71" i="6"/>
  <c r="LP20" i="6"/>
  <c r="LP112" i="6" s="1"/>
  <c r="LD19" i="7"/>
  <c r="LQ21" i="6"/>
  <c r="LQ113" i="6" s="1"/>
  <c r="LD40" i="7"/>
  <c r="LN116" i="6"/>
  <c r="LD20" i="7"/>
  <c r="LE20" i="7"/>
  <c r="LE36" i="7"/>
  <c r="LP12" i="6"/>
  <c r="LD35" i="7"/>
  <c r="LD17" i="7"/>
  <c r="LE14" i="7"/>
  <c r="LD36" i="7"/>
  <c r="LD15" i="7"/>
  <c r="LO24" i="6"/>
  <c r="LO104" i="6"/>
  <c r="LD16" i="7"/>
  <c r="LP16" i="6"/>
  <c r="LP108" i="6" s="1"/>
  <c r="LE25" i="7"/>
  <c r="LT48" i="6"/>
  <c r="LT63" i="6" s="1"/>
  <c r="LF34" i="7"/>
  <c r="LT52" i="6"/>
  <c r="LT67" i="6" s="1"/>
  <c r="LT44" i="6"/>
  <c r="LT59" i="6" s="1"/>
  <c r="LT50" i="6"/>
  <c r="LT65" i="6" s="1"/>
  <c r="LT46" i="6"/>
  <c r="LT61" i="6" s="1"/>
  <c r="LT106" i="6" s="1"/>
  <c r="LT45" i="6"/>
  <c r="LT60" i="6" s="1"/>
  <c r="LT105" i="6" s="1"/>
  <c r="LG11" i="7" l="1"/>
  <c r="LG10" i="7" s="1"/>
  <c r="LG12" i="7"/>
  <c r="LG24" i="7"/>
  <c r="LI4" i="7"/>
  <c r="LH3" i="7"/>
  <c r="LH5" i="7"/>
  <c r="LH8" i="7" s="1"/>
  <c r="LH11" i="7" s="1"/>
  <c r="LH10" i="7" s="1"/>
  <c r="LH38" i="7"/>
  <c r="LT71" i="6"/>
  <c r="LQ12" i="6"/>
  <c r="LE18" i="7"/>
  <c r="LE16" i="7"/>
  <c r="LQ20" i="6"/>
  <c r="LQ112" i="6" s="1"/>
  <c r="LE17" i="7"/>
  <c r="LO116" i="6"/>
  <c r="LD37" i="7"/>
  <c r="LQ16" i="6"/>
  <c r="LQ108" i="6" s="1"/>
  <c r="LE35" i="7"/>
  <c r="LE40" i="7"/>
  <c r="LP24" i="6"/>
  <c r="LP104" i="6"/>
  <c r="LQ18" i="6"/>
  <c r="LQ110" i="6" s="1"/>
  <c r="LF25" i="7"/>
  <c r="LR12" i="6"/>
  <c r="LF18" i="7"/>
  <c r="LE15" i="7"/>
  <c r="LE19" i="7"/>
  <c r="LE37" i="7" s="1"/>
  <c r="LF40" i="7"/>
  <c r="LU48" i="6"/>
  <c r="LU63" i="6" s="1"/>
  <c r="LU52" i="6"/>
  <c r="LU67" i="6" s="1"/>
  <c r="LU45" i="6"/>
  <c r="LU60" i="6" s="1"/>
  <c r="LU105" i="6" s="1"/>
  <c r="LU46" i="6"/>
  <c r="LU61" i="6" s="1"/>
  <c r="LU106" i="6" s="1"/>
  <c r="LU50" i="6"/>
  <c r="LU65" i="6" s="1"/>
  <c r="LU44" i="6"/>
  <c r="LU59" i="6" s="1"/>
  <c r="LH24" i="7" l="1"/>
  <c r="LH12" i="7"/>
  <c r="LJ4" i="7"/>
  <c r="LI5" i="7"/>
  <c r="LI8" i="7" s="1"/>
  <c r="LI38" i="7"/>
  <c r="LI3" i="7"/>
  <c r="LU71" i="6"/>
  <c r="LS21" i="6"/>
  <c r="LS113" i="6" s="1"/>
  <c r="LP116" i="6"/>
  <c r="LF14" i="7"/>
  <c r="LG15" i="7"/>
  <c r="LR21" i="6"/>
  <c r="LR113" i="6" s="1"/>
  <c r="LF15" i="7"/>
  <c r="LF35" i="7"/>
  <c r="LF36" i="7"/>
  <c r="LF19" i="7"/>
  <c r="LF37" i="7" s="1"/>
  <c r="LG19" i="7"/>
  <c r="LG37" i="7" s="1"/>
  <c r="LG18" i="7"/>
  <c r="LR104" i="6"/>
  <c r="LQ104" i="6"/>
  <c r="LQ24" i="6"/>
  <c r="LF16" i="7"/>
  <c r="LR16" i="6"/>
  <c r="LR108" i="6" s="1"/>
  <c r="LD41" i="7"/>
  <c r="LD50" i="7" s="1"/>
  <c r="LS16" i="6"/>
  <c r="LS108" i="6" s="1"/>
  <c r="LR18" i="6"/>
  <c r="LR110" i="6" s="1"/>
  <c r="LF20" i="7"/>
  <c r="LR20" i="6"/>
  <c r="LR112" i="6" s="1"/>
  <c r="LF17" i="7"/>
  <c r="LG40" i="7"/>
  <c r="LE41" i="7"/>
  <c r="LE50" i="7" s="1"/>
  <c r="LV48" i="6"/>
  <c r="LV63" i="6" s="1"/>
  <c r="LG34" i="7"/>
  <c r="LH34" i="7"/>
  <c r="LV52" i="6"/>
  <c r="LV67" i="6" s="1"/>
  <c r="LV44" i="6"/>
  <c r="LV59" i="6" s="1"/>
  <c r="LV45" i="6"/>
  <c r="LV60" i="6" s="1"/>
  <c r="LV105" i="6" s="1"/>
  <c r="LV50" i="6"/>
  <c r="LV65" i="6" s="1"/>
  <c r="LV46" i="6"/>
  <c r="LV61" i="6" s="1"/>
  <c r="LV106" i="6" s="1"/>
  <c r="LV71" i="6" l="1"/>
  <c r="LI12" i="7"/>
  <c r="LI11" i="7"/>
  <c r="LI10" i="7" s="1"/>
  <c r="LI24" i="7"/>
  <c r="LK4" i="7"/>
  <c r="LJ3" i="7"/>
  <c r="LJ5" i="7"/>
  <c r="LJ8" i="7" s="1"/>
  <c r="LJ12" i="7" s="1"/>
  <c r="LJ38" i="7"/>
  <c r="LR24" i="6"/>
  <c r="LG35" i="7"/>
  <c r="LR116" i="6"/>
  <c r="LS18" i="6"/>
  <c r="LS110" i="6" s="1"/>
  <c r="LG25" i="7"/>
  <c r="LH25" i="7"/>
  <c r="LT12" i="6"/>
  <c r="LS12" i="6"/>
  <c r="LG16" i="7"/>
  <c r="LG17" i="7"/>
  <c r="LF41" i="7"/>
  <c r="LF50" i="7" s="1"/>
  <c r="LG20" i="7"/>
  <c r="LG14" i="7"/>
  <c r="LS20" i="6"/>
  <c r="LS112" i="6" s="1"/>
  <c r="LH15" i="7"/>
  <c r="LQ116" i="6"/>
  <c r="LG36" i="7"/>
  <c r="LW48" i="6"/>
  <c r="LW63" i="6" s="1"/>
  <c r="LW52" i="6"/>
  <c r="LW67" i="6" s="1"/>
  <c r="LW44" i="6"/>
  <c r="LW59" i="6" s="1"/>
  <c r="LW46" i="6"/>
  <c r="LW61" i="6" s="1"/>
  <c r="LW106" i="6" s="1"/>
  <c r="LW45" i="6"/>
  <c r="LW60" i="6" s="1"/>
  <c r="LW105" i="6" s="1"/>
  <c r="LW50" i="6"/>
  <c r="LW65" i="6" s="1"/>
  <c r="LJ24" i="7" l="1"/>
  <c r="LJ11" i="7"/>
  <c r="LJ10" i="7" s="1"/>
  <c r="LK3" i="7"/>
  <c r="LK5" i="7"/>
  <c r="LK8" i="7" s="1"/>
  <c r="LK11" i="7" s="1"/>
  <c r="LK10" i="7" s="1"/>
  <c r="LK38" i="7"/>
  <c r="LL4" i="7"/>
  <c r="LG41" i="7"/>
  <c r="LG50" i="7" s="1"/>
  <c r="LW71" i="6"/>
  <c r="LT18" i="6"/>
  <c r="LT110" i="6" s="1"/>
  <c r="LH18" i="7"/>
  <c r="LH40" i="7"/>
  <c r="LT104" i="6"/>
  <c r="LH19" i="7"/>
  <c r="LH14" i="7"/>
  <c r="LH17" i="7"/>
  <c r="LT21" i="6"/>
  <c r="LT113" i="6" s="1"/>
  <c r="LU12" i="6"/>
  <c r="LU16" i="6"/>
  <c r="LU108" i="6" s="1"/>
  <c r="LH35" i="7"/>
  <c r="LT16" i="6"/>
  <c r="LT108" i="6" s="1"/>
  <c r="LH16" i="7"/>
  <c r="LT20" i="6"/>
  <c r="LT112" i="6" s="1"/>
  <c r="LH36" i="7"/>
  <c r="LH20" i="7"/>
  <c r="LS24" i="6"/>
  <c r="LS104" i="6"/>
  <c r="LX48" i="6"/>
  <c r="LX63" i="6" s="1"/>
  <c r="LI34" i="7"/>
  <c r="LX52" i="6"/>
  <c r="LX67" i="6" s="1"/>
  <c r="LX44" i="6"/>
  <c r="LX59" i="6" s="1"/>
  <c r="LX46" i="6"/>
  <c r="LX61" i="6" s="1"/>
  <c r="LX106" i="6" s="1"/>
  <c r="LX50" i="6"/>
  <c r="LX65" i="6" s="1"/>
  <c r="LX45" i="6"/>
  <c r="LX60" i="6" s="1"/>
  <c r="LX105" i="6" s="1"/>
  <c r="LL3" i="7" l="1"/>
  <c r="LL38" i="7"/>
  <c r="LL5" i="7"/>
  <c r="LL8" i="7" s="1"/>
  <c r="LM4" i="7"/>
  <c r="LK24" i="7"/>
  <c r="LK12" i="7"/>
  <c r="LX71" i="6"/>
  <c r="LU20" i="6"/>
  <c r="LU112" i="6" s="1"/>
  <c r="LI19" i="7"/>
  <c r="LI37" i="7" s="1"/>
  <c r="LI40" i="7"/>
  <c r="LH37" i="7"/>
  <c r="LH41" i="7" s="1"/>
  <c r="LH50" i="7" s="1"/>
  <c r="LI36" i="7"/>
  <c r="LU18" i="6"/>
  <c r="LU110" i="6" s="1"/>
  <c r="LS116" i="6"/>
  <c r="LI35" i="7"/>
  <c r="LI16" i="7"/>
  <c r="LI20" i="7"/>
  <c r="LI15" i="7"/>
  <c r="LI18" i="7"/>
  <c r="LJ40" i="7"/>
  <c r="LT24" i="6"/>
  <c r="LI14" i="7"/>
  <c r="LU21" i="6"/>
  <c r="LU113" i="6" s="1"/>
  <c r="LT116" i="6"/>
  <c r="LJ18" i="7"/>
  <c r="LU104" i="6"/>
  <c r="LV20" i="6"/>
  <c r="LV112" i="6" s="1"/>
  <c r="LJ20" i="7"/>
  <c r="LI17" i="7"/>
  <c r="LI25" i="7"/>
  <c r="LY48" i="6"/>
  <c r="LY63" i="6" s="1"/>
  <c r="LJ34" i="7"/>
  <c r="LY52" i="6"/>
  <c r="LY67" i="6" s="1"/>
  <c r="LY46" i="6"/>
  <c r="LY61" i="6" s="1"/>
  <c r="LY106" i="6" s="1"/>
  <c r="LY45" i="6"/>
  <c r="LY60" i="6" s="1"/>
  <c r="LY105" i="6" s="1"/>
  <c r="LY44" i="6"/>
  <c r="LY59" i="6" s="1"/>
  <c r="LY50" i="6"/>
  <c r="LY65" i="6" s="1"/>
  <c r="LN4" i="7" l="1"/>
  <c r="LM3" i="7"/>
  <c r="LM5" i="7"/>
  <c r="LM8" i="7" s="1"/>
  <c r="LM12" i="7" s="1"/>
  <c r="LM38" i="7"/>
  <c r="LY71" i="6"/>
  <c r="LL24" i="7"/>
  <c r="LL11" i="7"/>
  <c r="LL10" i="7" s="1"/>
  <c r="LL12" i="7"/>
  <c r="LI41" i="7"/>
  <c r="LI50" i="7" s="1"/>
  <c r="LK18" i="7"/>
  <c r="LJ36" i="7"/>
  <c r="LV16" i="6"/>
  <c r="LV108" i="6" s="1"/>
  <c r="LJ19" i="7"/>
  <c r="LJ37" i="7" s="1"/>
  <c r="LK25" i="7"/>
  <c r="LK19" i="7"/>
  <c r="LK37" i="7" s="1"/>
  <c r="LJ25" i="7"/>
  <c r="LW18" i="6"/>
  <c r="LW110" i="6" s="1"/>
  <c r="LJ15" i="7"/>
  <c r="LW16" i="6"/>
  <c r="LW108" i="6" s="1"/>
  <c r="LK40" i="7"/>
  <c r="LJ17" i="7"/>
  <c r="LK36" i="7"/>
  <c r="LK17" i="7"/>
  <c r="LV18" i="6"/>
  <c r="LV110" i="6" s="1"/>
  <c r="LU24" i="6"/>
  <c r="LU116" i="6"/>
  <c r="LJ14" i="7"/>
  <c r="LJ16" i="7"/>
  <c r="LJ35" i="7"/>
  <c r="LW20" i="6"/>
  <c r="LW112" i="6" s="1"/>
  <c r="LV12" i="6"/>
  <c r="LV21" i="6"/>
  <c r="LV113" i="6" s="1"/>
  <c r="LZ48" i="6"/>
  <c r="LZ63" i="6" s="1"/>
  <c r="LL34" i="7"/>
  <c r="LZ52" i="6"/>
  <c r="LZ67" i="6" s="1"/>
  <c r="LZ50" i="6"/>
  <c r="LZ65" i="6" s="1"/>
  <c r="LZ46" i="6"/>
  <c r="LZ61" i="6" s="1"/>
  <c r="LZ106" i="6" s="1"/>
  <c r="LZ45" i="6"/>
  <c r="LZ60" i="6" s="1"/>
  <c r="LZ105" i="6" s="1"/>
  <c r="LZ44" i="6"/>
  <c r="LZ59" i="6" s="1"/>
  <c r="LK34" i="7"/>
  <c r="LM24" i="7" l="1"/>
  <c r="LM11" i="7"/>
  <c r="LM10" i="7" s="1"/>
  <c r="LO4" i="7"/>
  <c r="LN3" i="7"/>
  <c r="LN38" i="7"/>
  <c r="LN5" i="7"/>
  <c r="LN8" i="7" s="1"/>
  <c r="LJ41" i="7"/>
  <c r="LJ50" i="7" s="1"/>
  <c r="LZ71" i="6"/>
  <c r="LL18" i="7"/>
  <c r="LK35" i="7"/>
  <c r="LK41" i="7" s="1"/>
  <c r="LK50" i="7" s="1"/>
  <c r="LK16" i="7"/>
  <c r="LW21" i="6"/>
  <c r="LW113" i="6" s="1"/>
  <c r="LX21" i="6"/>
  <c r="LX113" i="6" s="1"/>
  <c r="LV24" i="6"/>
  <c r="LV104" i="6"/>
  <c r="LK14" i="7"/>
  <c r="LL25" i="7"/>
  <c r="LK15" i="7"/>
  <c r="LK20" i="7"/>
  <c r="LL19" i="7"/>
  <c r="LL37" i="7" s="1"/>
  <c r="LW12" i="6"/>
  <c r="MA48" i="6"/>
  <c r="MA63" i="6" s="1"/>
  <c r="MA52" i="6"/>
  <c r="MA67" i="6" s="1"/>
  <c r="MA50" i="6"/>
  <c r="MA65" i="6" s="1"/>
  <c r="MA46" i="6"/>
  <c r="MA61" i="6" s="1"/>
  <c r="MA106" i="6" s="1"/>
  <c r="MA44" i="6"/>
  <c r="MA59" i="6" s="1"/>
  <c r="MA45" i="6"/>
  <c r="MA60" i="6" s="1"/>
  <c r="MA105" i="6" s="1"/>
  <c r="LN11" i="7" l="1"/>
  <c r="LN10" i="7" s="1"/>
  <c r="LN24" i="7"/>
  <c r="LN12" i="7"/>
  <c r="LO3" i="7"/>
  <c r="LO5" i="7"/>
  <c r="LO8" i="7" s="1"/>
  <c r="LO12" i="7" s="1"/>
  <c r="LO38" i="7"/>
  <c r="LP4" i="7"/>
  <c r="MA71" i="6"/>
  <c r="LL14" i="7"/>
  <c r="LY18" i="6"/>
  <c r="LY110" i="6" s="1"/>
  <c r="LV116" i="6"/>
  <c r="LW24" i="6"/>
  <c r="LW104" i="6"/>
  <c r="LM40" i="7"/>
  <c r="LX16" i="6"/>
  <c r="LX108" i="6" s="1"/>
  <c r="LL35" i="7"/>
  <c r="LL36" i="7"/>
  <c r="LX12" i="6"/>
  <c r="LL17" i="7"/>
  <c r="LX18" i="6"/>
  <c r="LX110" i="6" s="1"/>
  <c r="LL20" i="7"/>
  <c r="LM35" i="7"/>
  <c r="LL15" i="7"/>
  <c r="LY21" i="6"/>
  <c r="LY113" i="6" s="1"/>
  <c r="LM19" i="7"/>
  <c r="LM37" i="7" s="1"/>
  <c r="LY16" i="6"/>
  <c r="LY108" i="6" s="1"/>
  <c r="LL16" i="7"/>
  <c r="LX20" i="6"/>
  <c r="LX112" i="6" s="1"/>
  <c r="LL40" i="7"/>
  <c r="MB48" i="6"/>
  <c r="MB63" i="6" s="1"/>
  <c r="LM34" i="7"/>
  <c r="MB52" i="6"/>
  <c r="MB67" i="6" s="1"/>
  <c r="MB44" i="6"/>
  <c r="MB59" i="6" s="1"/>
  <c r="MB50" i="6"/>
  <c r="MB65" i="6" s="1"/>
  <c r="MB46" i="6"/>
  <c r="MB61" i="6" s="1"/>
  <c r="MB106" i="6" s="1"/>
  <c r="MB45" i="6"/>
  <c r="MB60" i="6" s="1"/>
  <c r="MB105" i="6" s="1"/>
  <c r="LP3" i="7" l="1"/>
  <c r="LP38" i="7"/>
  <c r="LP5" i="7"/>
  <c r="LP8" i="7" s="1"/>
  <c r="LP12" i="7" s="1"/>
  <c r="LO24" i="7"/>
  <c r="LO11" i="7"/>
  <c r="LO10" i="7" s="1"/>
  <c r="LQ4" i="7"/>
  <c r="MB71" i="6"/>
  <c r="LY20" i="6"/>
  <c r="LY112" i="6" s="1"/>
  <c r="LM36" i="7"/>
  <c r="LM41" i="7" s="1"/>
  <c r="LM50" i="7" s="1"/>
  <c r="LZ12" i="6"/>
  <c r="LW116" i="6"/>
  <c r="LL41" i="7"/>
  <c r="LL50" i="7" s="1"/>
  <c r="LM16" i="7"/>
  <c r="LM20" i="7"/>
  <c r="LY12" i="6"/>
  <c r="LM15" i="7"/>
  <c r="LN25" i="7"/>
  <c r="LM18" i="7"/>
  <c r="LM17" i="7"/>
  <c r="LM25" i="7"/>
  <c r="MA21" i="6"/>
  <c r="MA113" i="6" s="1"/>
  <c r="LN40" i="7"/>
  <c r="LX104" i="6"/>
  <c r="LX24" i="6"/>
  <c r="LN15" i="7"/>
  <c r="LM14" i="7"/>
  <c r="MC48" i="6"/>
  <c r="MC63" i="6" s="1"/>
  <c r="LN34" i="7"/>
  <c r="MC52" i="6"/>
  <c r="MC67" i="6" s="1"/>
  <c r="MC45" i="6"/>
  <c r="MC60" i="6" s="1"/>
  <c r="MC105" i="6" s="1"/>
  <c r="MC46" i="6"/>
  <c r="MC61" i="6" s="1"/>
  <c r="MC106" i="6" s="1"/>
  <c r="MC50" i="6"/>
  <c r="MC65" i="6" s="1"/>
  <c r="MC44" i="6"/>
  <c r="MC59" i="6" s="1"/>
  <c r="LR4" i="7" l="1"/>
  <c r="LQ38" i="7"/>
  <c r="LQ5" i="7"/>
  <c r="LQ8" i="7" s="1"/>
  <c r="LQ3" i="7"/>
  <c r="LP24" i="7"/>
  <c r="LP11" i="7"/>
  <c r="LP10" i="7" s="1"/>
  <c r="MC71" i="6"/>
  <c r="LO19" i="7"/>
  <c r="LO37" i="7" s="1"/>
  <c r="LN16" i="7"/>
  <c r="LN36" i="7"/>
  <c r="LO40" i="7"/>
  <c r="LN20" i="7"/>
  <c r="LX116" i="6"/>
  <c r="LZ104" i="6"/>
  <c r="LN18" i="7"/>
  <c r="MA18" i="6"/>
  <c r="MA110" i="6" s="1"/>
  <c r="LN35" i="7"/>
  <c r="LZ21" i="6"/>
  <c r="LZ113" i="6" s="1"/>
  <c r="LY104" i="6"/>
  <c r="LY24" i="6"/>
  <c r="LZ18" i="6"/>
  <c r="LZ110" i="6" s="1"/>
  <c r="LO20" i="7"/>
  <c r="LN14" i="7"/>
  <c r="LN17" i="7"/>
  <c r="LN19" i="7"/>
  <c r="LN37" i="7" s="1"/>
  <c r="LZ16" i="6"/>
  <c r="LZ108" i="6" s="1"/>
  <c r="LZ20" i="6"/>
  <c r="LZ112" i="6" s="1"/>
  <c r="MD48" i="6"/>
  <c r="MD63" i="6" s="1"/>
  <c r="LO34" i="7"/>
  <c r="MD52" i="6"/>
  <c r="MD67" i="6" s="1"/>
  <c r="MD44" i="6"/>
  <c r="MD59" i="6" s="1"/>
  <c r="MD45" i="6"/>
  <c r="MD60" i="6" s="1"/>
  <c r="MD105" i="6" s="1"/>
  <c r="MD50" i="6"/>
  <c r="MD65" i="6" s="1"/>
  <c r="MD46" i="6"/>
  <c r="MD61" i="6" s="1"/>
  <c r="MD106" i="6" s="1"/>
  <c r="LN41" i="7" l="1"/>
  <c r="LN50" i="7" s="1"/>
  <c r="LQ24" i="7"/>
  <c r="LQ11" i="7"/>
  <c r="LQ10" i="7" s="1"/>
  <c r="LQ12" i="7"/>
  <c r="LS4" i="7"/>
  <c r="LR3" i="7"/>
  <c r="LR5" i="7"/>
  <c r="LR8" i="7" s="1"/>
  <c r="LR38" i="7"/>
  <c r="MD71" i="6"/>
  <c r="LZ24" i="6"/>
  <c r="LO36" i="7"/>
  <c r="LO25" i="7"/>
  <c r="LO17" i="7"/>
  <c r="LZ116" i="6"/>
  <c r="LP20" i="7"/>
  <c r="LO15" i="7"/>
  <c r="LO18" i="7"/>
  <c r="LP35" i="7"/>
  <c r="MB18" i="6"/>
  <c r="MB110" i="6" s="1"/>
  <c r="MA16" i="6"/>
  <c r="MA108" i="6" s="1"/>
  <c r="LO14" i="7"/>
  <c r="LO35" i="7"/>
  <c r="MA20" i="6"/>
  <c r="MA112" i="6" s="1"/>
  <c r="LP18" i="7"/>
  <c r="MB21" i="6"/>
  <c r="MB113" i="6" s="1"/>
  <c r="LO16" i="7"/>
  <c r="MA12" i="6"/>
  <c r="LY116" i="6"/>
  <c r="ME48" i="6"/>
  <c r="ME63" i="6" s="1"/>
  <c r="LP34" i="7"/>
  <c r="ME52" i="6"/>
  <c r="ME67" i="6" s="1"/>
  <c r="ME46" i="6"/>
  <c r="ME61" i="6" s="1"/>
  <c r="ME106" i="6" s="1"/>
  <c r="ME45" i="6"/>
  <c r="ME60" i="6" s="1"/>
  <c r="ME105" i="6" s="1"/>
  <c r="ME50" i="6"/>
  <c r="ME65" i="6" s="1"/>
  <c r="ME44" i="6"/>
  <c r="ME59" i="6" s="1"/>
  <c r="LR12" i="7" l="1"/>
  <c r="LR24" i="7"/>
  <c r="LR11" i="7"/>
  <c r="LR10" i="7" s="1"/>
  <c r="LT4" i="7"/>
  <c r="LS5" i="7"/>
  <c r="LS8" i="7" s="1"/>
  <c r="LS38" i="7"/>
  <c r="LS3" i="7"/>
  <c r="LO41" i="7"/>
  <c r="LO50" i="7" s="1"/>
  <c r="ME71" i="6"/>
  <c r="LP25" i="7"/>
  <c r="LP17" i="7"/>
  <c r="MB20" i="6"/>
  <c r="MB112" i="6" s="1"/>
  <c r="MB16" i="6"/>
  <c r="MB108" i="6" s="1"/>
  <c r="LQ18" i="7"/>
  <c r="LP40" i="7"/>
  <c r="MA24" i="6"/>
  <c r="MA104" i="6"/>
  <c r="LP19" i="7"/>
  <c r="MC12" i="6"/>
  <c r="MB12" i="6"/>
  <c r="LP14" i="7"/>
  <c r="LP16" i="7"/>
  <c r="MC21" i="6"/>
  <c r="MC113" i="6" s="1"/>
  <c r="LP15" i="7"/>
  <c r="LP36" i="7"/>
  <c r="MF48" i="6"/>
  <c r="MF63" i="6" s="1"/>
  <c r="LQ34" i="7"/>
  <c r="MF52" i="6"/>
  <c r="MF67" i="6" s="1"/>
  <c r="MF45" i="6"/>
  <c r="MF60" i="6" s="1"/>
  <c r="MF105" i="6" s="1"/>
  <c r="MF50" i="6"/>
  <c r="MF65" i="6" s="1"/>
  <c r="MF46" i="6"/>
  <c r="MF61" i="6" s="1"/>
  <c r="MF106" i="6" s="1"/>
  <c r="MF44" i="6"/>
  <c r="MF59" i="6" s="1"/>
  <c r="LS24" i="7" l="1"/>
  <c r="LS12" i="7"/>
  <c r="LS11" i="7"/>
  <c r="LS10" i="7" s="1"/>
  <c r="LT3" i="7"/>
  <c r="LT5" i="7"/>
  <c r="LT8" i="7" s="1"/>
  <c r="LT11" i="7" s="1"/>
  <c r="LT10" i="7" s="1"/>
  <c r="LT38" i="7"/>
  <c r="LU4" i="7"/>
  <c r="MF71" i="6"/>
  <c r="LQ25" i="7"/>
  <c r="LR40" i="7"/>
  <c r="MA116" i="6"/>
  <c r="LQ16" i="7"/>
  <c r="LR14" i="7"/>
  <c r="LR15" i="7"/>
  <c r="LQ19" i="7"/>
  <c r="LQ37" i="7" s="1"/>
  <c r="MB24" i="6"/>
  <c r="MB104" i="6"/>
  <c r="LQ36" i="7"/>
  <c r="LQ15" i="7"/>
  <c r="MC18" i="6"/>
  <c r="MC110" i="6" s="1"/>
  <c r="MC104" i="6"/>
  <c r="MC16" i="6"/>
  <c r="MC108" i="6" s="1"/>
  <c r="MC20" i="6"/>
  <c r="MC112" i="6" s="1"/>
  <c r="LQ17" i="7"/>
  <c r="LQ40" i="7"/>
  <c r="LP37" i="7"/>
  <c r="LP41" i="7" s="1"/>
  <c r="LP50" i="7" s="1"/>
  <c r="LQ20" i="7"/>
  <c r="LQ14" i="7"/>
  <c r="LQ35" i="7"/>
  <c r="LR35" i="7"/>
  <c r="MG48" i="6"/>
  <c r="MG63" i="6" s="1"/>
  <c r="LR34" i="7"/>
  <c r="MG52" i="6"/>
  <c r="MG67" i="6" s="1"/>
  <c r="MG46" i="6"/>
  <c r="MG61" i="6" s="1"/>
  <c r="MG106" i="6" s="1"/>
  <c r="MG44" i="6"/>
  <c r="MG59" i="6" s="1"/>
  <c r="MG45" i="6"/>
  <c r="MG60" i="6" s="1"/>
  <c r="MG105" i="6" s="1"/>
  <c r="MG50" i="6"/>
  <c r="MG65" i="6" s="1"/>
  <c r="LU3" i="7" l="1"/>
  <c r="LU38" i="7"/>
  <c r="LU5" i="7"/>
  <c r="LU8" i="7" s="1"/>
  <c r="LV4" i="7"/>
  <c r="LT24" i="7"/>
  <c r="LT12" i="7"/>
  <c r="MG71" i="6"/>
  <c r="MD12" i="6"/>
  <c r="LR18" i="7"/>
  <c r="LR36" i="7"/>
  <c r="MB116" i="6"/>
  <c r="LS25" i="7"/>
  <c r="LS17" i="7"/>
  <c r="LQ41" i="7"/>
  <c r="LQ50" i="7" s="1"/>
  <c r="MD21" i="6"/>
  <c r="MD113" i="6" s="1"/>
  <c r="LR20" i="7"/>
  <c r="ME12" i="6"/>
  <c r="MD20" i="6"/>
  <c r="MD112" i="6" s="1"/>
  <c r="LR17" i="7"/>
  <c r="MD16" i="6"/>
  <c r="MD108" i="6" s="1"/>
  <c r="MC24" i="6"/>
  <c r="LR25" i="7"/>
  <c r="LS20" i="7"/>
  <c r="MD18" i="6"/>
  <c r="MD110" i="6" s="1"/>
  <c r="MC116" i="6"/>
  <c r="LR16" i="7"/>
  <c r="LR19" i="7"/>
  <c r="MH48" i="6"/>
  <c r="MH63" i="6" s="1"/>
  <c r="LS34" i="7"/>
  <c r="MH52" i="6"/>
  <c r="MH67" i="6" s="1"/>
  <c r="MH45" i="6"/>
  <c r="MH60" i="6" s="1"/>
  <c r="MH105" i="6" s="1"/>
  <c r="MH50" i="6"/>
  <c r="MH65" i="6" s="1"/>
  <c r="MH44" i="6"/>
  <c r="MH59" i="6" s="1"/>
  <c r="MH46" i="6"/>
  <c r="MH61" i="6" s="1"/>
  <c r="MH106" i="6" s="1"/>
  <c r="LU12" i="7" l="1"/>
  <c r="LV3" i="7"/>
  <c r="LV38" i="7"/>
  <c r="LV5" i="7"/>
  <c r="LV8" i="7" s="1"/>
  <c r="LV11" i="7" s="1"/>
  <c r="LV10" i="7" s="1"/>
  <c r="LW4" i="7"/>
  <c r="LU24" i="7"/>
  <c r="LU11" i="7"/>
  <c r="LU10" i="7" s="1"/>
  <c r="MH71" i="6"/>
  <c r="LS19" i="7"/>
  <c r="LS37" i="7" s="1"/>
  <c r="ME18" i="6"/>
  <c r="ME110" i="6" s="1"/>
  <c r="LS40" i="7"/>
  <c r="MD24" i="6"/>
  <c r="MD104" i="6"/>
  <c r="LT36" i="7"/>
  <c r="LT25" i="7"/>
  <c r="MF12" i="6"/>
  <c r="ME104" i="6"/>
  <c r="LS16" i="7"/>
  <c r="LT40" i="7"/>
  <c r="LS14" i="7"/>
  <c r="MF21" i="6"/>
  <c r="MF113" i="6" s="1"/>
  <c r="LR37" i="7"/>
  <c r="ME16" i="6"/>
  <c r="ME108" i="6" s="1"/>
  <c r="ME21" i="6"/>
  <c r="ME113" i="6" s="1"/>
  <c r="LS18" i="7"/>
  <c r="ME20" i="6"/>
  <c r="ME112" i="6" s="1"/>
  <c r="LS36" i="7"/>
  <c r="LS35" i="7"/>
  <c r="LU25" i="7"/>
  <c r="LS15" i="7"/>
  <c r="MI48" i="6"/>
  <c r="MI63" i="6" s="1"/>
  <c r="LU34" i="7"/>
  <c r="MI52" i="6"/>
  <c r="MI67" i="6" s="1"/>
  <c r="MI50" i="6"/>
  <c r="MI65" i="6" s="1"/>
  <c r="MI46" i="6"/>
  <c r="MI61" i="6" s="1"/>
  <c r="MI106" i="6" s="1"/>
  <c r="MI44" i="6"/>
  <c r="MI59" i="6" s="1"/>
  <c r="MI45" i="6"/>
  <c r="MI60" i="6" s="1"/>
  <c r="MI105" i="6" s="1"/>
  <c r="LT34" i="7"/>
  <c r="LW3" i="7" l="1"/>
  <c r="LW5" i="7"/>
  <c r="LW8" i="7" s="1"/>
  <c r="LW38" i="7"/>
  <c r="LX4" i="7"/>
  <c r="LV24" i="7"/>
  <c r="LV12" i="7"/>
  <c r="LS41" i="7"/>
  <c r="LS50" i="7" s="1"/>
  <c r="MI71" i="6"/>
  <c r="MG21" i="6"/>
  <c r="MG113" i="6" s="1"/>
  <c r="LU40" i="7"/>
  <c r="ME24" i="6"/>
  <c r="MF20" i="6"/>
  <c r="MF112" i="6" s="1"/>
  <c r="LT17" i="7"/>
  <c r="LU35" i="7"/>
  <c r="ME116" i="6"/>
  <c r="LT20" i="7"/>
  <c r="MF18" i="6"/>
  <c r="MF110" i="6" s="1"/>
  <c r="LT16" i="7"/>
  <c r="LU16" i="7"/>
  <c r="LT18" i="7"/>
  <c r="MF104" i="6"/>
  <c r="MD116" i="6"/>
  <c r="LT19" i="7"/>
  <c r="LT14" i="7"/>
  <c r="LT15" i="7"/>
  <c r="LU18" i="7"/>
  <c r="MG20" i="6"/>
  <c r="MG112" i="6" s="1"/>
  <c r="LR41" i="7"/>
  <c r="LR50" i="7" s="1"/>
  <c r="MG12" i="6"/>
  <c r="MF16" i="6"/>
  <c r="MF108" i="6" s="1"/>
  <c r="LT35" i="7"/>
  <c r="MJ48" i="6"/>
  <c r="MJ63" i="6" s="1"/>
  <c r="MJ52" i="6"/>
  <c r="MJ67" i="6" s="1"/>
  <c r="MJ50" i="6"/>
  <c r="MJ65" i="6" s="1"/>
  <c r="MJ46" i="6"/>
  <c r="MJ61" i="6" s="1"/>
  <c r="MJ106" i="6" s="1"/>
  <c r="MJ45" i="6"/>
  <c r="MJ60" i="6" s="1"/>
  <c r="MJ105" i="6" s="1"/>
  <c r="MJ44" i="6"/>
  <c r="MJ59" i="6" s="1"/>
  <c r="LX5" i="7" l="1"/>
  <c r="LX8" i="7" s="1"/>
  <c r="LX3" i="7"/>
  <c r="LX38" i="7"/>
  <c r="LY4" i="7"/>
  <c r="LW24" i="7"/>
  <c r="LW11" i="7"/>
  <c r="LW10" i="7" s="1"/>
  <c r="LW12" i="7"/>
  <c r="MJ71" i="6"/>
  <c r="LV25" i="7"/>
  <c r="MH16" i="6"/>
  <c r="MH108" i="6" s="1"/>
  <c r="LU14" i="7"/>
  <c r="MH21" i="6"/>
  <c r="MH113" i="6" s="1"/>
  <c r="LT37" i="7"/>
  <c r="LU19" i="7"/>
  <c r="LU37" i="7" s="1"/>
  <c r="LU15" i="7"/>
  <c r="LV15" i="7"/>
  <c r="MG104" i="6"/>
  <c r="LU20" i="7"/>
  <c r="LU36" i="7"/>
  <c r="LV40" i="7"/>
  <c r="MG16" i="6"/>
  <c r="MG108" i="6" s="1"/>
  <c r="MF24" i="6"/>
  <c r="MG18" i="6"/>
  <c r="MG110" i="6" s="1"/>
  <c r="LU17" i="7"/>
  <c r="LV14" i="7"/>
  <c r="MF116" i="6"/>
  <c r="MH18" i="6"/>
  <c r="MH110" i="6" s="1"/>
  <c r="MK48" i="6"/>
  <c r="MK63" i="6" s="1"/>
  <c r="LW34" i="7"/>
  <c r="MK52" i="6"/>
  <c r="MK67" i="6" s="1"/>
  <c r="MK46" i="6"/>
  <c r="MK61" i="6" s="1"/>
  <c r="MK106" i="6" s="1"/>
  <c r="MK50" i="6"/>
  <c r="MK65" i="6" s="1"/>
  <c r="MK44" i="6"/>
  <c r="MK59" i="6" s="1"/>
  <c r="MK45" i="6"/>
  <c r="MK60" i="6" s="1"/>
  <c r="MK105" i="6" s="1"/>
  <c r="LV34" i="7"/>
  <c r="MK71" i="6" l="1"/>
  <c r="LZ4" i="7"/>
  <c r="LY38" i="7"/>
  <c r="LY3" i="7"/>
  <c r="LY5" i="7"/>
  <c r="LY8" i="7" s="1"/>
  <c r="LY12" i="7" s="1"/>
  <c r="LX24" i="7"/>
  <c r="LX12" i="7"/>
  <c r="LX11" i="7"/>
  <c r="LX10" i="7" s="1"/>
  <c r="LU41" i="7"/>
  <c r="LU50" i="7" s="1"/>
  <c r="LV20" i="7"/>
  <c r="LV36" i="7"/>
  <c r="MG24" i="6"/>
  <c r="LV16" i="7"/>
  <c r="LV18" i="7"/>
  <c r="MG116" i="6"/>
  <c r="LV35" i="7"/>
  <c r="LT41" i="7"/>
  <c r="LT50" i="7" s="1"/>
  <c r="MH12" i="6"/>
  <c r="LV17" i="7"/>
  <c r="MI16" i="6"/>
  <c r="MI108" i="6" s="1"/>
  <c r="MH20" i="6"/>
  <c r="MH112" i="6" s="1"/>
  <c r="LV19" i="7"/>
  <c r="LV37" i="7" s="1"/>
  <c r="LX34" i="7"/>
  <c r="ML48" i="6"/>
  <c r="ML63" i="6" s="1"/>
  <c r="ML52" i="6"/>
  <c r="ML67" i="6" s="1"/>
  <c r="ML50" i="6"/>
  <c r="ML65" i="6" s="1"/>
  <c r="ML46" i="6"/>
  <c r="ML61" i="6" s="1"/>
  <c r="ML106" i="6" s="1"/>
  <c r="ML44" i="6"/>
  <c r="ML59" i="6" s="1"/>
  <c r="ML45" i="6"/>
  <c r="ML60" i="6" s="1"/>
  <c r="ML105" i="6" s="1"/>
  <c r="LY24" i="7" l="1"/>
  <c r="LY11" i="7"/>
  <c r="LY10" i="7" s="1"/>
  <c r="MA4" i="7"/>
  <c r="LZ3" i="7"/>
  <c r="LZ38" i="7"/>
  <c r="LZ5" i="7"/>
  <c r="LZ8" i="7" s="1"/>
  <c r="LZ11" i="7" s="1"/>
  <c r="LZ10" i="7" s="1"/>
  <c r="ML71" i="6"/>
  <c r="LV41" i="7"/>
  <c r="LV50" i="7" s="1"/>
  <c r="LW14" i="7"/>
  <c r="MI18" i="6"/>
  <c r="MI110" i="6" s="1"/>
  <c r="LX36" i="7"/>
  <c r="LX40" i="7"/>
  <c r="LW18" i="7"/>
  <c r="LW35" i="7"/>
  <c r="MI21" i="6"/>
  <c r="MI113" i="6" s="1"/>
  <c r="LW40" i="7"/>
  <c r="MI20" i="6"/>
  <c r="MI112" i="6" s="1"/>
  <c r="LW36" i="7"/>
  <c r="LW19" i="7"/>
  <c r="LW37" i="7" s="1"/>
  <c r="LW15" i="7"/>
  <c r="LW16" i="7"/>
  <c r="LW20" i="7"/>
  <c r="MI12" i="6"/>
  <c r="LW25" i="7"/>
  <c r="MK21" i="6"/>
  <c r="MK113" i="6" s="1"/>
  <c r="LW17" i="7"/>
  <c r="LX18" i="7"/>
  <c r="MH24" i="6"/>
  <c r="MH104" i="6"/>
  <c r="MJ12" i="6"/>
  <c r="MJ21" i="6"/>
  <c r="MJ113" i="6" s="1"/>
  <c r="MM48" i="6"/>
  <c r="MM63" i="6" s="1"/>
  <c r="LY34" i="7"/>
  <c r="MM52" i="6"/>
  <c r="MM67" i="6" s="1"/>
  <c r="MM46" i="6"/>
  <c r="MM61" i="6" s="1"/>
  <c r="MM106" i="6" s="1"/>
  <c r="MM45" i="6"/>
  <c r="MM60" i="6" s="1"/>
  <c r="MM105" i="6" s="1"/>
  <c r="MM50" i="6"/>
  <c r="MM65" i="6" s="1"/>
  <c r="MM44" i="6"/>
  <c r="MM59" i="6" s="1"/>
  <c r="LZ24" i="7" l="1"/>
  <c r="LZ12" i="7"/>
  <c r="MA3" i="7"/>
  <c r="MA5" i="7"/>
  <c r="MA8" i="7" s="1"/>
  <c r="MA11" i="7" s="1"/>
  <c r="MA10" i="7" s="1"/>
  <c r="MA38" i="7"/>
  <c r="MB4" i="7"/>
  <c r="MM71" i="6"/>
  <c r="LX17" i="7"/>
  <c r="LY15" i="7"/>
  <c r="MH116" i="6"/>
  <c r="LW41" i="7"/>
  <c r="LW50" i="7" s="1"/>
  <c r="LX35" i="7"/>
  <c r="LX16" i="7"/>
  <c r="MJ20" i="6"/>
  <c r="MJ112" i="6" s="1"/>
  <c r="LX20" i="7"/>
  <c r="MK18" i="6"/>
  <c r="MK110" i="6" s="1"/>
  <c r="LX25" i="7"/>
  <c r="MI24" i="6"/>
  <c r="MI104" i="6"/>
  <c r="MJ18" i="6"/>
  <c r="MJ110" i="6" s="1"/>
  <c r="LX19" i="7"/>
  <c r="LX37" i="7" s="1"/>
  <c r="LX15" i="7"/>
  <c r="LX14" i="7"/>
  <c r="MJ16" i="6"/>
  <c r="MJ108" i="6" s="1"/>
  <c r="MJ104" i="6"/>
  <c r="MN48" i="6"/>
  <c r="MN63" i="6" s="1"/>
  <c r="LZ34" i="7"/>
  <c r="MN52" i="6"/>
  <c r="MN67" i="6" s="1"/>
  <c r="MN50" i="6"/>
  <c r="MN65" i="6" s="1"/>
  <c r="MN46" i="6"/>
  <c r="MN61" i="6" s="1"/>
  <c r="MN106" i="6" s="1"/>
  <c r="MN45" i="6"/>
  <c r="MN60" i="6" s="1"/>
  <c r="MN105" i="6" s="1"/>
  <c r="MN44" i="6"/>
  <c r="MN59" i="6" s="1"/>
  <c r="MB3" i="7" l="1"/>
  <c r="MB38" i="7"/>
  <c r="MB5" i="7"/>
  <c r="MB8" i="7" s="1"/>
  <c r="MB11" i="7" s="1"/>
  <c r="MB10" i="7" s="1"/>
  <c r="MA24" i="7"/>
  <c r="MA12" i="7"/>
  <c r="MC4" i="7"/>
  <c r="MN71" i="6"/>
  <c r="MJ24" i="6"/>
  <c r="LY16" i="7"/>
  <c r="MK16" i="6"/>
  <c r="MK108" i="6" s="1"/>
  <c r="LY36" i="7"/>
  <c r="MI116" i="6"/>
  <c r="LY18" i="7"/>
  <c r="LZ20" i="7"/>
  <c r="LY40" i="7"/>
  <c r="LY19" i="7"/>
  <c r="LY37" i="7" s="1"/>
  <c r="LY17" i="7"/>
  <c r="LY14" i="7"/>
  <c r="ML18" i="6"/>
  <c r="ML110" i="6" s="1"/>
  <c r="MK12" i="6"/>
  <c r="LY35" i="7"/>
  <c r="LY20" i="7"/>
  <c r="LZ14" i="7"/>
  <c r="MK20" i="6"/>
  <c r="MK112" i="6" s="1"/>
  <c r="LZ36" i="7"/>
  <c r="LY25" i="7"/>
  <c r="MJ116" i="6"/>
  <c r="ML21" i="6"/>
  <c r="ML113" i="6" s="1"/>
  <c r="LX41" i="7"/>
  <c r="LX50" i="7" s="1"/>
  <c r="MA25" i="7"/>
  <c r="ML12" i="6"/>
  <c r="MO48" i="6"/>
  <c r="MO63" i="6" s="1"/>
  <c r="MO44" i="6"/>
  <c r="MO59" i="6" s="1"/>
  <c r="MO45" i="6"/>
  <c r="MO60" i="6" s="1"/>
  <c r="MO105" i="6" s="1"/>
  <c r="MO46" i="6"/>
  <c r="MO61" i="6" s="1"/>
  <c r="MO106" i="6" s="1"/>
  <c r="MO50" i="6"/>
  <c r="MO65" i="6" s="1"/>
  <c r="MO52" i="6"/>
  <c r="MO67" i="6" s="1"/>
  <c r="MC38" i="7" l="1"/>
  <c r="MC3" i="7"/>
  <c r="MC5" i="7"/>
  <c r="MC8" i="7" s="1"/>
  <c r="MC12" i="7" s="1"/>
  <c r="MD4" i="7"/>
  <c r="MB24" i="7"/>
  <c r="MB12" i="7"/>
  <c r="MO71" i="6"/>
  <c r="LZ17" i="7"/>
  <c r="LZ19" i="7"/>
  <c r="LZ37" i="7" s="1"/>
  <c r="LY41" i="7"/>
  <c r="LY50" i="7" s="1"/>
  <c r="LZ40" i="7"/>
  <c r="LZ18" i="7"/>
  <c r="LZ15" i="7"/>
  <c r="ML104" i="6"/>
  <c r="MK24" i="6"/>
  <c r="MK104" i="6"/>
  <c r="LZ16" i="7"/>
  <c r="LZ35" i="7"/>
  <c r="MA35" i="7"/>
  <c r="LZ25" i="7"/>
  <c r="ML20" i="6"/>
  <c r="ML112" i="6" s="1"/>
  <c r="MA40" i="7"/>
  <c r="ML16" i="6"/>
  <c r="ML108" i="6" s="1"/>
  <c r="MP48" i="6"/>
  <c r="MP63" i="6" s="1"/>
  <c r="MA34" i="7"/>
  <c r="MP52" i="6"/>
  <c r="MP67" i="6" s="1"/>
  <c r="MP50" i="6"/>
  <c r="MP65" i="6" s="1"/>
  <c r="MP44" i="6"/>
  <c r="MP59" i="6" s="1"/>
  <c r="MP46" i="6"/>
  <c r="MP61" i="6" s="1"/>
  <c r="MP106" i="6" s="1"/>
  <c r="MP45" i="6"/>
  <c r="MP60" i="6" s="1"/>
  <c r="MP105" i="6" s="1"/>
  <c r="MD3" i="7" l="1"/>
  <c r="MD5" i="7"/>
  <c r="MD8" i="7" s="1"/>
  <c r="MD12" i="7" s="1"/>
  <c r="MD38" i="7"/>
  <c r="MC24" i="7"/>
  <c r="MC11" i="7"/>
  <c r="MC10" i="7" s="1"/>
  <c r="ME4" i="7"/>
  <c r="LZ41" i="7"/>
  <c r="LZ50" i="7" s="1"/>
  <c r="MP71" i="6"/>
  <c r="ML116" i="6"/>
  <c r="MA20" i="7"/>
  <c r="MN12" i="6"/>
  <c r="MA17" i="7"/>
  <c r="MM18" i="6"/>
  <c r="MM110" i="6" s="1"/>
  <c r="MA18" i="7"/>
  <c r="MA15" i="7"/>
  <c r="MB18" i="7"/>
  <c r="MA14" i="7"/>
  <c r="MA16" i="7"/>
  <c r="MA36" i="7"/>
  <c r="MM21" i="6"/>
  <c r="MM113" i="6" s="1"/>
  <c r="MK116" i="6"/>
  <c r="MB40" i="7"/>
  <c r="MM16" i="6"/>
  <c r="MM108" i="6" s="1"/>
  <c r="MM20" i="6"/>
  <c r="MM112" i="6" s="1"/>
  <c r="MA19" i="7"/>
  <c r="MA37" i="7" s="1"/>
  <c r="MM12" i="6"/>
  <c r="MB16" i="7"/>
  <c r="ML24" i="6"/>
  <c r="MQ48" i="6"/>
  <c r="MQ63" i="6" s="1"/>
  <c r="MB34" i="7"/>
  <c r="MQ52" i="6"/>
  <c r="MQ67" i="6" s="1"/>
  <c r="MQ50" i="6"/>
  <c r="MQ65" i="6" s="1"/>
  <c r="MQ46" i="6"/>
  <c r="MQ61" i="6" s="1"/>
  <c r="MQ106" i="6" s="1"/>
  <c r="MQ44" i="6"/>
  <c r="MQ59" i="6" s="1"/>
  <c r="MQ45" i="6"/>
  <c r="MQ60" i="6" s="1"/>
  <c r="MQ105" i="6" s="1"/>
  <c r="MQ71" i="6" l="1"/>
  <c r="ME38" i="7"/>
  <c r="ME5" i="7"/>
  <c r="ME8" i="7" s="1"/>
  <c r="ME3" i="7"/>
  <c r="MF4" i="7"/>
  <c r="MD24" i="7"/>
  <c r="MD11" i="7"/>
  <c r="MD10" i="7" s="1"/>
  <c r="MA41" i="7"/>
  <c r="MA50" i="7" s="1"/>
  <c r="MO21" i="6"/>
  <c r="MO113" i="6" s="1"/>
  <c r="MN104" i="6"/>
  <c r="MB15" i="7"/>
  <c r="MN16" i="6"/>
  <c r="MN108" i="6" s="1"/>
  <c r="MC40" i="7"/>
  <c r="MB25" i="7"/>
  <c r="MB19" i="7"/>
  <c r="MN20" i="6"/>
  <c r="MN112" i="6" s="1"/>
  <c r="MB20" i="7"/>
  <c r="MC18" i="7"/>
  <c r="MC20" i="7"/>
  <c r="MN18" i="6"/>
  <c r="MN110" i="6" s="1"/>
  <c r="MC36" i="7"/>
  <c r="MO20" i="6"/>
  <c r="MO112" i="6" s="1"/>
  <c r="MB14" i="7"/>
  <c r="MB17" i="7"/>
  <c r="MB35" i="7"/>
  <c r="MC14" i="7"/>
  <c r="MM24" i="6"/>
  <c r="MM104" i="6"/>
  <c r="MB36" i="7"/>
  <c r="MN21" i="6"/>
  <c r="MN113" i="6" s="1"/>
  <c r="MR48" i="6"/>
  <c r="MR63" i="6" s="1"/>
  <c r="MR52" i="6"/>
  <c r="MR67" i="6" s="1"/>
  <c r="MR50" i="6"/>
  <c r="MR65" i="6" s="1"/>
  <c r="MR46" i="6"/>
  <c r="MR61" i="6" s="1"/>
  <c r="MR106" i="6" s="1"/>
  <c r="MR45" i="6"/>
  <c r="MR60" i="6" s="1"/>
  <c r="MR105" i="6" s="1"/>
  <c r="MR44" i="6"/>
  <c r="MR59" i="6" s="1"/>
  <c r="MC34" i="7"/>
  <c r="MG4" i="7" l="1"/>
  <c r="MR71" i="6"/>
  <c r="MF5" i="7"/>
  <c r="MF8" i="7" s="1"/>
  <c r="MF38" i="7"/>
  <c r="MF3" i="7"/>
  <c r="ME24" i="7"/>
  <c r="ME12" i="7"/>
  <c r="ME11" i="7"/>
  <c r="ME10" i="7" s="1"/>
  <c r="MN116" i="6"/>
  <c r="MD14" i="7"/>
  <c r="MC16" i="7"/>
  <c r="MC25" i="7"/>
  <c r="MP12" i="6"/>
  <c r="MO16" i="6"/>
  <c r="MO108" i="6" s="1"/>
  <c r="MC15" i="7"/>
  <c r="MO18" i="6"/>
  <c r="MO110" i="6" s="1"/>
  <c r="MP21" i="6"/>
  <c r="MP113" i="6" s="1"/>
  <c r="MB37" i="7"/>
  <c r="MB41" i="7" s="1"/>
  <c r="MB50" i="7" s="1"/>
  <c r="MC19" i="7"/>
  <c r="MC37" i="7" s="1"/>
  <c r="MD25" i="7"/>
  <c r="MD40" i="7"/>
  <c r="MC35" i="7"/>
  <c r="MD19" i="7"/>
  <c r="MD37" i="7" s="1"/>
  <c r="MC17" i="7"/>
  <c r="MO12" i="6"/>
  <c r="MD16" i="7"/>
  <c r="MM116" i="6"/>
  <c r="MN24" i="6"/>
  <c r="MS48" i="6"/>
  <c r="MS63" i="6" s="1"/>
  <c r="MD34" i="7"/>
  <c r="MS52" i="6"/>
  <c r="MS67" i="6" s="1"/>
  <c r="MS44" i="6"/>
  <c r="MS59" i="6" s="1"/>
  <c r="MS45" i="6"/>
  <c r="MS60" i="6" s="1"/>
  <c r="MS105" i="6" s="1"/>
  <c r="MS50" i="6"/>
  <c r="MS65" i="6" s="1"/>
  <c r="MS46" i="6"/>
  <c r="MS61" i="6" s="1"/>
  <c r="MS106" i="6" s="1"/>
  <c r="MH4" i="7" l="1"/>
  <c r="MF24" i="7"/>
  <c r="MF11" i="7"/>
  <c r="MF10" i="7" s="1"/>
  <c r="MF12" i="7"/>
  <c r="MG3" i="7"/>
  <c r="MG5" i="7"/>
  <c r="MG8" i="7" s="1"/>
  <c r="MG11" i="7" s="1"/>
  <c r="MG10" i="7" s="1"/>
  <c r="MG38" i="7"/>
  <c r="MS71" i="6"/>
  <c r="ME19" i="7"/>
  <c r="ME37" i="7" s="1"/>
  <c r="MP16" i="6"/>
  <c r="MP108" i="6" s="1"/>
  <c r="MD36" i="7"/>
  <c r="MD15" i="7"/>
  <c r="MO24" i="6"/>
  <c r="MO104" i="6"/>
  <c r="MP104" i="6"/>
  <c r="MD17" i="7"/>
  <c r="MC41" i="7"/>
  <c r="MC50" i="7" s="1"/>
  <c r="ME25" i="7"/>
  <c r="ME16" i="7"/>
  <c r="ME40" i="7"/>
  <c r="MD20" i="7"/>
  <c r="MP20" i="6"/>
  <c r="MP112" i="6" s="1"/>
  <c r="ME36" i="7"/>
  <c r="MD35" i="7"/>
  <c r="MD18" i="7"/>
  <c r="MP18" i="6"/>
  <c r="MP110" i="6" s="1"/>
  <c r="MT48" i="6"/>
  <c r="MT63" i="6" s="1"/>
  <c r="MT52" i="6"/>
  <c r="MT67" i="6" s="1"/>
  <c r="MT46" i="6"/>
  <c r="MT61" i="6" s="1"/>
  <c r="MT106" i="6" s="1"/>
  <c r="MT44" i="6"/>
  <c r="MT59" i="6" s="1"/>
  <c r="MT45" i="6"/>
  <c r="MT60" i="6" s="1"/>
  <c r="MT105" i="6" s="1"/>
  <c r="MT50" i="6"/>
  <c r="MT65" i="6" s="1"/>
  <c r="ME34" i="7"/>
  <c r="MT71" i="6" l="1"/>
  <c r="MG24" i="7"/>
  <c r="MG12" i="7"/>
  <c r="MI4" i="7"/>
  <c r="MH3" i="7"/>
  <c r="MH38" i="7"/>
  <c r="MH5" i="7"/>
  <c r="MH8" i="7" s="1"/>
  <c r="MH12" i="7" s="1"/>
  <c r="MQ12" i="6"/>
  <c r="MO116" i="6"/>
  <c r="ME14" i="7"/>
  <c r="MQ20" i="6"/>
  <c r="MQ112" i="6" s="1"/>
  <c r="MF36" i="7"/>
  <c r="MQ21" i="6"/>
  <c r="MQ113" i="6" s="1"/>
  <c r="ME18" i="7"/>
  <c r="MQ16" i="6"/>
  <c r="MQ108" i="6" s="1"/>
  <c r="MF18" i="7"/>
  <c r="MF40" i="7"/>
  <c r="MF17" i="7"/>
  <c r="ME15" i="7"/>
  <c r="ME17" i="7"/>
  <c r="MQ18" i="6"/>
  <c r="MQ110" i="6" s="1"/>
  <c r="MR21" i="6"/>
  <c r="MR113" i="6" s="1"/>
  <c r="MD41" i="7"/>
  <c r="MD50" i="7" s="1"/>
  <c r="ME20" i="7"/>
  <c r="MP24" i="6"/>
  <c r="ME35" i="7"/>
  <c r="ME41" i="7" s="1"/>
  <c r="ME50" i="7" s="1"/>
  <c r="MP116" i="6"/>
  <c r="MU48" i="6"/>
  <c r="MU63" i="6" s="1"/>
  <c r="MU52" i="6"/>
  <c r="MU67" i="6" s="1"/>
  <c r="MU46" i="6"/>
  <c r="MU61" i="6" s="1"/>
  <c r="MU106" i="6" s="1"/>
  <c r="MU45" i="6"/>
  <c r="MU60" i="6" s="1"/>
  <c r="MU105" i="6" s="1"/>
  <c r="MU50" i="6"/>
  <c r="MU65" i="6" s="1"/>
  <c r="MU44" i="6"/>
  <c r="MU59" i="6" s="1"/>
  <c r="MF34" i="7"/>
  <c r="MH24" i="7" l="1"/>
  <c r="MH11" i="7"/>
  <c r="MH10" i="7" s="1"/>
  <c r="MJ4" i="7"/>
  <c r="MI3" i="7"/>
  <c r="MI5" i="7"/>
  <c r="MI8" i="7" s="1"/>
  <c r="MI12" i="7" s="1"/>
  <c r="MI38" i="7"/>
  <c r="MU71" i="6"/>
  <c r="MF25" i="7"/>
  <c r="MF16" i="7"/>
  <c r="MG16" i="7"/>
  <c r="MF35" i="7"/>
  <c r="MR20" i="6"/>
  <c r="MR112" i="6" s="1"/>
  <c r="MG15" i="7"/>
  <c r="MS18" i="6"/>
  <c r="MS110" i="6" s="1"/>
  <c r="MR16" i="6"/>
  <c r="MR108" i="6" s="1"/>
  <c r="MF15" i="7"/>
  <c r="MR18" i="6"/>
  <c r="MR110" i="6" s="1"/>
  <c r="MS21" i="6"/>
  <c r="MS113" i="6" s="1"/>
  <c r="MT21" i="6"/>
  <c r="MT113" i="6" s="1"/>
  <c r="MQ24" i="6"/>
  <c r="MQ104" i="6"/>
  <c r="MF20" i="7"/>
  <c r="MF19" i="7"/>
  <c r="MR12" i="6"/>
  <c r="MG25" i="7"/>
  <c r="MF14" i="7"/>
  <c r="MG34" i="7"/>
  <c r="MV48" i="6"/>
  <c r="MV63" i="6" s="1"/>
  <c r="MH34" i="7"/>
  <c r="MV52" i="6"/>
  <c r="MV67" i="6" s="1"/>
  <c r="MV50" i="6"/>
  <c r="MV65" i="6" s="1"/>
  <c r="MV46" i="6"/>
  <c r="MV61" i="6" s="1"/>
  <c r="MV106" i="6" s="1"/>
  <c r="MV44" i="6"/>
  <c r="MV59" i="6" s="1"/>
  <c r="MV45" i="6"/>
  <c r="MV60" i="6" s="1"/>
  <c r="MV105" i="6" s="1"/>
  <c r="MK4" i="7" l="1"/>
  <c r="MI24" i="7"/>
  <c r="MI11" i="7"/>
  <c r="MI10" i="7" s="1"/>
  <c r="MJ38" i="7"/>
  <c r="MJ3" i="7"/>
  <c r="MJ5" i="7"/>
  <c r="MJ8" i="7" s="1"/>
  <c r="MV71" i="6"/>
  <c r="MG17" i="7"/>
  <c r="MH36" i="7"/>
  <c r="MG20" i="7"/>
  <c r="MH20" i="7"/>
  <c r="MS20" i="6"/>
  <c r="MS112" i="6" s="1"/>
  <c r="MG35" i="7"/>
  <c r="MG18" i="7"/>
  <c r="MH35" i="7"/>
  <c r="MG40" i="7"/>
  <c r="MR104" i="6"/>
  <c r="MR24" i="6"/>
  <c r="MG14" i="7"/>
  <c r="MH19" i="7"/>
  <c r="MH37" i="7" s="1"/>
  <c r="MG19" i="7"/>
  <c r="MG37" i="7" s="1"/>
  <c r="MS12" i="6"/>
  <c r="MS16" i="6"/>
  <c r="MS108" i="6" s="1"/>
  <c r="MT18" i="6"/>
  <c r="MT110" i="6" s="1"/>
  <c r="MF37" i="7"/>
  <c r="MQ116" i="6"/>
  <c r="MG36" i="7"/>
  <c r="MW48" i="6"/>
  <c r="MW63" i="6" s="1"/>
  <c r="MW52" i="6"/>
  <c r="MW67" i="6" s="1"/>
  <c r="MW44" i="6"/>
  <c r="MW59" i="6" s="1"/>
  <c r="MW45" i="6"/>
  <c r="MW60" i="6" s="1"/>
  <c r="MW105" i="6" s="1"/>
  <c r="MW50" i="6"/>
  <c r="MW65" i="6" s="1"/>
  <c r="MW46" i="6"/>
  <c r="MW61" i="6" s="1"/>
  <c r="MW106" i="6" s="1"/>
  <c r="MJ12" i="7" l="1"/>
  <c r="MJ24" i="7"/>
  <c r="MJ11" i="7"/>
  <c r="MJ10" i="7" s="1"/>
  <c r="ML4" i="7"/>
  <c r="MK3" i="7"/>
  <c r="MK5" i="7"/>
  <c r="MK8" i="7" s="1"/>
  <c r="MK11" i="7" s="1"/>
  <c r="MK10" i="7" s="1"/>
  <c r="MK38" i="7"/>
  <c r="MW71" i="6"/>
  <c r="MG41" i="7"/>
  <c r="MG50" i="7" s="1"/>
  <c r="MH41" i="7"/>
  <c r="MH50" i="7" s="1"/>
  <c r="MH14" i="7"/>
  <c r="MH25" i="7"/>
  <c r="MU21" i="6"/>
  <c r="MU113" i="6" s="1"/>
  <c r="MF41" i="7"/>
  <c r="MF50" i="7" s="1"/>
  <c r="MR116" i="6"/>
  <c r="MT16" i="6"/>
  <c r="MT108" i="6" s="1"/>
  <c r="MH17" i="7"/>
  <c r="MH16" i="7"/>
  <c r="MT20" i="6"/>
  <c r="MT112" i="6" s="1"/>
  <c r="MI18" i="7"/>
  <c r="MI36" i="7"/>
  <c r="MT12" i="6"/>
  <c r="MH40" i="7"/>
  <c r="MS24" i="6"/>
  <c r="MS104" i="6"/>
  <c r="MI25" i="7"/>
  <c r="MH18" i="7"/>
  <c r="MH15" i="7"/>
  <c r="MX48" i="6"/>
  <c r="MX63" i="6" s="1"/>
  <c r="MI34" i="7"/>
  <c r="MJ34" i="7"/>
  <c r="MX52" i="6"/>
  <c r="MX67" i="6" s="1"/>
  <c r="MX50" i="6"/>
  <c r="MX65" i="6" s="1"/>
  <c r="MX44" i="6"/>
  <c r="MX59" i="6" s="1"/>
  <c r="MX46" i="6"/>
  <c r="MX61" i="6" s="1"/>
  <c r="MX106" i="6" s="1"/>
  <c r="MX45" i="6"/>
  <c r="MX60" i="6" s="1"/>
  <c r="MX105" i="6" s="1"/>
  <c r="MK24" i="7" l="1"/>
  <c r="MK12" i="7"/>
  <c r="ML3" i="7"/>
  <c r="ML5" i="7"/>
  <c r="ML8" i="7" s="1"/>
  <c r="ML12" i="7" s="1"/>
  <c r="ML38" i="7"/>
  <c r="MM4" i="7"/>
  <c r="MX71" i="6"/>
  <c r="MI14" i="7"/>
  <c r="MS116" i="6"/>
  <c r="MI17" i="7"/>
  <c r="MU18" i="6"/>
  <c r="MU110" i="6" s="1"/>
  <c r="MU20" i="6"/>
  <c r="MU112" i="6" s="1"/>
  <c r="MI19" i="7"/>
  <c r="MI20" i="7"/>
  <c r="MI15" i="7"/>
  <c r="MV21" i="6"/>
  <c r="MV113" i="6" s="1"/>
  <c r="MJ25" i="7"/>
  <c r="MJ40" i="7"/>
  <c r="MI16" i="7"/>
  <c r="MI35" i="7"/>
  <c r="MU16" i="6"/>
  <c r="MU108" i="6" s="1"/>
  <c r="MU12" i="6"/>
  <c r="MJ19" i="7"/>
  <c r="MJ37" i="7" s="1"/>
  <c r="MI40" i="7"/>
  <c r="MT104" i="6"/>
  <c r="MT116" i="6" s="1"/>
  <c r="MT24" i="6"/>
  <c r="MY48" i="6"/>
  <c r="MY63" i="6" s="1"/>
  <c r="MY52" i="6"/>
  <c r="MY67" i="6" s="1"/>
  <c r="MY45" i="6"/>
  <c r="MY60" i="6" s="1"/>
  <c r="MY105" i="6" s="1"/>
  <c r="MY50" i="6"/>
  <c r="MY65" i="6" s="1"/>
  <c r="MY46" i="6"/>
  <c r="MY61" i="6" s="1"/>
  <c r="MY106" i="6" s="1"/>
  <c r="MY44" i="6"/>
  <c r="MY59" i="6" s="1"/>
  <c r="MM3" i="7" l="1"/>
  <c r="MM38" i="7"/>
  <c r="MQ38" i="7" s="1"/>
  <c r="MM5" i="7"/>
  <c r="MM8" i="7" s="1"/>
  <c r="ML24" i="7"/>
  <c r="ML11" i="7"/>
  <c r="ML10" i="7" s="1"/>
  <c r="MY71" i="6"/>
  <c r="MJ17" i="7"/>
  <c r="MK19" i="7"/>
  <c r="MK37" i="7" s="1"/>
  <c r="MK40" i="7"/>
  <c r="MJ15" i="7"/>
  <c r="MJ20" i="7"/>
  <c r="MI37" i="7"/>
  <c r="MJ35" i="7"/>
  <c r="MV18" i="6"/>
  <c r="MV110" i="6" s="1"/>
  <c r="MJ18" i="7"/>
  <c r="MV20" i="6"/>
  <c r="MV112" i="6" s="1"/>
  <c r="MV12" i="6"/>
  <c r="MJ14" i="7"/>
  <c r="MJ36" i="7"/>
  <c r="MV16" i="6"/>
  <c r="MV108" i="6" s="1"/>
  <c r="MJ16" i="7"/>
  <c r="MW18" i="6"/>
  <c r="MW110" i="6" s="1"/>
  <c r="MK16" i="7"/>
  <c r="MU24" i="6"/>
  <c r="MU104" i="6"/>
  <c r="MU116" i="6" s="1"/>
  <c r="MK34" i="7"/>
  <c r="MM11" i="7" l="1"/>
  <c r="MQ8" i="7"/>
  <c r="D9" i="17" s="1"/>
  <c r="MM24" i="7"/>
  <c r="NR24" i="7" s="1"/>
  <c r="MM12" i="7"/>
  <c r="MM10" i="7"/>
  <c r="MV24" i="7"/>
  <c r="NI10" i="7"/>
  <c r="V11" i="17" s="1"/>
  <c r="NB10" i="7"/>
  <c r="O11" i="17" s="1"/>
  <c r="MQ24" i="7"/>
  <c r="MW7" i="7"/>
  <c r="J8" i="17" s="1"/>
  <c r="NN12" i="7"/>
  <c r="NN50" i="7" s="1"/>
  <c r="NM7" i="7"/>
  <c r="Z8" i="17" s="1"/>
  <c r="ND10" i="7"/>
  <c r="Q11" i="17" s="1"/>
  <c r="NJ38" i="7"/>
  <c r="MV11" i="7"/>
  <c r="I12" i="17" s="1"/>
  <c r="NB39" i="7"/>
  <c r="MT38" i="7"/>
  <c r="NK11" i="7"/>
  <c r="X12" i="17" s="1"/>
  <c r="MW11" i="7"/>
  <c r="J12" i="17" s="1"/>
  <c r="MU23" i="7"/>
  <c r="MZ23" i="7"/>
  <c r="NB8" i="7"/>
  <c r="O9" i="17" s="1"/>
  <c r="NF10" i="7"/>
  <c r="S11" i="17" s="1"/>
  <c r="S13" i="17" s="1"/>
  <c r="MZ10" i="7"/>
  <c r="M11" i="17" s="1"/>
  <c r="MT23" i="7"/>
  <c r="MZ12" i="7"/>
  <c r="MZ50" i="7" s="1"/>
  <c r="MT24" i="7"/>
  <c r="NF11" i="7"/>
  <c r="S12" i="17" s="1"/>
  <c r="MQ23" i="7"/>
  <c r="MU12" i="7"/>
  <c r="MU50" i="7" s="1"/>
  <c r="NJ10" i="7"/>
  <c r="W11" i="17" s="1"/>
  <c r="MT6" i="7"/>
  <c r="G7" i="17" s="1"/>
  <c r="MZ6" i="7"/>
  <c r="M7" i="17" s="1"/>
  <c r="NK10" i="7"/>
  <c r="X11" i="17" s="1"/>
  <c r="X13" i="17" s="1"/>
  <c r="MV5" i="7"/>
  <c r="I6" i="17" s="1"/>
  <c r="NH39" i="7"/>
  <c r="NP11" i="7"/>
  <c r="AC12" i="17" s="1"/>
  <c r="NF8" i="7"/>
  <c r="S9" i="17" s="1"/>
  <c r="NE5" i="7"/>
  <c r="R6" i="17" s="1"/>
  <c r="MY12" i="7"/>
  <c r="MY50" i="7" s="1"/>
  <c r="NN39" i="7"/>
  <c r="NL5" i="7"/>
  <c r="Y6" i="17" s="1"/>
  <c r="NI24" i="7"/>
  <c r="NQ7" i="7"/>
  <c r="AD8" i="17" s="1"/>
  <c r="NO24" i="7"/>
  <c r="NL11" i="7"/>
  <c r="Y12" i="17" s="1"/>
  <c r="NO38" i="7"/>
  <c r="NJ11" i="7"/>
  <c r="W12" i="17" s="1"/>
  <c r="NP5" i="7"/>
  <c r="AC6" i="17" s="1"/>
  <c r="NM11" i="7"/>
  <c r="Z12" i="17" s="1"/>
  <c r="MU39" i="7"/>
  <c r="NQ12" i="7"/>
  <c r="NQ50" i="7" s="1"/>
  <c r="NA12" i="7"/>
  <c r="NA50" i="7" s="1"/>
  <c r="NN7" i="7"/>
  <c r="AA8" i="17" s="1"/>
  <c r="NH24" i="7"/>
  <c r="NN11" i="7"/>
  <c r="AA12" i="17" s="1"/>
  <c r="MU8" i="7"/>
  <c r="H9" i="17" s="1"/>
  <c r="NB38" i="7"/>
  <c r="MS5" i="7"/>
  <c r="F6" i="17" s="1"/>
  <c r="NN23" i="7"/>
  <c r="NO10" i="7"/>
  <c r="AB11" i="17" s="1"/>
  <c r="ND38" i="7"/>
  <c r="MY8" i="7"/>
  <c r="L9" i="17" s="1"/>
  <c r="NO6" i="7"/>
  <c r="AB7" i="17" s="1"/>
  <c r="NE10" i="7"/>
  <c r="R11" i="17" s="1"/>
  <c r="NI6" i="7"/>
  <c r="V7" i="17" s="1"/>
  <c r="MS10" i="7"/>
  <c r="F11" i="17" s="1"/>
  <c r="NM38" i="7"/>
  <c r="NO23" i="7"/>
  <c r="MZ11" i="7"/>
  <c r="M12" i="17" s="1"/>
  <c r="MU38" i="7"/>
  <c r="NI38" i="7"/>
  <c r="NM8" i="7"/>
  <c r="Z9" i="17" s="1"/>
  <c r="MY7" i="7"/>
  <c r="L8" i="17" s="1"/>
  <c r="NF12" i="7"/>
  <c r="NF50" i="7" s="1"/>
  <c r="MR7" i="7"/>
  <c r="E8" i="17" s="1"/>
  <c r="NH8" i="7"/>
  <c r="U9" i="17" s="1"/>
  <c r="MS8" i="7"/>
  <c r="F9" i="17" s="1"/>
  <c r="NL24" i="7"/>
  <c r="NK24" i="7"/>
  <c r="MX23" i="7"/>
  <c r="NE23" i="7"/>
  <c r="NL23" i="7"/>
  <c r="NE11" i="7"/>
  <c r="R12" i="17" s="1"/>
  <c r="MR24" i="7"/>
  <c r="NP7" i="7"/>
  <c r="AC8" i="17" s="1"/>
  <c r="NC38" i="7"/>
  <c r="NI23" i="7"/>
  <c r="NR23" i="7"/>
  <c r="NK6" i="7"/>
  <c r="X7" i="17" s="1"/>
  <c r="NK23" i="7"/>
  <c r="MP24" i="7"/>
  <c r="NC39" i="7"/>
  <c r="MX7" i="7"/>
  <c r="K8" i="17" s="1"/>
  <c r="MS11" i="7"/>
  <c r="F12" i="17" s="1"/>
  <c r="NN5" i="7"/>
  <c r="AA6" i="17" s="1"/>
  <c r="MW38" i="7"/>
  <c r="MT8" i="7"/>
  <c r="G9" i="17" s="1"/>
  <c r="NG11" i="7"/>
  <c r="T12" i="17" s="1"/>
  <c r="NK5" i="7"/>
  <c r="X6" i="17" s="1"/>
  <c r="MV6" i="7"/>
  <c r="I7" i="17" s="1"/>
  <c r="NF6" i="7"/>
  <c r="S7" i="17" s="1"/>
  <c r="MR5" i="7"/>
  <c r="E6" i="17" s="1"/>
  <c r="MX38" i="7"/>
  <c r="NC8" i="7"/>
  <c r="P9" i="17" s="1"/>
  <c r="NL10" i="7"/>
  <c r="Y11" i="17" s="1"/>
  <c r="Y13" i="17" s="1"/>
  <c r="NC7" i="7"/>
  <c r="P8" i="17" s="1"/>
  <c r="MV7" i="7"/>
  <c r="I8" i="17" s="1"/>
  <c r="NF38" i="7"/>
  <c r="MQ5" i="7"/>
  <c r="D6" i="17" s="1"/>
  <c r="NN10" i="7"/>
  <c r="AA11" i="17" s="1"/>
  <c r="AA13" i="17" s="1"/>
  <c r="NI39" i="7"/>
  <c r="NQ24" i="7"/>
  <c r="NG8" i="7"/>
  <c r="T9" i="17" s="1"/>
  <c r="NA6" i="7"/>
  <c r="N7" i="17" s="1"/>
  <c r="NF7" i="7"/>
  <c r="S8" i="17" s="1"/>
  <c r="NN38" i="7"/>
  <c r="ND23" i="7"/>
  <c r="NE38" i="7"/>
  <c r="MX5" i="7"/>
  <c r="K6" i="17" s="1"/>
  <c r="NF39" i="7"/>
  <c r="MW39" i="7"/>
  <c r="NM10" i="7"/>
  <c r="Z11" i="17" s="1"/>
  <c r="Z13" i="17" s="1"/>
  <c r="NM24" i="7"/>
  <c r="NF5" i="7"/>
  <c r="S6" i="17" s="1"/>
  <c r="NP8" i="7"/>
  <c r="AC9" i="17" s="1"/>
  <c r="NJ6" i="7"/>
  <c r="W7" i="17" s="1"/>
  <c r="NO7" i="7"/>
  <c r="AB8" i="17" s="1"/>
  <c r="ND6" i="7"/>
  <c r="Q7" i="17" s="1"/>
  <c r="NP6" i="7"/>
  <c r="AC7" i="17" s="1"/>
  <c r="MZ39" i="7"/>
  <c r="NQ39" i="7"/>
  <c r="NP23" i="7"/>
  <c r="MX12" i="7"/>
  <c r="MX50" i="7" s="1"/>
  <c r="NC23" i="7"/>
  <c r="MR6" i="7"/>
  <c r="E7" i="17" s="1"/>
  <c r="MV23" i="7"/>
  <c r="MS38" i="7"/>
  <c r="NI7" i="7"/>
  <c r="V8" i="17" s="1"/>
  <c r="NP10" i="7"/>
  <c r="AC11" i="17" s="1"/>
  <c r="AC13" i="17" s="1"/>
  <c r="MV10" i="7"/>
  <c r="I11" i="17" s="1"/>
  <c r="I13" i="17" s="1"/>
  <c r="NJ39" i="7"/>
  <c r="NM23" i="7"/>
  <c r="NM12" i="7"/>
  <c r="NM50" i="7" s="1"/>
  <c r="NE39" i="7"/>
  <c r="MY23" i="7"/>
  <c r="NL38" i="7"/>
  <c r="MP5" i="7"/>
  <c r="C6" i="17" s="1"/>
  <c r="NR39" i="7"/>
  <c r="NB6" i="7"/>
  <c r="O7" i="17" s="1"/>
  <c r="NG12" i="7"/>
  <c r="NG50" i="7" s="1"/>
  <c r="MS7" i="7"/>
  <c r="F8" i="17" s="1"/>
  <c r="NP38" i="7"/>
  <c r="NP39" i="7"/>
  <c r="NN24" i="7"/>
  <c r="NO11" i="7"/>
  <c r="AB12" i="17" s="1"/>
  <c r="MY24" i="7"/>
  <c r="NK38" i="7"/>
  <c r="NL8" i="7"/>
  <c r="Y9" i="17" s="1"/>
  <c r="NC12" i="7"/>
  <c r="NC50" i="7" s="1"/>
  <c r="MT12" i="7"/>
  <c r="MT50" i="7" s="1"/>
  <c r="ND39" i="7"/>
  <c r="MR23" i="7"/>
  <c r="NI8" i="7"/>
  <c r="V9" i="17" s="1"/>
  <c r="MS24" i="7"/>
  <c r="ND5" i="7"/>
  <c r="Q6" i="17" s="1"/>
  <c r="NL12" i="7"/>
  <c r="NL50" i="7" s="1"/>
  <c r="MR38" i="7"/>
  <c r="NI12" i="7"/>
  <c r="NI50" i="7" s="1"/>
  <c r="MY5" i="7"/>
  <c r="L6" i="17" s="1"/>
  <c r="MW10" i="7"/>
  <c r="J11" i="17" s="1"/>
  <c r="J13" i="17" s="1"/>
  <c r="MT39" i="7"/>
  <c r="MS6" i="7"/>
  <c r="F7" i="17" s="1"/>
  <c r="NA5" i="7"/>
  <c r="N6" i="17" s="1"/>
  <c r="NQ5" i="7"/>
  <c r="AD6" i="17" s="1"/>
  <c r="NK7" i="7"/>
  <c r="X8" i="17" s="1"/>
  <c r="NE6" i="7"/>
  <c r="R7" i="17" s="1"/>
  <c r="NH7" i="7"/>
  <c r="U8" i="17" s="1"/>
  <c r="MW5" i="7"/>
  <c r="J6" i="17" s="1"/>
  <c r="NN6" i="7"/>
  <c r="AA7" i="17" s="1"/>
  <c r="MR11" i="7"/>
  <c r="E12" i="17" s="1"/>
  <c r="MW23" i="7"/>
  <c r="MZ7" i="7"/>
  <c r="M8" i="17" s="1"/>
  <c r="MV12" i="7"/>
  <c r="MV50" i="7" s="1"/>
  <c r="NB23" i="7"/>
  <c r="MU7" i="7"/>
  <c r="H8" i="17" s="1"/>
  <c r="NB12" i="7"/>
  <c r="NB50" i="7" s="1"/>
  <c r="NN8" i="7"/>
  <c r="AA9" i="17" s="1"/>
  <c r="NO8" i="7"/>
  <c r="AB9" i="17" s="1"/>
  <c r="NJ23" i="7"/>
  <c r="MX10" i="7"/>
  <c r="K11" i="17" s="1"/>
  <c r="NA38" i="7"/>
  <c r="NM5" i="7"/>
  <c r="Z6" i="17" s="1"/>
  <c r="MS23" i="7"/>
  <c r="MW6" i="7"/>
  <c r="J7" i="17" s="1"/>
  <c r="NH5" i="7"/>
  <c r="U6" i="17" s="1"/>
  <c r="NG10" i="7"/>
  <c r="T11" i="17" s="1"/>
  <c r="T13" i="17" s="1"/>
  <c r="NK8" i="7"/>
  <c r="X9" i="17" s="1"/>
  <c r="NJ5" i="7"/>
  <c r="W6" i="17" s="1"/>
  <c r="MS39" i="7"/>
  <c r="NE8" i="7"/>
  <c r="R9" i="17" s="1"/>
  <c r="ND24" i="7"/>
  <c r="NJ8" i="7"/>
  <c r="W9" i="17" s="1"/>
  <c r="NO5" i="7"/>
  <c r="AB6" i="17" s="1"/>
  <c r="NH10" i="7"/>
  <c r="U11" i="17" s="1"/>
  <c r="MZ5" i="7"/>
  <c r="M6" i="17" s="1"/>
  <c r="MR8" i="7"/>
  <c r="E9" i="17" s="1"/>
  <c r="MY39" i="7"/>
  <c r="NC6" i="7"/>
  <c r="P7" i="17" s="1"/>
  <c r="NR8" i="7"/>
  <c r="AE9" i="17" s="1"/>
  <c r="NQ8" i="7"/>
  <c r="AD9" i="17" s="1"/>
  <c r="NC5" i="7"/>
  <c r="P6" i="17" s="1"/>
  <c r="NB5" i="7"/>
  <c r="O6" i="17" s="1"/>
  <c r="NA11" i="7"/>
  <c r="N12" i="17" s="1"/>
  <c r="MW12" i="7"/>
  <c r="MW50" i="7" s="1"/>
  <c r="MU10" i="7"/>
  <c r="H11" i="17" s="1"/>
  <c r="H13" i="17" s="1"/>
  <c r="MS12" i="7"/>
  <c r="MS50" i="7" s="1"/>
  <c r="ND8" i="7"/>
  <c r="Q9" i="17" s="1"/>
  <c r="NK12" i="7"/>
  <c r="NK50" i="7" s="1"/>
  <c r="NE24" i="7"/>
  <c r="MY6" i="7"/>
  <c r="L7" i="17" s="1"/>
  <c r="NO39" i="7"/>
  <c r="NG38" i="7"/>
  <c r="MU6" i="7"/>
  <c r="H7" i="17" s="1"/>
  <c r="MW8" i="7"/>
  <c r="J9" i="17" s="1"/>
  <c r="NG24" i="7"/>
  <c r="NA8" i="7"/>
  <c r="N9" i="17" s="1"/>
  <c r="MZ38" i="7"/>
  <c r="MX24" i="7"/>
  <c r="NQ23" i="7"/>
  <c r="NA23" i="7"/>
  <c r="NG5" i="7"/>
  <c r="T6" i="17" s="1"/>
  <c r="NO12" i="7"/>
  <c r="NO50" i="7" s="1"/>
  <c r="MX6" i="7"/>
  <c r="K7" i="17" s="1"/>
  <c r="MX11" i="7"/>
  <c r="K12" i="17" s="1"/>
  <c r="NJ24" i="7"/>
  <c r="MR39" i="7"/>
  <c r="NQ11" i="7"/>
  <c r="AD12" i="17" s="1"/>
  <c r="NI5" i="7"/>
  <c r="V6" i="17" s="1"/>
  <c r="NA10" i="7"/>
  <c r="N11" i="17" s="1"/>
  <c r="N13" i="17" s="1"/>
  <c r="NA24" i="7"/>
  <c r="NK39" i="7"/>
  <c r="NP12" i="7"/>
  <c r="NP50" i="7" s="1"/>
  <c r="NA7" i="7"/>
  <c r="N8" i="17" s="1"/>
  <c r="MY11" i="7"/>
  <c r="L12" i="17" s="1"/>
  <c r="ND7" i="7"/>
  <c r="Q8" i="17" s="1"/>
  <c r="MV39" i="7"/>
  <c r="NM6" i="7"/>
  <c r="Z7" i="17" s="1"/>
  <c r="MT5" i="7"/>
  <c r="G6" i="17" s="1"/>
  <c r="NH11" i="7"/>
  <c r="U12" i="17" s="1"/>
  <c r="NR38" i="7"/>
  <c r="MU24" i="7"/>
  <c r="NQ38" i="7"/>
  <c r="MT7" i="7"/>
  <c r="G8" i="17" s="1"/>
  <c r="NF23" i="7"/>
  <c r="NH38" i="7"/>
  <c r="NB24" i="7"/>
  <c r="MW24" i="7"/>
  <c r="MX8" i="7"/>
  <c r="K9" i="17" s="1"/>
  <c r="NQ10" i="7"/>
  <c r="AD11" i="17" s="1"/>
  <c r="AD13" i="17" s="1"/>
  <c r="NR6" i="7"/>
  <c r="AE7" i="17" s="1"/>
  <c r="MV8" i="7"/>
  <c r="I9" i="17" s="1"/>
  <c r="NR5" i="7"/>
  <c r="AE6" i="17" s="1"/>
  <c r="NC11" i="7"/>
  <c r="P12" i="17" s="1"/>
  <c r="NB11" i="7"/>
  <c r="O12" i="17" s="1"/>
  <c r="MV38" i="7"/>
  <c r="MX39" i="7"/>
  <c r="MR12" i="7"/>
  <c r="MR50" i="7" s="1"/>
  <c r="NG39" i="7"/>
  <c r="ND12" i="7"/>
  <c r="ND50" i="7" s="1"/>
  <c r="NC24" i="7"/>
  <c r="MT11" i="7"/>
  <c r="G12" i="17" s="1"/>
  <c r="MU11" i="7"/>
  <c r="H12" i="17" s="1"/>
  <c r="MY10" i="7"/>
  <c r="L11" i="17" s="1"/>
  <c r="L13" i="17" s="1"/>
  <c r="NR7" i="7"/>
  <c r="AE8" i="17" s="1"/>
  <c r="NJ12" i="7"/>
  <c r="NJ50" i="7" s="1"/>
  <c r="NE7" i="7"/>
  <c r="R8" i="17" s="1"/>
  <c r="MZ24" i="7"/>
  <c r="NE12" i="7"/>
  <c r="NE50" i="7" s="1"/>
  <c r="NB7" i="7"/>
  <c r="O8" i="17" s="1"/>
  <c r="NP24" i="7"/>
  <c r="NL6" i="7"/>
  <c r="Y7" i="17" s="1"/>
  <c r="NH23" i="7"/>
  <c r="MT10" i="7"/>
  <c r="G11" i="17" s="1"/>
  <c r="MZ8" i="7"/>
  <c r="M9" i="17" s="1"/>
  <c r="MY38" i="7"/>
  <c r="NG7" i="7"/>
  <c r="T8" i="17" s="1"/>
  <c r="NH12" i="7"/>
  <c r="NH50" i="7" s="1"/>
  <c r="NF24" i="7"/>
  <c r="NA39" i="7"/>
  <c r="NQ6" i="7"/>
  <c r="AD7" i="17" s="1"/>
  <c r="NG23" i="7"/>
  <c r="NM39" i="7"/>
  <c r="NG6" i="7"/>
  <c r="T7" i="17" s="1"/>
  <c r="MU5" i="7"/>
  <c r="H6" i="17" s="1"/>
  <c r="NC10" i="7"/>
  <c r="P11" i="17" s="1"/>
  <c r="P13" i="17" s="1"/>
  <c r="NI11" i="7"/>
  <c r="V12" i="17" s="1"/>
  <c r="NL7" i="7"/>
  <c r="Y8" i="17" s="1"/>
  <c r="NH6" i="7"/>
  <c r="U7" i="17" s="1"/>
  <c r="MP23" i="7"/>
  <c r="NJ7" i="7"/>
  <c r="W8" i="17" s="1"/>
  <c r="ND11" i="7"/>
  <c r="Q12" i="17" s="1"/>
  <c r="NL39" i="7"/>
  <c r="NB19" i="7"/>
  <c r="NC25" i="7"/>
  <c r="NG37" i="7"/>
  <c r="NF17" i="7"/>
  <c r="NF34" i="7"/>
  <c r="NH14" i="7"/>
  <c r="NJ36" i="7"/>
  <c r="NL19" i="7"/>
  <c r="MT17" i="7"/>
  <c r="MR25" i="7"/>
  <c r="NM34" i="7"/>
  <c r="NF37" i="7"/>
  <c r="MX17" i="7"/>
  <c r="MX25" i="7"/>
  <c r="MV37" i="7"/>
  <c r="NC37" i="7"/>
  <c r="MY34" i="7"/>
  <c r="NE16" i="7"/>
  <c r="MU34" i="7"/>
  <c r="NH35" i="7"/>
  <c r="MT25" i="7"/>
  <c r="ND36" i="7"/>
  <c r="NC20" i="7"/>
  <c r="NG18" i="7"/>
  <c r="NI34" i="7"/>
  <c r="MV34" i="7"/>
  <c r="NG34" i="7"/>
  <c r="NB36" i="7"/>
  <c r="MZ25" i="7"/>
  <c r="NC34" i="7"/>
  <c r="NM20" i="7"/>
  <c r="NE25" i="7"/>
  <c r="MT36" i="7"/>
  <c r="MU25" i="7"/>
  <c r="ND34" i="7"/>
  <c r="MY16" i="7"/>
  <c r="NA35" i="7"/>
  <c r="NE36" i="7"/>
  <c r="NH34" i="7"/>
  <c r="MS34" i="7"/>
  <c r="MU20" i="7"/>
  <c r="ND35" i="7"/>
  <c r="NM19" i="7"/>
  <c r="NL34" i="7"/>
  <c r="MP18" i="7"/>
  <c r="NB18" i="7"/>
  <c r="NC36" i="7"/>
  <c r="MY37" i="7"/>
  <c r="MX14" i="7"/>
  <c r="MT40" i="7"/>
  <c r="NC14" i="7"/>
  <c r="NC16" i="7"/>
  <c r="MX40" i="7"/>
  <c r="NF35" i="7"/>
  <c r="NA37" i="7"/>
  <c r="MV19" i="7"/>
  <c r="MW16" i="7"/>
  <c r="MQ34" i="7"/>
  <c r="NJ34" i="7"/>
  <c r="NB37" i="7"/>
  <c r="MT34" i="7"/>
  <c r="MQ35" i="7"/>
  <c r="NG17" i="7"/>
  <c r="NE37" i="7"/>
  <c r="MS40" i="7"/>
  <c r="MP37" i="7"/>
  <c r="NF40" i="7"/>
  <c r="NJ14" i="7"/>
  <c r="MZ34" i="7"/>
  <c r="NM18" i="7"/>
  <c r="NB17" i="7"/>
  <c r="NH17" i="7"/>
  <c r="NA34" i="7"/>
  <c r="ND15" i="7"/>
  <c r="NI35" i="7"/>
  <c r="MT37" i="7"/>
  <c r="MT16" i="7"/>
  <c r="MX34" i="7"/>
  <c r="NH36" i="7"/>
  <c r="NJ17" i="7"/>
  <c r="MS14" i="7"/>
  <c r="MY20" i="7"/>
  <c r="NJ37" i="7"/>
  <c r="NL18" i="7"/>
  <c r="MW37" i="7"/>
  <c r="MU36" i="7"/>
  <c r="MS16" i="7"/>
  <c r="NC17" i="7"/>
  <c r="NK15" i="7"/>
  <c r="NM16" i="7"/>
  <c r="NC40" i="7"/>
  <c r="NF15" i="7"/>
  <c r="NI16" i="7"/>
  <c r="MR34" i="7"/>
  <c r="MY18" i="7"/>
  <c r="MU37" i="7"/>
  <c r="NB34" i="7"/>
  <c r="NH25" i="7"/>
  <c r="MW34" i="7"/>
  <c r="NH37" i="7"/>
  <c r="NL15" i="7"/>
  <c r="NB20" i="7"/>
  <c r="MS17" i="7"/>
  <c r="MR40" i="7"/>
  <c r="MX36" i="7"/>
  <c r="MX16" i="7"/>
  <c r="ND37" i="7"/>
  <c r="NA15" i="7"/>
  <c r="NK34" i="7"/>
  <c r="MS19" i="7"/>
  <c r="NE34" i="7"/>
  <c r="MU18" i="7"/>
  <c r="NA25" i="7"/>
  <c r="NL17" i="7"/>
  <c r="NB14" i="7"/>
  <c r="MR37" i="7"/>
  <c r="NJ18" i="7"/>
  <c r="MP34" i="7"/>
  <c r="NK20" i="7"/>
  <c r="NC15" i="7"/>
  <c r="NG36" i="7"/>
  <c r="NK19" i="7"/>
  <c r="MS36" i="7"/>
  <c r="MX37" i="7"/>
  <c r="MP15" i="7"/>
  <c r="MQ37" i="7"/>
  <c r="NN25" i="7"/>
  <c r="NM37" i="7"/>
  <c r="NL14" i="7"/>
  <c r="MW18" i="7"/>
  <c r="MQ18" i="7"/>
  <c r="NM17" i="7"/>
  <c r="NA36" i="7"/>
  <c r="MU19" i="7"/>
  <c r="MP16" i="7"/>
  <c r="NG25" i="7"/>
  <c r="MY40" i="7"/>
  <c r="MQ25" i="7"/>
  <c r="NI15" i="7"/>
  <c r="MZ19" i="7"/>
  <c r="MW40" i="7"/>
  <c r="MP25" i="7"/>
  <c r="NA16" i="7"/>
  <c r="MP14" i="7"/>
  <c r="MW35" i="7"/>
  <c r="MR15" i="7"/>
  <c r="MR36" i="7"/>
  <c r="MW17" i="7"/>
  <c r="NC19" i="7"/>
  <c r="ND25" i="7"/>
  <c r="NA18" i="7"/>
  <c r="NI14" i="7"/>
  <c r="NN14" i="7"/>
  <c r="NL37" i="7"/>
  <c r="MP19" i="7"/>
  <c r="NI18" i="7"/>
  <c r="MQ36" i="7"/>
  <c r="MV18" i="7"/>
  <c r="MV16" i="7"/>
  <c r="NF36" i="7"/>
  <c r="NN18" i="7"/>
  <c r="NI20" i="7"/>
  <c r="NI36" i="7"/>
  <c r="NK40" i="7"/>
  <c r="NE14" i="7"/>
  <c r="MX20" i="7"/>
  <c r="MR35" i="7"/>
  <c r="MU14" i="7"/>
  <c r="MZ36" i="7"/>
  <c r="ND16" i="7"/>
  <c r="MR17" i="7"/>
  <c r="MT15" i="7"/>
  <c r="MR20" i="7"/>
  <c r="NJ19" i="7"/>
  <c r="NN16" i="7"/>
  <c r="NN36" i="7"/>
  <c r="MR16" i="7"/>
  <c r="NE20" i="7"/>
  <c r="MY36" i="7"/>
  <c r="NB35" i="7"/>
  <c r="MU40" i="7"/>
  <c r="NK17" i="7"/>
  <c r="MZ20" i="7"/>
  <c r="MR14" i="7"/>
  <c r="MS20" i="7"/>
  <c r="NF20" i="7"/>
  <c r="MS15" i="7"/>
  <c r="MX35" i="7"/>
  <c r="MQ40" i="7"/>
  <c r="NM35" i="7"/>
  <c r="MT35" i="7"/>
  <c r="MV14" i="7"/>
  <c r="MY17" i="7"/>
  <c r="NJ40" i="7"/>
  <c r="MQ19" i="7"/>
  <c r="NK18" i="7"/>
  <c r="NJ25" i="7"/>
  <c r="MR18" i="7"/>
  <c r="MX19" i="7"/>
  <c r="NN17" i="7"/>
  <c r="MZ18" i="7"/>
  <c r="MQ16" i="7"/>
  <c r="NM14" i="7"/>
  <c r="NA17" i="7"/>
  <c r="NB16" i="7"/>
  <c r="NF16" i="7"/>
  <c r="MY15" i="7"/>
  <c r="NG16" i="7"/>
  <c r="ND40" i="7"/>
  <c r="NE17" i="7"/>
  <c r="MP17" i="7"/>
  <c r="MY19" i="7"/>
  <c r="NJ35" i="7"/>
  <c r="NL36" i="7"/>
  <c r="NG14" i="7"/>
  <c r="MW19" i="7"/>
  <c r="NH19" i="7"/>
  <c r="NM15" i="7"/>
  <c r="NH20" i="7"/>
  <c r="MT20" i="7"/>
  <c r="NK37" i="7"/>
  <c r="MW14" i="7"/>
  <c r="MU15" i="7"/>
  <c r="MV25" i="7"/>
  <c r="MS18" i="7"/>
  <c r="MZ37" i="7"/>
  <c r="NI25" i="7"/>
  <c r="NK16" i="7"/>
  <c r="MU17" i="7"/>
  <c r="MT14" i="7"/>
  <c r="ND20" i="7"/>
  <c r="ND14" i="7"/>
  <c r="MQ17" i="7"/>
  <c r="NI40" i="7"/>
  <c r="NI17" i="7"/>
  <c r="NM25" i="7"/>
  <c r="MT18" i="7"/>
  <c r="NF14" i="7"/>
  <c r="NE40" i="7"/>
  <c r="NK36" i="7"/>
  <c r="MR19" i="7"/>
  <c r="ND19" i="7"/>
  <c r="NH18" i="7"/>
  <c r="NI37" i="7"/>
  <c r="NG15" i="7"/>
  <c r="NL20" i="7"/>
  <c r="NA19" i="7"/>
  <c r="MY25" i="7"/>
  <c r="MU35" i="7"/>
  <c r="MY35" i="7"/>
  <c r="NH16" i="7"/>
  <c r="NN40" i="7"/>
  <c r="MV40" i="7"/>
  <c r="MV17" i="7"/>
  <c r="NJ20" i="7"/>
  <c r="NL35" i="7"/>
  <c r="NB15" i="7"/>
  <c r="MQ14" i="7"/>
  <c r="NF25" i="7"/>
  <c r="MU16" i="7"/>
  <c r="MX18" i="7"/>
  <c r="NN34" i="7"/>
  <c r="NM36" i="7"/>
  <c r="NM40" i="7"/>
  <c r="MZ15" i="7"/>
  <c r="NL40" i="7"/>
  <c r="MZ35" i="7"/>
  <c r="NJ15" i="7"/>
  <c r="ND18" i="7"/>
  <c r="NC35" i="7"/>
  <c r="MV35" i="7"/>
  <c r="MZ40" i="7"/>
  <c r="NH40" i="7"/>
  <c r="MP40" i="7"/>
  <c r="NC18" i="7"/>
  <c r="MY14" i="7"/>
  <c r="MS25" i="7"/>
  <c r="MS37" i="7"/>
  <c r="NF18" i="7"/>
  <c r="NE19" i="7"/>
  <c r="NK14" i="7"/>
  <c r="MS35" i="7"/>
  <c r="NL25" i="7"/>
  <c r="NJ16" i="7"/>
  <c r="MV20" i="7"/>
  <c r="NL16" i="7"/>
  <c r="MW15" i="7"/>
  <c r="NB40" i="7"/>
  <c r="MW20" i="7"/>
  <c r="MX15" i="7"/>
  <c r="NH15" i="7"/>
  <c r="NA40" i="7"/>
  <c r="NK35" i="7"/>
  <c r="MQ15" i="7"/>
  <c r="NA20" i="7"/>
  <c r="NG19" i="7"/>
  <c r="NI19" i="7"/>
  <c r="NG40" i="7"/>
  <c r="NN35" i="7"/>
  <c r="MP36" i="7"/>
  <c r="MW25" i="7"/>
  <c r="MQ20" i="7"/>
  <c r="NG35" i="7"/>
  <c r="MZ17" i="7"/>
  <c r="MP35" i="7"/>
  <c r="MV15" i="7"/>
  <c r="MP20" i="7"/>
  <c r="MT19" i="7"/>
  <c r="MZ14" i="7"/>
  <c r="NE18" i="7"/>
  <c r="NE35" i="7"/>
  <c r="ND17" i="7"/>
  <c r="MV36" i="7"/>
  <c r="NF19" i="7"/>
  <c r="NE15" i="7"/>
  <c r="MW36" i="7"/>
  <c r="NK25" i="7"/>
  <c r="MZ16" i="7"/>
  <c r="NG20" i="7"/>
  <c r="NB25" i="7"/>
  <c r="NA14" i="7"/>
  <c r="NN20" i="7"/>
  <c r="NN15" i="7"/>
  <c r="NN19" i="7"/>
  <c r="NN37" i="7"/>
  <c r="MW12" i="6"/>
  <c r="MJ41" i="7"/>
  <c r="MJ50" i="7" s="1"/>
  <c r="ML16" i="7"/>
  <c r="MK18" i="7"/>
  <c r="MW20" i="6"/>
  <c r="MW112" i="6" s="1"/>
  <c r="ML25" i="7"/>
  <c r="MK14" i="7"/>
  <c r="MK17" i="7"/>
  <c r="MK15" i="7"/>
  <c r="MK35" i="7"/>
  <c r="MW16" i="6"/>
  <c r="MW108" i="6" s="1"/>
  <c r="ML20" i="7"/>
  <c r="MV24" i="6"/>
  <c r="MV104" i="6"/>
  <c r="MV116" i="6" s="1"/>
  <c r="MW21" i="6"/>
  <c r="MW113" i="6" s="1"/>
  <c r="MI41" i="7"/>
  <c r="MI50" i="7" s="1"/>
  <c r="MK36" i="7"/>
  <c r="MK20" i="7"/>
  <c r="MK25" i="7"/>
  <c r="ML40" i="7"/>
  <c r="MM34" i="7"/>
  <c r="ML34" i="7"/>
  <c r="M13" i="17" l="1"/>
  <c r="O13" i="17"/>
  <c r="K13" i="17"/>
  <c r="W13" i="17"/>
  <c r="V13" i="17"/>
  <c r="U13" i="17"/>
  <c r="AB13" i="17"/>
  <c r="Q13" i="17"/>
  <c r="NR10" i="7"/>
  <c r="AE11" i="17" s="1"/>
  <c r="MQ10" i="7"/>
  <c r="D11" i="17" s="1"/>
  <c r="MR10" i="7"/>
  <c r="E11" i="17" s="1"/>
  <c r="E13" i="17" s="1"/>
  <c r="G13" i="17"/>
  <c r="NR12" i="7"/>
  <c r="NR50" i="7" s="1"/>
  <c r="MQ12" i="7"/>
  <c r="MQ50" i="7" s="1"/>
  <c r="F13" i="17"/>
  <c r="R13" i="17"/>
  <c r="NR11" i="7"/>
  <c r="AE12" i="17" s="1"/>
  <c r="MQ11" i="7"/>
  <c r="D12" i="17" s="1"/>
  <c r="MR41" i="7"/>
  <c r="MR43" i="7" s="1"/>
  <c r="NA41" i="7"/>
  <c r="NA43" i="7" s="1"/>
  <c r="MT41" i="7"/>
  <c r="MT43" i="7" s="1"/>
  <c r="NI41" i="7"/>
  <c r="NI43" i="7" s="1"/>
  <c r="MU41" i="7"/>
  <c r="MU43" i="7" s="1"/>
  <c r="MS41" i="7"/>
  <c r="MS43" i="7" s="1"/>
  <c r="NM41" i="7"/>
  <c r="NM43" i="7" s="1"/>
  <c r="MW41" i="7"/>
  <c r="MW43" i="7" s="1"/>
  <c r="NJ41" i="7"/>
  <c r="NJ43" i="7" s="1"/>
  <c r="NC41" i="7"/>
  <c r="NC43" i="7" s="1"/>
  <c r="MY41" i="7"/>
  <c r="MY43" i="7" s="1"/>
  <c r="NN41" i="7"/>
  <c r="NN43" i="7" s="1"/>
  <c r="MX41" i="7"/>
  <c r="MX43" i="7" s="1"/>
  <c r="NL41" i="7"/>
  <c r="NL43" i="7" s="1"/>
  <c r="NB41" i="7"/>
  <c r="NB43" i="7" s="1"/>
  <c r="MQ41" i="7"/>
  <c r="ND41" i="7"/>
  <c r="ND43" i="7" s="1"/>
  <c r="NK41" i="7"/>
  <c r="NK43" i="7" s="1"/>
  <c r="MP41" i="7"/>
  <c r="MP43" i="7" s="1"/>
  <c r="NE41" i="7"/>
  <c r="NE43" i="7" s="1"/>
  <c r="NG41" i="7"/>
  <c r="NG43" i="7" s="1"/>
  <c r="NF41" i="7"/>
  <c r="NF43" i="7" s="1"/>
  <c r="MZ41" i="7"/>
  <c r="MZ43" i="7" s="1"/>
  <c r="NH41" i="7"/>
  <c r="NH43" i="7" s="1"/>
  <c r="MV41" i="7"/>
  <c r="MV43" i="7" s="1"/>
  <c r="MK41" i="7"/>
  <c r="MK50" i="7" s="1"/>
  <c r="ML14" i="7"/>
  <c r="MX16" i="6"/>
  <c r="MX108" i="6" s="1"/>
  <c r="MM20" i="7"/>
  <c r="MY21" i="6"/>
  <c r="MY113" i="6" s="1"/>
  <c r="MM19" i="7"/>
  <c r="ML19" i="7"/>
  <c r="MX18" i="6"/>
  <c r="MX110" i="6" s="1"/>
  <c r="ML35" i="7"/>
  <c r="MX12" i="6"/>
  <c r="MX21" i="6"/>
  <c r="MX113" i="6" s="1"/>
  <c r="ML15" i="7"/>
  <c r="MX20" i="6"/>
  <c r="MX112" i="6" s="1"/>
  <c r="ML36" i="7"/>
  <c r="ML17" i="7"/>
  <c r="MM25" i="7"/>
  <c r="MW24" i="6"/>
  <c r="MW104" i="6"/>
  <c r="MW116" i="6" s="1"/>
  <c r="NO34" i="7"/>
  <c r="NP34" i="7"/>
  <c r="NQ34" i="7"/>
  <c r="NR34" i="7"/>
  <c r="MM18" i="7"/>
  <c r="ML18" i="7"/>
  <c r="MY12" i="6"/>
  <c r="MQ43" i="7" l="1"/>
  <c r="D13" i="17"/>
  <c r="AE13" i="17"/>
  <c r="MV45" i="7"/>
  <c r="MV58" i="7"/>
  <c r="MV46" i="7"/>
  <c r="NH45" i="7"/>
  <c r="NH46" i="7"/>
  <c r="NH58" i="7"/>
  <c r="MZ58" i="7"/>
  <c r="MZ46" i="7"/>
  <c r="MZ45" i="7"/>
  <c r="NF45" i="7"/>
  <c r="NF46" i="7"/>
  <c r="NF58" i="7"/>
  <c r="NG45" i="7"/>
  <c r="NG46" i="7"/>
  <c r="NG58" i="7"/>
  <c r="NE45" i="7"/>
  <c r="NE46" i="7"/>
  <c r="NE58" i="7"/>
  <c r="MP46" i="7"/>
  <c r="MP58" i="7"/>
  <c r="NK58" i="7"/>
  <c r="NK45" i="7"/>
  <c r="NK46" i="7"/>
  <c r="ND58" i="7"/>
  <c r="ND45" i="7"/>
  <c r="ND46" i="7"/>
  <c r="MQ46" i="7"/>
  <c r="MQ47" i="7" s="1"/>
  <c r="MQ49" i="7" s="1"/>
  <c r="MQ51" i="7" s="1"/>
  <c r="MQ53" i="7" s="1"/>
  <c r="MQ45" i="7" s="1"/>
  <c r="MQ58" i="7"/>
  <c r="NB58" i="7"/>
  <c r="NB45" i="7"/>
  <c r="NB46" i="7"/>
  <c r="NL58" i="7"/>
  <c r="NL45" i="7"/>
  <c r="NL46" i="7"/>
  <c r="MX45" i="7"/>
  <c r="MX58" i="7"/>
  <c r="MX46" i="7"/>
  <c r="NN58" i="7"/>
  <c r="NN45" i="7"/>
  <c r="NN46" i="7"/>
  <c r="MY46" i="7"/>
  <c r="MY45" i="7"/>
  <c r="MY58" i="7"/>
  <c r="NC46" i="7"/>
  <c r="NC58" i="7"/>
  <c r="NC45" i="7"/>
  <c r="NJ58" i="7"/>
  <c r="NJ46" i="7"/>
  <c r="NJ45" i="7"/>
  <c r="MW45" i="7"/>
  <c r="MW58" i="7"/>
  <c r="MW46" i="7"/>
  <c r="NM58" i="7"/>
  <c r="NM45" i="7"/>
  <c r="NM46" i="7"/>
  <c r="MS58" i="7"/>
  <c r="MS46" i="7"/>
  <c r="MU58" i="7"/>
  <c r="MU46" i="7"/>
  <c r="NI45" i="7"/>
  <c r="NI46" i="7"/>
  <c r="NI58" i="7"/>
  <c r="MT58" i="7"/>
  <c r="MT46" i="7"/>
  <c r="NA45" i="7"/>
  <c r="NA46" i="7"/>
  <c r="NA58" i="7"/>
  <c r="MR58" i="7"/>
  <c r="MR46" i="7"/>
  <c r="MY104" i="6"/>
  <c r="MY16" i="6"/>
  <c r="MY108" i="6" s="1"/>
  <c r="NO20" i="7"/>
  <c r="NP20" i="7"/>
  <c r="NQ20" i="7"/>
  <c r="NR20" i="7"/>
  <c r="MY18" i="6"/>
  <c r="MY110" i="6" s="1"/>
  <c r="MM40" i="7"/>
  <c r="MX24" i="6"/>
  <c r="MX104" i="6"/>
  <c r="MX116" i="6" s="1"/>
  <c r="ML37" i="7"/>
  <c r="ML41" i="7" s="1"/>
  <c r="ML50" i="7" s="1"/>
  <c r="NR19" i="7"/>
  <c r="NO18" i="7"/>
  <c r="NP18" i="7"/>
  <c r="NQ18" i="7"/>
  <c r="NR18" i="7"/>
  <c r="MM16" i="7"/>
  <c r="MM14" i="7"/>
  <c r="MM17" i="7"/>
  <c r="MY20" i="6"/>
  <c r="MY112" i="6" s="1"/>
  <c r="MM15" i="7"/>
  <c r="MM36" i="7"/>
  <c r="MM35" i="7"/>
  <c r="NO25" i="7"/>
  <c r="NP25" i="7"/>
  <c r="NQ25" i="7"/>
  <c r="NR25" i="7"/>
  <c r="MM37" i="7"/>
  <c r="NO19" i="7"/>
  <c r="NP19" i="7"/>
  <c r="NQ19" i="7"/>
  <c r="MR47" i="7" l="1"/>
  <c r="MR49" i="7" s="1"/>
  <c r="MR51" i="7" s="1"/>
  <c r="MR53" i="7" s="1"/>
  <c r="MR45" i="7" s="1"/>
  <c r="NA47" i="7"/>
  <c r="NA49" i="7" s="1"/>
  <c r="NA51" i="7" s="1"/>
  <c r="NA53" i="7" s="1"/>
  <c r="MT47" i="7"/>
  <c r="MT49" i="7" s="1"/>
  <c r="MT51" i="7" s="1"/>
  <c r="MT53" i="7" s="1"/>
  <c r="MT45" i="7" s="1"/>
  <c r="NI47" i="7"/>
  <c r="NI49" i="7" s="1"/>
  <c r="NI51" i="7" s="1"/>
  <c r="NI53" i="7" s="1"/>
  <c r="MU47" i="7"/>
  <c r="MU49" i="7" s="1"/>
  <c r="MU51" i="7" s="1"/>
  <c r="MU53" i="7" s="1"/>
  <c r="MU45" i="7" s="1"/>
  <c r="MS47" i="7"/>
  <c r="MS49" i="7" s="1"/>
  <c r="MS51" i="7" s="1"/>
  <c r="MS53" i="7" s="1"/>
  <c r="MS45" i="7" s="1"/>
  <c r="NM47" i="7"/>
  <c r="NM49" i="7" s="1"/>
  <c r="NM51" i="7" s="1"/>
  <c r="NM53" i="7" s="1"/>
  <c r="MW47" i="7"/>
  <c r="MW49" i="7" s="1"/>
  <c r="MW51" i="7" s="1"/>
  <c r="MW53" i="7" s="1"/>
  <c r="NJ47" i="7"/>
  <c r="NJ49" i="7" s="1"/>
  <c r="NJ51" i="7" s="1"/>
  <c r="NJ53" i="7" s="1"/>
  <c r="NC47" i="7"/>
  <c r="NC49" i="7" s="1"/>
  <c r="NC51" i="7" s="1"/>
  <c r="NC53" i="7" s="1"/>
  <c r="MY47" i="7"/>
  <c r="MY49" i="7" s="1"/>
  <c r="MY51" i="7" s="1"/>
  <c r="MY53" i="7" s="1"/>
  <c r="NN47" i="7"/>
  <c r="NN49" i="7" s="1"/>
  <c r="NN51" i="7" s="1"/>
  <c r="NN53" i="7" s="1"/>
  <c r="MX47" i="7"/>
  <c r="MX49" i="7" s="1"/>
  <c r="MX51" i="7" s="1"/>
  <c r="MX53" i="7" s="1"/>
  <c r="NL47" i="7"/>
  <c r="NL49" i="7" s="1"/>
  <c r="NL51" i="7" s="1"/>
  <c r="NL53" i="7" s="1"/>
  <c r="NB47" i="7"/>
  <c r="NB49" i="7" s="1"/>
  <c r="NB51" i="7" s="1"/>
  <c r="NB53" i="7" s="1"/>
  <c r="MQ60" i="7"/>
  <c r="MQ55" i="7"/>
  <c r="MQ59" i="7"/>
  <c r="MQ61" i="7" s="1"/>
  <c r="ND47" i="7"/>
  <c r="ND49" i="7" s="1"/>
  <c r="ND51" i="7" s="1"/>
  <c r="ND53" i="7" s="1"/>
  <c r="NK47" i="7"/>
  <c r="NK49" i="7" s="1"/>
  <c r="NK51" i="7" s="1"/>
  <c r="NK53" i="7" s="1"/>
  <c r="MP47" i="7"/>
  <c r="MP49" i="7" s="1"/>
  <c r="MP51" i="7" s="1"/>
  <c r="MP53" i="7" s="1"/>
  <c r="MP45" i="7" s="1"/>
  <c r="NE47" i="7"/>
  <c r="NE49" i="7" s="1"/>
  <c r="NE51" i="7" s="1"/>
  <c r="NE53" i="7" s="1"/>
  <c r="NG47" i="7"/>
  <c r="NG49" i="7" s="1"/>
  <c r="NG51" i="7" s="1"/>
  <c r="NG53" i="7" s="1"/>
  <c r="NF47" i="7"/>
  <c r="NF49" i="7" s="1"/>
  <c r="NF51" i="7" s="1"/>
  <c r="NF53" i="7" s="1"/>
  <c r="MZ47" i="7"/>
  <c r="MZ49" i="7" s="1"/>
  <c r="MZ51" i="7" s="1"/>
  <c r="MZ53" i="7" s="1"/>
  <c r="NH47" i="7"/>
  <c r="NH49" i="7" s="1"/>
  <c r="NH51" i="7" s="1"/>
  <c r="NH53" i="7" s="1"/>
  <c r="MV47" i="7"/>
  <c r="MV49" i="7" s="1"/>
  <c r="MV51" i="7" s="1"/>
  <c r="MV53" i="7" s="1"/>
  <c r="NO35" i="7"/>
  <c r="NP35" i="7"/>
  <c r="NQ35" i="7"/>
  <c r="NR35" i="7"/>
  <c r="MM41" i="7"/>
  <c r="MM50" i="7" s="1"/>
  <c r="NO17" i="7"/>
  <c r="NP17" i="7"/>
  <c r="NQ17" i="7"/>
  <c r="NR17" i="7"/>
  <c r="NO40" i="7"/>
  <c r="NP40" i="7"/>
  <c r="NQ40" i="7"/>
  <c r="NR40" i="7"/>
  <c r="NO37" i="7"/>
  <c r="NP37" i="7"/>
  <c r="NQ37" i="7"/>
  <c r="NR37" i="7"/>
  <c r="NO36" i="7"/>
  <c r="NP36" i="7"/>
  <c r="NQ36" i="7"/>
  <c r="NR36" i="7"/>
  <c r="NO14" i="7"/>
  <c r="NP14" i="7"/>
  <c r="NQ14" i="7"/>
  <c r="NR14" i="7"/>
  <c r="NO15" i="7"/>
  <c r="NP15" i="7"/>
  <c r="NQ15" i="7"/>
  <c r="NR15" i="7"/>
  <c r="NO16" i="7"/>
  <c r="NP16" i="7"/>
  <c r="NQ16" i="7"/>
  <c r="NR16" i="7"/>
  <c r="MY24" i="6"/>
  <c r="MY116" i="6"/>
  <c r="MV55" i="7" l="1"/>
  <c r="MV60" i="7"/>
  <c r="MV59" i="7"/>
  <c r="MV61" i="7" s="1"/>
  <c r="NH55" i="7"/>
  <c r="NH59" i="7"/>
  <c r="NH61" i="7" s="1"/>
  <c r="MZ55" i="7"/>
  <c r="MZ60" i="7"/>
  <c r="MZ59" i="7"/>
  <c r="MZ61" i="7" s="1"/>
  <c r="NF55" i="7"/>
  <c r="NF59" i="7"/>
  <c r="NF61" i="7" s="1"/>
  <c r="NG55" i="7"/>
  <c r="NG59" i="7"/>
  <c r="NG61" i="7" s="1"/>
  <c r="NE55" i="7"/>
  <c r="NE59" i="7"/>
  <c r="NE61" i="7" s="1"/>
  <c r="MP59" i="7"/>
  <c r="MP61" i="7" s="1"/>
  <c r="MP55" i="7"/>
  <c r="MP60" i="7"/>
  <c r="NK59" i="7"/>
  <c r="NK61" i="7" s="1"/>
  <c r="NK55" i="7"/>
  <c r="ND55" i="7"/>
  <c r="ND59" i="7"/>
  <c r="ND61" i="7" s="1"/>
  <c r="NB60" i="7"/>
  <c r="NB55" i="7"/>
  <c r="NB59" i="7"/>
  <c r="NB61" i="7" s="1"/>
  <c r="NL55" i="7"/>
  <c r="NL59" i="7"/>
  <c r="NL61" i="7" s="1"/>
  <c r="MX60" i="7"/>
  <c r="MX59" i="7"/>
  <c r="MX61" i="7" s="1"/>
  <c r="MX55" i="7"/>
  <c r="NN55" i="7"/>
  <c r="NN59" i="7"/>
  <c r="NN61" i="7" s="1"/>
  <c r="MY55" i="7"/>
  <c r="MY59" i="7"/>
  <c r="MY61" i="7" s="1"/>
  <c r="MY60" i="7"/>
  <c r="NC59" i="7"/>
  <c r="NC61" i="7" s="1"/>
  <c r="NC55" i="7"/>
  <c r="NJ59" i="7"/>
  <c r="NJ61" i="7" s="1"/>
  <c r="NJ55" i="7"/>
  <c r="MW60" i="7"/>
  <c r="MW59" i="7"/>
  <c r="MW61" i="7" s="1"/>
  <c r="MW55" i="7"/>
  <c r="NM59" i="7"/>
  <c r="NM61" i="7" s="1"/>
  <c r="NM55" i="7"/>
  <c r="MS55" i="7"/>
  <c r="MS59" i="7"/>
  <c r="MS61" i="7" s="1"/>
  <c r="MS60" i="7"/>
  <c r="MU55" i="7"/>
  <c r="MU59" i="7"/>
  <c r="MU61" i="7" s="1"/>
  <c r="MU60" i="7"/>
  <c r="NI55" i="7"/>
  <c r="NI59" i="7"/>
  <c r="NI61" i="7" s="1"/>
  <c r="MT60" i="7"/>
  <c r="MT55" i="7"/>
  <c r="MT59" i="7"/>
  <c r="MT61" i="7" s="1"/>
  <c r="NA60" i="7"/>
  <c r="NA59" i="7"/>
  <c r="NA61" i="7" s="1"/>
  <c r="NA55" i="7"/>
  <c r="MR55" i="7"/>
  <c r="MR59" i="7"/>
  <c r="MR61" i="7" s="1"/>
  <c r="MR60" i="7"/>
  <c r="NR41" i="7"/>
  <c r="NR43" i="7" s="1"/>
  <c r="NQ41" i="7"/>
  <c r="NQ43" i="7" s="1"/>
  <c r="NP41" i="7"/>
  <c r="NP43" i="7" s="1"/>
  <c r="NO41" i="7"/>
  <c r="NO43" i="7" s="1"/>
  <c r="NU55" i="7" l="1"/>
  <c r="NV55" i="7" s="1"/>
  <c r="NO45" i="7"/>
  <c r="NO46" i="7"/>
  <c r="NO58" i="7"/>
  <c r="NP46" i="7"/>
  <c r="NP58" i="7"/>
  <c r="NP45" i="7"/>
  <c r="NQ58" i="7"/>
  <c r="NQ45" i="7"/>
  <c r="NQ46" i="7"/>
  <c r="NR58" i="7"/>
  <c r="NR45" i="7"/>
  <c r="NR46" i="7"/>
  <c r="NR47" i="7" l="1"/>
  <c r="NR49" i="7" s="1"/>
  <c r="NR51" i="7" s="1"/>
  <c r="NR53" i="7" s="1"/>
  <c r="NP47" i="7"/>
  <c r="NP49" i="7" s="1"/>
  <c r="NP51" i="7" s="1"/>
  <c r="NP53" i="7" s="1"/>
  <c r="NO47" i="7"/>
  <c r="NO49" i="7" s="1"/>
  <c r="NO51" i="7" s="1"/>
  <c r="NO53" i="7" s="1"/>
  <c r="NQ47" i="7"/>
  <c r="NQ49" i="7" s="1"/>
  <c r="NQ51" i="7" s="1"/>
  <c r="NQ53" i="7" s="1"/>
  <c r="NO55" i="7" l="1"/>
  <c r="NO59" i="7"/>
  <c r="NO61" i="7" s="1"/>
  <c r="NQ59" i="7"/>
  <c r="NQ61" i="7" s="1"/>
  <c r="NQ55" i="7"/>
  <c r="NP55" i="7"/>
  <c r="NP59" i="7"/>
  <c r="NP61" i="7" s="1"/>
  <c r="NR59" i="7"/>
  <c r="NR61" i="7" s="1"/>
  <c r="NR55" i="7"/>
  <c r="DR22" i="7" l="1"/>
  <c r="AQ22" i="7"/>
  <c r="GD22" i="7"/>
  <c r="FC22" i="7"/>
  <c r="FX22" i="7"/>
  <c r="CY22" i="7"/>
  <c r="HW22" i="7"/>
  <c r="DU22" i="7"/>
  <c r="AU22" i="7"/>
  <c r="HC22" i="7"/>
  <c r="BK22" i="7"/>
  <c r="DL22" i="7"/>
  <c r="BF22" i="7"/>
  <c r="GY22" i="7"/>
  <c r="AI22" i="7"/>
  <c r="HI22" i="7"/>
  <c r="DA22" i="7"/>
  <c r="AS22" i="7"/>
  <c r="BU22" i="7"/>
  <c r="CU22" i="7"/>
  <c r="Z21" i="7" l="1"/>
  <c r="EO21" i="7"/>
  <c r="S22" i="7"/>
  <c r="AP22" i="7"/>
  <c r="JQ22" i="7"/>
  <c r="E22" i="7"/>
  <c r="DO22" i="7"/>
  <c r="BB22" i="7"/>
  <c r="KI22" i="7"/>
  <c r="HZ22" i="7"/>
  <c r="J22" i="7"/>
  <c r="L22" i="7"/>
  <c r="U22" i="7"/>
  <c r="IB22" i="7"/>
  <c r="IM22" i="7"/>
  <c r="EU22" i="7"/>
  <c r="KO22" i="7"/>
  <c r="I22" i="7"/>
  <c r="DF22" i="7"/>
  <c r="IK22" i="7"/>
  <c r="BZ22" i="7"/>
  <c r="FO22" i="7"/>
  <c r="HB22" i="7"/>
  <c r="CB22" i="7"/>
  <c r="HA22" i="7"/>
  <c r="CA22" i="7"/>
  <c r="CP22" i="7"/>
  <c r="BH22" i="7"/>
  <c r="BE22" i="7"/>
  <c r="GG22" i="7"/>
  <c r="HS22" i="7"/>
  <c r="Z22" i="7"/>
  <c r="EQ22" i="7"/>
  <c r="H22" i="7"/>
  <c r="EK22" i="7"/>
  <c r="FM22" i="7"/>
  <c r="HT22" i="7"/>
  <c r="JN22" i="7"/>
  <c r="EN22" i="7"/>
  <c r="EX22" i="7"/>
  <c r="ET22" i="7"/>
  <c r="JI22" i="7"/>
  <c r="CC22" i="7"/>
  <c r="EJ22" i="7"/>
  <c r="IS22" i="7"/>
  <c r="FY22" i="7"/>
  <c r="DM22" i="7"/>
  <c r="EO22" i="7"/>
  <c r="KE22" i="7"/>
  <c r="KF22" i="7"/>
  <c r="FN22" i="7"/>
  <c r="AJ22" i="7"/>
  <c r="KL22" i="7"/>
  <c r="GQ22" i="7"/>
  <c r="GJ22" i="7"/>
  <c r="DK22" i="7"/>
  <c r="AG22" i="7"/>
  <c r="KN22" i="7"/>
  <c r="EE22" i="7"/>
  <c r="GV22" i="7"/>
  <c r="BG22" i="7"/>
  <c r="BP22" i="7"/>
  <c r="KD22" i="7"/>
  <c r="DC22" i="7"/>
  <c r="HG22" i="7"/>
  <c r="F22" i="7"/>
  <c r="W22" i="7"/>
  <c r="FA22" i="7"/>
  <c r="EG22" i="7"/>
  <c r="FV22" i="7"/>
  <c r="GO22" i="7"/>
  <c r="GI22" i="7"/>
  <c r="DG22" i="7"/>
  <c r="HR22" i="7"/>
  <c r="GT22" i="7"/>
  <c r="GS22" i="7"/>
  <c r="GC22" i="7"/>
  <c r="BM22" i="7"/>
  <c r="CM22" i="7"/>
  <c r="O22" i="7"/>
  <c r="AT22" i="7"/>
  <c r="II22" i="7"/>
  <c r="CI22" i="7"/>
  <c r="GM22" i="7"/>
  <c r="BC22" i="7"/>
  <c r="CD22" i="7"/>
  <c r="DV22" i="7"/>
  <c r="CH22" i="7"/>
  <c r="FI22" i="7"/>
  <c r="IA22" i="7"/>
  <c r="EM22" i="7"/>
  <c r="KH22" i="7"/>
  <c r="BA22" i="7"/>
  <c r="DD22" i="7"/>
  <c r="BQ22" i="7"/>
  <c r="GH22" i="7"/>
  <c r="CS22" i="7"/>
  <c r="DX22" i="7"/>
  <c r="FZ22" i="7"/>
  <c r="DB22" i="7"/>
  <c r="FU22" i="7"/>
  <c r="BO22" i="7"/>
  <c r="GK22" i="7"/>
  <c r="AD22" i="7"/>
  <c r="AE22" i="7"/>
  <c r="JO22" i="7"/>
  <c r="FH22" i="7"/>
  <c r="HO22" i="7"/>
  <c r="JV22" i="7"/>
  <c r="KA22" i="7"/>
  <c r="FE22" i="7"/>
  <c r="HN22" i="7"/>
  <c r="GF22" i="7"/>
  <c r="R22" i="7"/>
  <c r="AH22" i="7"/>
  <c r="GU22" i="7"/>
  <c r="AX22" i="7"/>
  <c r="BI22" i="7"/>
  <c r="HU22" i="7"/>
  <c r="GA22" i="7"/>
  <c r="FK22" i="7"/>
  <c r="CQ22" i="7"/>
  <c r="IP22" i="7"/>
  <c r="EB22" i="7"/>
  <c r="FQ22" i="7"/>
  <c r="GR22" i="7"/>
  <c r="AA22" i="7"/>
  <c r="CE22" i="7"/>
  <c r="AY22" i="7"/>
  <c r="FG22" i="7"/>
  <c r="Y21" i="7"/>
  <c r="DZ21" i="7"/>
  <c r="EL21" i="7"/>
  <c r="DS21" i="7"/>
  <c r="HT21" i="7"/>
  <c r="AW21" i="7"/>
  <c r="FJ21" i="7"/>
  <c r="BA21" i="7"/>
  <c r="AD21" i="7"/>
  <c r="GL21" i="7"/>
  <c r="HM21" i="7"/>
  <c r="J21" i="7"/>
  <c r="J26" i="7" s="1"/>
  <c r="J49" i="7" s="1"/>
  <c r="HD21" i="7"/>
  <c r="CT21" i="7"/>
  <c r="KN21" i="7"/>
  <c r="AO21" i="7"/>
  <c r="DD21" i="7"/>
  <c r="GR21" i="7" l="1"/>
  <c r="GR26" i="7" s="1"/>
  <c r="GR49" i="7" s="1"/>
  <c r="DD26" i="7"/>
  <c r="DD49" i="7" s="1"/>
  <c r="EG21" i="7"/>
  <c r="EG26" i="7" s="1"/>
  <c r="EG49" i="7" s="1"/>
  <c r="AH21" i="7"/>
  <c r="AH26" i="7" s="1"/>
  <c r="AH49" i="7" s="1"/>
  <c r="KN26" i="7"/>
  <c r="KN49" i="7" s="1"/>
  <c r="FN21" i="7"/>
  <c r="FN26" i="7" s="1"/>
  <c r="FN49" i="7" s="1"/>
  <c r="Z26" i="7"/>
  <c r="Z49" i="7" s="1"/>
  <c r="DI21" i="7"/>
  <c r="EX21" i="7"/>
  <c r="EX26" i="7" s="1"/>
  <c r="EX49" i="7" s="1"/>
  <c r="GD21" i="7"/>
  <c r="GD26" i="7" s="1"/>
  <c r="GD49" i="7" s="1"/>
  <c r="EQ21" i="7"/>
  <c r="EQ26" i="7" s="1"/>
  <c r="EQ49" i="7" s="1"/>
  <c r="FO21" i="7"/>
  <c r="FO26" i="7" s="1"/>
  <c r="FO49" i="7" s="1"/>
  <c r="FM21" i="7"/>
  <c r="FM26" i="7" s="1"/>
  <c r="FM49" i="7" s="1"/>
  <c r="AD26" i="7"/>
  <c r="AD49" i="7" s="1"/>
  <c r="BA26" i="7"/>
  <c r="BA49" i="7" s="1"/>
  <c r="ER21" i="7"/>
  <c r="HT26" i="7"/>
  <c r="HT49" i="7" s="1"/>
  <c r="AX21" i="7"/>
  <c r="AX26" i="7" s="1"/>
  <c r="AX49" i="7" s="1"/>
  <c r="CI21" i="7"/>
  <c r="CI26" i="7" s="1"/>
  <c r="CI49" i="7" s="1"/>
  <c r="IG21" i="7"/>
  <c r="CF21" i="7"/>
  <c r="JU21" i="7"/>
  <c r="EY21" i="7"/>
  <c r="R21" i="7"/>
  <c r="R26" i="7" s="1"/>
  <c r="R49" i="7" s="1"/>
  <c r="IF21" i="7"/>
  <c r="BT21" i="7"/>
  <c r="BZ21" i="7"/>
  <c r="BZ26" i="7" s="1"/>
  <c r="BZ49" i="7" s="1"/>
  <c r="JP21" i="7"/>
  <c r="FF21" i="7"/>
  <c r="GM21" i="7"/>
  <c r="GM26" i="7" s="1"/>
  <c r="GM49" i="7" s="1"/>
  <c r="E21" i="7"/>
  <c r="E26" i="7" s="1"/>
  <c r="E49" i="7" s="1"/>
  <c r="DT21" i="7"/>
  <c r="FP21" i="7"/>
  <c r="H21" i="7"/>
  <c r="H26" i="7" s="1"/>
  <c r="H49" i="7" s="1"/>
  <c r="EE21" i="7"/>
  <c r="EE26" i="7" s="1"/>
  <c r="EE49" i="7" s="1"/>
  <c r="CG21" i="7"/>
  <c r="DM21" i="7"/>
  <c r="DM26" i="7" s="1"/>
  <c r="DM49" i="7" s="1"/>
  <c r="HU21" i="7"/>
  <c r="HU26" i="7" s="1"/>
  <c r="HU49" i="7" s="1"/>
  <c r="EU21" i="7"/>
  <c r="EU26" i="7" s="1"/>
  <c r="EU49" i="7" s="1"/>
  <c r="HF21" i="7"/>
  <c r="EM21" i="7"/>
  <c r="EM26" i="7" s="1"/>
  <c r="EM49" i="7" s="1"/>
  <c r="EB21" i="7"/>
  <c r="EB26" i="7" s="1"/>
  <c r="EB49" i="7" s="1"/>
  <c r="HA21" i="7"/>
  <c r="HA26" i="7" s="1"/>
  <c r="HA49" i="7" s="1"/>
  <c r="FB21" i="7"/>
  <c r="KL21" i="7"/>
  <c r="KL26" i="7" s="1"/>
  <c r="KL49" i="7" s="1"/>
  <c r="CN21" i="7"/>
  <c r="GC21" i="7"/>
  <c r="GC26" i="7" s="1"/>
  <c r="GC49" i="7" s="1"/>
  <c r="G21" i="7"/>
  <c r="HW21" i="7"/>
  <c r="HW26" i="7" s="1"/>
  <c r="HW49" i="7" s="1"/>
  <c r="FL21" i="7"/>
  <c r="AJ21" i="7"/>
  <c r="AJ26" i="7" s="1"/>
  <c r="AJ49" i="7" s="1"/>
  <c r="FC21" i="7"/>
  <c r="FC26" i="7" s="1"/>
  <c r="FC49" i="7" s="1"/>
  <c r="FH21" i="7"/>
  <c r="FH26" i="7" s="1"/>
  <c r="FH49" i="7" s="1"/>
  <c r="AK21" i="7"/>
  <c r="CH21" i="7"/>
  <c r="CH26" i="7" s="1"/>
  <c r="CH49" i="7" s="1"/>
  <c r="BO21" i="7"/>
  <c r="BO26" i="7" s="1"/>
  <c r="BO49" i="7" s="1"/>
  <c r="EO26" i="7"/>
  <c r="EO49" i="7" s="1"/>
  <c r="HP21" i="7"/>
  <c r="HG21" i="7"/>
  <c r="HG26" i="7" s="1"/>
  <c r="HG49" i="7" s="1"/>
  <c r="AG21" i="7"/>
  <c r="AG26" i="7" s="1"/>
  <c r="AG49" i="7" s="1"/>
  <c r="IU21" i="7"/>
  <c r="IB21" i="7"/>
  <c r="IB26" i="7" s="1"/>
  <c r="IB49" i="7" s="1"/>
  <c r="BJ21" i="7"/>
  <c r="CR21" i="7"/>
  <c r="BG21" i="7"/>
  <c r="BG26" i="7" s="1"/>
  <c r="BG49" i="7" s="1"/>
  <c r="F21" i="7"/>
  <c r="F26" i="7" s="1"/>
  <c r="F49" i="7" s="1"/>
  <c r="IH21" i="7"/>
  <c r="KQ22" i="7"/>
  <c r="KF21" i="7"/>
  <c r="ER22" i="7"/>
  <c r="EF22" i="7"/>
  <c r="HX22" i="7"/>
  <c r="JH22" i="7"/>
  <c r="BX21" i="7"/>
  <c r="AB21" i="7"/>
  <c r="KG22" i="7"/>
  <c r="BL22" i="7"/>
  <c r="IV22" i="7"/>
  <c r="AC21" i="7"/>
  <c r="FP22" i="7"/>
  <c r="FD22" i="7"/>
  <c r="D21" i="7"/>
  <c r="GE22" i="7"/>
  <c r="JA22" i="7"/>
  <c r="HD22" i="7"/>
  <c r="HD26" i="7" s="1"/>
  <c r="HD49" i="7" s="1"/>
  <c r="AC22" i="7"/>
  <c r="EZ22" i="7"/>
  <c r="JJ22" i="7"/>
  <c r="IX22" i="7"/>
  <c r="HE22" i="7"/>
  <c r="CR22" i="7"/>
  <c r="FR22" i="7"/>
  <c r="BV22" i="7"/>
  <c r="DJ22" i="7"/>
  <c r="JE22" i="7"/>
  <c r="X22" i="7"/>
  <c r="EH22" i="7"/>
  <c r="V22" i="7"/>
  <c r="P22" i="7"/>
  <c r="JZ21" i="7"/>
  <c r="IN22" i="7"/>
  <c r="JW22" i="7"/>
  <c r="EA22" i="7"/>
  <c r="IF22" i="7"/>
  <c r="Y22" i="7"/>
  <c r="Y26" i="7" s="1"/>
  <c r="Y49" i="7" s="1"/>
  <c r="JG22" i="7"/>
  <c r="K22" i="7"/>
  <c r="BU21" i="7"/>
  <c r="BU26" i="7" s="1"/>
  <c r="BU49" i="7" s="1"/>
  <c r="IX21" i="7"/>
  <c r="FY21" i="7"/>
  <c r="FY26" i="7" s="1"/>
  <c r="FY49" i="7" s="1"/>
  <c r="DJ21" i="7"/>
  <c r="W21" i="7"/>
  <c r="W26" i="7" s="1"/>
  <c r="W49" i="7" s="1"/>
  <c r="JX21" i="7"/>
  <c r="FQ21" i="7"/>
  <c r="FQ26" i="7" s="1"/>
  <c r="FQ49" i="7" s="1"/>
  <c r="CN22" i="7"/>
  <c r="HJ21" i="7"/>
  <c r="DT22" i="7"/>
  <c r="GS21" i="7"/>
  <c r="GS26" i="7" s="1"/>
  <c r="GS49" i="7" s="1"/>
  <c r="CW22" i="7"/>
  <c r="JI21" i="7"/>
  <c r="JI26" i="7" s="1"/>
  <c r="JI49" i="7" s="1"/>
  <c r="DX21" i="7"/>
  <c r="DX26" i="7" s="1"/>
  <c r="DX49" i="7" s="1"/>
  <c r="IP21" i="7"/>
  <c r="IP26" i="7" s="1"/>
  <c r="IP49" i="7" s="1"/>
  <c r="KA21" i="7"/>
  <c r="KA26" i="7" s="1"/>
  <c r="KA49" i="7" s="1"/>
  <c r="ES21" i="7"/>
  <c r="FL22" i="7"/>
  <c r="GL22" i="7"/>
  <c r="GL26" i="7" s="1"/>
  <c r="GL49" i="7" s="1"/>
  <c r="AV22" i="7"/>
  <c r="EI22" i="7"/>
  <c r="AN22" i="7"/>
  <c r="CF22" i="7"/>
  <c r="CZ22" i="7"/>
  <c r="CG22" i="7"/>
  <c r="JT22" i="7"/>
  <c r="AM22" i="7"/>
  <c r="DH22" i="7"/>
  <c r="GX21" i="7"/>
  <c r="JB22" i="7"/>
  <c r="GW22" i="7"/>
  <c r="JM22" i="7"/>
  <c r="HF22" i="7"/>
  <c r="BY22" i="7"/>
  <c r="IH22" i="7"/>
  <c r="BD22" i="7"/>
  <c r="EL22" i="7"/>
  <c r="EL26" i="7" s="1"/>
  <c r="EL49" i="7" s="1"/>
  <c r="AL22" i="7"/>
  <c r="BS22" i="7"/>
  <c r="EC22" i="7"/>
  <c r="KK22" i="7"/>
  <c r="HL22" i="7"/>
  <c r="JX22" i="7"/>
  <c r="HH22" i="7"/>
  <c r="FW22" i="7"/>
  <c r="JS22" i="7"/>
  <c r="BR22" i="7"/>
  <c r="GP22" i="7"/>
  <c r="T22" i="7"/>
  <c r="KJ21" i="7"/>
  <c r="IY22" i="7"/>
  <c r="EY22" i="7"/>
  <c r="BT22" i="7"/>
  <c r="Q22" i="7"/>
  <c r="KM22" i="7"/>
  <c r="IT22" i="7"/>
  <c r="KB22" i="7"/>
  <c r="AF22" i="7"/>
  <c r="FR21" i="7"/>
  <c r="D22" i="7"/>
  <c r="BX22" i="7"/>
  <c r="KH21" i="7"/>
  <c r="KH26" i="7" s="1"/>
  <c r="KH49" i="7" s="1"/>
  <c r="FV21" i="7"/>
  <c r="FV26" i="7" s="1"/>
  <c r="FV49" i="7" s="1"/>
  <c r="GB22" i="7"/>
  <c r="KJ22" i="7"/>
  <c r="DA21" i="7"/>
  <c r="DA26" i="7" s="1"/>
  <c r="DA49" i="7" s="1"/>
  <c r="JP22" i="7"/>
  <c r="FF22" i="7"/>
  <c r="GT21" i="7"/>
  <c r="GT26" i="7" s="1"/>
  <c r="GT49" i="7" s="1"/>
  <c r="JY22" i="7"/>
  <c r="FX21" i="7"/>
  <c r="FX26" i="7" s="1"/>
  <c r="FX49" i="7" s="1"/>
  <c r="BN22" i="7"/>
  <c r="BB21" i="7"/>
  <c r="BB26" i="7" s="1"/>
  <c r="BB49" i="7" s="1"/>
  <c r="CE21" i="7"/>
  <c r="CE26" i="7" s="1"/>
  <c r="CE49" i="7" s="1"/>
  <c r="CK21" i="7"/>
  <c r="IU22" i="7"/>
  <c r="DQ22" i="7"/>
  <c r="FT22" i="7"/>
  <c r="IG22" i="7"/>
  <c r="CT22" i="7"/>
  <c r="CT26" i="7" s="1"/>
  <c r="CT49" i="7" s="1"/>
  <c r="CX22" i="7"/>
  <c r="CL22" i="7"/>
  <c r="FS22" i="7"/>
  <c r="CV22" i="7"/>
  <c r="IJ22" i="7"/>
  <c r="ID22" i="7"/>
  <c r="EP22" i="7"/>
  <c r="ED22" i="7"/>
  <c r="DW22" i="7"/>
  <c r="IW22" i="7"/>
  <c r="FB22" i="7"/>
  <c r="IQ22" i="7"/>
  <c r="GZ22" i="7"/>
  <c r="HM22" i="7"/>
  <c r="HM26" i="7" s="1"/>
  <c r="HM49" i="7" s="1"/>
  <c r="IE22" i="7"/>
  <c r="BJ22" i="7"/>
  <c r="EV22" i="7"/>
  <c r="DI22" i="7"/>
  <c r="JZ22" i="7"/>
  <c r="JK22" i="7"/>
  <c r="IC22" i="7"/>
  <c r="AO22" i="7"/>
  <c r="AO26" i="7" s="1"/>
  <c r="AO49" i="7" s="1"/>
  <c r="JL22" i="7"/>
  <c r="HQ22" i="7"/>
  <c r="KC22" i="7"/>
  <c r="N22" i="7"/>
  <c r="JR22" i="7"/>
  <c r="JF22" i="7"/>
  <c r="FJ22" i="7"/>
  <c r="FJ26" i="7" s="1"/>
  <c r="FJ49" i="7" s="1"/>
  <c r="ES22" i="7"/>
  <c r="GN22" i="7"/>
  <c r="DE22" i="7"/>
  <c r="GX22" i="7"/>
  <c r="EW22" i="7"/>
  <c r="IR22" i="7"/>
  <c r="IO22" i="7"/>
  <c r="HJ22" i="7"/>
  <c r="AB22" i="7"/>
  <c r="DY22" i="7"/>
  <c r="AW22" i="7"/>
  <c r="AW26" i="7" s="1"/>
  <c r="AW49" i="7" s="1"/>
  <c r="DN22" i="7"/>
  <c r="AK22" i="7"/>
  <c r="DZ22" i="7"/>
  <c r="DZ26" i="7" s="1"/>
  <c r="DZ49" i="7" s="1"/>
  <c r="CK22" i="7"/>
  <c r="M22" i="7"/>
  <c r="JD22" i="7"/>
  <c r="DS22" i="7"/>
  <c r="DS26" i="7" s="1"/>
  <c r="DS49" i="7" s="1"/>
  <c r="JC22" i="7"/>
  <c r="AZ22" i="7"/>
  <c r="DP22" i="7"/>
  <c r="HP22" i="7"/>
  <c r="BW22" i="7"/>
  <c r="HY22" i="7"/>
  <c r="CO22" i="7"/>
  <c r="KP22" i="7"/>
  <c r="CJ22" i="7"/>
  <c r="JU22" i="7"/>
  <c r="AR22" i="7"/>
  <c r="HK22" i="7"/>
  <c r="IL22" i="7"/>
  <c r="HV22" i="7"/>
  <c r="IZ22" i="7"/>
  <c r="G22" i="7"/>
  <c r="DN21" i="7"/>
  <c r="KE21" i="7"/>
  <c r="KE26" i="7" s="1"/>
  <c r="KE49" i="7" s="1"/>
  <c r="HR21" i="7"/>
  <c r="HR26" i="7" s="1"/>
  <c r="HR49" i="7" s="1"/>
  <c r="EA21" i="7"/>
  <c r="EP21" i="7"/>
  <c r="M21" i="7"/>
  <c r="HH21" i="7"/>
  <c r="BY21" i="7"/>
  <c r="JH21" i="7"/>
  <c r="N21" i="7"/>
  <c r="DC21" i="7"/>
  <c r="DC26" i="7" s="1"/>
  <c r="DC49" i="7" s="1"/>
  <c r="Q21" i="7"/>
  <c r="AR21" i="7"/>
  <c r="CC21" i="7"/>
  <c r="CC26" i="7" s="1"/>
  <c r="CC49" i="7" s="1"/>
  <c r="T21" i="7"/>
  <c r="IQ21" i="7"/>
  <c r="DE21" i="7"/>
  <c r="DU21" i="7"/>
  <c r="AI21" i="7"/>
  <c r="AI26" i="7" s="1"/>
  <c r="AI49" i="7" s="1"/>
  <c r="DV21" i="7"/>
  <c r="DV26" i="7" s="1"/>
  <c r="DV49" i="7" s="1"/>
  <c r="IS21" i="7"/>
  <c r="IS26" i="7" s="1"/>
  <c r="IS49" i="7" s="1"/>
  <c r="BH21" i="7"/>
  <c r="BH26" i="7" s="1"/>
  <c r="BH49" i="7" s="1"/>
  <c r="DG21" i="7"/>
  <c r="DG26" i="7" s="1"/>
  <c r="DG49" i="7" s="1"/>
  <c r="II21" i="7"/>
  <c r="II26" i="7" s="1"/>
  <c r="II49" i="7" s="1"/>
  <c r="IR21" i="7"/>
  <c r="JK21" i="7"/>
  <c r="L21" i="7"/>
  <c r="L26" i="7" s="1"/>
  <c r="L49" i="7" s="1"/>
  <c r="HB21" i="7"/>
  <c r="HB26" i="7" s="1"/>
  <c r="HB49" i="7" s="1"/>
  <c r="JS21" i="7"/>
  <c r="DQ21" i="7"/>
  <c r="K21" i="7"/>
  <c r="KD21" i="7"/>
  <c r="KD26" i="7" s="1"/>
  <c r="KD49" i="7" s="1"/>
  <c r="O21" i="7"/>
  <c r="O26" i="7" s="1"/>
  <c r="O49" i="7" s="1"/>
  <c r="JY21" i="7"/>
  <c r="FA21" i="7"/>
  <c r="FA26" i="7" s="1"/>
  <c r="FA49" i="7" s="1"/>
  <c r="IK21" i="7"/>
  <c r="IK26" i="7" s="1"/>
  <c r="IK49" i="7" s="1"/>
  <c r="KK21" i="7"/>
  <c r="AV21" i="7"/>
  <c r="BW21" i="7"/>
  <c r="AU21" i="7"/>
  <c r="AU26" i="7" s="1"/>
  <c r="AU49" i="7" s="1"/>
  <c r="AM21" i="7"/>
  <c r="GF21" i="7"/>
  <c r="GF26" i="7" s="1"/>
  <c r="GF49" i="7" s="1"/>
  <c r="I21" i="7"/>
  <c r="I26" i="7" s="1"/>
  <c r="I49" i="7" s="1"/>
  <c r="JG21" i="7"/>
  <c r="EN21" i="7"/>
  <c r="EN26" i="7" s="1"/>
  <c r="EN49" i="7" s="1"/>
  <c r="IW21" i="7"/>
  <c r="BP21" i="7"/>
  <c r="BP26" i="7" s="1"/>
  <c r="BP49" i="7" s="1"/>
  <c r="CW21" i="7"/>
  <c r="BQ21" i="7"/>
  <c r="BQ26" i="7" s="1"/>
  <c r="BQ49" i="7" s="1"/>
  <c r="GW21" i="7"/>
  <c r="HZ21" i="7"/>
  <c r="HZ26" i="7" s="1"/>
  <c r="HZ49" i="7" s="1"/>
  <c r="GK21" i="7"/>
  <c r="GK26" i="7" s="1"/>
  <c r="GK49" i="7" s="1"/>
  <c r="HI21" i="7"/>
  <c r="HI26" i="7" s="1"/>
  <c r="HI49" i="7" s="1"/>
  <c r="EC21" i="7"/>
  <c r="AT21" i="7"/>
  <c r="AT26" i="7" s="1"/>
  <c r="AT49" i="7" s="1"/>
  <c r="FG21" i="7"/>
  <c r="FG26" i="7" s="1"/>
  <c r="FG49" i="7" s="1"/>
  <c r="GY21" i="7"/>
  <c r="GY26" i="7" s="1"/>
  <c r="GY49" i="7" s="1"/>
  <c r="EH21" i="7"/>
  <c r="CO21" i="7"/>
  <c r="CQ21" i="7"/>
  <c r="CQ26" i="7" s="1"/>
  <c r="CQ49" i="7" s="1"/>
  <c r="EW21" i="7"/>
  <c r="GG21" i="7"/>
  <c r="GG26" i="7" s="1"/>
  <c r="GG49" i="7" s="1"/>
  <c r="HV21" i="7"/>
  <c r="DB21" i="7"/>
  <c r="DB26" i="7" s="1"/>
  <c r="DB49" i="7" s="1"/>
  <c r="IC21" i="7"/>
  <c r="IZ21" i="7"/>
  <c r="AE21" i="7"/>
  <c r="AE26" i="7" s="1"/>
  <c r="AE49" i="7" s="1"/>
  <c r="HE21" i="7"/>
  <c r="GV21" i="7"/>
  <c r="GV26" i="7" s="1"/>
  <c r="GV49" i="7" s="1"/>
  <c r="FZ21" i="7"/>
  <c r="FZ26" i="7" s="1"/>
  <c r="FZ49" i="7" s="1"/>
  <c r="CA21" i="7"/>
  <c r="CA26" i="7" s="1"/>
  <c r="CA49" i="7" s="1"/>
  <c r="DL21" i="7"/>
  <c r="DL26" i="7" s="1"/>
  <c r="DL49" i="7" s="1"/>
  <c r="FU21" i="7"/>
  <c r="FU26" i="7" s="1"/>
  <c r="FU49" i="7" s="1"/>
  <c r="FS21" i="7"/>
  <c r="DP21" i="7"/>
  <c r="HK21" i="7"/>
  <c r="DR21" i="7"/>
  <c r="DR26" i="7" s="1"/>
  <c r="DR49" i="7" s="1"/>
  <c r="JD21" i="7"/>
  <c r="BC21" i="7"/>
  <c r="BC26" i="7" s="1"/>
  <c r="BC49" i="7" s="1"/>
  <c r="BD21" i="7"/>
  <c r="IE21" i="7"/>
  <c r="JF21" i="7"/>
  <c r="DW21" i="7"/>
  <c r="GP21" i="7"/>
  <c r="BM21" i="7"/>
  <c r="BM26" i="7" s="1"/>
  <c r="BM49" i="7" s="1"/>
  <c r="JM21" i="7"/>
  <c r="GO21" i="7"/>
  <c r="GO26" i="7" s="1"/>
  <c r="GO49" i="7" s="1"/>
  <c r="CL21" i="7"/>
  <c r="AP21" i="7"/>
  <c r="AP26" i="7" s="1"/>
  <c r="AP49" i="7" s="1"/>
  <c r="ET21" i="7"/>
  <c r="ET26" i="7" s="1"/>
  <c r="ET49" i="7" s="1"/>
  <c r="CD21" i="7"/>
  <c r="CD26" i="7" s="1"/>
  <c r="CD49" i="7" s="1"/>
  <c r="IM21" i="7"/>
  <c r="IM26" i="7" s="1"/>
  <c r="IM49" i="7" s="1"/>
  <c r="BR21" i="7"/>
  <c r="GQ21" i="7"/>
  <c r="GQ26" i="7" s="1"/>
  <c r="GQ49" i="7" s="1"/>
  <c r="BN21" i="7"/>
  <c r="EZ21" i="7"/>
  <c r="HC21" i="7"/>
  <c r="HC26" i="7" s="1"/>
  <c r="HC49" i="7" s="1"/>
  <c r="CY21" i="7"/>
  <c r="CY26" i="7" s="1"/>
  <c r="CY49" i="7" s="1"/>
  <c r="GA21" i="7"/>
  <c r="GA26" i="7" s="1"/>
  <c r="GA49" i="7" s="1"/>
  <c r="EJ21" i="7"/>
  <c r="EJ26" i="7" s="1"/>
  <c r="EJ49" i="7" s="1"/>
  <c r="JV21" i="7"/>
  <c r="JV26" i="7" s="1"/>
  <c r="JV49" i="7" s="1"/>
  <c r="JN21" i="7"/>
  <c r="JN26" i="7" s="1"/>
  <c r="JN49" i="7" s="1"/>
  <c r="IJ21" i="7"/>
  <c r="S21" i="7"/>
  <c r="S26" i="7" s="1"/>
  <c r="S49" i="7" s="1"/>
  <c r="FE21" i="7"/>
  <c r="FE26" i="7" s="1"/>
  <c r="FE49" i="7" s="1"/>
  <c r="EI21" i="7"/>
  <c r="CU21" i="7"/>
  <c r="CU26" i="7" s="1"/>
  <c r="CU49" i="7" s="1"/>
  <c r="DY21" i="7"/>
  <c r="CS21" i="7"/>
  <c r="CS26" i="7" s="1"/>
  <c r="CS49" i="7" s="1"/>
  <c r="GJ21" i="7"/>
  <c r="GJ26" i="7" s="1"/>
  <c r="GJ49" i="7" s="1"/>
  <c r="ID21" i="7"/>
  <c r="EK21" i="7"/>
  <c r="EK26" i="7" s="1"/>
  <c r="EK49" i="7" s="1"/>
  <c r="BK21" i="7"/>
  <c r="BK26" i="7" s="1"/>
  <c r="BK49" i="7" s="1"/>
  <c r="AS21" i="7"/>
  <c r="AS26" i="7" s="1"/>
  <c r="AS49" i="7" s="1"/>
  <c r="BF21" i="7"/>
  <c r="BF26" i="7" s="1"/>
  <c r="BF49" i="7" s="1"/>
  <c r="GE21" i="7"/>
  <c r="GW26" i="7" l="1"/>
  <c r="GW49" i="7" s="1"/>
  <c r="KK26" i="7"/>
  <c r="KK49" i="7" s="1"/>
  <c r="FF26" i="7"/>
  <c r="FF49" i="7" s="1"/>
  <c r="FS26" i="7"/>
  <c r="FS49" i="7" s="1"/>
  <c r="DI26" i="7"/>
  <c r="DI49" i="7" s="1"/>
  <c r="EY26" i="7"/>
  <c r="EY49" i="7" s="1"/>
  <c r="BT26" i="7"/>
  <c r="BT49" i="7" s="1"/>
  <c r="EP26" i="7"/>
  <c r="EP49" i="7" s="1"/>
  <c r="CF26" i="7"/>
  <c r="CF49" i="7" s="1"/>
  <c r="JP26" i="7"/>
  <c r="JP49" i="7" s="1"/>
  <c r="IG26" i="7"/>
  <c r="IG49" i="7" s="1"/>
  <c r="JU26" i="7"/>
  <c r="JU49" i="7" s="1"/>
  <c r="DT26" i="7"/>
  <c r="DT49" i="7" s="1"/>
  <c r="IF26" i="7"/>
  <c r="IF49" i="7" s="1"/>
  <c r="JM26" i="7"/>
  <c r="JM49" i="7" s="1"/>
  <c r="DW26" i="7"/>
  <c r="DW49" i="7" s="1"/>
  <c r="GU21" i="7"/>
  <c r="GU26" i="7" s="1"/>
  <c r="GU49" i="7" s="1"/>
  <c r="EZ26" i="7"/>
  <c r="EZ49" i="7" s="1"/>
  <c r="HK26" i="7"/>
  <c r="HK49" i="7" s="1"/>
  <c r="HE26" i="7"/>
  <c r="HE49" i="7" s="1"/>
  <c r="DP26" i="7"/>
  <c r="DP49" i="7" s="1"/>
  <c r="KJ26" i="7"/>
  <c r="KJ49" i="7" s="1"/>
  <c r="JD26" i="7"/>
  <c r="JD49" i="7" s="1"/>
  <c r="GZ21" i="7"/>
  <c r="NG21" i="7" s="1"/>
  <c r="Q26" i="7"/>
  <c r="Q49" i="7" s="1"/>
  <c r="IA21" i="7"/>
  <c r="IA26" i="7" s="1"/>
  <c r="IA49" i="7" s="1"/>
  <c r="HJ26" i="7"/>
  <c r="HJ49" i="7" s="1"/>
  <c r="EI26" i="7"/>
  <c r="EI49" i="7" s="1"/>
  <c r="FI21" i="7"/>
  <c r="FI26" i="7" s="1"/>
  <c r="FI49" i="7" s="1"/>
  <c r="CL26" i="7"/>
  <c r="CL49" i="7" s="1"/>
  <c r="ED21" i="7"/>
  <c r="MZ21" i="7" s="1"/>
  <c r="BD26" i="7"/>
  <c r="BD49" i="7" s="1"/>
  <c r="ES26" i="7"/>
  <c r="ES49" i="7" s="1"/>
  <c r="BN26" i="7"/>
  <c r="BN49" i="7" s="1"/>
  <c r="BS21" i="7"/>
  <c r="BS26" i="7" s="1"/>
  <c r="BS49" i="7" s="1"/>
  <c r="IE26" i="7"/>
  <c r="IE49" i="7" s="1"/>
  <c r="EW26" i="7"/>
  <c r="EW49" i="7" s="1"/>
  <c r="JS26" i="7"/>
  <c r="JS49" i="7" s="1"/>
  <c r="HH26" i="7"/>
  <c r="HH49" i="7" s="1"/>
  <c r="FT21" i="7"/>
  <c r="FT26" i="7" s="1"/>
  <c r="FT49" i="7" s="1"/>
  <c r="JC21" i="7"/>
  <c r="JC26" i="7" s="1"/>
  <c r="JC49" i="7" s="1"/>
  <c r="DF21" i="7"/>
  <c r="DF26" i="7" s="1"/>
  <c r="DF49" i="7" s="1"/>
  <c r="HN21" i="7"/>
  <c r="HN26" i="7" s="1"/>
  <c r="HN49" i="7" s="1"/>
  <c r="KG21" i="7"/>
  <c r="KG26" i="7" s="1"/>
  <c r="KG49" i="7" s="1"/>
  <c r="CW26" i="7"/>
  <c r="CW49" i="7" s="1"/>
  <c r="K26" i="7"/>
  <c r="K49" i="7" s="1"/>
  <c r="HV26" i="7"/>
  <c r="HV49" i="7" s="1"/>
  <c r="BV21" i="7"/>
  <c r="BV26" i="7" s="1"/>
  <c r="BV49" i="7" s="1"/>
  <c r="KM21" i="7"/>
  <c r="KM26" i="7" s="1"/>
  <c r="KM49" i="7" s="1"/>
  <c r="HQ21" i="7"/>
  <c r="HQ26" i="7" s="1"/>
  <c r="HQ49" i="7" s="1"/>
  <c r="DE26" i="7"/>
  <c r="DE49" i="7" s="1"/>
  <c r="T26" i="7"/>
  <c r="T49" i="7" s="1"/>
  <c r="GH21" i="7"/>
  <c r="GH26" i="7" s="1"/>
  <c r="GH49" i="7" s="1"/>
  <c r="FR26" i="7"/>
  <c r="FR49" i="7" s="1"/>
  <c r="EC26" i="7"/>
  <c r="EC49" i="7" s="1"/>
  <c r="JL21" i="7"/>
  <c r="JL26" i="7" s="1"/>
  <c r="JL49" i="7" s="1"/>
  <c r="GB21" i="7"/>
  <c r="GB26" i="7" s="1"/>
  <c r="IR26" i="7"/>
  <c r="IR49" i="7" s="1"/>
  <c r="IQ26" i="7"/>
  <c r="IQ49" i="7" s="1"/>
  <c r="DO21" i="7"/>
  <c r="DO26" i="7" s="1"/>
  <c r="DO49" i="7" s="1"/>
  <c r="IX26" i="7"/>
  <c r="IX49" i="7" s="1"/>
  <c r="AM26" i="7"/>
  <c r="AM49" i="7" s="1"/>
  <c r="N26" i="7"/>
  <c r="N49" i="7" s="1"/>
  <c r="HL21" i="7"/>
  <c r="CO26" i="7"/>
  <c r="CO49" i="7" s="1"/>
  <c r="JY26" i="7"/>
  <c r="JY49" i="7" s="1"/>
  <c r="DJ26" i="7"/>
  <c r="DJ49" i="7" s="1"/>
  <c r="JE21" i="7"/>
  <c r="JE26" i="7" s="1"/>
  <c r="JE49" i="7" s="1"/>
  <c r="EH26" i="7"/>
  <c r="EH49" i="7" s="1"/>
  <c r="KP21" i="7"/>
  <c r="KP26" i="7" s="1"/>
  <c r="KP49" i="7" s="1"/>
  <c r="AQ21" i="7"/>
  <c r="AQ26" i="7" s="1"/>
  <c r="AQ49" i="7" s="1"/>
  <c r="FK21" i="7"/>
  <c r="FK26" i="7" s="1"/>
  <c r="FK49" i="7" s="1"/>
  <c r="CB21" i="7"/>
  <c r="CB26" i="7" s="1"/>
  <c r="CB49" i="7" s="1"/>
  <c r="AR26" i="7"/>
  <c r="AR49" i="7" s="1"/>
  <c r="NN22" i="7"/>
  <c r="JR21" i="7"/>
  <c r="JR26" i="7" s="1"/>
  <c r="JR49" i="7" s="1"/>
  <c r="KC21" i="7"/>
  <c r="KC26" i="7" s="1"/>
  <c r="KC49" i="7" s="1"/>
  <c r="JZ26" i="7"/>
  <c r="JZ49" i="7" s="1"/>
  <c r="IH26" i="7"/>
  <c r="IH49" i="7" s="1"/>
  <c r="IU26" i="7"/>
  <c r="IU49" i="7" s="1"/>
  <c r="DQ26" i="7"/>
  <c r="DQ49" i="7" s="1"/>
  <c r="HF26" i="7"/>
  <c r="HF49" i="7" s="1"/>
  <c r="GE26" i="7"/>
  <c r="GE49" i="7" s="1"/>
  <c r="DY26" i="7"/>
  <c r="DY49" i="7" s="1"/>
  <c r="IY21" i="7"/>
  <c r="IY26" i="7" s="1"/>
  <c r="IY49" i="7" s="1"/>
  <c r="KB21" i="7"/>
  <c r="KB26" i="7" s="1"/>
  <c r="KB49" i="7" s="1"/>
  <c r="HY21" i="7"/>
  <c r="HY26" i="7" s="1"/>
  <c r="HY49" i="7" s="1"/>
  <c r="CZ21" i="7"/>
  <c r="CZ26" i="7" s="1"/>
  <c r="CZ49" i="7" s="1"/>
  <c r="IT21" i="7"/>
  <c r="IT26" i="7" s="1"/>
  <c r="IT49" i="7" s="1"/>
  <c r="MT22" i="7"/>
  <c r="MS22" i="7"/>
  <c r="HX21" i="7"/>
  <c r="HX26" i="7" s="1"/>
  <c r="IO21" i="7"/>
  <c r="IO26" i="7" s="1"/>
  <c r="IO49" i="7" s="1"/>
  <c r="MQ22" i="7"/>
  <c r="IW26" i="7"/>
  <c r="IW49" i="7" s="1"/>
  <c r="IN21" i="7"/>
  <c r="IN26" i="7" s="1"/>
  <c r="IN49" i="7" s="1"/>
  <c r="BE21" i="7"/>
  <c r="BE26" i="7" s="1"/>
  <c r="BE49" i="7" s="1"/>
  <c r="DN26" i="7"/>
  <c r="DN49" i="7" s="1"/>
  <c r="HP26" i="7"/>
  <c r="HP49" i="7" s="1"/>
  <c r="HS21" i="7"/>
  <c r="HS26" i="7" s="1"/>
  <c r="HS49" i="7" s="1"/>
  <c r="GP26" i="7"/>
  <c r="GP49" i="7" s="1"/>
  <c r="JF26" i="7"/>
  <c r="JF49" i="7" s="1"/>
  <c r="U21" i="7"/>
  <c r="U26" i="7" s="1"/>
  <c r="U49" i="7" s="1"/>
  <c r="JK26" i="7"/>
  <c r="JK49" i="7" s="1"/>
  <c r="EA26" i="7"/>
  <c r="EA49" i="7" s="1"/>
  <c r="GX26" i="7"/>
  <c r="GX49" i="7" s="1"/>
  <c r="AC26" i="7"/>
  <c r="AC49" i="7" s="1"/>
  <c r="CK26" i="7"/>
  <c r="CK49" i="7" s="1"/>
  <c r="JH26" i="7"/>
  <c r="D26" i="7"/>
  <c r="MP21" i="7"/>
  <c r="KF26" i="7"/>
  <c r="DU26" i="7"/>
  <c r="DU49" i="7" s="1"/>
  <c r="BR26" i="7"/>
  <c r="BR49" i="7" s="1"/>
  <c r="CJ21" i="7"/>
  <c r="IZ26" i="7"/>
  <c r="IZ49" i="7" s="1"/>
  <c r="JG26" i="7"/>
  <c r="JG49" i="7" s="1"/>
  <c r="BI21" i="7"/>
  <c r="BI26" i="7" s="1"/>
  <c r="BI49" i="7" s="1"/>
  <c r="BW26" i="7"/>
  <c r="BW49" i="7" s="1"/>
  <c r="X21" i="7"/>
  <c r="X26" i="7" s="1"/>
  <c r="X49" i="7" s="1"/>
  <c r="BY26" i="7"/>
  <c r="BY49" i="7" s="1"/>
  <c r="HO21" i="7"/>
  <c r="HO26" i="7" s="1"/>
  <c r="HO49" i="7" s="1"/>
  <c r="NF22" i="7"/>
  <c r="NM22" i="7"/>
  <c r="NC22" i="7"/>
  <c r="DH21" i="7"/>
  <c r="NI22" i="7"/>
  <c r="ER26" i="7"/>
  <c r="NB22" i="7"/>
  <c r="JO21" i="7"/>
  <c r="JO26" i="7" s="1"/>
  <c r="JO49" i="7" s="1"/>
  <c r="BX26" i="7"/>
  <c r="EF21" i="7"/>
  <c r="V21" i="7"/>
  <c r="V26" i="7" s="1"/>
  <c r="V49" i="7" s="1"/>
  <c r="JB21" i="7"/>
  <c r="JB26" i="7" s="1"/>
  <c r="JB49" i="7" s="1"/>
  <c r="KI21" i="7"/>
  <c r="KI26" i="7" s="1"/>
  <c r="KI49" i="7" s="1"/>
  <c r="FW21" i="7"/>
  <c r="FW26" i="7" s="1"/>
  <c r="FW49" i="7" s="1"/>
  <c r="P21" i="7"/>
  <c r="NE22" i="7"/>
  <c r="MZ22" i="7"/>
  <c r="JX26" i="7"/>
  <c r="JX49" i="7" s="1"/>
  <c r="ND22" i="7"/>
  <c r="IV21" i="7"/>
  <c r="AK26" i="7"/>
  <c r="AK49" i="7" s="1"/>
  <c r="IJ26" i="7"/>
  <c r="AA21" i="7"/>
  <c r="AA26" i="7" s="1"/>
  <c r="AA49" i="7" s="1"/>
  <c r="JQ21" i="7"/>
  <c r="JQ26" i="7" s="1"/>
  <c r="JQ49" i="7" s="1"/>
  <c r="JW21" i="7"/>
  <c r="JW26" i="7" s="1"/>
  <c r="JW49" i="7" s="1"/>
  <c r="NG22" i="7"/>
  <c r="NJ22" i="7"/>
  <c r="JJ21" i="7"/>
  <c r="JJ26" i="7" s="1"/>
  <c r="JJ49" i="7" s="1"/>
  <c r="MP22" i="7"/>
  <c r="NH22" i="7"/>
  <c r="AB26" i="7"/>
  <c r="NL22" i="7"/>
  <c r="CN26" i="7"/>
  <c r="CN49" i="7" s="1"/>
  <c r="AY21" i="7"/>
  <c r="AY26" i="7" s="1"/>
  <c r="AY49" i="7" s="1"/>
  <c r="MV22" i="7"/>
  <c r="DK21" i="7"/>
  <c r="DK26" i="7" s="1"/>
  <c r="DK49" i="7" s="1"/>
  <c r="NK22" i="7"/>
  <c r="CP21" i="7"/>
  <c r="CP26" i="7" s="1"/>
  <c r="CP49" i="7" s="1"/>
  <c r="GI21" i="7"/>
  <c r="GI26" i="7" s="1"/>
  <c r="GI49" i="7" s="1"/>
  <c r="MW22" i="7"/>
  <c r="MY22" i="7"/>
  <c r="MU22" i="7"/>
  <c r="JT21" i="7"/>
  <c r="CG26" i="7"/>
  <c r="CG49" i="7" s="1"/>
  <c r="CV21" i="7"/>
  <c r="ID26" i="7"/>
  <c r="ID49" i="7" s="1"/>
  <c r="M26" i="7"/>
  <c r="M49" i="7" s="1"/>
  <c r="MR22" i="7"/>
  <c r="GN21" i="7"/>
  <c r="NA22" i="7"/>
  <c r="CR26" i="7"/>
  <c r="CR49" i="7" s="1"/>
  <c r="FB26" i="7"/>
  <c r="FB49" i="7" s="1"/>
  <c r="AV26" i="7"/>
  <c r="AV49" i="7" s="1"/>
  <c r="IL21" i="7"/>
  <c r="IL26" i="7" s="1"/>
  <c r="IL49" i="7" s="1"/>
  <c r="EV21" i="7"/>
  <c r="EV26" i="7" s="1"/>
  <c r="EV49" i="7" s="1"/>
  <c r="AL21" i="7"/>
  <c r="AL26" i="7" s="1"/>
  <c r="AL49" i="7" s="1"/>
  <c r="IC26" i="7"/>
  <c r="IC49" i="7" s="1"/>
  <c r="CX21" i="7"/>
  <c r="CX26" i="7" s="1"/>
  <c r="CX49" i="7" s="1"/>
  <c r="JA21" i="7"/>
  <c r="JA26" i="7" s="1"/>
  <c r="JA49" i="7" s="1"/>
  <c r="AN21" i="7"/>
  <c r="KO21" i="7"/>
  <c r="KO26" i="7" s="1"/>
  <c r="KO49" i="7" s="1"/>
  <c r="MX22" i="7"/>
  <c r="FD21" i="7"/>
  <c r="AF21" i="7"/>
  <c r="AF26" i="7" s="1"/>
  <c r="AF49" i="7" s="1"/>
  <c r="CM21" i="7"/>
  <c r="CM26" i="7" s="1"/>
  <c r="CM49" i="7" s="1"/>
  <c r="AZ21" i="7"/>
  <c r="BL21" i="7"/>
  <c r="BJ26" i="7"/>
  <c r="BJ49" i="7" s="1"/>
  <c r="FP26" i="7"/>
  <c r="FL26" i="7"/>
  <c r="FL49" i="7" s="1"/>
  <c r="G26" i="7"/>
  <c r="G49" i="7" s="1"/>
  <c r="ED26" i="7" l="1"/>
  <c r="ED49" i="7" s="1"/>
  <c r="GZ26" i="7"/>
  <c r="MV21" i="7"/>
  <c r="NH21" i="7"/>
  <c r="HL26" i="7"/>
  <c r="HL49" i="7" s="1"/>
  <c r="ND21" i="7"/>
  <c r="NI21" i="7"/>
  <c r="NJ21" i="7"/>
  <c r="KQ21" i="7"/>
  <c r="KQ26" i="7" s="1"/>
  <c r="KQ49" i="7" s="1"/>
  <c r="NE21" i="7"/>
  <c r="AN26" i="7"/>
  <c r="MS21" i="7"/>
  <c r="MR21" i="7"/>
  <c r="IV26" i="7"/>
  <c r="NK21" i="7"/>
  <c r="BL26" i="7"/>
  <c r="MU21" i="7"/>
  <c r="CV26" i="7"/>
  <c r="MX21" i="7"/>
  <c r="AB49" i="7"/>
  <c r="MR26" i="7"/>
  <c r="MR28" i="7" s="1"/>
  <c r="DH26" i="7"/>
  <c r="MY21" i="7"/>
  <c r="KF49" i="7"/>
  <c r="NN26" i="7"/>
  <c r="NN28" i="7" s="1"/>
  <c r="GZ49" i="7"/>
  <c r="NG26" i="7"/>
  <c r="NG28" i="7" s="1"/>
  <c r="MP26" i="7"/>
  <c r="MP28" i="7" s="1"/>
  <c r="D49" i="7"/>
  <c r="NB21" i="7"/>
  <c r="IJ49" i="7"/>
  <c r="NJ26" i="7"/>
  <c r="NJ28" i="7" s="1"/>
  <c r="BX49" i="7"/>
  <c r="MV26" i="7"/>
  <c r="MV28" i="7" s="1"/>
  <c r="CJ26" i="7"/>
  <c r="MW21" i="7"/>
  <c r="MZ26" i="7"/>
  <c r="MZ28" i="7" s="1"/>
  <c r="AZ26" i="7"/>
  <c r="MT21" i="7"/>
  <c r="NC21" i="7"/>
  <c r="FD26" i="7"/>
  <c r="GN26" i="7"/>
  <c r="NF21" i="7"/>
  <c r="JT26" i="7"/>
  <c r="NM21" i="7"/>
  <c r="MQ21" i="7"/>
  <c r="P26" i="7"/>
  <c r="GB49" i="7"/>
  <c r="NE26" i="7"/>
  <c r="NE28" i="7" s="1"/>
  <c r="NL21" i="7"/>
  <c r="HX49" i="7"/>
  <c r="NI26" i="7"/>
  <c r="NI28" i="7" s="1"/>
  <c r="EF26" i="7"/>
  <c r="NA21" i="7"/>
  <c r="FP49" i="7"/>
  <c r="ND26" i="7"/>
  <c r="ND28" i="7" s="1"/>
  <c r="ER49" i="7"/>
  <c r="NB26" i="7"/>
  <c r="NB28" i="7" s="1"/>
  <c r="NL26" i="7"/>
  <c r="NL28" i="7" s="1"/>
  <c r="JH49" i="7"/>
  <c r="NH26" i="7" l="1"/>
  <c r="NH28" i="7" s="1"/>
  <c r="NH57" i="7" s="1"/>
  <c r="NN21" i="7"/>
  <c r="NE57" i="7"/>
  <c r="R16" i="17"/>
  <c r="NE27" i="7"/>
  <c r="NJ27" i="7"/>
  <c r="NJ57" i="7"/>
  <c r="W16" i="17"/>
  <c r="BL49" i="7"/>
  <c r="MU26" i="7"/>
  <c r="MU28" i="7" s="1"/>
  <c r="FD49" i="7"/>
  <c r="NC26" i="7"/>
  <c r="NC28" i="7" s="1"/>
  <c r="AA16" i="17"/>
  <c r="NN27" i="7"/>
  <c r="NN57" i="7"/>
  <c r="EF49" i="7"/>
  <c r="NA26" i="7"/>
  <c r="NA28" i="7" s="1"/>
  <c r="MQ26" i="7"/>
  <c r="MQ28" i="7" s="1"/>
  <c r="P49" i="7"/>
  <c r="V16" i="17"/>
  <c r="NI57" i="7"/>
  <c r="NI27" i="7"/>
  <c r="AZ49" i="7"/>
  <c r="MT26" i="7"/>
  <c r="MT28" i="7" s="1"/>
  <c r="DH49" i="7"/>
  <c r="MY26" i="7"/>
  <c r="MY28" i="7" s="1"/>
  <c r="NL27" i="7"/>
  <c r="Y16" i="17"/>
  <c r="NL57" i="7"/>
  <c r="MZ27" i="7"/>
  <c r="MZ57" i="7"/>
  <c r="M16" i="17"/>
  <c r="MR27" i="7"/>
  <c r="MR57" i="7"/>
  <c r="E16" i="17"/>
  <c r="IV49" i="7"/>
  <c r="NK26" i="7"/>
  <c r="NK28" i="7" s="1"/>
  <c r="NB57" i="7"/>
  <c r="NB27" i="7"/>
  <c r="O16" i="17"/>
  <c r="JT49" i="7"/>
  <c r="NM26" i="7"/>
  <c r="NM28" i="7" s="1"/>
  <c r="MP30" i="7"/>
  <c r="C16" i="17"/>
  <c r="MP57" i="7"/>
  <c r="MW26" i="7"/>
  <c r="MW28" i="7" s="1"/>
  <c r="CJ49" i="7"/>
  <c r="NG57" i="7"/>
  <c r="T16" i="17"/>
  <c r="NG27" i="7"/>
  <c r="Q16" i="17"/>
  <c r="ND57" i="7"/>
  <c r="ND27" i="7"/>
  <c r="GN49" i="7"/>
  <c r="NF26" i="7"/>
  <c r="NF28" i="7" s="1"/>
  <c r="MV57" i="7"/>
  <c r="MV27" i="7"/>
  <c r="I16" i="17"/>
  <c r="MX26" i="7"/>
  <c r="MX28" i="7" s="1"/>
  <c r="CV49" i="7"/>
  <c r="AN49" i="7"/>
  <c r="MS26" i="7"/>
  <c r="MS28" i="7" s="1"/>
  <c r="KR21" i="7"/>
  <c r="KR22" i="7"/>
  <c r="NH27" i="7" l="1"/>
  <c r="U16" i="17"/>
  <c r="KR26" i="7"/>
  <c r="L16" i="17"/>
  <c r="MY57" i="7"/>
  <c r="MY27" i="7"/>
  <c r="NA57" i="7"/>
  <c r="N16" i="17"/>
  <c r="NA27" i="7"/>
  <c r="K16" i="17"/>
  <c r="MX57" i="7"/>
  <c r="MX27" i="7"/>
  <c r="MT57" i="7"/>
  <c r="G16" i="17"/>
  <c r="MT27" i="7"/>
  <c r="MU57" i="7"/>
  <c r="MU27" i="7"/>
  <c r="H16" i="17"/>
  <c r="MQ27" i="7"/>
  <c r="D16" i="17"/>
  <c r="MQ57" i="7"/>
  <c r="NK27" i="7"/>
  <c r="NK57" i="7"/>
  <c r="X16" i="17"/>
  <c r="NM57" i="7"/>
  <c r="NM27" i="7"/>
  <c r="Z16" i="17"/>
  <c r="S16" i="17"/>
  <c r="NF57" i="7"/>
  <c r="NF27" i="7"/>
  <c r="NC57" i="7"/>
  <c r="NC27" i="7"/>
  <c r="P16" i="17"/>
  <c r="MS57" i="7"/>
  <c r="MS27" i="7"/>
  <c r="F16" i="17"/>
  <c r="MW27" i="7"/>
  <c r="J16" i="17"/>
  <c r="MW57" i="7"/>
  <c r="MP32" i="7"/>
  <c r="MP63" i="7" s="1"/>
  <c r="MQ29" i="7"/>
  <c r="MQ30" i="7" s="1"/>
  <c r="KS22" i="7"/>
  <c r="KS21" i="7"/>
  <c r="KS26" i="7" l="1"/>
  <c r="KS49" i="7" s="1"/>
  <c r="MR29" i="7"/>
  <c r="MR30" i="7" s="1"/>
  <c r="MQ32" i="7"/>
  <c r="MQ63" i="7" s="1"/>
  <c r="KR49" i="7"/>
  <c r="KT22" i="7"/>
  <c r="KU21" i="7" l="1"/>
  <c r="KT21" i="7"/>
  <c r="KT26" i="7" s="1"/>
  <c r="KT49" i="7" s="1"/>
  <c r="MS29" i="7"/>
  <c r="MS30" i="7" s="1"/>
  <c r="MR32" i="7"/>
  <c r="MR63" i="7" s="1"/>
  <c r="KU22" i="7"/>
  <c r="KW22" i="7"/>
  <c r="KU26" i="7" l="1"/>
  <c r="KU49" i="7" s="1"/>
  <c r="KV21" i="7"/>
  <c r="MS32" i="7"/>
  <c r="MS63" i="7" s="1"/>
  <c r="MT29" i="7"/>
  <c r="MT30" i="7" s="1"/>
  <c r="KV22" i="7"/>
  <c r="KV26" i="7" l="1"/>
  <c r="KV49" i="7" s="1"/>
  <c r="MU29" i="7"/>
  <c r="MU30" i="7" s="1"/>
  <c r="MT32" i="7"/>
  <c r="MT63" i="7" s="1"/>
  <c r="KX22" i="7"/>
  <c r="KW21" i="7"/>
  <c r="KW26" i="7" l="1"/>
  <c r="KX21" i="7"/>
  <c r="KX26" i="7" s="1"/>
  <c r="KX49" i="7" s="1"/>
  <c r="MU32" i="7"/>
  <c r="MU63" i="7" s="1"/>
  <c r="MV29" i="7"/>
  <c r="MV30" i="7" s="1"/>
  <c r="KY22" i="7"/>
  <c r="MV32" i="7" l="1"/>
  <c r="MV63" i="7" s="1"/>
  <c r="MW29" i="7"/>
  <c r="MW30" i="7" s="1"/>
  <c r="KW49" i="7"/>
  <c r="LA22" i="7"/>
  <c r="KZ22" i="7"/>
  <c r="KY21" i="7"/>
  <c r="KY26" i="7" s="1"/>
  <c r="KY49" i="7" s="1"/>
  <c r="KZ21" i="7" l="1"/>
  <c r="KZ26" i="7" s="1"/>
  <c r="KZ49" i="7" s="1"/>
  <c r="MW32" i="7"/>
  <c r="MW63" i="7" s="1"/>
  <c r="MX29" i="7"/>
  <c r="MX30" i="7" s="1"/>
  <c r="MY29" i="7" l="1"/>
  <c r="MY30" i="7" s="1"/>
  <c r="MX32" i="7"/>
  <c r="MX63" i="7" s="1"/>
  <c r="LA21" i="7"/>
  <c r="LA26" i="7" s="1"/>
  <c r="LA49" i="7" s="1"/>
  <c r="MY32" i="7" l="1"/>
  <c r="MY63" i="7" s="1"/>
  <c r="MZ29" i="7"/>
  <c r="MZ30" i="7" s="1"/>
  <c r="LB21" i="7"/>
  <c r="LC22" i="7"/>
  <c r="LB22" i="7"/>
  <c r="LB26" i="7" l="1"/>
  <c r="LB49" i="7" s="1"/>
  <c r="MZ32" i="7"/>
  <c r="MZ63" i="7" s="1"/>
  <c r="NA29" i="7"/>
  <c r="NA30" i="7" s="1"/>
  <c r="LC21" i="7"/>
  <c r="LC26" i="7" s="1"/>
  <c r="LC49" i="7" s="1"/>
  <c r="NA32" i="7" l="1"/>
  <c r="NA63" i="7" s="1"/>
  <c r="NB29" i="7"/>
  <c r="NB30" i="7" s="1"/>
  <c r="LD22" i="7"/>
  <c r="LE22" i="7"/>
  <c r="LD21" i="7" l="1"/>
  <c r="LD26" i="7" s="1"/>
  <c r="NC29" i="7"/>
  <c r="NC30" i="7" s="1"/>
  <c r="NB32" i="7"/>
  <c r="NB63" i="7" s="1"/>
  <c r="LF22" i="7"/>
  <c r="LE21" i="7" l="1"/>
  <c r="LE26" i="7" s="1"/>
  <c r="LE49" i="7" s="1"/>
  <c r="LD49" i="7"/>
  <c r="ND29" i="7"/>
  <c r="ND30" i="7" s="1"/>
  <c r="NC32" i="7"/>
  <c r="NC63" i="7" s="1"/>
  <c r="LF21" i="7"/>
  <c r="LF26" i="7" l="1"/>
  <c r="NE29" i="7"/>
  <c r="NE30" i="7" s="1"/>
  <c r="ND32" i="7"/>
  <c r="ND63" i="7" s="1"/>
  <c r="LG22" i="7"/>
  <c r="LG21" i="7" l="1"/>
  <c r="NE32" i="7"/>
  <c r="NE63" i="7" s="1"/>
  <c r="NF29" i="7"/>
  <c r="NF30" i="7" s="1"/>
  <c r="LF49" i="7"/>
  <c r="LH21" i="7"/>
  <c r="LH22" i="7"/>
  <c r="LH26" i="7" l="1"/>
  <c r="LH49" i="7" s="1"/>
  <c r="NG29" i="7"/>
  <c r="NG30" i="7" s="1"/>
  <c r="NF32" i="7"/>
  <c r="NF63" i="7" s="1"/>
  <c r="LG26" i="7"/>
  <c r="LJ22" i="7"/>
  <c r="LJ21" i="7"/>
  <c r="LI22" i="7"/>
  <c r="LI21" i="7" l="1"/>
  <c r="LI26" i="7" s="1"/>
  <c r="LI49" i="7" s="1"/>
  <c r="LJ26" i="7"/>
  <c r="LJ49" i="7" s="1"/>
  <c r="LG49" i="7"/>
  <c r="NG32" i="7"/>
  <c r="NG63" i="7" s="1"/>
  <c r="NH29" i="7"/>
  <c r="NH30" i="7" s="1"/>
  <c r="LK22" i="7"/>
  <c r="NI29" i="7" l="1"/>
  <c r="NI30" i="7" s="1"/>
  <c r="NH32" i="7"/>
  <c r="NH63" i="7" s="1"/>
  <c r="LK21" i="7"/>
  <c r="LK26" i="7" l="1"/>
  <c r="NJ29" i="7"/>
  <c r="NJ30" i="7" s="1"/>
  <c r="NI32" i="7"/>
  <c r="NI63" i="7" s="1"/>
  <c r="LL22" i="7"/>
  <c r="LN22" i="7"/>
  <c r="LM22" i="7"/>
  <c r="LM21" i="7" l="1"/>
  <c r="LM26" i="7" s="1"/>
  <c r="LM49" i="7" s="1"/>
  <c r="LL21" i="7"/>
  <c r="LL26" i="7" s="1"/>
  <c r="LL49" i="7" s="1"/>
  <c r="NJ32" i="7"/>
  <c r="NJ63" i="7" s="1"/>
  <c r="NK29" i="7"/>
  <c r="NK30" i="7" s="1"/>
  <c r="LK49" i="7"/>
  <c r="NL29" i="7" l="1"/>
  <c r="NL30" i="7" s="1"/>
  <c r="NK32" i="7"/>
  <c r="NK63" i="7" s="1"/>
  <c r="LN21" i="7" l="1"/>
  <c r="LN26" i="7" s="1"/>
  <c r="NM29" i="7"/>
  <c r="NM30" i="7" s="1"/>
  <c r="NL32" i="7"/>
  <c r="NL63" i="7" s="1"/>
  <c r="LP22" i="7"/>
  <c r="LO22" i="7"/>
  <c r="LO21" i="7" l="1"/>
  <c r="LO26" i="7" s="1"/>
  <c r="NM32" i="7"/>
  <c r="NM63" i="7" s="1"/>
  <c r="NN29" i="7"/>
  <c r="NN30" i="7" s="1"/>
  <c r="LN49" i="7"/>
  <c r="LQ22" i="7"/>
  <c r="LP21" i="7"/>
  <c r="LO49" i="7" l="1"/>
  <c r="NP26" i="7"/>
  <c r="NP28" i="7" s="1"/>
  <c r="NP27" i="7" s="1"/>
  <c r="LP26" i="7"/>
  <c r="NN32" i="7"/>
  <c r="NN63" i="7" s="1"/>
  <c r="NO29" i="7"/>
  <c r="LQ21" i="7"/>
  <c r="NP57" i="7" l="1"/>
  <c r="AC16" i="17"/>
  <c r="LQ26" i="7"/>
  <c r="LQ49" i="7" s="1"/>
  <c r="LP49" i="7"/>
  <c r="LS22" i="7"/>
  <c r="LR22" i="7"/>
  <c r="LR21" i="7" l="1"/>
  <c r="LS21" i="7"/>
  <c r="LS26" i="7" s="1"/>
  <c r="LS49" i="7" s="1"/>
  <c r="LT22" i="7"/>
  <c r="LR26" i="7" l="1"/>
  <c r="LT21" i="7" l="1"/>
  <c r="LR49" i="7"/>
  <c r="LU21" i="7"/>
  <c r="LU22" i="7"/>
  <c r="LU26" i="7" l="1"/>
  <c r="LU49" i="7" s="1"/>
  <c r="LT26" i="7"/>
  <c r="LV21" i="7"/>
  <c r="LW22" i="7"/>
  <c r="LV22" i="7"/>
  <c r="LV26" i="7" l="1"/>
  <c r="LV49" i="7" s="1"/>
  <c r="LT49" i="7"/>
  <c r="LW21" i="7"/>
  <c r="LW26" i="7" l="1"/>
  <c r="LW49" i="7" s="1"/>
  <c r="LX21" i="7"/>
  <c r="LX22" i="7"/>
  <c r="LX26" i="7" l="1"/>
  <c r="LX49" i="7" s="1"/>
  <c r="LZ22" i="7"/>
  <c r="LZ21" i="7"/>
  <c r="LY21" i="7"/>
  <c r="LY22" i="7"/>
  <c r="LZ26" i="7" l="1"/>
  <c r="LZ49" i="7" s="1"/>
  <c r="LY26" i="7"/>
  <c r="MA22" i="7"/>
  <c r="LY49" i="7" l="1"/>
  <c r="MB22" i="7"/>
  <c r="MA21" i="7"/>
  <c r="MA26" i="7" s="1"/>
  <c r="MA49" i="7" s="1"/>
  <c r="MB21" i="7" l="1"/>
  <c r="MB26" i="7" l="1"/>
  <c r="MC21" i="7"/>
  <c r="MC22" i="7"/>
  <c r="MC26" i="7" l="1"/>
  <c r="MC49" i="7" s="1"/>
  <c r="MB49" i="7"/>
  <c r="MD21" i="7"/>
  <c r="MD22" i="7"/>
  <c r="ME22" i="7"/>
  <c r="MD26" i="7" l="1"/>
  <c r="ME21" i="7"/>
  <c r="MF22" i="7"/>
  <c r="ME26" i="7" l="1"/>
  <c r="ME49" i="7" s="1"/>
  <c r="MD49" i="7"/>
  <c r="MF21" i="7" l="1"/>
  <c r="MH22" i="7"/>
  <c r="MG21" i="7"/>
  <c r="MG22" i="7"/>
  <c r="MG26" i="7" l="1"/>
  <c r="MG49" i="7" s="1"/>
  <c r="MF26" i="7"/>
  <c r="MI22" i="7"/>
  <c r="MH21" i="7" l="1"/>
  <c r="MF49" i="7"/>
  <c r="MJ22" i="7"/>
  <c r="MI21" i="7" l="1"/>
  <c r="MI26" i="7" s="1"/>
  <c r="MI49" i="7" s="1"/>
  <c r="MH26" i="7"/>
  <c r="MJ21" i="7"/>
  <c r="MJ26" i="7" s="1"/>
  <c r="MJ49" i="7" s="1"/>
  <c r="ML22" i="7"/>
  <c r="MH49" i="7" l="1"/>
  <c r="MK22" i="7"/>
  <c r="MK21" i="7"/>
  <c r="ML21" i="7" l="1"/>
  <c r="ML26" i="7" s="1"/>
  <c r="ML49" i="7" s="1"/>
  <c r="MK26" i="7"/>
  <c r="MK49" i="7" l="1"/>
  <c r="MM22" i="7"/>
  <c r="MM21" i="7"/>
  <c r="NO22" i="7" l="1"/>
  <c r="NP22" i="7"/>
  <c r="NQ22" i="7"/>
  <c r="NR22" i="7"/>
  <c r="MM26" i="7"/>
  <c r="NO21" i="7"/>
  <c r="NP21" i="7"/>
  <c r="NQ21" i="7"/>
  <c r="NR21" i="7"/>
  <c r="MM49" i="7" l="1"/>
  <c r="NO26" i="7"/>
  <c r="NO28" i="7" s="1"/>
  <c r="NQ26" i="7"/>
  <c r="NQ28" i="7" s="1"/>
  <c r="NR26" i="7"/>
  <c r="NR28" i="7" s="1"/>
  <c r="NR27" i="7" l="1"/>
  <c r="NR57" i="7"/>
  <c r="AE16" i="17"/>
  <c r="AD16" i="17"/>
  <c r="NQ57" i="7"/>
  <c r="NQ27" i="7"/>
  <c r="NO27" i="7"/>
  <c r="NO30" i="7"/>
  <c r="AB16" i="17"/>
  <c r="NO57" i="7"/>
  <c r="NO32" i="7" l="1"/>
  <c r="NO63" i="7" s="1"/>
  <c r="NP29" i="7"/>
  <c r="NP30" i="7" s="1"/>
  <c r="NP32" i="7" l="1"/>
  <c r="NP63" i="7" s="1"/>
  <c r="NQ29" i="7"/>
  <c r="NQ30" i="7" s="1"/>
  <c r="NQ32" i="7" l="1"/>
  <c r="NQ63" i="7" s="1"/>
  <c r="NR29" i="7"/>
  <c r="NR30" i="7" s="1"/>
  <c r="NR32" i="7" s="1"/>
  <c r="NR63" i="7" s="1"/>
  <c r="Q15" i="17" l="1"/>
  <c r="Q17" i="17" s="1"/>
  <c r="Q19" i="17" s="1"/>
  <c r="Q21" i="17" s="1"/>
  <c r="Q22" i="17" s="1"/>
  <c r="V15" i="17"/>
  <c r="V17" i="17" s="1"/>
  <c r="V19" i="17" s="1"/>
  <c r="V21" i="17" s="1"/>
  <c r="V22" i="17" s="1"/>
  <c r="L15" i="17"/>
  <c r="L17" i="17" s="1"/>
  <c r="L19" i="17" s="1"/>
  <c r="L21" i="17" s="1"/>
  <c r="L22" i="17" s="1"/>
  <c r="Z15" i="17"/>
  <c r="Z17" i="17" s="1"/>
  <c r="Z19" i="17" s="1"/>
  <c r="Z21" i="17" s="1"/>
  <c r="Z23" i="17" s="1"/>
  <c r="D15" i="17"/>
  <c r="D17" i="17" s="1"/>
  <c r="D19" i="17" s="1"/>
  <c r="D21" i="17" s="1"/>
  <c r="D23" i="17" s="1"/>
  <c r="W15" i="17"/>
  <c r="W17" i="17" s="1"/>
  <c r="W19" i="17" s="1"/>
  <c r="W21" i="17" s="1"/>
  <c r="W23" i="17" s="1"/>
  <c r="E15" i="17"/>
  <c r="E17" i="17" s="1"/>
  <c r="E19" i="17" s="1"/>
  <c r="E21" i="17" s="1"/>
  <c r="E23" i="17" s="1"/>
  <c r="S15" i="17"/>
  <c r="S17" i="17" s="1"/>
  <c r="S19" i="17" s="1"/>
  <c r="S21" i="17" s="1"/>
  <c r="S23" i="17" s="1"/>
  <c r="Y15" i="17"/>
  <c r="Y17" i="17" s="1"/>
  <c r="Y19" i="17" s="1"/>
  <c r="Y21" i="17" s="1"/>
  <c r="Y23" i="17" s="1"/>
  <c r="N15" i="17"/>
  <c r="N17" i="17" s="1"/>
  <c r="N19" i="17" s="1"/>
  <c r="N21" i="17" s="1"/>
  <c r="N22" i="17" s="1"/>
  <c r="I15" i="17"/>
  <c r="I17" i="17" s="1"/>
  <c r="I19" i="17" s="1"/>
  <c r="I21" i="17" s="1"/>
  <c r="I23" i="17" s="1"/>
  <c r="F15" i="17"/>
  <c r="F17" i="17" s="1"/>
  <c r="F19" i="17" s="1"/>
  <c r="F21" i="17" s="1"/>
  <c r="F22" i="17" s="1"/>
  <c r="G15" i="17"/>
  <c r="G17" i="17" s="1"/>
  <c r="G19" i="17" s="1"/>
  <c r="G21" i="17" s="1"/>
  <c r="G23" i="17" s="1"/>
  <c r="J15" i="17"/>
  <c r="J17" i="17" s="1"/>
  <c r="J19" i="17" s="1"/>
  <c r="J21" i="17" s="1"/>
  <c r="J23" i="17" s="1"/>
  <c r="P15" i="17"/>
  <c r="P17" i="17" s="1"/>
  <c r="P19" i="17" s="1"/>
  <c r="P21" i="17" s="1"/>
  <c r="P23" i="17" s="1"/>
  <c r="R15" i="17"/>
  <c r="R17" i="17" s="1"/>
  <c r="R19" i="17" s="1"/>
  <c r="R21" i="17" s="1"/>
  <c r="R22" i="17" s="1"/>
  <c r="K15" i="17"/>
  <c r="K17" i="17" s="1"/>
  <c r="K19" i="17" s="1"/>
  <c r="K21" i="17" s="1"/>
  <c r="O15" i="17"/>
  <c r="O17" i="17" s="1"/>
  <c r="O19" i="17" s="1"/>
  <c r="O21" i="17" s="1"/>
  <c r="C15" i="17"/>
  <c r="C17" i="17" s="1"/>
  <c r="C19" i="17" s="1"/>
  <c r="C21" i="17" s="1"/>
  <c r="AA15" i="17"/>
  <c r="AA17" i="17" s="1"/>
  <c r="AA19" i="17" s="1"/>
  <c r="AA21" i="17" s="1"/>
  <c r="T15" i="17"/>
  <c r="T17" i="17" s="1"/>
  <c r="T19" i="17" s="1"/>
  <c r="T21" i="17" s="1"/>
  <c r="X15" i="17"/>
  <c r="X17" i="17" s="1"/>
  <c r="X19" i="17" s="1"/>
  <c r="X21" i="17" s="1"/>
  <c r="H15" i="17"/>
  <c r="H17" i="17" s="1"/>
  <c r="H19" i="17" s="1"/>
  <c r="H21" i="17" s="1"/>
  <c r="M15" i="17"/>
  <c r="M17" i="17" s="1"/>
  <c r="M19" i="17" s="1"/>
  <c r="M21" i="17" s="1"/>
  <c r="U15" i="17"/>
  <c r="U17" i="17" s="1"/>
  <c r="U19" i="17" s="1"/>
  <c r="U21" i="17" s="1"/>
  <c r="Q23" i="17" l="1"/>
  <c r="V23" i="17"/>
  <c r="Y22" i="17"/>
  <c r="Y27" i="17" s="1"/>
  <c r="L23" i="17"/>
  <c r="Z22" i="17"/>
  <c r="Z27" i="17" s="1"/>
  <c r="D22" i="17"/>
  <c r="D27" i="17" s="1"/>
  <c r="W22" i="17"/>
  <c r="W27" i="17" s="1"/>
  <c r="N23" i="17"/>
  <c r="S22" i="17"/>
  <c r="S27" i="17" s="1"/>
  <c r="E22" i="17"/>
  <c r="E27" i="17" s="1"/>
  <c r="G22" i="17"/>
  <c r="G27" i="17" s="1"/>
  <c r="P22" i="17"/>
  <c r="P27" i="17" s="1"/>
  <c r="J22" i="17"/>
  <c r="J27" i="17" s="1"/>
  <c r="F23" i="17"/>
  <c r="I22" i="17"/>
  <c r="I30" i="17" s="1"/>
  <c r="R23" i="17"/>
  <c r="U23" i="17"/>
  <c r="U22" i="17"/>
  <c r="V30" i="17"/>
  <c r="V27" i="17"/>
  <c r="AA22" i="17"/>
  <c r="AA23" i="17"/>
  <c r="F27" i="17"/>
  <c r="F30" i="17"/>
  <c r="N27" i="17"/>
  <c r="N30" i="17"/>
  <c r="T23" i="17"/>
  <c r="T22" i="17"/>
  <c r="C23" i="17"/>
  <c r="C22" i="17"/>
  <c r="L27" i="17"/>
  <c r="L30" i="17"/>
  <c r="Q30" i="17"/>
  <c r="Q27" i="17"/>
  <c r="M23" i="17"/>
  <c r="M22" i="17"/>
  <c r="X23" i="17"/>
  <c r="X22" i="17"/>
  <c r="R30" i="17"/>
  <c r="R27" i="17"/>
  <c r="O22" i="17"/>
  <c r="O23" i="17"/>
  <c r="H22" i="17"/>
  <c r="H23" i="17"/>
  <c r="K23" i="17"/>
  <c r="K22" i="17"/>
  <c r="Y30" i="17" l="1"/>
  <c r="E30" i="17"/>
  <c r="I27" i="17"/>
  <c r="Z30" i="17"/>
  <c r="D30" i="17"/>
  <c r="W30" i="17"/>
  <c r="S30" i="17"/>
  <c r="G30" i="17"/>
  <c r="P30" i="17"/>
  <c r="J30" i="17"/>
  <c r="K27" i="17"/>
  <c r="K30" i="17"/>
  <c r="H27" i="17"/>
  <c r="H30" i="17"/>
  <c r="X27" i="17"/>
  <c r="X30" i="17"/>
  <c r="C30" i="17"/>
  <c r="C27" i="17"/>
  <c r="M30" i="17"/>
  <c r="M27" i="17"/>
  <c r="U27" i="17"/>
  <c r="U30" i="17"/>
  <c r="AA30" i="17"/>
  <c r="AA27" i="17"/>
  <c r="T27" i="17"/>
  <c r="T30" i="17"/>
  <c r="O30" i="17"/>
  <c r="O27" i="17"/>
  <c r="AB15" i="17" l="1"/>
  <c r="AB17" i="17" s="1"/>
  <c r="AB19" i="17" s="1"/>
  <c r="AB21" i="17" s="1"/>
  <c r="AC15" i="17"/>
  <c r="AC17" i="17" s="1"/>
  <c r="AC19" i="17" s="1"/>
  <c r="AC21" i="17" s="1"/>
  <c r="AD15" i="17"/>
  <c r="AD17" i="17" s="1"/>
  <c r="AD19" i="17" s="1"/>
  <c r="AD21" i="17" s="1"/>
  <c r="AE15" i="17"/>
  <c r="AE17" i="17" s="1"/>
  <c r="AE19" i="17" s="1"/>
  <c r="AE21" i="17" s="1"/>
  <c r="AD22" i="17" l="1"/>
  <c r="AD23" i="17"/>
  <c r="AC22" i="17"/>
  <c r="AC23" i="17"/>
  <c r="AB22" i="17"/>
  <c r="AB23" i="17"/>
  <c r="AE23" i="17"/>
  <c r="AE22" i="17"/>
  <c r="AE30" i="17" l="1"/>
  <c r="AE27" i="17"/>
  <c r="AB27" i="17"/>
  <c r="AB30" i="17"/>
  <c r="AC30" i="17"/>
  <c r="AC27" i="17"/>
  <c r="AD27" i="17"/>
  <c r="AD30" i="17"/>
  <c r="NG33" i="7" l="1"/>
  <c r="NH33" i="7"/>
  <c r="NF33" i="7"/>
  <c r="NA33" i="7"/>
  <c r="ND33" i="7"/>
  <c r="NI33" i="7"/>
  <c r="MY33" i="7"/>
  <c r="MR33" i="7"/>
  <c r="MU33" i="7"/>
  <c r="NB33" i="7"/>
  <c r="MX33" i="7"/>
  <c r="MZ33" i="7"/>
  <c r="MS33" i="7"/>
  <c r="MT33" i="7"/>
  <c r="NE33" i="7"/>
  <c r="MV33" i="7"/>
  <c r="MW33" i="7"/>
  <c r="NC3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Shawn Enterline</author>
  </authors>
  <commentList>
    <comment ref="F2" authorId="0" shapeId="0" xr:uid="{22048B55-A272-4719-B4F6-87A17BAA8E6E}">
      <text>
        <r>
          <rPr>
            <b/>
            <sz val="9"/>
            <color indexed="81"/>
            <rFont val="Tahoma"/>
            <family val="2"/>
          </rPr>
          <t>Shawn Enterline:</t>
        </r>
        <r>
          <rPr>
            <sz val="9"/>
            <color indexed="81"/>
            <rFont val="Tahoma"/>
            <family val="2"/>
          </rPr>
          <t xml:space="preserve">
This is the load average, not the actual accounting allocation.  </t>
        </r>
      </text>
    </comment>
    <comment ref="G2" authorId="0" shapeId="0" xr:uid="{94FA47B8-8BA5-44E0-BC75-7DB44EE52693}">
      <text>
        <r>
          <rPr>
            <b/>
            <sz val="9"/>
            <color indexed="81"/>
            <rFont val="Tahoma"/>
            <family val="2"/>
          </rPr>
          <t>Shawn Enterline:</t>
        </r>
        <r>
          <rPr>
            <sz val="9"/>
            <color indexed="81"/>
            <rFont val="Tahoma"/>
            <family val="2"/>
          </rPr>
          <t xml:space="preserve">
Updated 2/1/2022 with 2021 data.</t>
        </r>
      </text>
    </comment>
    <comment ref="I2" authorId="0" shapeId="0" xr:uid="{65ADA300-EA02-495A-9276-330CB3301BCE}">
      <text>
        <r>
          <rPr>
            <b/>
            <sz val="9"/>
            <color indexed="81"/>
            <rFont val="Tahoma"/>
            <family val="2"/>
          </rPr>
          <t>Shawn Enterline:</t>
        </r>
        <r>
          <rPr>
            <sz val="9"/>
            <color indexed="81"/>
            <rFont val="Tahoma"/>
            <family val="2"/>
          </rPr>
          <t xml:space="preserve">
2021 actuals from Prelim Loads query in Energy Coverage models.</t>
        </r>
      </text>
    </comment>
    <comment ref="J2" authorId="0" shapeId="0" xr:uid="{CF5DFBDE-A886-4BEE-9A19-3B9D08E68795}">
      <text>
        <r>
          <rPr>
            <b/>
            <sz val="9"/>
            <color indexed="81"/>
            <rFont val="Tahoma"/>
            <family val="2"/>
          </rPr>
          <t>Shawn Enterline:</t>
        </r>
        <r>
          <rPr>
            <sz val="9"/>
            <color indexed="81"/>
            <rFont val="Tahoma"/>
            <family val="2"/>
          </rPr>
          <t xml:space="preserve">
Updated 4/1/22 with S. Farman data.  Three year average; 2019-2021.
More data can be found at :\\vppsant\Rate Group\Revenue Requirement Projections\retail_history_v54.xls
</t>
        </r>
      </text>
    </comment>
    <comment ref="L2" authorId="0" shapeId="0" xr:uid="{D0A18F82-CD98-423C-9888-9BDB0C6BA537}">
      <text>
        <r>
          <rPr>
            <b/>
            <sz val="9"/>
            <color indexed="81"/>
            <rFont val="Tahoma"/>
            <family val="2"/>
          </rPr>
          <t>Shawn Enterline:</t>
        </r>
        <r>
          <rPr>
            <sz val="9"/>
            <color indexed="81"/>
            <rFont val="Tahoma"/>
            <family val="2"/>
          </rPr>
          <t xml:space="preserve">
AKA "Generator Name"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Shawn Enterline</author>
  </authors>
  <commentList>
    <comment ref="B22" authorId="0" shapeId="0" xr:uid="{7FFF2588-CA6C-4A15-ABE7-F8AC843DE054}">
      <text>
        <r>
          <rPr>
            <b/>
            <sz val="9"/>
            <color indexed="81"/>
            <rFont val="Tahoma"/>
            <family val="2"/>
          </rPr>
          <t>Shawn Enterline:</t>
        </r>
        <r>
          <rPr>
            <sz val="9"/>
            <color indexed="81"/>
            <rFont val="Tahoma"/>
            <family val="2"/>
          </rPr>
          <t xml:space="preserve">
Net of sharing percentage.</t>
        </r>
      </text>
    </comment>
    <comment ref="N22" authorId="0" shapeId="0" xr:uid="{1BA15C81-CAE1-47D9-8259-69C8D71CBF8A}">
      <text>
        <r>
          <rPr>
            <b/>
            <sz val="9"/>
            <color indexed="81"/>
            <rFont val="Tahoma"/>
            <family val="2"/>
          </rPr>
          <t>Shawn Enterline:</t>
        </r>
        <r>
          <rPr>
            <sz val="9"/>
            <color indexed="81"/>
            <rFont val="Tahoma"/>
            <family val="2"/>
          </rPr>
          <t xml:space="preserve">
90% REC sharing begins.</t>
        </r>
      </text>
    </comment>
    <comment ref="A119" authorId="0" shapeId="0" xr:uid="{D180E779-48FE-45D8-B854-6797C8E84649}">
      <text>
        <r>
          <rPr>
            <b/>
            <sz val="9"/>
            <color indexed="81"/>
            <rFont val="Tahoma"/>
            <family val="2"/>
          </rPr>
          <t>Shawn Enterline:</t>
        </r>
        <r>
          <rPr>
            <sz val="9"/>
            <color indexed="81"/>
            <rFont val="Tahoma"/>
            <family val="2"/>
          </rPr>
          <t xml:space="preserve">
For Crystal only.</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D15CF9F-C7C0-4194-9F81-332C2652C66E}" keepAlive="1" name="Query - REC_Purchases" description="Connection to the 'REC_Purchases' query in the workbook." type="5" refreshedVersion="8" background="1" saveData="1">
    <dbPr connection="Provider=Microsoft.Mashup.OleDb.1;Data Source=$Workbook$;Location=REC_Purchases;Extended Properties=&quot;&quot;" command="SELECT * FROM [REC_Purchases]"/>
  </connection>
  <connection id="2" xr16:uid="{6566F877-2FB1-4C55-8C45-080E99A66DF0}" keepAlive="1" name="Query - REC_Sales" description="Connection to the 'REC_Sales' query in the workbook." type="5" refreshedVersion="8" background="1" saveData="1">
    <dbPr connection="Provider=Microsoft.Mashup.OleDb.1;Data Source=$Workbook$;Location=REC_Sales;Extended Properties=&quot;&quot;" command="SELECT * FROM [REC_Sales]"/>
  </connection>
  <connection id="3" xr16:uid="{CC34F170-5743-490E-ACC1-C8AF71E5CF94}" keepAlive="1" name="Query - VELCO_Losses" description="Connection to the 'VELCO_Losses' query in the workbook." type="5" refreshedVersion="7" background="1" saveData="1">
    <dbPr connection="Provider=Microsoft.Mashup.OleDb.1;Data Source=$Workbook$;Location=VELCO_Losses;Extended Properties=&quot;&quot;" command="SELECT * FROM [VELCO_Losses]"/>
  </connection>
</connections>
</file>

<file path=xl/sharedStrings.xml><?xml version="1.0" encoding="utf-8"?>
<sst xmlns="http://schemas.openxmlformats.org/spreadsheetml/2006/main" count="956" uniqueCount="400">
  <si>
    <t>Table of Contents</t>
  </si>
  <si>
    <t>#</t>
  </si>
  <si>
    <t>Tab</t>
  </si>
  <si>
    <t>Gap_Chart_Table!A1</t>
  </si>
  <si>
    <t>Change</t>
  </si>
  <si>
    <t>System_Name</t>
  </si>
  <si>
    <t>System_ID</t>
  </si>
  <si>
    <t>ISO_Load_Asset_ID</t>
  </si>
  <si>
    <t>ISO_Customer_ID</t>
  </si>
  <si>
    <t>Invoice_Group</t>
  </si>
  <si>
    <t>Resources_Name</t>
  </si>
  <si>
    <t>Capacity</t>
  </si>
  <si>
    <t>Group_ID</t>
  </si>
  <si>
    <t>Unit_ID</t>
  </si>
  <si>
    <t>ISO_Asset_ID</t>
  </si>
  <si>
    <t>Location_ID</t>
  </si>
  <si>
    <t>Load_Zone_ID</t>
  </si>
  <si>
    <t>BARTON HYDRO</t>
  </si>
  <si>
    <t>Barton Hydro</t>
  </si>
  <si>
    <t>Barton</t>
  </si>
  <si>
    <t>CADYS FALLS</t>
  </si>
  <si>
    <t>Cadys Falls Hydro</t>
  </si>
  <si>
    <t>Enosburg</t>
  </si>
  <si>
    <t>WMA CHESTER SOLAR 1</t>
  </si>
  <si>
    <t>Chester Solar</t>
  </si>
  <si>
    <t>ENOSBURG HYDRO</t>
  </si>
  <si>
    <t>Enosburg Falls Hydro</t>
  </si>
  <si>
    <t>Hardwick</t>
  </si>
  <si>
    <t>HIGHGATE FALLS</t>
  </si>
  <si>
    <t>Highgate Hydro #1-4</t>
  </si>
  <si>
    <t>Fitchburg Landfill</t>
  </si>
  <si>
    <t>Jacksonville</t>
  </si>
  <si>
    <t>HQUS Contract</t>
  </si>
  <si>
    <t>HIGHGATE FALLS #5</t>
  </si>
  <si>
    <t>Highgate Hydro #5</t>
  </si>
  <si>
    <t>Johnson</t>
  </si>
  <si>
    <t>HQ VJO Contract</t>
  </si>
  <si>
    <t>BARKER UPPER HYDRO</t>
  </si>
  <si>
    <t>Kruger Hydro</t>
  </si>
  <si>
    <t>Ludlow</t>
  </si>
  <si>
    <t>Seabrook PPA</t>
  </si>
  <si>
    <t>BARKER LOWER HYDRO</t>
  </si>
  <si>
    <t>Lyndonville</t>
  </si>
  <si>
    <t>Seabrook 2018-22 Purchase</t>
  </si>
  <si>
    <t>BROWNS MILL HYDRO</t>
  </si>
  <si>
    <t>Morrisville</t>
  </si>
  <si>
    <t>NYPA Niagara Contract</t>
  </si>
  <si>
    <t>GARDINER HYDRO</t>
  </si>
  <si>
    <t>NYPA St. Lawrence Contract</t>
  </si>
  <si>
    <t>PITTSFIELD HYDRO</t>
  </si>
  <si>
    <t>McNeil Facility</t>
  </si>
  <si>
    <t>Northfield</t>
  </si>
  <si>
    <t>BLACKSTONE HYDRO LOAD REDUCER</t>
  </si>
  <si>
    <t>Morrisville Hydro #2</t>
  </si>
  <si>
    <t>Orleans</t>
  </si>
  <si>
    <t>J C MCNEIL</t>
  </si>
  <si>
    <t>Swanton</t>
  </si>
  <si>
    <t>MORRISVILLE PLANT #2</t>
  </si>
  <si>
    <t>SWANTON GT-2</t>
  </si>
  <si>
    <t>Project #10</t>
  </si>
  <si>
    <t>SWANTON GT-1</t>
  </si>
  <si>
    <t>Ryegate Facility</t>
  </si>
  <si>
    <t>H.K. SANDERS</t>
  </si>
  <si>
    <t>Sanders Hydro</t>
  </si>
  <si>
    <t>STONY BROOK GT1C</t>
  </si>
  <si>
    <t>Stony Brook Station</t>
  </si>
  <si>
    <t>STONY BROOK GT1B</t>
  </si>
  <si>
    <t>STONY BROOK GT1A</t>
  </si>
  <si>
    <t>Standard Offer Program - LR_Old</t>
  </si>
  <si>
    <t>VAIL &amp; GREAT FALLS</t>
  </si>
  <si>
    <t>Vail &amp; Great Falls Hydro</t>
  </si>
  <si>
    <t>Standard Offer Program - LR_New</t>
  </si>
  <si>
    <t>WOLCOTT HYDRO #1</t>
  </si>
  <si>
    <t>Wolcott Hydro</t>
  </si>
  <si>
    <t>Standard Offer Program - SOG</t>
  </si>
  <si>
    <t>YARMOUTH 4</t>
  </si>
  <si>
    <t>Wyman Station</t>
  </si>
  <si>
    <t>FITCHBURG LANDFILL</t>
  </si>
  <si>
    <t>VEPPI Program</t>
  </si>
  <si>
    <t>RYEGATE 1-NEW</t>
  </si>
  <si>
    <t>SEABROOK 2018-22 ON-PEAK</t>
  </si>
  <si>
    <t>SEABROOK 2018-22 OFF-PEAK</t>
  </si>
  <si>
    <t>SEABROOK</t>
  </si>
  <si>
    <t>STANDARD OFFER PROGRAM - LR OLD</t>
  </si>
  <si>
    <t>STANDARD OFFER PROGRAM - LR NEW</t>
  </si>
  <si>
    <t>STANDARD OFFER PROGRAM - SOG</t>
  </si>
  <si>
    <t>VEPPI PROGRAM</t>
  </si>
  <si>
    <t>ENERGY MODEL RESULTS SUMMARY - Gap Chart Data</t>
  </si>
  <si>
    <t>Total Load - Including Losses</t>
  </si>
  <si>
    <t>MA_1</t>
  </si>
  <si>
    <t>MA_2</t>
  </si>
  <si>
    <t>MA_3</t>
  </si>
  <si>
    <t>CT_1</t>
  </si>
  <si>
    <t>CT_2</t>
  </si>
  <si>
    <t>CT_3</t>
  </si>
  <si>
    <t>RI_1</t>
  </si>
  <si>
    <t>RI_2</t>
  </si>
  <si>
    <t>RI_3</t>
  </si>
  <si>
    <t>ME_1</t>
  </si>
  <si>
    <t>ME_2</t>
  </si>
  <si>
    <t>ME_3</t>
  </si>
  <si>
    <t>NH_1</t>
  </si>
  <si>
    <t>NH_2</t>
  </si>
  <si>
    <t>NH_3</t>
  </si>
  <si>
    <t>VT_1</t>
  </si>
  <si>
    <t>VT_2</t>
  </si>
  <si>
    <t>VT_3</t>
  </si>
  <si>
    <t>x</t>
  </si>
  <si>
    <t>Class</t>
  </si>
  <si>
    <t>REC_Class</t>
  </si>
  <si>
    <t>N/A</t>
  </si>
  <si>
    <t>RES Requirements for VPPSA Members</t>
  </si>
  <si>
    <t>% of Retail Sales</t>
  </si>
  <si>
    <t>Year</t>
  </si>
  <si>
    <t>VT_2_Requirement</t>
  </si>
  <si>
    <t>VT_3_Requirement</t>
  </si>
  <si>
    <t>Dist_Loss_%</t>
  </si>
  <si>
    <t>Distribution Losses</t>
  </si>
  <si>
    <t>Retail Sales</t>
  </si>
  <si>
    <t>VPPSA Total</t>
  </si>
  <si>
    <t>Utility</t>
  </si>
  <si>
    <t>Source:</t>
  </si>
  <si>
    <t>REC</t>
  </si>
  <si>
    <t>Std_Offer_%</t>
  </si>
  <si>
    <t>Standard Offer REC Generation by Class (MWH)</t>
  </si>
  <si>
    <t>LOOKUPS!A1</t>
  </si>
  <si>
    <t>REC_PRICE_FCST!A1</t>
  </si>
  <si>
    <t>STD_OFFER_RECs!A1</t>
  </si>
  <si>
    <t>NM_MWH!A1</t>
  </si>
  <si>
    <t>RES_MWH_FCST!A1</t>
  </si>
  <si>
    <t>VPPSA Tier 3 Program Savings</t>
  </si>
  <si>
    <t>T3 MWH</t>
  </si>
  <si>
    <t>% of Req.</t>
  </si>
  <si>
    <t>$/MWH</t>
  </si>
  <si>
    <t>RES_%_Share</t>
  </si>
  <si>
    <t>Alternative Compliance Payment ($/MWH)</t>
  </si>
  <si>
    <t>VT_1 - VT_2</t>
  </si>
  <si>
    <t>VT_1_Requirement (Net of VT_2)</t>
  </si>
  <si>
    <t>VT_1 $/MWH</t>
  </si>
  <si>
    <t>REC Price Forecast</t>
  </si>
  <si>
    <t>MWH</t>
  </si>
  <si>
    <t>$</t>
  </si>
  <si>
    <t>Renewable Energy Standard Cost Forecast</t>
  </si>
  <si>
    <t>TOTAL VT_1 SUPPLY</t>
  </si>
  <si>
    <t>TOTAL VT_2 SUPPLY</t>
  </si>
  <si>
    <t>Check = 0</t>
  </si>
  <si>
    <t>VT_2 $/MWH</t>
  </si>
  <si>
    <t>VT_2 Budget</t>
  </si>
  <si>
    <t>VT_1 Budget</t>
  </si>
  <si>
    <t>VT_2 Surplus</t>
  </si>
  <si>
    <t>VT_3 Programs</t>
  </si>
  <si>
    <t>Total VT_3 SUPPLY</t>
  </si>
  <si>
    <t>VT_3 Budget</t>
  </si>
  <si>
    <t>MIN of [VT_2, VT_3] $/MWH</t>
  </si>
  <si>
    <t>REC &amp; RES MODEL SUMMARY</t>
  </si>
  <si>
    <t>Total</t>
  </si>
  <si>
    <t>VT_Loss_%</t>
  </si>
  <si>
    <t>Vermont Losses</t>
  </si>
  <si>
    <t>VT_1 Bank Balance</t>
  </si>
  <si>
    <t>VT_2 Bank</t>
  </si>
  <si>
    <t>VT_3 Surplus/(Deficit)</t>
  </si>
  <si>
    <t>Emissions Model</t>
  </si>
  <si>
    <t>Minimum Renewable MWH</t>
  </si>
  <si>
    <t>Nuclear MWH</t>
  </si>
  <si>
    <t>Total Non-Emitting MWH</t>
  </si>
  <si>
    <t>Surplus Tier I</t>
  </si>
  <si>
    <t>Emitting MWH</t>
  </si>
  <si>
    <t>lbs</t>
  </si>
  <si>
    <t>Portfolio Average (lbs/MWH)</t>
  </si>
  <si>
    <t>VT_1 Surplus/(Deficit) - Current Yr</t>
  </si>
  <si>
    <t>VT_1 Net Balance</t>
  </si>
  <si>
    <t>VT_2 Surplus/(Deficit) - Current Yr</t>
  </si>
  <si>
    <t>Fox Islands</t>
  </si>
  <si>
    <t>Ashland</t>
  </si>
  <si>
    <t>New Hampton</t>
  </si>
  <si>
    <t>Total PV for Tier II and III</t>
  </si>
  <si>
    <t>Size of Tier II PV (MW to fill deficit @ 19% CF)</t>
  </si>
  <si>
    <t>Size of Tier III PV (MW to fill deficit @ 19% CF)</t>
  </si>
  <si>
    <t># of Tier III CCHPs to fill deficit at 15 MWH/unit</t>
  </si>
  <si>
    <t>RGGI $/Ton</t>
  </si>
  <si>
    <t>Tons/Year</t>
  </si>
  <si>
    <t>$/Year @ $100/Ton</t>
  </si>
  <si>
    <t>Calendar (Vintage) Year</t>
  </si>
  <si>
    <t>Generation Month</t>
  </si>
  <si>
    <t>GIS - REC Creation Month</t>
  </si>
  <si>
    <t>GIS - Vintage Qtr</t>
  </si>
  <si>
    <t>Q1 2021</t>
  </si>
  <si>
    <t>Q2 2021</t>
  </si>
  <si>
    <t>Q3 2021</t>
  </si>
  <si>
    <t>Q4 2021</t>
  </si>
  <si>
    <t>Q1 2022</t>
  </si>
  <si>
    <t>Q2 2022</t>
  </si>
  <si>
    <t>Q3 2022</t>
  </si>
  <si>
    <t>Q4 2022</t>
  </si>
  <si>
    <t>Q1 2023</t>
  </si>
  <si>
    <t>Q2 2023</t>
  </si>
  <si>
    <t>Q3 2023</t>
  </si>
  <si>
    <t>Q4 2023</t>
  </si>
  <si>
    <t>Q1 2024</t>
  </si>
  <si>
    <t>Q2 2024</t>
  </si>
  <si>
    <t>Q3 2024</t>
  </si>
  <si>
    <t>Q4 2024</t>
  </si>
  <si>
    <t>GIS - Last Trading Month</t>
  </si>
  <si>
    <t>Budget Month (6 month lag)</t>
  </si>
  <si>
    <t>REC Model</t>
  </si>
  <si>
    <t>Dates &amp; Timing</t>
  </si>
  <si>
    <t>Generation</t>
  </si>
  <si>
    <t>Generation (MWh)</t>
  </si>
  <si>
    <t>REC Class</t>
  </si>
  <si>
    <t>MA Class II</t>
  </si>
  <si>
    <t>Fitchburg</t>
  </si>
  <si>
    <t>MA Class I</t>
  </si>
  <si>
    <t>McNeil</t>
  </si>
  <si>
    <t>CT Class I</t>
  </si>
  <si>
    <t>Ryegate</t>
  </si>
  <si>
    <t>Highgate Falls Unit #5</t>
  </si>
  <si>
    <t>NH Class I</t>
  </si>
  <si>
    <t>Standard Offer</t>
  </si>
  <si>
    <t>Forward Sales (MWH)</t>
  </si>
  <si>
    <t>Forward Prices</t>
  </si>
  <si>
    <t>Forecast Revenues</t>
  </si>
  <si>
    <t>Fwd Sales Prices (Ave $/MWH)</t>
  </si>
  <si>
    <t>Fcst Sales (Spot) Prices ($/MWH)</t>
  </si>
  <si>
    <t>Source: Index Match</t>
  </si>
  <si>
    <t>All Forward Sales (100%)</t>
  </si>
  <si>
    <t>Allocated Fwd Sales</t>
  </si>
  <si>
    <t>Fwd Sales Alloc %</t>
  </si>
  <si>
    <t>Net Metering</t>
  </si>
  <si>
    <t>Cady's Falls</t>
  </si>
  <si>
    <t>Size of Tier I Hydro (MW to fill deficit @ 40% CF)</t>
  </si>
  <si>
    <t>VT_2 Bank Balance (No banking, just liquidate each year)</t>
  </si>
  <si>
    <t>2019 Actual Standard Offer REC Distributions.xlsx</t>
  </si>
  <si>
    <t>Formula ---&gt;</t>
  </si>
  <si>
    <t>REC_SALES_FCST</t>
  </si>
  <si>
    <t>2020 is equal to actuals from 7/19 - 6/20 from the NM Data Master spreadsheet.</t>
  </si>
  <si>
    <t>Net Metering MWH Forecast - Tier II Only</t>
  </si>
  <si>
    <t>Total REC Sales</t>
  </si>
  <si>
    <t>Great Falls</t>
  </si>
  <si>
    <t>Billings Road</t>
  </si>
  <si>
    <t>Bone Hill</t>
  </si>
  <si>
    <t>Lawrence Brook</t>
  </si>
  <si>
    <t>Source: Energy Model</t>
  </si>
  <si>
    <t>Forward Prices from GT Environmental</t>
  </si>
  <si>
    <t>%</t>
  </si>
  <si>
    <t>Tier III Requirement</t>
  </si>
  <si>
    <t>Tier II Requirement</t>
  </si>
  <si>
    <t>Tier I Requirement Net</t>
  </si>
  <si>
    <t>2019 Retail Sales</t>
  </si>
  <si>
    <t>kWh</t>
  </si>
  <si>
    <t>VPPSA</t>
  </si>
  <si>
    <t>System</t>
  </si>
  <si>
    <t>III</t>
  </si>
  <si>
    <t>II</t>
  </si>
  <si>
    <t>I</t>
  </si>
  <si>
    <t>2019 Bank After Internal Transactions</t>
  </si>
  <si>
    <t>Actuals: Jly-19 - Jun-20</t>
  </si>
  <si>
    <t>VPPSA Full Members Total</t>
  </si>
  <si>
    <t>kWh/Yr</t>
  </si>
  <si>
    <t>Net Metering Forecast</t>
  </si>
  <si>
    <t>Tier I Requirement Gross</t>
  </si>
  <si>
    <t>Calendar</t>
  </si>
  <si>
    <t xml:space="preserve">Tell me something about this trade. . . </t>
  </si>
  <si>
    <t>Sale</t>
  </si>
  <si>
    <t>DELIVERY DATE IS MAY 15, 2022</t>
  </si>
  <si>
    <t xml:space="preserve">Total RES Budget </t>
  </si>
  <si>
    <t>2023-2032 Tier I Contract (RECs only)</t>
  </si>
  <si>
    <t>2028-2040 Energy + Tier I PPA</t>
  </si>
  <si>
    <t>CAL 22 Total</t>
  </si>
  <si>
    <t>NYPA</t>
  </si>
  <si>
    <t>Source: 2022 Tier III Budget</t>
  </si>
  <si>
    <t>Custom Programs</t>
  </si>
  <si>
    <t>Utilities fund 100% of custom programs.</t>
  </si>
  <si>
    <t>No VPPSA-wide custom budget.</t>
  </si>
  <si>
    <t>This entry corresponds to VCM contract number 4860.  _x000D_
_x000D_
It is an energy + VT1 REC purchase from Brookfield from August 2021 - October 2021._x000D_
_x000D_
It is 100% allocated to Swanton, and is meant to make up for a forecast deficit of renewable energy for the purpose of avoiding the Standard Offer Program.  _x000D_
_x000D_
Swanton will be net long on energy, but should have a small surplus of VT1 RECs for the purposes of the Std. Offer Program avoidance._x000D_
_x000D_
Note that Swanton will still need to purchase more VT1 RECs for RES compliance, however.  This will be done in a future trade._x000D_
_x000D_
The implied cost of the RECs is $6.60/MWH, which is priced at zero in this entry per Ken Nolan.  Swanton will simply pay the bundled price ($45.35/MWH) through the energy transaction in the CDA.</t>
  </si>
  <si>
    <t>No notes</t>
  </si>
  <si>
    <t>Part of strip for 2022-2024. Other transaction IDs 208, 210</t>
  </si>
  <si>
    <t>Part of strip sale. 20k per year from 2022-2024. Transaction reference #s 205 and 207 are also part of this sale. _x000D_
_x000D_
_x000D_
Pay Broker when RECs are delivered.</t>
  </si>
  <si>
    <t>Part of strip for 2022-2024. Other transaction IDs 208, 209</t>
  </si>
  <si>
    <t>Part of strip sale. 20k per year from 2022-2024. Transaction reference #s 205 and 206 are also part of this sale. _x000D_
_x000D_
_x000D_
Pay Broker when RECs are delivered.</t>
  </si>
  <si>
    <t>tradeID</t>
  </si>
  <si>
    <t>tradeStatus</t>
  </si>
  <si>
    <t>buyerID</t>
  </si>
  <si>
    <t>buyerCode</t>
  </si>
  <si>
    <t>sellerID</t>
  </si>
  <si>
    <t>sellerCode</t>
  </si>
  <si>
    <t>recClass</t>
  </si>
  <si>
    <t>recYear</t>
  </si>
  <si>
    <t>recQuarter</t>
  </si>
  <si>
    <t>recMonth</t>
  </si>
  <si>
    <t>recCount</t>
  </si>
  <si>
    <t>recPrice</t>
  </si>
  <si>
    <t>recCost</t>
  </si>
  <si>
    <t>stripTrade</t>
  </si>
  <si>
    <t>brokerID</t>
  </si>
  <si>
    <t>brokerCode</t>
  </si>
  <si>
    <t>brokerFee</t>
  </si>
  <si>
    <t>tradeDate</t>
  </si>
  <si>
    <t>deliveryDate</t>
  </si>
  <si>
    <t>paymentDate</t>
  </si>
  <si>
    <t>tradeNote</t>
  </si>
  <si>
    <t>Open</t>
  </si>
  <si>
    <t>Dynegy</t>
  </si>
  <si>
    <t>MA2</t>
  </si>
  <si>
    <t>GT</t>
  </si>
  <si>
    <t>Exelon</t>
  </si>
  <si>
    <t>MA1</t>
  </si>
  <si>
    <t>NextEra</t>
  </si>
  <si>
    <t>CT1</t>
  </si>
  <si>
    <t>TFS</t>
  </si>
  <si>
    <t>3Degrees</t>
  </si>
  <si>
    <t>NH1</t>
  </si>
  <si>
    <t>Direct</t>
  </si>
  <si>
    <t>CT1;MA1</t>
  </si>
  <si>
    <t>Brookfield</t>
  </si>
  <si>
    <t>VT1</t>
  </si>
  <si>
    <t>None</t>
  </si>
  <si>
    <t/>
  </si>
  <si>
    <t>This represents the first year of a five year energy + REC purchase from Brookfield.  The RECs are zero cost because the energy contract includes the entire price.</t>
  </si>
  <si>
    <t>This contract is for the REC-only portion of the Brookfield energy + REC purchase from 2023-2027.  It is priced at zero because the energy contract includes the entire price of the contract.</t>
  </si>
  <si>
    <t>This is the REC-only portion of the energy + REC PPA with Brookfield, 2023-2027.  It is priced at zero becuase the full PPA price is built into the energy only contract.</t>
  </si>
  <si>
    <t>WEC</t>
  </si>
  <si>
    <t>FIEC</t>
  </si>
  <si>
    <t>Prices are set to the bid side of GT Environmental's price history sheet.</t>
  </si>
  <si>
    <t>Utility Name</t>
  </si>
  <si>
    <t>UTL</t>
  </si>
  <si>
    <t>SLAL</t>
  </si>
  <si>
    <t>TNL</t>
  </si>
  <si>
    <t>SLAL %</t>
  </si>
  <si>
    <t>TNL %</t>
  </si>
  <si>
    <t>VELCO_Losses</t>
  </si>
  <si>
    <t>VELCO Losses</t>
  </si>
  <si>
    <t>2021 is actuals from the NM Data Master spreadsheet.</t>
  </si>
  <si>
    <t>&lt;--- Actuals</t>
  </si>
  <si>
    <t>Std_Offer_VPPSA_%</t>
  </si>
  <si>
    <t>v_transactionID</t>
  </si>
  <si>
    <t>v_transactionType</t>
  </si>
  <si>
    <t>v_buyer</t>
  </si>
  <si>
    <t>v_seller</t>
  </si>
  <si>
    <t>v_vintage</t>
  </si>
  <si>
    <t>v_recType</t>
  </si>
  <si>
    <t>v_quantity</t>
  </si>
  <si>
    <t>v_delivered</t>
  </si>
  <si>
    <t>v_remaining</t>
  </si>
  <si>
    <t>v_unitID</t>
  </si>
  <si>
    <t>v_price</t>
  </si>
  <si>
    <t>v_amount</t>
  </si>
  <si>
    <t>v_broker</t>
  </si>
  <si>
    <t>v_brokerAmount</t>
  </si>
  <si>
    <t>v_tradeDate</t>
  </si>
  <si>
    <t>v_deliveryQuarter</t>
  </si>
  <si>
    <t>v_deliveryDate</t>
  </si>
  <si>
    <t>v_transactionNotes</t>
  </si>
  <si>
    <t>Fitchburg Methane</t>
  </si>
  <si>
    <t>McNeil Wood</t>
  </si>
  <si>
    <t>Ryegate Wood</t>
  </si>
  <si>
    <t>S.O. Load Reducers</t>
  </si>
  <si>
    <t>Source: REC sales tab.</t>
  </si>
  <si>
    <t>Source: REC Sales tab.</t>
  </si>
  <si>
    <t>CAGR =</t>
  </si>
  <si>
    <t>Source: S. Farman</t>
  </si>
  <si>
    <t>$/Year @ $13.50/Ton</t>
  </si>
  <si>
    <t>AESC 2021 $/Ton</t>
  </si>
  <si>
    <t>2021 Residual Mix (lbs/MWH)</t>
  </si>
  <si>
    <t>2021 System Mix (lbs/MWH)</t>
  </si>
  <si>
    <t>Proposed RES Statute "100% by 2030 &amp; 2X Tier II"</t>
  </si>
  <si>
    <t>RES Requirements for VPPSA Members (Linked)</t>
  </si>
  <si>
    <t>RES Requirements for VPPSA Members (Hard)</t>
  </si>
  <si>
    <t>Off Shore Wind</t>
  </si>
  <si>
    <t>Tier II Solar PPA</t>
  </si>
  <si>
    <t>2023-2042 NPV</t>
  </si>
  <si>
    <t>RES 1.0</t>
  </si>
  <si>
    <t>RES 2.0</t>
  </si>
  <si>
    <t>Delta</t>
  </si>
  <si>
    <t>UNIT CONTINGENT!!!_x000D_
_x000D_
This is a unit contingent trade after the firm contract of 3000 is delivered._x000D_
_x000D_
Initial Contract was 2000 UC. Delivered all remaining RECs of 1106 so HD updated the assigned RECs to match delivered RECs. 4/26/22</t>
  </si>
  <si>
    <t>Fox Island didn't have enough generation to cover their REC sales for 2021. VPPSA felt going to market for 195 would be more trouble than it was worth and potentially would decrease the price of RECs so we sold this small volume. We will deliver to counterparty of FIEC choice._x000D_
_x000D_
Trasnferred all from Barton Solar Farm 4/26/22.</t>
  </si>
  <si>
    <t>Const</t>
  </si>
  <si>
    <t>Seller is Constellation. I'm unclear if "Const" means Constellation in this database</t>
  </si>
  <si>
    <t>Delivered 4/28/22</t>
  </si>
  <si>
    <t>ENGIE</t>
  </si>
  <si>
    <t>CT1;MA1;ME1;RI1;NH1</t>
  </si>
  <si>
    <t>Also, ME Class IA. _x000D_
_x000D_
Buyer is ENGIE but not in system as of 5/27/22._x000D_
_x000D_
RECs delivered 6/10/22</t>
  </si>
  <si>
    <t>ME1;NH1</t>
  </si>
  <si>
    <t>Also ME Class IA_x000D_
_x000D_
Buyer is ENGIE but they're not in the counterparty list so currently shown as VPPSA_x000D_
_x000D_
RECs delivered 6/10/22</t>
  </si>
  <si>
    <t>MA1;RI1</t>
  </si>
  <si>
    <t>Buyer is ENGIE but they're not in the system so I put VPPSA down as the buyer for now._x000D_
_x000D_
Units are: Barton solar Farm, Bobbin Mill, Butternut Mountain, Charlotte Solar, Chester Solar Farm, White River Junction, Williamstown_x000D_
_x000D_
RECs delivered 6/10/22</t>
  </si>
  <si>
    <t>RI1</t>
  </si>
  <si>
    <t>ENGIE is the counterparty but not in the system so put VPPSA down as buyer._x000D_
_x000D_
Standard Offer units are: Cersosimo Lumber, Troy Hyrdo, North Hartland_x000D_
_x000D_
RECs delivered 6/10/22</t>
  </si>
  <si>
    <t>Buyer is ENGIE but not in system so put VPPSA down instead_x000D_
_x000D_
RECs delivered 6/10/22</t>
  </si>
  <si>
    <t>Closed</t>
  </si>
  <si>
    <t>Carbon</t>
  </si>
  <si>
    <t>ME2;VT1</t>
  </si>
  <si>
    <t>Amerex</t>
  </si>
  <si>
    <t>Not Specified</t>
  </si>
  <si>
    <t>Internal sale_x000D_
_x000D_
Barton: 2139_x000D_
Ludlow: 11934</t>
  </si>
  <si>
    <t>Internal Purchase_x000D_
_x000D_
Hardwick: 1921_x000D_
Johnson: 479_x000D_
Morrisville: 7110_x000D_
Swanton: 4563</t>
  </si>
  <si>
    <t>VT2</t>
  </si>
  <si>
    <t>Internal Sale_x000D_
_x000D_
Hardwick: 1128_x000D_
Morrisville: 1723</t>
  </si>
  <si>
    <t>Internal Purchase_x000D_
_x000D_
Barton: 109_x000D_
Enosburg Falls: 62_x000D_
Jacksonville: 84_x000D_
Johnson: 282_x000D_
Ludlow: 1310_x000D_
Northfield: 677_x000D_
Orleans: 327</t>
  </si>
  <si>
    <t>Part of strip sale. 20k per year from 2022-2024. Transaction reference #s 206 and 207 are also part of this sale. _x000D_
_x000D_
_x000D_
Pay Broker when RECs are delivered._x000D_
_x000D_
8814 Q1 RECs delivered 7/28/22</t>
  </si>
  <si>
    <t>Part of strip for 2022-2024. Other transaction IDs 209, 210_x000D_
_x000D_
15,251 Delivered 8/11/22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</si>
</sst>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0_);[Red]\(&quot;$&quot;#,##0\)"/>
    <numFmt numFmtId="8" formatCode="&quot;$&quot;#,##0.00_);[Red]\(&quot;$&quot;#,##0.00\)"/>
    <numFmt numFmtId="44" formatCode="_(&quot;$&quot;* #,##0.00_);_(&quot;$&quot;* \(#,##0.00\);_(&quot;$&quot;* &quot;-&quot;??_);_(@_)"/>
    <numFmt numFmtId="43" formatCode="_(* #,##0.00_);_(* \(#,##0.00\);_(* &quot;-&quot;??_);_(@_)"/>
    <numFmt numFmtId="164" formatCode="[$-409]mmm\-yy;@"/>
    <numFmt numFmtId="165" formatCode="&quot;$&quot;#,##0.00"/>
    <numFmt numFmtId="166" formatCode="0.0%"/>
    <numFmt numFmtId="167" formatCode="#,##0.0"/>
    <numFmt numFmtId="168" formatCode="0.000%"/>
    <numFmt numFmtId="169" formatCode="0.0"/>
    <numFmt numFmtId="170" formatCode="&quot;$&quot;#,##0"/>
    <numFmt numFmtId="171" formatCode="_(* #,##0_);_(* \(#,##0\);_(* &quot;-&quot;??_);_(@_)"/>
    <numFmt numFmtId="172" formatCode="0.000"/>
    <numFmt numFmtId="173" formatCode="_(&quot;$&quot;* #,##0_);_(&quot;$&quot;* \(#,##0\);_(&quot;$&quot;*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1"/>
      <name val="Calibri"/>
      <family val="2"/>
      <scheme val="minor"/>
    </font>
    <font>
      <sz val="11"/>
      <name val="Calibri"/>
      <family val="2"/>
      <scheme val="minor"/>
    </font>
    <font>
      <b/>
      <sz val="9"/>
      <color indexed="81"/>
      <name val="Tahoma"/>
      <family val="2"/>
    </font>
    <font>
      <sz val="9"/>
      <color indexed="81"/>
      <name val="Tahoma"/>
      <family val="2"/>
    </font>
    <font>
      <b/>
      <sz val="12"/>
      <color rgb="FF000000"/>
      <name val="Calibri"/>
      <family val="2"/>
      <scheme val="minor"/>
    </font>
    <font>
      <sz val="12"/>
      <color rgb="FF000000"/>
      <name val="Calibri"/>
      <family val="2"/>
      <scheme val="minor"/>
    </font>
    <font>
      <b/>
      <sz val="11"/>
      <color theme="0"/>
      <name val="Calibri"/>
      <family val="2"/>
      <scheme val="minor"/>
    </font>
    <font>
      <b/>
      <sz val="12"/>
      <color theme="1"/>
      <name val="Calibri"/>
      <family val="2"/>
      <scheme val="minor"/>
    </font>
    <font>
      <b/>
      <u/>
      <sz val="11"/>
      <color theme="1"/>
      <name val="Calibri"/>
      <family val="2"/>
      <scheme val="minor"/>
    </font>
    <font>
      <sz val="8"/>
      <name val="Calibri"/>
      <family val="2"/>
      <scheme val="minor"/>
    </font>
    <font>
      <sz val="10"/>
      <color theme="1"/>
      <name val="Arial"/>
      <family val="2"/>
    </font>
    <font>
      <i/>
      <sz val="11"/>
      <color theme="1"/>
      <name val="Calibri"/>
      <family val="2"/>
      <scheme val="minor"/>
    </font>
    <font>
      <b/>
      <i/>
      <u/>
      <sz val="11"/>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rgb="FF00B050"/>
        <bgColor indexed="64"/>
      </patternFill>
    </fill>
    <fill>
      <patternFill patternType="solid">
        <fgColor theme="0" tint="-0.249977111117893"/>
        <bgColor indexed="64"/>
      </patternFill>
    </fill>
    <fill>
      <patternFill patternType="solid">
        <fgColor rgb="FFFFFFCC"/>
        <bgColor indexed="64"/>
      </patternFill>
    </fill>
    <fill>
      <patternFill patternType="solid">
        <fgColor theme="4"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top/>
      <bottom style="medium">
        <color indexed="64"/>
      </bottom>
      <diagonal/>
    </border>
  </borders>
  <cellStyleXfs count="9">
    <xf numFmtId="0" fontId="0" fillId="0" borderId="0"/>
    <xf numFmtId="9" fontId="1" fillId="0" borderId="0" applyFon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4" fillId="0" borderId="0"/>
    <xf numFmtId="0" fontId="1" fillId="0" borderId="0"/>
    <xf numFmtId="9" fontId="14" fillId="0" borderId="0" applyFont="0" applyFill="0" applyBorder="0" applyAlignment="0" applyProtection="0"/>
    <xf numFmtId="43" fontId="14" fillId="0" borderId="0" applyFont="0" applyFill="0" applyBorder="0" applyAlignment="0" applyProtection="0"/>
  </cellStyleXfs>
  <cellXfs count="176">
    <xf numFmtId="0" fontId="0" fillId="0" borderId="0" xfId="0"/>
    <xf numFmtId="0" fontId="2" fillId="0" borderId="0" xfId="0" applyFont="1"/>
    <xf numFmtId="0" fontId="2" fillId="2" borderId="1" xfId="0" applyFont="1" applyFill="1" applyBorder="1" applyAlignment="1">
      <alignment horizontal="center"/>
    </xf>
    <xf numFmtId="0" fontId="2" fillId="2" borderId="1" xfId="0" applyFont="1" applyFill="1" applyBorder="1"/>
    <xf numFmtId="0" fontId="0" fillId="0" borderId="1" xfId="0" applyBorder="1" applyAlignment="1">
      <alignment horizontal="center"/>
    </xf>
    <xf numFmtId="0" fontId="0" fillId="0" borderId="1" xfId="0" applyBorder="1"/>
    <xf numFmtId="0" fontId="4"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0" fontId="5" fillId="0" borderId="1" xfId="0" applyFont="1" applyBorder="1" applyAlignment="1">
      <alignment horizontal="center"/>
    </xf>
    <xf numFmtId="0" fontId="0" fillId="0" borderId="1" xfId="0" applyBorder="1" applyAlignment="1">
      <alignment horizontal="left"/>
    </xf>
    <xf numFmtId="0" fontId="5" fillId="0" borderId="1" xfId="0" applyFont="1" applyBorder="1" applyAlignment="1">
      <alignment horizontal="left"/>
    </xf>
    <xf numFmtId="0" fontId="2" fillId="0" borderId="1" xfId="0" applyFont="1" applyBorder="1" applyAlignment="1">
      <alignment horizontal="center"/>
    </xf>
    <xf numFmtId="0" fontId="2" fillId="3" borderId="1" xfId="0" applyFont="1" applyFill="1" applyBorder="1" applyAlignment="1">
      <alignment horizontal="left" vertical="center" wrapText="1"/>
    </xf>
    <xf numFmtId="0" fontId="2" fillId="0" borderId="0" xfId="0" applyFont="1" applyAlignment="1">
      <alignment vertical="center" wrapText="1"/>
    </xf>
    <xf numFmtId="3" fontId="0" fillId="0" borderId="1" xfId="0" applyNumberFormat="1" applyBorder="1" applyAlignment="1">
      <alignment horizontal="center" vertical="center"/>
    </xf>
    <xf numFmtId="3" fontId="0" fillId="0" borderId="0" xfId="0" applyNumberFormat="1"/>
    <xf numFmtId="165" fontId="0" fillId="0" borderId="0" xfId="3" applyNumberFormat="1" applyFont="1" applyAlignment="1">
      <alignment horizontal="center"/>
    </xf>
    <xf numFmtId="0" fontId="2" fillId="0" borderId="0" xfId="0" applyFont="1" applyAlignment="1">
      <alignment horizontal="center"/>
    </xf>
    <xf numFmtId="0" fontId="0" fillId="0" borderId="4" xfId="0" applyBorder="1" applyAlignment="1">
      <alignment horizontal="center"/>
    </xf>
    <xf numFmtId="10" fontId="0" fillId="0" borderId="1" xfId="1" applyNumberFormat="1" applyFont="1" applyBorder="1" applyAlignment="1">
      <alignment horizontal="center"/>
    </xf>
    <xf numFmtId="166" fontId="0" fillId="0" borderId="1" xfId="1" applyNumberFormat="1" applyFont="1" applyBorder="1" applyAlignment="1">
      <alignment horizontal="center"/>
    </xf>
    <xf numFmtId="3" fontId="0" fillId="0" borderId="1" xfId="0" applyNumberFormat="1" applyBorder="1" applyAlignment="1">
      <alignment horizontal="center"/>
    </xf>
    <xf numFmtId="0" fontId="2" fillId="0" borderId="1" xfId="0" applyFont="1" applyBorder="1"/>
    <xf numFmtId="10" fontId="5" fillId="0" borderId="1" xfId="1" applyNumberFormat="1" applyFont="1" applyBorder="1" applyAlignment="1">
      <alignment horizontal="center"/>
    </xf>
    <xf numFmtId="10" fontId="0" fillId="0" borderId="1" xfId="1" applyNumberFormat="1"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164" fontId="2" fillId="2" borderId="1" xfId="0" applyNumberFormat="1" applyFont="1" applyFill="1" applyBorder="1" applyAlignment="1">
      <alignment horizontal="center"/>
    </xf>
    <xf numFmtId="14" fontId="2" fillId="0" borderId="1" xfId="0" applyNumberFormat="1" applyFont="1" applyBorder="1" applyAlignment="1">
      <alignment horizontal="center"/>
    </xf>
    <xf numFmtId="14" fontId="2" fillId="0" borderId="5" xfId="0" applyNumberFormat="1" applyFont="1" applyBorder="1" applyAlignment="1">
      <alignment horizontal="center"/>
    </xf>
    <xf numFmtId="166" fontId="5" fillId="0" borderId="1" xfId="1" applyNumberFormat="1" applyFont="1" applyBorder="1" applyAlignment="1">
      <alignment horizontal="center"/>
    </xf>
    <xf numFmtId="168" fontId="5" fillId="0" borderId="1" xfId="1" applyNumberFormat="1" applyFont="1" applyBorder="1" applyAlignment="1">
      <alignment horizontal="center"/>
    </xf>
    <xf numFmtId="1" fontId="2" fillId="2" borderId="1" xfId="0" applyNumberFormat="1" applyFont="1" applyFill="1" applyBorder="1" applyAlignment="1">
      <alignment horizontal="center"/>
    </xf>
    <xf numFmtId="169" fontId="0" fillId="0" borderId="1" xfId="0" applyNumberFormat="1" applyBorder="1" applyAlignment="1">
      <alignment horizontal="center"/>
    </xf>
    <xf numFmtId="0" fontId="8" fillId="2" borderId="1" xfId="0" applyFont="1" applyFill="1" applyBorder="1" applyAlignment="1">
      <alignment horizontal="center" wrapText="1" readingOrder="1"/>
    </xf>
    <xf numFmtId="3" fontId="9" fillId="0" borderId="1" xfId="0" applyNumberFormat="1" applyFont="1" applyBorder="1" applyAlignment="1">
      <alignment horizontal="right" wrapText="1" readingOrder="1"/>
    </xf>
    <xf numFmtId="8" fontId="9" fillId="0" borderId="1" xfId="1" applyNumberFormat="1" applyFont="1" applyBorder="1" applyAlignment="1">
      <alignment horizontal="right" wrapText="1" readingOrder="1"/>
    </xf>
    <xf numFmtId="44" fontId="9" fillId="0" borderId="1" xfId="3" applyFont="1" applyBorder="1" applyAlignment="1">
      <alignment horizontal="right" wrapText="1" readingOrder="1"/>
    </xf>
    <xf numFmtId="0" fontId="9" fillId="0" borderId="1" xfId="0" applyFont="1" applyBorder="1" applyAlignment="1">
      <alignment horizontal="right" wrapText="1" readingOrder="1"/>
    </xf>
    <xf numFmtId="44" fontId="0" fillId="0" borderId="1" xfId="1" applyNumberFormat="1" applyFont="1" applyBorder="1" applyAlignment="1">
      <alignment horizontal="center"/>
    </xf>
    <xf numFmtId="0" fontId="2" fillId="0" borderId="0" xfId="0" applyFont="1" applyAlignment="1">
      <alignment horizontal="left"/>
    </xf>
    <xf numFmtId="0" fontId="2" fillId="0" borderId="1" xfId="0" applyFont="1" applyBorder="1" applyAlignment="1">
      <alignment horizontal="right"/>
    </xf>
    <xf numFmtId="3" fontId="2" fillId="0" borderId="1" xfId="0" applyNumberFormat="1" applyFont="1" applyBorder="1" applyAlignment="1">
      <alignment horizontal="center" vertical="center"/>
    </xf>
    <xf numFmtId="165" fontId="0" fillId="0" borderId="1" xfId="0" applyNumberFormat="1" applyBorder="1" applyAlignment="1">
      <alignment horizontal="center"/>
    </xf>
    <xf numFmtId="170" fontId="0" fillId="0" borderId="1" xfId="0" applyNumberFormat="1" applyBorder="1" applyAlignment="1">
      <alignment horizontal="center"/>
    </xf>
    <xf numFmtId="170" fontId="0" fillId="0" borderId="1" xfId="0" applyNumberFormat="1" applyBorder="1"/>
    <xf numFmtId="9" fontId="0" fillId="0" borderId="5" xfId="1" applyFont="1" applyFill="1" applyBorder="1" applyAlignment="1">
      <alignment horizontal="center"/>
    </xf>
    <xf numFmtId="0" fontId="2" fillId="0" borderId="1" xfId="0" applyFont="1" applyFill="1" applyBorder="1" applyAlignment="1">
      <alignment horizontal="left"/>
    </xf>
    <xf numFmtId="1" fontId="2" fillId="0" borderId="1" xfId="0" applyNumberFormat="1" applyFont="1" applyBorder="1" applyAlignment="1">
      <alignment horizontal="center"/>
    </xf>
    <xf numFmtId="3" fontId="0" fillId="3" borderId="1" xfId="0" applyNumberFormat="1" applyFill="1" applyBorder="1" applyAlignment="1">
      <alignment horizontal="center"/>
    </xf>
    <xf numFmtId="167" fontId="0" fillId="0" borderId="1" xfId="0" applyNumberFormat="1" applyBorder="1" applyAlignment="1">
      <alignment horizontal="center"/>
    </xf>
    <xf numFmtId="167" fontId="0" fillId="0" borderId="1" xfId="4" applyNumberFormat="1" applyFont="1" applyBorder="1" applyAlignment="1">
      <alignment horizontal="center"/>
    </xf>
    <xf numFmtId="3" fontId="0" fillId="0" borderId="1" xfId="4" applyNumberFormat="1" applyFont="1" applyBorder="1" applyAlignment="1">
      <alignment horizontal="center"/>
    </xf>
    <xf numFmtId="168" fontId="5" fillId="4" borderId="1" xfId="1" applyNumberFormat="1" applyFont="1" applyFill="1" applyBorder="1" applyAlignment="1">
      <alignment horizontal="center"/>
    </xf>
    <xf numFmtId="168" fontId="5" fillId="3" borderId="1" xfId="1" applyNumberFormat="1" applyFont="1" applyFill="1" applyBorder="1" applyAlignment="1">
      <alignment horizontal="center"/>
    </xf>
    <xf numFmtId="10" fontId="5" fillId="4" borderId="1" xfId="1" applyNumberFormat="1" applyFont="1" applyFill="1" applyBorder="1" applyAlignment="1">
      <alignment horizontal="center"/>
    </xf>
    <xf numFmtId="169" fontId="2" fillId="0" borderId="1" xfId="0" applyNumberFormat="1" applyFont="1" applyBorder="1" applyAlignment="1">
      <alignment horizontal="center"/>
    </xf>
    <xf numFmtId="9" fontId="0" fillId="0" borderId="0" xfId="1" applyFont="1"/>
    <xf numFmtId="0" fontId="0" fillId="0" borderId="0" xfId="0" applyAlignment="1">
      <alignment horizontal="left"/>
    </xf>
    <xf numFmtId="171" fontId="0" fillId="0" borderId="1" xfId="4" applyNumberFormat="1" applyFont="1" applyFill="1" applyBorder="1" applyAlignment="1">
      <alignment horizontal="center"/>
    </xf>
    <xf numFmtId="171" fontId="0" fillId="0" borderId="1" xfId="4" applyNumberFormat="1" applyFont="1" applyBorder="1" applyAlignment="1">
      <alignment horizontal="center"/>
    </xf>
    <xf numFmtId="4" fontId="0" fillId="0" borderId="1" xfId="0" applyNumberFormat="1" applyBorder="1" applyAlignment="1">
      <alignment horizontal="center"/>
    </xf>
    <xf numFmtId="4" fontId="0" fillId="0" borderId="1" xfId="4" applyNumberFormat="1" applyFont="1" applyBorder="1" applyAlignment="1">
      <alignment horizontal="center"/>
    </xf>
    <xf numFmtId="165" fontId="0" fillId="0" borderId="0" xfId="0" applyNumberFormat="1"/>
    <xf numFmtId="165" fontId="0" fillId="0" borderId="1" xfId="0" applyNumberFormat="1" applyBorder="1"/>
    <xf numFmtId="2" fontId="0" fillId="0" borderId="0" xfId="0" applyNumberFormat="1"/>
    <xf numFmtId="17" fontId="2" fillId="0" borderId="1" xfId="0" applyNumberFormat="1" applyFont="1" applyBorder="1" applyAlignment="1">
      <alignment horizontal="center"/>
    </xf>
    <xf numFmtId="0" fontId="11" fillId="0" borderId="0" xfId="0" applyFont="1" applyAlignment="1">
      <alignment horizontal="left"/>
    </xf>
    <xf numFmtId="0" fontId="0" fillId="5" borderId="1" xfId="0" applyFill="1" applyBorder="1" applyAlignment="1">
      <alignment horizontal="center"/>
    </xf>
    <xf numFmtId="0" fontId="2" fillId="0" borderId="0" xfId="0" quotePrefix="1" applyFont="1" applyAlignment="1">
      <alignment horizontal="center"/>
    </xf>
    <xf numFmtId="17" fontId="2" fillId="0" borderId="0" xfId="0" applyNumberFormat="1" applyFont="1" applyAlignment="1">
      <alignment horizontal="center"/>
    </xf>
    <xf numFmtId="0" fontId="12" fillId="5" borderId="1" xfId="0" applyFont="1" applyFill="1" applyBorder="1" applyAlignment="1">
      <alignment horizontal="center"/>
    </xf>
    <xf numFmtId="0" fontId="12" fillId="5" borderId="8" xfId="0" applyFont="1" applyFill="1" applyBorder="1" applyAlignment="1">
      <alignment horizontal="center"/>
    </xf>
    <xf numFmtId="0" fontId="0" fillId="0" borderId="10" xfId="0" applyBorder="1" applyAlignment="1">
      <alignment horizontal="left"/>
    </xf>
    <xf numFmtId="0" fontId="0" fillId="0" borderId="8" xfId="0" applyBorder="1" applyAlignment="1">
      <alignment horizontal="center"/>
    </xf>
    <xf numFmtId="3" fontId="2" fillId="0" borderId="1" xfId="0" applyNumberFormat="1" applyFont="1" applyBorder="1" applyAlignment="1">
      <alignment horizontal="center"/>
    </xf>
    <xf numFmtId="171" fontId="5" fillId="5" borderId="1" xfId="4" applyNumberFormat="1" applyFont="1" applyFill="1" applyBorder="1" applyAlignment="1">
      <alignment horizontal="center"/>
    </xf>
    <xf numFmtId="0" fontId="5" fillId="0" borderId="8" xfId="0" applyFont="1" applyBorder="1" applyAlignment="1">
      <alignment horizontal="center"/>
    </xf>
    <xf numFmtId="171" fontId="5" fillId="5" borderId="2" xfId="4" applyNumberFormat="1" applyFont="1" applyFill="1" applyBorder="1" applyAlignment="1">
      <alignment horizontal="center"/>
    </xf>
    <xf numFmtId="0" fontId="0" fillId="0" borderId="11" xfId="0" applyBorder="1" applyAlignment="1">
      <alignment horizontal="center"/>
    </xf>
    <xf numFmtId="3" fontId="0" fillId="0" borderId="2" xfId="0" applyNumberFormat="1" applyBorder="1" applyAlignment="1">
      <alignment horizontal="center"/>
    </xf>
    <xf numFmtId="171" fontId="4" fillId="5" borderId="3" xfId="4" applyNumberFormat="1" applyFont="1" applyFill="1" applyBorder="1" applyAlignment="1">
      <alignment horizontal="center"/>
    </xf>
    <xf numFmtId="0" fontId="2" fillId="0" borderId="12" xfId="0" applyFont="1" applyBorder="1" applyAlignment="1">
      <alignment horizontal="center"/>
    </xf>
    <xf numFmtId="37" fontId="4" fillId="0" borderId="3" xfId="4" applyNumberFormat="1" applyFont="1" applyFill="1" applyBorder="1" applyAlignment="1">
      <alignment horizontal="center"/>
    </xf>
    <xf numFmtId="171" fontId="5" fillId="0" borderId="0" xfId="4" applyNumberFormat="1" applyFont="1" applyFill="1" applyAlignment="1">
      <alignment horizontal="center"/>
    </xf>
    <xf numFmtId="171" fontId="0" fillId="0" borderId="0" xfId="4" applyNumberFormat="1" applyFont="1" applyFill="1" applyBorder="1" applyAlignment="1">
      <alignment horizontal="center"/>
    </xf>
    <xf numFmtId="171" fontId="0" fillId="0" borderId="0" xfId="4" applyNumberFormat="1" applyFont="1" applyFill="1" applyAlignment="1">
      <alignment horizontal="center"/>
    </xf>
    <xf numFmtId="3" fontId="0" fillId="0" borderId="0" xfId="0" applyNumberFormat="1" applyAlignment="1">
      <alignment horizontal="center"/>
    </xf>
    <xf numFmtId="165" fontId="0" fillId="0" borderId="2" xfId="0" applyNumberFormat="1" applyBorder="1" applyAlignment="1">
      <alignment horizontal="center"/>
    </xf>
    <xf numFmtId="9" fontId="0" fillId="0" borderId="1" xfId="0" applyNumberFormat="1" applyBorder="1" applyAlignment="1">
      <alignment horizontal="center"/>
    </xf>
    <xf numFmtId="0" fontId="2" fillId="0" borderId="0" xfId="0" applyFont="1" applyBorder="1" applyAlignment="1">
      <alignment horizontal="center"/>
    </xf>
    <xf numFmtId="37" fontId="4" fillId="0" borderId="0" xfId="4" applyNumberFormat="1" applyFont="1" applyFill="1" applyBorder="1" applyAlignment="1">
      <alignment horizontal="center"/>
    </xf>
    <xf numFmtId="0" fontId="0" fillId="0" borderId="0" xfId="0" applyBorder="1" applyAlignment="1">
      <alignment horizontal="center"/>
    </xf>
    <xf numFmtId="3" fontId="0" fillId="0" borderId="0" xfId="0" applyNumberFormat="1" applyBorder="1" applyAlignment="1">
      <alignment horizontal="center"/>
    </xf>
    <xf numFmtId="0" fontId="0" fillId="3" borderId="1" xfId="0" applyFill="1" applyBorder="1" applyAlignment="1">
      <alignment horizontal="left"/>
    </xf>
    <xf numFmtId="0" fontId="0" fillId="3" borderId="1" xfId="0" applyFill="1" applyBorder="1" applyAlignment="1">
      <alignment horizontal="center"/>
    </xf>
    <xf numFmtId="170" fontId="0" fillId="0" borderId="1" xfId="0" applyNumberFormat="1" applyFill="1" applyBorder="1" applyAlignment="1">
      <alignment horizontal="center"/>
    </xf>
    <xf numFmtId="0" fontId="0" fillId="4" borderId="1" xfId="0" applyFill="1" applyBorder="1" applyAlignment="1">
      <alignment horizontal="center"/>
    </xf>
    <xf numFmtId="14" fontId="2" fillId="0" borderId="0" xfId="0" applyNumberFormat="1" applyFont="1" applyBorder="1" applyAlignment="1">
      <alignment horizontal="center"/>
    </xf>
    <xf numFmtId="14" fontId="2" fillId="0" borderId="0" xfId="0" applyNumberFormat="1" applyFont="1" applyBorder="1" applyAlignment="1">
      <alignment horizontal="left"/>
    </xf>
    <xf numFmtId="0" fontId="0" fillId="5" borderId="1" xfId="0" applyFill="1" applyBorder="1"/>
    <xf numFmtId="0" fontId="2" fillId="5" borderId="1" xfId="0" applyFont="1" applyFill="1" applyBorder="1"/>
    <xf numFmtId="171" fontId="5" fillId="5" borderId="7" xfId="4" applyNumberFormat="1" applyFont="1" applyFill="1" applyBorder="1" applyAlignment="1">
      <alignment horizontal="center"/>
    </xf>
    <xf numFmtId="0" fontId="0" fillId="0" borderId="13" xfId="0" applyBorder="1" applyAlignment="1">
      <alignment horizontal="center"/>
    </xf>
    <xf numFmtId="3" fontId="0" fillId="0" borderId="7" xfId="0" applyNumberFormat="1" applyBorder="1" applyAlignment="1">
      <alignment horizontal="center"/>
    </xf>
    <xf numFmtId="171" fontId="5" fillId="4" borderId="1" xfId="4" applyNumberFormat="1" applyFont="1" applyFill="1" applyBorder="1" applyAlignment="1">
      <alignment horizontal="center"/>
    </xf>
    <xf numFmtId="171" fontId="5" fillId="4" borderId="7" xfId="4" applyNumberFormat="1" applyFont="1" applyFill="1" applyBorder="1" applyAlignment="1">
      <alignment horizontal="center"/>
    </xf>
    <xf numFmtId="0" fontId="0" fillId="0" borderId="14" xfId="0" applyBorder="1"/>
    <xf numFmtId="171" fontId="2" fillId="0" borderId="1" xfId="4" applyNumberFormat="1" applyFont="1" applyBorder="1" applyAlignment="1">
      <alignment horizontal="center"/>
    </xf>
    <xf numFmtId="9" fontId="0" fillId="0" borderId="1" xfId="1" applyFont="1" applyBorder="1" applyAlignment="1">
      <alignment horizontal="center"/>
    </xf>
    <xf numFmtId="164" fontId="2" fillId="2" borderId="1" xfId="0" applyNumberFormat="1" applyFont="1" applyFill="1" applyBorder="1" applyAlignment="1">
      <alignment horizontal="center" vertical="center" wrapText="1"/>
    </xf>
    <xf numFmtId="172" fontId="2" fillId="0" borderId="0" xfId="0" applyNumberFormat="1" applyFont="1"/>
    <xf numFmtId="0" fontId="2" fillId="5" borderId="1" xfId="0" applyFont="1" applyFill="1" applyBorder="1" applyAlignment="1">
      <alignment horizontal="right"/>
    </xf>
    <xf numFmtId="0" fontId="2" fillId="5" borderId="1" xfId="0" quotePrefix="1" applyFont="1" applyFill="1" applyBorder="1" applyAlignment="1">
      <alignment horizontal="right"/>
    </xf>
    <xf numFmtId="171" fontId="4" fillId="5" borderId="1" xfId="4" applyNumberFormat="1" applyFont="1" applyFill="1" applyBorder="1" applyAlignment="1">
      <alignment horizontal="center"/>
    </xf>
    <xf numFmtId="37" fontId="4" fillId="0" borderId="1" xfId="4" applyNumberFormat="1" applyFont="1" applyFill="1" applyBorder="1" applyAlignment="1">
      <alignment horizontal="center"/>
    </xf>
    <xf numFmtId="0" fontId="12" fillId="5" borderId="13" xfId="0" applyFont="1" applyFill="1" applyBorder="1" applyAlignment="1">
      <alignment horizontal="left"/>
    </xf>
    <xf numFmtId="0" fontId="12" fillId="5" borderId="13" xfId="0" applyFont="1" applyFill="1" applyBorder="1" applyAlignment="1">
      <alignment horizontal="center"/>
    </xf>
    <xf numFmtId="3" fontId="0" fillId="3" borderId="1" xfId="0" applyNumberFormat="1" applyFill="1" applyBorder="1" applyAlignment="1">
      <alignment horizontal="center" vertical="center"/>
    </xf>
    <xf numFmtId="0" fontId="0" fillId="6" borderId="1" xfId="0" applyFill="1" applyBorder="1" applyAlignment="1">
      <alignment horizontal="left"/>
    </xf>
    <xf numFmtId="0" fontId="0" fillId="6" borderId="1" xfId="0" applyFill="1" applyBorder="1" applyAlignment="1">
      <alignment horizontal="center"/>
    </xf>
    <xf numFmtId="3" fontId="0" fillId="6" borderId="1" xfId="0" applyNumberFormat="1" applyFill="1" applyBorder="1" applyAlignment="1">
      <alignment horizontal="center" vertical="center"/>
    </xf>
    <xf numFmtId="0" fontId="2" fillId="6" borderId="1" xfId="0" applyFont="1" applyFill="1" applyBorder="1" applyAlignment="1">
      <alignment horizontal="left" vertical="center" wrapText="1"/>
    </xf>
    <xf numFmtId="3" fontId="0" fillId="6" borderId="1" xfId="0" applyNumberFormat="1" applyFill="1" applyBorder="1" applyAlignment="1">
      <alignment horizontal="center"/>
    </xf>
    <xf numFmtId="0" fontId="10" fillId="0" borderId="1" xfId="0" applyFont="1" applyBorder="1" applyAlignment="1">
      <alignment horizontal="center"/>
    </xf>
    <xf numFmtId="1" fontId="0" fillId="6" borderId="1" xfId="0" applyNumberFormat="1" applyFill="1" applyBorder="1" applyAlignment="1">
      <alignment horizontal="center"/>
    </xf>
    <xf numFmtId="0" fontId="0" fillId="0" borderId="0" xfId="0" applyNumberFormat="1"/>
    <xf numFmtId="22" fontId="0" fillId="0" borderId="0" xfId="0" applyNumberFormat="1"/>
    <xf numFmtId="165" fontId="0" fillId="0" borderId="1" xfId="3" applyNumberFormat="1" applyFont="1" applyFill="1" applyBorder="1" applyAlignment="1">
      <alignment horizontal="center"/>
    </xf>
    <xf numFmtId="0" fontId="15" fillId="0" borderId="0" xfId="0" quotePrefix="1" applyFont="1" applyAlignment="1">
      <alignment horizontal="left"/>
    </xf>
    <xf numFmtId="0" fontId="2" fillId="0" borderId="1" xfId="0" applyFont="1" applyFill="1" applyBorder="1" applyAlignment="1">
      <alignment horizontal="center"/>
    </xf>
    <xf numFmtId="17" fontId="2" fillId="0" borderId="1" xfId="0" applyNumberFormat="1" applyFont="1" applyFill="1" applyBorder="1" applyAlignment="1">
      <alignment horizontal="center"/>
    </xf>
    <xf numFmtId="0" fontId="2" fillId="6" borderId="1" xfId="0" applyFont="1" applyFill="1" applyBorder="1" applyAlignment="1">
      <alignment horizontal="center"/>
    </xf>
    <xf numFmtId="17" fontId="2" fillId="6" borderId="1" xfId="0" applyNumberFormat="1" applyFont="1" applyFill="1" applyBorder="1" applyAlignment="1">
      <alignment horizontal="center"/>
    </xf>
    <xf numFmtId="44" fontId="0" fillId="0" borderId="0" xfId="3" applyFont="1"/>
    <xf numFmtId="0" fontId="2" fillId="2" borderId="1" xfId="0" applyFont="1" applyFill="1" applyBorder="1" applyAlignment="1">
      <alignment horizontal="center"/>
    </xf>
    <xf numFmtId="0" fontId="0" fillId="0" borderId="0" xfId="0" quotePrefix="1" applyAlignment="1">
      <alignment horizontal="left"/>
    </xf>
    <xf numFmtId="166" fontId="0" fillId="0" borderId="0" xfId="1" applyNumberFormat="1" applyFont="1"/>
    <xf numFmtId="166" fontId="0" fillId="0" borderId="0" xfId="0" applyNumberFormat="1"/>
    <xf numFmtId="0" fontId="0" fillId="0" borderId="1" xfId="0" applyFill="1" applyBorder="1" applyAlignment="1">
      <alignment horizontal="center"/>
    </xf>
    <xf numFmtId="0" fontId="3" fillId="0" borderId="1" xfId="2" applyFill="1" applyBorder="1"/>
    <xf numFmtId="0" fontId="0" fillId="0" borderId="1" xfId="0" applyFill="1" applyBorder="1"/>
    <xf numFmtId="0" fontId="16" fillId="0" borderId="0" xfId="0" applyFont="1"/>
    <xf numFmtId="0" fontId="16" fillId="0" borderId="0" xfId="0" applyFont="1" applyAlignment="1">
      <alignment horizontal="right"/>
    </xf>
    <xf numFmtId="164" fontId="2" fillId="2" borderId="0" xfId="0" applyNumberFormat="1" applyFont="1" applyFill="1" applyBorder="1" applyAlignment="1">
      <alignment horizontal="center" vertical="center" wrapText="1"/>
    </xf>
    <xf numFmtId="9" fontId="0" fillId="0" borderId="0" xfId="1" applyFont="1" applyBorder="1" applyAlignment="1">
      <alignment horizontal="center"/>
    </xf>
    <xf numFmtId="171" fontId="5" fillId="5" borderId="1" xfId="4" quotePrefix="1" applyNumberFormat="1" applyFont="1" applyFill="1" applyBorder="1" applyAlignment="1">
      <alignment horizontal="center"/>
    </xf>
    <xf numFmtId="0" fontId="2" fillId="2" borderId="1" xfId="0" applyFont="1" applyFill="1" applyBorder="1" applyAlignment="1">
      <alignment horizontal="center"/>
    </xf>
    <xf numFmtId="0" fontId="0" fillId="0" borderId="10" xfId="0" quotePrefix="1" applyBorder="1" applyAlignment="1">
      <alignment horizontal="left"/>
    </xf>
    <xf numFmtId="1" fontId="0" fillId="0" borderId="0" xfId="0" applyNumberFormat="1"/>
    <xf numFmtId="0" fontId="12" fillId="5" borderId="7" xfId="0" applyFont="1" applyFill="1" applyBorder="1" applyAlignment="1">
      <alignment horizontal="left"/>
    </xf>
    <xf numFmtId="170" fontId="2" fillId="0" borderId="1" xfId="0" applyNumberFormat="1" applyFont="1" applyBorder="1" applyAlignment="1">
      <alignment horizontal="center"/>
    </xf>
    <xf numFmtId="9" fontId="0" fillId="0" borderId="0" xfId="1" applyFont="1" applyAlignment="1">
      <alignment horizontal="center"/>
    </xf>
    <xf numFmtId="9" fontId="0" fillId="0" borderId="1" xfId="1" applyFont="1" applyBorder="1"/>
    <xf numFmtId="171" fontId="0" fillId="0" borderId="0" xfId="4" applyNumberFormat="1" applyFont="1"/>
    <xf numFmtId="0" fontId="2" fillId="2" borderId="1" xfId="0" applyFont="1" applyFill="1" applyBorder="1" applyAlignment="1">
      <alignment horizontal="center"/>
    </xf>
    <xf numFmtId="165" fontId="0" fillId="7" borderId="1" xfId="3" applyNumberFormat="1" applyFont="1" applyFill="1" applyBorder="1" applyAlignment="1">
      <alignment horizontal="center"/>
    </xf>
    <xf numFmtId="165" fontId="0" fillId="7" borderId="1" xfId="0" applyNumberFormat="1" applyFill="1" applyBorder="1"/>
    <xf numFmtId="0" fontId="2" fillId="0" borderId="1" xfId="0" quotePrefix="1" applyFont="1" applyBorder="1" applyAlignment="1">
      <alignment horizontal="left"/>
    </xf>
    <xf numFmtId="166" fontId="5" fillId="4" borderId="1" xfId="1" applyNumberFormat="1" applyFont="1" applyFill="1" applyBorder="1" applyAlignment="1">
      <alignment horizontal="center"/>
    </xf>
    <xf numFmtId="0" fontId="2" fillId="0" borderId="1" xfId="0" quotePrefix="1" applyFont="1" applyFill="1" applyBorder="1" applyAlignment="1">
      <alignment horizontal="left"/>
    </xf>
    <xf numFmtId="3" fontId="0" fillId="7" borderId="1" xfId="0" applyNumberFormat="1" applyFill="1" applyBorder="1" applyAlignment="1">
      <alignment horizontal="center"/>
    </xf>
    <xf numFmtId="0" fontId="2" fillId="2" borderId="1" xfId="0" applyFont="1" applyFill="1" applyBorder="1" applyAlignment="1">
      <alignment horizontal="center"/>
    </xf>
    <xf numFmtId="9" fontId="9" fillId="0" borderId="1" xfId="1" applyFont="1" applyBorder="1" applyAlignment="1">
      <alignment horizontal="center" wrapText="1" readingOrder="1"/>
    </xf>
    <xf numFmtId="0" fontId="2" fillId="0" borderId="0" xfId="0" quotePrefix="1" applyFont="1" applyAlignment="1">
      <alignment horizontal="left"/>
    </xf>
    <xf numFmtId="10" fontId="0" fillId="0" borderId="0" xfId="0" applyNumberFormat="1" applyAlignment="1">
      <alignment horizontal="center"/>
    </xf>
    <xf numFmtId="166" fontId="0" fillId="0" borderId="0" xfId="1" applyNumberFormat="1" applyFont="1" applyAlignment="1">
      <alignment horizontal="center"/>
    </xf>
    <xf numFmtId="170" fontId="0" fillId="0" borderId="0" xfId="0" applyNumberFormat="1"/>
    <xf numFmtId="173" fontId="0" fillId="0" borderId="0" xfId="3" applyNumberFormat="1" applyFont="1"/>
    <xf numFmtId="6" fontId="0" fillId="0" borderId="0" xfId="0" applyNumberFormat="1"/>
    <xf numFmtId="0" fontId="2" fillId="0" borderId="6" xfId="0" applyFont="1" applyBorder="1" applyAlignment="1">
      <alignment horizontal="center"/>
    </xf>
    <xf numFmtId="0" fontId="2" fillId="2" borderId="1" xfId="0" applyFont="1" applyFill="1" applyBorder="1" applyAlignment="1">
      <alignment horizontal="center"/>
    </xf>
    <xf numFmtId="0" fontId="10" fillId="4" borderId="0" xfId="0" applyFont="1" applyFill="1" applyBorder="1" applyAlignment="1">
      <alignment horizontal="center" vertical="center" textRotation="90"/>
    </xf>
    <xf numFmtId="0" fontId="10" fillId="4" borderId="9" xfId="0" applyFont="1" applyFill="1" applyBorder="1" applyAlignment="1">
      <alignment horizontal="center" vertical="center" textRotation="90"/>
    </xf>
  </cellXfs>
  <cellStyles count="9">
    <cellStyle name="Comma" xfId="4" builtinId="3"/>
    <cellStyle name="Comma 2" xfId="8" xr:uid="{A3EA213E-49CA-4B82-985E-5757BAEE94D8}"/>
    <cellStyle name="Currency" xfId="3" builtinId="4"/>
    <cellStyle name="Hyperlink" xfId="2" builtinId="8"/>
    <cellStyle name="Normal" xfId="0" builtinId="0"/>
    <cellStyle name="Normal 2" xfId="5" xr:uid="{E9E6B250-503D-4E64-807C-6131040952DD}"/>
    <cellStyle name="Normal 2 2" xfId="6" xr:uid="{DFA7A2C0-AB6E-4980-A4F0-401670FBAE2D}"/>
    <cellStyle name="Percent" xfId="1" builtinId="5"/>
    <cellStyle name="Percent 2" xfId="7" xr:uid="{9AFD9078-7B41-4DF6-84E3-A90FC7ACC8D6}"/>
  </cellStyles>
  <dxfs count="25">
    <dxf>
      <numFmt numFmtId="0" formatCode="General"/>
    </dxf>
    <dxf>
      <numFmt numFmtId="174" formatCode="mm/dd/yyyy\ h:mm"/>
    </dxf>
    <dxf>
      <numFmt numFmtId="174" formatCode="mm/dd/yyyy\ h:mm"/>
    </dxf>
    <dxf>
      <numFmt numFmtId="174" formatCode="mm/dd/yyyy\ h:mm"/>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174" formatCode="mm/dd/yyyy\ h:mm"/>
    </dxf>
    <dxf>
      <numFmt numFmtId="174" formatCode="mm/dd/yyyy\ h:mm"/>
    </dxf>
    <dxf>
      <numFmt numFmtId="174" formatCode="mm/dd/yyyy\ h:mm"/>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6" formatCode="0.0%"/>
    </dxf>
    <dxf>
      <numFmt numFmtId="166" formatCode="0.0%"/>
    </dxf>
    <dxf>
      <numFmt numFmtId="166" formatCode="0.0%"/>
    </dxf>
    <dxf>
      <numFmt numFmtId="0" formatCode="Genera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hartsheet" Target="chartsheets/sheet1.xml"/><Relationship Id="rId18" Type="http://schemas.openxmlformats.org/officeDocument/2006/relationships/externalLink" Target="externalLinks/externalLink1.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hartsheet" Target="chartsheets/sheet5.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hartsheet" Target="chartsheets/sheet4.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chartsheet" Target="chartsheets/sheet3.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hartsheet" Target="chartsheets/sheet2.xml"/><Relationship Id="rId22" Type="http://schemas.openxmlformats.org/officeDocument/2006/relationships/externalLink" Target="externalLinks/externalLink5.xml"/><Relationship Id="rId27" Type="http://schemas.openxmlformats.org/officeDocument/2006/relationships/calcChain" Target="calcChain.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7.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9.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323959505061867"/>
          <c:y val="2.3161315761174771E-2"/>
          <c:w val="0.84503879322776965"/>
          <c:h val="0.86825644518259193"/>
        </c:manualLayout>
      </c:layout>
      <c:areaChart>
        <c:grouping val="stacked"/>
        <c:varyColors val="0"/>
        <c:ser>
          <c:idx val="9"/>
          <c:order val="0"/>
          <c:tx>
            <c:strRef>
              <c:f>RES_COST_FCST!$MO$25</c:f>
              <c:strCache>
                <c:ptCount val="1"/>
                <c:pt idx="0">
                  <c:v>NYPA</c:v>
                </c:pt>
              </c:strCache>
            </c:strRef>
          </c:tx>
          <c:spPr>
            <a:solidFill>
              <a:schemeClr val="accent1"/>
            </a:solidFill>
            <a:ln>
              <a:noFill/>
            </a:ln>
            <a:effectLst/>
          </c:spPr>
          <c:cat>
            <c:numRef>
              <c:f>RES_COST_FCST!$MP$4:$NR$4</c:f>
              <c:numCache>
                <c:formatCode>General</c:formatCode>
                <c:ptCount val="2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RES_COST_FCST!$MP$25:$NJ$25</c:f>
              <c:numCache>
                <c:formatCode>#,##0</c:formatCode>
                <c:ptCount val="21"/>
                <c:pt idx="0">
                  <c:v>10646.000000000002</c:v>
                </c:pt>
                <c:pt idx="1">
                  <c:v>10646.000000000002</c:v>
                </c:pt>
                <c:pt idx="2">
                  <c:v>10674.932375073042</c:v>
                </c:pt>
                <c:pt idx="3">
                  <c:v>10646.000000000002</c:v>
                </c:pt>
                <c:pt idx="4">
                  <c:v>10646.000000000002</c:v>
                </c:pt>
                <c:pt idx="5">
                  <c:v>10646.000000000002</c:v>
                </c:pt>
                <c:pt idx="6">
                  <c:v>10674.932375073042</c:v>
                </c:pt>
                <c:pt idx="7">
                  <c:v>10646.000000000002</c:v>
                </c:pt>
                <c:pt idx="8">
                  <c:v>10646.000000000002</c:v>
                </c:pt>
                <c:pt idx="9">
                  <c:v>10646.000000000002</c:v>
                </c:pt>
                <c:pt idx="10">
                  <c:v>10674.932375073042</c:v>
                </c:pt>
                <c:pt idx="11">
                  <c:v>10646.000000000002</c:v>
                </c:pt>
                <c:pt idx="12">
                  <c:v>10646.000000000002</c:v>
                </c:pt>
                <c:pt idx="13">
                  <c:v>10646.000000000002</c:v>
                </c:pt>
                <c:pt idx="14">
                  <c:v>10674.932375073042</c:v>
                </c:pt>
                <c:pt idx="15">
                  <c:v>10646.000000000002</c:v>
                </c:pt>
                <c:pt idx="16">
                  <c:v>10646.000000000002</c:v>
                </c:pt>
                <c:pt idx="17">
                  <c:v>10646.000000000002</c:v>
                </c:pt>
                <c:pt idx="18">
                  <c:v>10674.932375073042</c:v>
                </c:pt>
                <c:pt idx="19">
                  <c:v>10646.000000000002</c:v>
                </c:pt>
                <c:pt idx="20">
                  <c:v>10646.000000000002</c:v>
                </c:pt>
              </c:numCache>
            </c:numRef>
          </c:val>
          <c:extLst>
            <c:ext xmlns:c16="http://schemas.microsoft.com/office/drawing/2014/chart" uri="{C3380CC4-5D6E-409C-BE32-E72D297353CC}">
              <c16:uniqueId val="{0000000F-7DB6-49A5-8387-31D97747F5CA}"/>
            </c:ext>
          </c:extLst>
        </c:ser>
        <c:ser>
          <c:idx val="2"/>
          <c:order val="2"/>
          <c:tx>
            <c:strRef>
              <c:f>RES_COST_FCST!$B$22</c:f>
              <c:strCache>
                <c:ptCount val="1"/>
                <c:pt idx="0">
                  <c:v>HQUS Contract</c:v>
                </c:pt>
              </c:strCache>
            </c:strRef>
          </c:tx>
          <c:spPr>
            <a:solidFill>
              <a:schemeClr val="accent1">
                <a:lumMod val="40000"/>
                <a:lumOff val="60000"/>
              </a:schemeClr>
            </a:solidFill>
            <a:ln>
              <a:noFill/>
            </a:ln>
            <a:effectLst/>
          </c:spPr>
          <c:cat>
            <c:numRef>
              <c:f>RES_COST_FCST!$MP$4:$NR$4</c:f>
              <c:numCache>
                <c:formatCode>General</c:formatCode>
                <c:ptCount val="2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RES_COST_FCST!$MP$22:$NJ$22</c:f>
              <c:numCache>
                <c:formatCode>#,##0</c:formatCode>
                <c:ptCount val="21"/>
                <c:pt idx="0">
                  <c:v>0</c:v>
                </c:pt>
                <c:pt idx="1">
                  <c:v>6846.6685159500948</c:v>
                </c:pt>
                <c:pt idx="2">
                  <c:v>11712.003643810142</c:v>
                </c:pt>
                <c:pt idx="3">
                  <c:v>11680.003643810142</c:v>
                </c:pt>
                <c:pt idx="4">
                  <c:v>11680.003643810142</c:v>
                </c:pt>
                <c:pt idx="5">
                  <c:v>11680.003643810142</c:v>
                </c:pt>
                <c:pt idx="6">
                  <c:v>11712.003643810142</c:v>
                </c:pt>
                <c:pt idx="7">
                  <c:v>11680.003643810142</c:v>
                </c:pt>
                <c:pt idx="8">
                  <c:v>11680.066074955987</c:v>
                </c:pt>
                <c:pt idx="9">
                  <c:v>11680.377462326718</c:v>
                </c:pt>
                <c:pt idx="10">
                  <c:v>11712.378486486718</c:v>
                </c:pt>
                <c:pt idx="11">
                  <c:v>11680.377462326718</c:v>
                </c:pt>
                <c:pt idx="12">
                  <c:v>11680.377462326718</c:v>
                </c:pt>
                <c:pt idx="13">
                  <c:v>11680.354044551183</c:v>
                </c:pt>
                <c:pt idx="14">
                  <c:v>11712.237883882972</c:v>
                </c:pt>
                <c:pt idx="15">
                  <c:v>11680.237243882973</c:v>
                </c:pt>
                <c:pt idx="16">
                  <c:v>9729.5297145625846</c:v>
                </c:pt>
                <c:pt idx="17">
                  <c:v>0</c:v>
                </c:pt>
                <c:pt idx="18">
                  <c:v>0</c:v>
                </c:pt>
                <c:pt idx="19">
                  <c:v>0</c:v>
                </c:pt>
                <c:pt idx="20">
                  <c:v>0</c:v>
                </c:pt>
              </c:numCache>
            </c:numRef>
          </c:val>
          <c:extLst>
            <c:ext xmlns:c16="http://schemas.microsoft.com/office/drawing/2014/chart" uri="{C3380CC4-5D6E-409C-BE32-E72D297353CC}">
              <c16:uniqueId val="{00000002-3646-4BD1-8423-1161F9E18D7B}"/>
            </c:ext>
          </c:extLst>
        </c:ser>
        <c:ser>
          <c:idx val="1"/>
          <c:order val="3"/>
          <c:tx>
            <c:strRef>
              <c:f>RES_COST_FCST!$B$15</c:f>
              <c:strCache>
                <c:ptCount val="1"/>
                <c:pt idx="0">
                  <c:v>Enosburg Falls Hydro</c:v>
                </c:pt>
              </c:strCache>
            </c:strRef>
          </c:tx>
          <c:spPr>
            <a:solidFill>
              <a:schemeClr val="accent1">
                <a:lumMod val="75000"/>
              </a:schemeClr>
            </a:solidFill>
            <a:ln>
              <a:noFill/>
            </a:ln>
            <a:effectLst/>
          </c:spPr>
          <c:cat>
            <c:numRef>
              <c:f>RES_COST_FCST!$MP$4:$NR$4</c:f>
              <c:numCache>
                <c:formatCode>General</c:formatCode>
                <c:ptCount val="2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RES_COST_FCST!$MP$15:$NJ$15</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1-3646-4BD1-8423-1161F9E18D7B}"/>
            </c:ext>
          </c:extLst>
        </c:ser>
        <c:ser>
          <c:idx val="3"/>
          <c:order val="4"/>
          <c:tx>
            <c:strRef>
              <c:f>RES_COST_FCST!$B$20</c:f>
              <c:strCache>
                <c:ptCount val="1"/>
                <c:pt idx="0">
                  <c:v>Wolcott Hydro</c:v>
                </c:pt>
              </c:strCache>
            </c:strRef>
          </c:tx>
          <c:spPr>
            <a:solidFill>
              <a:schemeClr val="accent1">
                <a:lumMod val="40000"/>
                <a:lumOff val="60000"/>
              </a:schemeClr>
            </a:solidFill>
            <a:ln>
              <a:noFill/>
            </a:ln>
            <a:effectLst/>
          </c:spPr>
          <c:cat>
            <c:numRef>
              <c:f>RES_COST_FCST!$MP$4:$NR$4</c:f>
              <c:numCache>
                <c:formatCode>General</c:formatCode>
                <c:ptCount val="2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RES_COST_FCST!$MQ$20:$NJ$20</c:f>
              <c:numCache>
                <c:formatCode>#,##0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2-578D-4ED5-8A73-511F43935E69}"/>
            </c:ext>
          </c:extLst>
        </c:ser>
        <c:ser>
          <c:idx val="4"/>
          <c:order val="5"/>
          <c:tx>
            <c:strRef>
              <c:f>RES_COST_FCST!$B$19</c:f>
              <c:strCache>
                <c:ptCount val="1"/>
                <c:pt idx="0">
                  <c:v>Vail &amp; Great Falls Hydro</c:v>
                </c:pt>
              </c:strCache>
            </c:strRef>
          </c:tx>
          <c:spPr>
            <a:solidFill>
              <a:schemeClr val="accent5"/>
            </a:solidFill>
            <a:ln>
              <a:noFill/>
            </a:ln>
            <a:effectLst/>
          </c:spPr>
          <c:cat>
            <c:numRef>
              <c:f>RES_COST_FCST!$MP$4:$NR$4</c:f>
              <c:numCache>
                <c:formatCode>General</c:formatCode>
                <c:ptCount val="2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RES_COST_FCST!$MP$19:$NJ$19</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3-578D-4ED5-8A73-511F43935E69}"/>
            </c:ext>
          </c:extLst>
        </c:ser>
        <c:ser>
          <c:idx val="5"/>
          <c:order val="6"/>
          <c:tx>
            <c:strRef>
              <c:f>RES_COST_FCST!$B$17</c:f>
              <c:strCache>
                <c:ptCount val="1"/>
                <c:pt idx="0">
                  <c:v>Morrisville Hydro #2</c:v>
                </c:pt>
              </c:strCache>
            </c:strRef>
          </c:tx>
          <c:spPr>
            <a:solidFill>
              <a:schemeClr val="accent1">
                <a:lumMod val="75000"/>
              </a:schemeClr>
            </a:solidFill>
            <a:ln>
              <a:noFill/>
            </a:ln>
            <a:effectLst/>
          </c:spPr>
          <c:cat>
            <c:numRef>
              <c:f>RES_COST_FCST!$MP$4:$NR$4</c:f>
              <c:numCache>
                <c:formatCode>General</c:formatCode>
                <c:ptCount val="2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RES_COST_FCST!$MP$17:$NJ$17</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4-578D-4ED5-8A73-511F43935E69}"/>
            </c:ext>
          </c:extLst>
        </c:ser>
        <c:ser>
          <c:idx val="6"/>
          <c:order val="7"/>
          <c:tx>
            <c:strRef>
              <c:f>RES_COST_FCST!$B$18</c:f>
              <c:strCache>
                <c:ptCount val="1"/>
                <c:pt idx="0">
                  <c:v>Sanders Hydro</c:v>
                </c:pt>
              </c:strCache>
            </c:strRef>
          </c:tx>
          <c:spPr>
            <a:solidFill>
              <a:schemeClr val="accent1">
                <a:lumMod val="60000"/>
                <a:lumOff val="40000"/>
              </a:schemeClr>
            </a:solidFill>
            <a:ln>
              <a:noFill/>
            </a:ln>
            <a:effectLst/>
          </c:spPr>
          <c:cat>
            <c:numRef>
              <c:f>RES_COST_FCST!$MP$4:$NR$4</c:f>
              <c:numCache>
                <c:formatCode>General</c:formatCode>
                <c:ptCount val="2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RES_COST_FCST!$MP$18:$NJ$18</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5-578D-4ED5-8A73-511F43935E69}"/>
            </c:ext>
          </c:extLst>
        </c:ser>
        <c:ser>
          <c:idx val="8"/>
          <c:order val="8"/>
          <c:tx>
            <c:strRef>
              <c:f>RES_COST_FCST!$MO$14</c:f>
              <c:strCache>
                <c:ptCount val="1"/>
                <c:pt idx="0">
                  <c:v>Cadys Falls Hydro</c:v>
                </c:pt>
              </c:strCache>
            </c:strRef>
          </c:tx>
          <c:spPr>
            <a:solidFill>
              <a:schemeClr val="accent1">
                <a:lumMod val="40000"/>
                <a:lumOff val="60000"/>
              </a:schemeClr>
            </a:solidFill>
            <a:ln>
              <a:noFill/>
            </a:ln>
            <a:effectLst/>
          </c:spPr>
          <c:cat>
            <c:numRef>
              <c:f>RES_COST_FCST!$MP$4:$NR$4</c:f>
              <c:numCache>
                <c:formatCode>General</c:formatCode>
                <c:ptCount val="2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RES_COST_FCST!$MP$14:$NJ$14</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6-578D-4ED5-8A73-511F43935E69}"/>
            </c:ext>
          </c:extLst>
        </c:ser>
        <c:ser>
          <c:idx val="7"/>
          <c:order val="9"/>
          <c:tx>
            <c:strRef>
              <c:f>RES_COST_FCST!$MO$21</c:f>
              <c:strCache>
                <c:ptCount val="1"/>
                <c:pt idx="0">
                  <c:v>Brookfield 2023-2027</c:v>
                </c:pt>
              </c:strCache>
            </c:strRef>
          </c:tx>
          <c:spPr>
            <a:solidFill>
              <a:schemeClr val="bg1">
                <a:lumMod val="65000"/>
              </a:schemeClr>
            </a:solidFill>
            <a:ln>
              <a:noFill/>
            </a:ln>
            <a:effectLst/>
          </c:spPr>
          <c:cat>
            <c:numRef>
              <c:f>RES_COST_FCST!$MP$4:$NR$4</c:f>
              <c:numCache>
                <c:formatCode>General</c:formatCode>
                <c:ptCount val="2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RES_COST_FCST!$MP$21:$NJ$21</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D-7DB6-49A5-8387-31D97747F5CA}"/>
            </c:ext>
          </c:extLst>
        </c:ser>
        <c:ser>
          <c:idx val="10"/>
          <c:order val="10"/>
          <c:tx>
            <c:strRef>
              <c:f>RES_COST_FCST!$B$16</c:f>
              <c:strCache>
                <c:ptCount val="1"/>
                <c:pt idx="0">
                  <c:v>Highgate Hydro #1-4</c:v>
                </c:pt>
              </c:strCache>
            </c:strRef>
          </c:tx>
          <c:spPr>
            <a:solidFill>
              <a:schemeClr val="accent5">
                <a:lumMod val="60000"/>
              </a:schemeClr>
            </a:solidFill>
            <a:ln>
              <a:noFill/>
            </a:ln>
            <a:effectLst/>
          </c:spPr>
          <c:cat>
            <c:numRef>
              <c:f>RES_COST_FCST!$MP$4:$NR$4</c:f>
              <c:numCache>
                <c:formatCode>General</c:formatCode>
                <c:ptCount val="2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RES_COST_FCST!$MP$16:$NJ$16</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1-FEEC-434C-A994-0C37AF2C6232}"/>
            </c:ext>
          </c:extLst>
        </c:ser>
        <c:ser>
          <c:idx val="11"/>
          <c:order val="11"/>
          <c:tx>
            <c:strRef>
              <c:f>RES_COST_FCST!$MO$23</c:f>
              <c:strCache>
                <c:ptCount val="1"/>
                <c:pt idx="0">
                  <c:v>2023-2032 Tier I Contract (RECs only)</c:v>
                </c:pt>
              </c:strCache>
            </c:strRef>
          </c:tx>
          <c:spPr>
            <a:solidFill>
              <a:schemeClr val="accent6">
                <a:lumMod val="40000"/>
                <a:lumOff val="60000"/>
              </a:schemeClr>
            </a:solidFill>
            <a:ln>
              <a:noFill/>
            </a:ln>
            <a:effectLst/>
          </c:spPr>
          <c:cat>
            <c:numRef>
              <c:f>RES_COST_FCST!$MP$4:$NJ$4</c:f>
              <c:numCache>
                <c:formatCode>General</c:formatCode>
                <c:ptCount val="21"/>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numCache>
            </c:numRef>
          </c:cat>
          <c:val>
            <c:numRef>
              <c:f>RES_COST_FCST!$MP$23:$NJ$23</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1-1A73-494B-9A6A-AD94264EAE1A}"/>
            </c:ext>
          </c:extLst>
        </c:ser>
        <c:dLbls>
          <c:showLegendKey val="0"/>
          <c:showVal val="0"/>
          <c:showCatName val="0"/>
          <c:showSerName val="0"/>
          <c:showPercent val="0"/>
          <c:showBubbleSize val="0"/>
        </c:dLbls>
        <c:axId val="640898616"/>
        <c:axId val="640895664"/>
      </c:areaChart>
      <c:lineChart>
        <c:grouping val="standard"/>
        <c:varyColors val="0"/>
        <c:ser>
          <c:idx val="0"/>
          <c:order val="1"/>
          <c:tx>
            <c:strRef>
              <c:f>RES_COST_FCST!$B$10</c:f>
              <c:strCache>
                <c:ptCount val="1"/>
                <c:pt idx="0">
                  <c:v>VT_1_Requirement (Net of VT_2)</c:v>
                </c:pt>
              </c:strCache>
            </c:strRef>
          </c:tx>
          <c:spPr>
            <a:ln w="28575" cap="rnd">
              <a:solidFill>
                <a:schemeClr val="tx1"/>
              </a:solidFill>
              <a:prstDash val="dash"/>
              <a:round/>
            </a:ln>
            <a:effectLst/>
          </c:spPr>
          <c:marker>
            <c:symbol val="none"/>
          </c:marker>
          <c:cat>
            <c:numRef>
              <c:f>RES_COST_FCST!$MP$4:$NJ$4</c:f>
              <c:numCache>
                <c:formatCode>General</c:formatCode>
                <c:ptCount val="21"/>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numCache>
            </c:numRef>
          </c:cat>
          <c:val>
            <c:numRef>
              <c:f>RES_COST_FCST!$MP$10:$NJ$10</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smooth val="0"/>
          <c:extLst>
            <c:ext xmlns:c16="http://schemas.microsoft.com/office/drawing/2014/chart" uri="{C3380CC4-5D6E-409C-BE32-E72D297353CC}">
              <c16:uniqueId val="{00000010-7DB6-49A5-8387-31D97747F5CA}"/>
            </c:ext>
          </c:extLst>
        </c:ser>
        <c:dLbls>
          <c:showLegendKey val="0"/>
          <c:showVal val="0"/>
          <c:showCatName val="0"/>
          <c:showSerName val="0"/>
          <c:showPercent val="0"/>
          <c:showBubbleSize val="0"/>
        </c:dLbls>
        <c:marker val="1"/>
        <c:smooth val="0"/>
        <c:axId val="640898616"/>
        <c:axId val="640895664"/>
      </c:lineChart>
      <c:catAx>
        <c:axId val="640898616"/>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400" b="0"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640895664"/>
        <c:crosses val="autoZero"/>
        <c:auto val="1"/>
        <c:lblAlgn val="ctr"/>
        <c:lblOffset val="100"/>
        <c:noMultiLvlLbl val="0"/>
      </c:catAx>
      <c:valAx>
        <c:axId val="6408956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r>
                  <a:rPr lang="en-US"/>
                  <a:t>MWH/Year</a:t>
                </a: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640898616"/>
        <c:crosses val="autoZero"/>
        <c:crossBetween val="between"/>
      </c:valAx>
      <c:spPr>
        <a:noFill/>
        <a:ln>
          <a:noFill/>
        </a:ln>
        <a:effectLst/>
      </c:spPr>
    </c:plotArea>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solidFill>
      <a:round/>
    </a:ln>
    <a:effectLst/>
  </c:spPr>
  <c:txPr>
    <a:bodyPr/>
    <a:lstStyle/>
    <a:p>
      <a:pPr>
        <a:defRPr sz="1400" b="0">
          <a:solidFill>
            <a:schemeClr val="tx1"/>
          </a:solidFill>
          <a:latin typeface="AvenirNext LT Pro Bold" panose="020B0804020202020204" pitchFamily="34" charset="0"/>
          <a:cs typeface="Times New Roman" panose="02020603050405020304" pitchFamily="18" charset="0"/>
        </a:defRPr>
      </a:pPr>
      <a:endParaRPr lang="en-US"/>
    </a:p>
  </c:txPr>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1631911395691"/>
          <c:y val="3.4000321869438049E-2"/>
          <c:w val="0.83731960428023422"/>
          <c:h val="0.83300987363125978"/>
        </c:manualLayout>
      </c:layout>
      <c:areaChart>
        <c:grouping val="stacked"/>
        <c:varyColors val="0"/>
        <c:ser>
          <c:idx val="2"/>
          <c:order val="0"/>
          <c:tx>
            <c:strRef>
              <c:f>RES_COST_FCST!$MO$38</c:f>
              <c:strCache>
                <c:ptCount val="1"/>
                <c:pt idx="0">
                  <c:v>Net Metering</c:v>
                </c:pt>
              </c:strCache>
            </c:strRef>
          </c:tx>
          <c:spPr>
            <a:solidFill>
              <a:srgbClr val="FFC000"/>
            </a:solidFill>
            <a:ln>
              <a:noFill/>
            </a:ln>
            <a:effectLst/>
          </c:spPr>
          <c:cat>
            <c:numRef>
              <c:f>RES_COST_FCST!$MP$4:$NRJ$4</c:f>
              <c:numCache>
                <c:formatCode>General</c:formatCode>
                <c:ptCount val="958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RES_COST_FCST!$MP$38:$NJ$38</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extLst>
            <c:ext xmlns:c16="http://schemas.microsoft.com/office/drawing/2014/chart" uri="{C3380CC4-5D6E-409C-BE32-E72D297353CC}">
              <c16:uniqueId val="{00000002-DE04-436C-9AC5-0A9D0F2F460F}"/>
            </c:ext>
          </c:extLst>
        </c:ser>
        <c:ser>
          <c:idx val="4"/>
          <c:order val="1"/>
          <c:tx>
            <c:strRef>
              <c:f>RES_COST_FCST!$MO$39</c:f>
              <c:strCache>
                <c:ptCount val="1"/>
                <c:pt idx="0">
                  <c:v>Standard Offer Program</c:v>
                </c:pt>
              </c:strCache>
            </c:strRef>
          </c:tx>
          <c:spPr>
            <a:solidFill>
              <a:schemeClr val="accent4">
                <a:lumMod val="60000"/>
                <a:lumOff val="40000"/>
              </a:schemeClr>
            </a:solidFill>
            <a:ln>
              <a:noFill/>
            </a:ln>
            <a:effectLst/>
          </c:spPr>
          <c:cat>
            <c:numRef>
              <c:f>RES_COST_FCST!$MP$4:$NRJ$4</c:f>
              <c:numCache>
                <c:formatCode>General</c:formatCode>
                <c:ptCount val="958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RES_COST_FCST!$MP$39:$NJ$39</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extLst>
            <c:ext xmlns:c16="http://schemas.microsoft.com/office/drawing/2014/chart" uri="{C3380CC4-5D6E-409C-BE32-E72D297353CC}">
              <c16:uniqueId val="{00000000-2F87-441E-AE4A-945871E0B105}"/>
            </c:ext>
          </c:extLst>
        </c:ser>
        <c:ser>
          <c:idx val="1"/>
          <c:order val="3"/>
          <c:tx>
            <c:strRef>
              <c:f>RES_COST_FCST!$MO$34</c:f>
              <c:strCache>
                <c:ptCount val="1"/>
                <c:pt idx="0">
                  <c:v>Billings Road Solar</c:v>
                </c:pt>
              </c:strCache>
            </c:strRef>
          </c:tx>
          <c:spPr>
            <a:solidFill>
              <a:schemeClr val="accent2"/>
            </a:solidFill>
            <a:ln>
              <a:noFill/>
            </a:ln>
            <a:effectLst/>
          </c:spPr>
          <c:cat>
            <c:numRef>
              <c:f>RES_COST_FCST!$MP$4:$NRJ$4</c:f>
              <c:numCache>
                <c:formatCode>General</c:formatCode>
                <c:ptCount val="958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RES_COST_FCST!$MP$34:$NJ$34</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1-DE04-436C-9AC5-0A9D0F2F460F}"/>
            </c:ext>
          </c:extLst>
        </c:ser>
        <c:ser>
          <c:idx val="6"/>
          <c:order val="4"/>
          <c:tx>
            <c:strRef>
              <c:f>RES_COST_FCST!$MO$35</c:f>
              <c:strCache>
                <c:ptCount val="1"/>
                <c:pt idx="0">
                  <c:v>Bone Hill Solar</c:v>
                </c:pt>
              </c:strCache>
            </c:strRef>
          </c:tx>
          <c:spPr>
            <a:solidFill>
              <a:srgbClr val="FFFF00"/>
            </a:solidFill>
            <a:ln>
              <a:noFill/>
            </a:ln>
            <a:effectLst/>
          </c:spPr>
          <c:cat>
            <c:numRef>
              <c:f>RES_COST_FCST!$MP$4:$NRJ$4</c:f>
              <c:numCache>
                <c:formatCode>General</c:formatCode>
                <c:ptCount val="958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RES_COST_FCST!$MP$35:$NJ$35</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7D95-4D19-89D6-3017FE4D869C}"/>
            </c:ext>
          </c:extLst>
        </c:ser>
        <c:ser>
          <c:idx val="3"/>
          <c:order val="5"/>
          <c:tx>
            <c:v>Generic Solar Resource</c:v>
          </c:tx>
          <c:spPr>
            <a:pattFill prst="wdDnDiag">
              <a:fgClr>
                <a:srgbClr val="FFFF00"/>
              </a:fgClr>
              <a:bgClr>
                <a:schemeClr val="bg1"/>
              </a:bgClr>
            </a:pattFill>
            <a:ln>
              <a:noFill/>
            </a:ln>
            <a:effectLst/>
          </c:spPr>
          <c:cat>
            <c:numRef>
              <c:f>RES_COST_FCST!$MP$4:$NRJ$4</c:f>
              <c:numCache>
                <c:formatCode>General</c:formatCode>
                <c:ptCount val="958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RES_COST_FCST!$MP$40:$NI$40</c:f>
              <c:numCache>
                <c:formatCode>#,##0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0-9703-4947-98EA-134DC6E68BE4}"/>
            </c:ext>
          </c:extLst>
        </c:ser>
        <c:ser>
          <c:idx val="5"/>
          <c:order val="6"/>
          <c:tx>
            <c:strRef>
              <c:f>RES_COST_FCST!$B$36</c:f>
              <c:strCache>
                <c:ptCount val="1"/>
                <c:pt idx="0">
                  <c:v>Lawrence Brook Solar</c:v>
                </c:pt>
              </c:strCache>
            </c:strRef>
          </c:tx>
          <c:spPr>
            <a:solidFill>
              <a:srgbClr val="FFFF00"/>
            </a:solidFill>
            <a:ln>
              <a:noFill/>
            </a:ln>
            <a:effectLst/>
          </c:spPr>
          <c:cat>
            <c:numRef>
              <c:f>RES_COST_FCST!$MP$4:$NRJ$4</c:f>
              <c:numCache>
                <c:formatCode>General</c:formatCode>
                <c:ptCount val="958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RES_COST_FCST!$MP$36:$NI$36</c:f>
              <c:numCache>
                <c:formatCode>#,##0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1-2F87-441E-AE4A-945871E0B105}"/>
            </c:ext>
          </c:extLst>
        </c:ser>
        <c:ser>
          <c:idx val="7"/>
          <c:order val="7"/>
          <c:tx>
            <c:strRef>
              <c:f>RES_COST_FCST!$MO$37</c:f>
              <c:strCache>
                <c:ptCount val="1"/>
                <c:pt idx="0">
                  <c:v>Vail &amp; Great Falls Hydro</c:v>
                </c:pt>
              </c:strCache>
            </c:strRef>
          </c:tx>
          <c:spPr>
            <a:solidFill>
              <a:schemeClr val="accent1">
                <a:lumMod val="40000"/>
                <a:lumOff val="60000"/>
              </a:schemeClr>
            </a:solidFill>
            <a:ln>
              <a:noFill/>
            </a:ln>
            <a:effectLst/>
          </c:spPr>
          <c:cat>
            <c:numRef>
              <c:f>RES_COST_FCST!$MP$4:$NRJ$4</c:f>
              <c:numCache>
                <c:formatCode>General</c:formatCode>
                <c:ptCount val="9589"/>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pt idx="21">
                  <c:v>2043</c:v>
                </c:pt>
                <c:pt idx="22">
                  <c:v>2044</c:v>
                </c:pt>
                <c:pt idx="23">
                  <c:v>2045</c:v>
                </c:pt>
                <c:pt idx="24">
                  <c:v>2046</c:v>
                </c:pt>
                <c:pt idx="25">
                  <c:v>2047</c:v>
                </c:pt>
                <c:pt idx="26">
                  <c:v>2048</c:v>
                </c:pt>
                <c:pt idx="27">
                  <c:v>2049</c:v>
                </c:pt>
                <c:pt idx="28">
                  <c:v>2050</c:v>
                </c:pt>
              </c:numCache>
            </c:numRef>
          </c:cat>
          <c:val>
            <c:numRef>
              <c:f>RES_COST_FCST!$MP$37:$NI$37</c:f>
              <c:numCache>
                <c:formatCode>#,##0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1-7D95-4D19-89D6-3017FE4D869C}"/>
            </c:ext>
          </c:extLst>
        </c:ser>
        <c:dLbls>
          <c:showLegendKey val="0"/>
          <c:showVal val="0"/>
          <c:showCatName val="0"/>
          <c:showSerName val="0"/>
          <c:showPercent val="0"/>
          <c:showBubbleSize val="0"/>
        </c:dLbls>
        <c:axId val="640896648"/>
        <c:axId val="640897304"/>
      </c:areaChart>
      <c:lineChart>
        <c:grouping val="standard"/>
        <c:varyColors val="0"/>
        <c:ser>
          <c:idx val="0"/>
          <c:order val="2"/>
          <c:tx>
            <c:v>Tier II Requirement</c:v>
          </c:tx>
          <c:spPr>
            <a:ln w="28575" cap="rnd">
              <a:solidFill>
                <a:schemeClr val="tx1"/>
              </a:solidFill>
              <a:prstDash val="dash"/>
              <a:round/>
            </a:ln>
            <a:effectLst/>
          </c:spPr>
          <c:marker>
            <c:symbol val="none"/>
          </c:marker>
          <c:cat>
            <c:numRef>
              <c:f>RES_COST_FCST!$MP$4:$NJ$4</c:f>
              <c:numCache>
                <c:formatCode>General</c:formatCode>
                <c:ptCount val="21"/>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numCache>
            </c:numRef>
          </c:cat>
          <c:val>
            <c:numRef>
              <c:f>RES_COST_FCST!$MP$11:$NJ$11</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smooth val="0"/>
          <c:extLst>
            <c:ext xmlns:c16="http://schemas.microsoft.com/office/drawing/2014/chart" uri="{C3380CC4-5D6E-409C-BE32-E72D297353CC}">
              <c16:uniqueId val="{00000000-DE04-436C-9AC5-0A9D0F2F460F}"/>
            </c:ext>
          </c:extLst>
        </c:ser>
        <c:dLbls>
          <c:showLegendKey val="0"/>
          <c:showVal val="0"/>
          <c:showCatName val="0"/>
          <c:showSerName val="0"/>
          <c:showPercent val="0"/>
          <c:showBubbleSize val="0"/>
        </c:dLbls>
        <c:marker val="1"/>
        <c:smooth val="0"/>
        <c:axId val="640896648"/>
        <c:axId val="640897304"/>
      </c:lineChart>
      <c:catAx>
        <c:axId val="64089664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640897304"/>
        <c:crosses val="autoZero"/>
        <c:auto val="1"/>
        <c:lblAlgn val="ctr"/>
        <c:lblOffset val="100"/>
        <c:noMultiLvlLbl val="0"/>
      </c:catAx>
      <c:valAx>
        <c:axId val="6408973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r>
                  <a:rPr lang="en-US"/>
                  <a:t>MWH/Year</a:t>
                </a:r>
              </a:p>
            </c:rich>
          </c:tx>
          <c:overlay val="0"/>
          <c:spPr>
            <a:noFill/>
            <a:ln>
              <a:noFill/>
            </a:ln>
            <a:effectLst/>
          </c:spPr>
          <c:txPr>
            <a:bodyPr rot="-54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64089664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solidFill>
      <a:round/>
    </a:ln>
    <a:effectLst/>
  </c:spPr>
  <c:txPr>
    <a:bodyPr/>
    <a:lstStyle/>
    <a:p>
      <a:pPr>
        <a:defRPr sz="1400" b="1">
          <a:solidFill>
            <a:schemeClr val="tx1"/>
          </a:solidFill>
          <a:latin typeface="AvenirNext LT Pro Bold" panose="020B0804020202020204" pitchFamily="34" charset="0"/>
          <a:cs typeface="Times New Roman" panose="02020603050405020304" pitchFamily="18" charset="0"/>
        </a:defRPr>
      </a:pPr>
      <a:endParaRPr lang="en-US"/>
    </a:p>
  </c:txPr>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919889222964825"/>
          <c:y val="3.2036504828677675E-2"/>
          <c:w val="0.82909379024750496"/>
          <c:h val="0.83754212609394263"/>
        </c:manualLayout>
      </c:layout>
      <c:areaChart>
        <c:grouping val="stacked"/>
        <c:varyColors val="0"/>
        <c:ser>
          <c:idx val="2"/>
          <c:order val="1"/>
          <c:tx>
            <c:v>Tier III Programs</c:v>
          </c:tx>
          <c:spPr>
            <a:solidFill>
              <a:schemeClr val="accent3"/>
            </a:solidFill>
            <a:ln>
              <a:noFill/>
            </a:ln>
            <a:effectLst/>
          </c:spPr>
          <c:cat>
            <c:numRef>
              <c:extLst>
                <c:ext xmlns:c15="http://schemas.microsoft.com/office/drawing/2012/chart" uri="{02D57815-91ED-43cb-92C2-25804820EDAC}">
                  <c15:fullRef>
                    <c15:sqref>RES_COST_FCST!$MP$4:$NR$4</c15:sqref>
                  </c15:fullRef>
                </c:ext>
              </c:extLst>
              <c:f>RES_COST_FCST!$MP$4:$NJ$4</c:f>
              <c:numCache>
                <c:formatCode>General</c:formatCode>
                <c:ptCount val="21"/>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numCache>
            </c:numRef>
          </c:cat>
          <c:val>
            <c:numRef>
              <c:extLst>
                <c:ext xmlns:c15="http://schemas.microsoft.com/office/drawing/2012/chart" uri="{02D57815-91ED-43cb-92C2-25804820EDAC}">
                  <c15:fullRef>
                    <c15:sqref>RES_COST_FCST!$MP$50:$NR$50</c15:sqref>
                  </c15:fullRef>
                </c:ext>
              </c:extLst>
              <c:f>RES_COST_FCST!$MP$50:$NJ$50</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extLst>
            <c:ext xmlns:c16="http://schemas.microsoft.com/office/drawing/2014/chart" uri="{C3380CC4-5D6E-409C-BE32-E72D297353CC}">
              <c16:uniqueId val="{00000002-9D3E-4D8D-A587-6ADF9BFACCD9}"/>
            </c:ext>
          </c:extLst>
        </c:ser>
        <c:ser>
          <c:idx val="1"/>
          <c:order val="2"/>
          <c:tx>
            <c:v>Tier II Surplus</c:v>
          </c:tx>
          <c:spPr>
            <a:pattFill prst="wdUpDiag">
              <a:fgClr>
                <a:srgbClr val="FFFF00"/>
              </a:fgClr>
              <a:bgClr>
                <a:schemeClr val="bg1"/>
              </a:bgClr>
            </a:pattFill>
            <a:ln>
              <a:noFill/>
            </a:ln>
            <a:effectLst/>
          </c:spPr>
          <c:cat>
            <c:numRef>
              <c:extLst>
                <c:ext xmlns:c15="http://schemas.microsoft.com/office/drawing/2012/chart" uri="{02D57815-91ED-43cb-92C2-25804820EDAC}">
                  <c15:fullRef>
                    <c15:sqref>RES_COST_FCST!$MP$4:$NR$4</c15:sqref>
                  </c15:fullRef>
                </c:ext>
              </c:extLst>
              <c:f>RES_COST_FCST!$MP$4:$NJ$4</c:f>
              <c:numCache>
                <c:formatCode>General</c:formatCode>
                <c:ptCount val="21"/>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numCache>
            </c:numRef>
          </c:cat>
          <c:val>
            <c:numRef>
              <c:extLst>
                <c:ext xmlns:c15="http://schemas.microsoft.com/office/drawing/2012/chart" uri="{02D57815-91ED-43cb-92C2-25804820EDAC}">
                  <c15:fullRef>
                    <c15:sqref>RES_COST_FCST!$MP$49:$NR$49</c15:sqref>
                  </c15:fullRef>
                </c:ext>
              </c:extLst>
              <c:f>RES_COST_FCST!$MP$49:$NJ$49</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extLst>
            <c:ext xmlns:c16="http://schemas.microsoft.com/office/drawing/2014/chart" uri="{C3380CC4-5D6E-409C-BE32-E72D297353CC}">
              <c16:uniqueId val="{00000001-9D3E-4D8D-A587-6ADF9BFACCD9}"/>
            </c:ext>
          </c:extLst>
        </c:ser>
        <c:dLbls>
          <c:showLegendKey val="0"/>
          <c:showVal val="0"/>
          <c:showCatName val="0"/>
          <c:showSerName val="0"/>
          <c:showPercent val="0"/>
          <c:showBubbleSize val="0"/>
        </c:dLbls>
        <c:axId val="629913376"/>
        <c:axId val="629906160"/>
      </c:areaChart>
      <c:lineChart>
        <c:grouping val="standard"/>
        <c:varyColors val="0"/>
        <c:ser>
          <c:idx val="0"/>
          <c:order val="0"/>
          <c:tx>
            <c:v>Tier III Requirement</c:v>
          </c:tx>
          <c:spPr>
            <a:ln w="28575" cap="rnd">
              <a:solidFill>
                <a:schemeClr val="tx1"/>
              </a:solidFill>
              <a:prstDash val="dash"/>
              <a:round/>
            </a:ln>
            <a:effectLst/>
          </c:spPr>
          <c:marker>
            <c:symbol val="none"/>
          </c:marker>
          <c:cat>
            <c:numRef>
              <c:extLst>
                <c:ext xmlns:c15="http://schemas.microsoft.com/office/drawing/2012/chart" uri="{02D57815-91ED-43cb-92C2-25804820EDAC}">
                  <c15:fullRef>
                    <c15:sqref>RES_COST_FCST!$MP$4:$NJ$4</c15:sqref>
                  </c15:fullRef>
                </c:ext>
              </c:extLst>
              <c:f>RES_COST_FCST!$MP$4:$NJ$4</c:f>
              <c:numCache>
                <c:formatCode>General</c:formatCode>
                <c:ptCount val="21"/>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numCache>
            </c:numRef>
          </c:cat>
          <c:val>
            <c:numRef>
              <c:extLst>
                <c:ext xmlns:c15="http://schemas.microsoft.com/office/drawing/2012/chart" uri="{02D57815-91ED-43cb-92C2-25804820EDAC}">
                  <c15:fullRef>
                    <c15:sqref>RES_COST_FCST!$MP$12:$NR$12</c15:sqref>
                  </c15:fullRef>
                </c:ext>
              </c:extLst>
              <c:f>RES_COST_FCST!$MP$12:$NJ$12</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smooth val="0"/>
          <c:extLst>
            <c:ext xmlns:c16="http://schemas.microsoft.com/office/drawing/2014/chart" uri="{C3380CC4-5D6E-409C-BE32-E72D297353CC}">
              <c16:uniqueId val="{00000000-9D3E-4D8D-A587-6ADF9BFACCD9}"/>
            </c:ext>
          </c:extLst>
        </c:ser>
        <c:dLbls>
          <c:showLegendKey val="0"/>
          <c:showVal val="0"/>
          <c:showCatName val="0"/>
          <c:showSerName val="0"/>
          <c:showPercent val="0"/>
          <c:showBubbleSize val="0"/>
        </c:dLbls>
        <c:marker val="1"/>
        <c:smooth val="0"/>
        <c:axId val="629913376"/>
        <c:axId val="629906160"/>
      </c:lineChart>
      <c:catAx>
        <c:axId val="629913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629906160"/>
        <c:crosses val="autoZero"/>
        <c:auto val="1"/>
        <c:lblAlgn val="ctr"/>
        <c:lblOffset val="100"/>
        <c:noMultiLvlLbl val="0"/>
      </c:catAx>
      <c:valAx>
        <c:axId val="6299061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8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r>
                  <a:rPr lang="en-US"/>
                  <a:t>MWH/Year</a:t>
                </a:r>
              </a:p>
            </c:rich>
          </c:tx>
          <c:overlay val="0"/>
          <c:spPr>
            <a:noFill/>
            <a:ln>
              <a:noFill/>
            </a:ln>
            <a:effectLst/>
          </c:spPr>
          <c:txPr>
            <a:bodyPr rot="-5400000" spcFirstLastPara="1" vertOverflow="ellipsis" vert="horz" wrap="square" anchor="ctr" anchorCtr="1"/>
            <a:lstStyle/>
            <a:p>
              <a:pPr>
                <a:defRPr sz="18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8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6299133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sz="1800" b="1">
          <a:solidFill>
            <a:schemeClr val="tx1"/>
          </a:solidFill>
          <a:latin typeface="AvenirNext LT Pro Bold" panose="020B0804020202020204" pitchFamily="34" charset="0"/>
          <a:cs typeface="Times New Roman" panose="02020603050405020304" pitchFamily="18" charset="0"/>
        </a:defRPr>
      </a:pPr>
      <a:endParaRPr lang="en-US"/>
    </a:p>
  </c:txPr>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5"/>
          <c:order val="1"/>
          <c:tx>
            <c:strRef>
              <c:f>EMISSIONS!$B$23</c:f>
              <c:strCache>
                <c:ptCount val="1"/>
                <c:pt idx="0">
                  <c:v>Portfolio Average (lbs/MWH)</c:v>
                </c:pt>
              </c:strCache>
            </c:strRef>
          </c:tx>
          <c:spPr>
            <a:ln w="28575" cap="rnd">
              <a:solidFill>
                <a:schemeClr val="accent6"/>
              </a:solidFill>
              <a:round/>
            </a:ln>
            <a:effectLst/>
          </c:spPr>
          <c:marker>
            <c:symbol val="none"/>
          </c:marker>
          <c:cat>
            <c:numRef>
              <c:f>EMISSIONS!$C$5:$W$5</c:f>
              <c:numCache>
                <c:formatCode>General</c:formatCode>
                <c:ptCount val="21"/>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numCache>
            </c:numRef>
          </c:cat>
          <c:val>
            <c:numRef>
              <c:f>EMISSIONS!$C$23:$W$23</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smooth val="0"/>
          <c:extLst>
            <c:ext xmlns:c16="http://schemas.microsoft.com/office/drawing/2014/chart" uri="{C3380CC4-5D6E-409C-BE32-E72D297353CC}">
              <c16:uniqueId val="{0000000B-0F29-4DDE-8F4D-DEFC55BC59D9}"/>
            </c:ext>
          </c:extLst>
        </c:ser>
        <c:ser>
          <c:idx val="0"/>
          <c:order val="0"/>
          <c:tx>
            <c:strRef>
              <c:f>EMISSIONS!$B$24</c:f>
              <c:strCache>
                <c:ptCount val="1"/>
                <c:pt idx="0">
                  <c:v>2021 System Mix (lbs/MWH)</c:v>
                </c:pt>
              </c:strCache>
            </c:strRef>
          </c:tx>
          <c:spPr>
            <a:ln w="28575" cap="rnd">
              <a:solidFill>
                <a:schemeClr val="accent1"/>
              </a:solidFill>
              <a:round/>
            </a:ln>
            <a:effectLst/>
          </c:spPr>
          <c:marker>
            <c:symbol val="none"/>
          </c:marker>
          <c:cat>
            <c:numRef>
              <c:f>EMISSIONS!$C$5:$W$5</c:f>
              <c:numCache>
                <c:formatCode>General</c:formatCode>
                <c:ptCount val="21"/>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numCache>
            </c:numRef>
          </c:cat>
          <c:val>
            <c:numRef>
              <c:f>EMISSIONS!$C$24:$W$24</c:f>
              <c:numCache>
                <c:formatCode>#,##0</c:formatCode>
                <c:ptCount val="21"/>
                <c:pt idx="0">
                  <c:v>736</c:v>
                </c:pt>
                <c:pt idx="1">
                  <c:v>736</c:v>
                </c:pt>
                <c:pt idx="2">
                  <c:v>736</c:v>
                </c:pt>
                <c:pt idx="3">
                  <c:v>736</c:v>
                </c:pt>
                <c:pt idx="4">
                  <c:v>736</c:v>
                </c:pt>
                <c:pt idx="5">
                  <c:v>736</c:v>
                </c:pt>
                <c:pt idx="6">
                  <c:v>736</c:v>
                </c:pt>
                <c:pt idx="7">
                  <c:v>736</c:v>
                </c:pt>
                <c:pt idx="8">
                  <c:v>736</c:v>
                </c:pt>
                <c:pt idx="9">
                  <c:v>736</c:v>
                </c:pt>
                <c:pt idx="10">
                  <c:v>736</c:v>
                </c:pt>
                <c:pt idx="11">
                  <c:v>736</c:v>
                </c:pt>
                <c:pt idx="12">
                  <c:v>736</c:v>
                </c:pt>
                <c:pt idx="13">
                  <c:v>736</c:v>
                </c:pt>
                <c:pt idx="14">
                  <c:v>736</c:v>
                </c:pt>
                <c:pt idx="15">
                  <c:v>736</c:v>
                </c:pt>
                <c:pt idx="16">
                  <c:v>736</c:v>
                </c:pt>
                <c:pt idx="17">
                  <c:v>736</c:v>
                </c:pt>
                <c:pt idx="18">
                  <c:v>736</c:v>
                </c:pt>
                <c:pt idx="19">
                  <c:v>736</c:v>
                </c:pt>
                <c:pt idx="20">
                  <c:v>736</c:v>
                </c:pt>
              </c:numCache>
            </c:numRef>
          </c:val>
          <c:smooth val="0"/>
          <c:extLst>
            <c:ext xmlns:c16="http://schemas.microsoft.com/office/drawing/2014/chart" uri="{C3380CC4-5D6E-409C-BE32-E72D297353CC}">
              <c16:uniqueId val="{0000000A-0F29-4DDE-8F4D-DEFC55BC59D9}"/>
            </c:ext>
          </c:extLst>
        </c:ser>
        <c:dLbls>
          <c:showLegendKey val="0"/>
          <c:showVal val="0"/>
          <c:showCatName val="0"/>
          <c:showSerName val="0"/>
          <c:showPercent val="0"/>
          <c:showBubbleSize val="0"/>
        </c:dLbls>
        <c:smooth val="0"/>
        <c:axId val="640898616"/>
        <c:axId val="640895664"/>
      </c:lineChart>
      <c:catAx>
        <c:axId val="640898616"/>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640895664"/>
        <c:crosses val="autoZero"/>
        <c:auto val="1"/>
        <c:lblAlgn val="ctr"/>
        <c:lblOffset val="100"/>
        <c:noMultiLvlLbl val="0"/>
      </c:catAx>
      <c:valAx>
        <c:axId val="6408956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r>
                  <a:rPr lang="en-US"/>
                  <a:t>MWH/Year</a:t>
                </a:r>
              </a:p>
            </c:rich>
          </c:tx>
          <c:overlay val="0"/>
          <c:spPr>
            <a:noFill/>
            <a:ln>
              <a:noFill/>
            </a:ln>
            <a:effectLst/>
          </c:spPr>
          <c:txPr>
            <a:bodyPr rot="-54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640898616"/>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solidFill>
      <a:round/>
    </a:ln>
    <a:effectLst/>
  </c:spPr>
  <c:txPr>
    <a:bodyPr/>
    <a:lstStyle/>
    <a:p>
      <a:pPr>
        <a:defRPr sz="1400" b="1">
          <a:solidFill>
            <a:schemeClr val="tx1"/>
          </a:solidFill>
          <a:latin typeface="AvenirNext LT Pro Bold" panose="020B0804020202020204" pitchFamily="34" charset="0"/>
          <a:cs typeface="Times New Roman" panose="02020603050405020304" pitchFamily="18" charset="0"/>
        </a:defRPr>
      </a:pPr>
      <a:endParaRPr lang="en-US"/>
    </a:p>
  </c:txPr>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1"/>
          <c:order val="1"/>
          <c:tx>
            <c:strRef>
              <c:f>EMISSIONS!$B$27</c:f>
              <c:strCache>
                <c:ptCount val="1"/>
                <c:pt idx="0">
                  <c:v>$/Year @ $13.50/Ton</c:v>
                </c:pt>
              </c:strCache>
            </c:strRef>
          </c:tx>
          <c:spPr>
            <a:solidFill>
              <a:schemeClr val="accent2"/>
            </a:solidFill>
            <a:ln>
              <a:noFill/>
            </a:ln>
            <a:effectLst/>
          </c:spPr>
          <c:invertIfNegative val="0"/>
          <c:cat>
            <c:numRef>
              <c:f>EMISSIONS!$C$5:$W$5</c:f>
              <c:numCache>
                <c:formatCode>General</c:formatCode>
                <c:ptCount val="21"/>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numCache>
            </c:numRef>
          </c:cat>
          <c:val>
            <c:numRef>
              <c:f>EMISSIONS!$C$27:$W$27</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extLst>
            <c:ext xmlns:c16="http://schemas.microsoft.com/office/drawing/2014/chart" uri="{C3380CC4-5D6E-409C-BE32-E72D297353CC}">
              <c16:uniqueId val="{00000000-07E9-47E6-AE67-A89D3CC43ABE}"/>
            </c:ext>
          </c:extLst>
        </c:ser>
        <c:ser>
          <c:idx val="2"/>
          <c:order val="2"/>
          <c:tx>
            <c:strRef>
              <c:f>EMISSIONS!$B$30</c:f>
              <c:strCache>
                <c:ptCount val="1"/>
                <c:pt idx="0">
                  <c:v>$/Year @ $100/Ton</c:v>
                </c:pt>
              </c:strCache>
            </c:strRef>
          </c:tx>
          <c:spPr>
            <a:solidFill>
              <a:schemeClr val="accent3"/>
            </a:solidFill>
            <a:ln>
              <a:noFill/>
            </a:ln>
            <a:effectLst/>
          </c:spPr>
          <c:invertIfNegative val="0"/>
          <c:cat>
            <c:numRef>
              <c:f>EMISSIONS!$C$5:$W$5</c:f>
              <c:numCache>
                <c:formatCode>General</c:formatCode>
                <c:ptCount val="21"/>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pt idx="20">
                  <c:v>2042</c:v>
                </c:pt>
              </c:numCache>
            </c:numRef>
          </c:cat>
          <c:val>
            <c:numRef>
              <c:f>EMISSIONS!$C$30:$W$30</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extLst>
            <c:ext xmlns:c16="http://schemas.microsoft.com/office/drawing/2014/chart" uri="{C3380CC4-5D6E-409C-BE32-E72D297353CC}">
              <c16:uniqueId val="{00000001-07E9-47E6-AE67-A89D3CC43ABE}"/>
            </c:ext>
          </c:extLst>
        </c:ser>
        <c:dLbls>
          <c:showLegendKey val="0"/>
          <c:showVal val="0"/>
          <c:showCatName val="0"/>
          <c:showSerName val="0"/>
          <c:showPercent val="0"/>
          <c:showBubbleSize val="0"/>
        </c:dLbls>
        <c:gapWidth val="150"/>
        <c:axId val="838334856"/>
        <c:axId val="838342400"/>
      </c:barChart>
      <c:lineChart>
        <c:grouping val="standard"/>
        <c:varyColors val="0"/>
        <c:ser>
          <c:idx val="0"/>
          <c:order val="0"/>
          <c:tx>
            <c:strRef>
              <c:f>EMISSIONS!$B$22</c:f>
              <c:strCache>
                <c:ptCount val="1"/>
                <c:pt idx="0">
                  <c:v>Tons/Year</c:v>
                </c:pt>
              </c:strCache>
            </c:strRef>
          </c:tx>
          <c:spPr>
            <a:ln w="28575" cap="rnd">
              <a:solidFill>
                <a:schemeClr val="accent1"/>
              </a:solidFill>
              <a:round/>
            </a:ln>
            <a:effectLst/>
          </c:spPr>
          <c:marker>
            <c:symbol val="none"/>
          </c:marker>
          <c:cat>
            <c:numRef>
              <c:f>EMISSIONS!$C$5:$V$5</c:f>
              <c:numCache>
                <c:formatCode>General</c:formatCode>
                <c:ptCount val="20"/>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pt idx="16">
                  <c:v>2038</c:v>
                </c:pt>
                <c:pt idx="17">
                  <c:v>2039</c:v>
                </c:pt>
                <c:pt idx="18">
                  <c:v>2040</c:v>
                </c:pt>
                <c:pt idx="19">
                  <c:v>2041</c:v>
                </c:pt>
              </c:numCache>
            </c:numRef>
          </c:cat>
          <c:val>
            <c:numRef>
              <c:f>EMISSIONS!$C$22:$W$22</c:f>
              <c:numCache>
                <c:formatCode>#,##0</c:formatCode>
                <c:ptCount val="21"/>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numCache>
            </c:numRef>
          </c:val>
          <c:smooth val="0"/>
          <c:extLst>
            <c:ext xmlns:c16="http://schemas.microsoft.com/office/drawing/2014/chart" uri="{C3380CC4-5D6E-409C-BE32-E72D297353CC}">
              <c16:uniqueId val="{00000002-07E9-47E6-AE67-A89D3CC43ABE}"/>
            </c:ext>
          </c:extLst>
        </c:ser>
        <c:dLbls>
          <c:showLegendKey val="0"/>
          <c:showVal val="0"/>
          <c:showCatName val="0"/>
          <c:showSerName val="0"/>
          <c:showPercent val="0"/>
          <c:showBubbleSize val="0"/>
        </c:dLbls>
        <c:marker val="1"/>
        <c:smooth val="0"/>
        <c:axId val="749445240"/>
        <c:axId val="749440976"/>
      </c:lineChart>
      <c:catAx>
        <c:axId val="838334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838342400"/>
        <c:crosses val="autoZero"/>
        <c:auto val="1"/>
        <c:lblAlgn val="ctr"/>
        <c:lblOffset val="100"/>
        <c:noMultiLvlLbl val="0"/>
      </c:catAx>
      <c:valAx>
        <c:axId val="8383424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r>
                  <a:rPr lang="en-US"/>
                  <a:t>Carbon Costs ($/Year)</a:t>
                </a:r>
              </a:p>
            </c:rich>
          </c:tx>
          <c:overlay val="0"/>
          <c:spPr>
            <a:noFill/>
            <a:ln>
              <a:noFill/>
            </a:ln>
            <a:effectLst/>
          </c:spPr>
          <c:txPr>
            <a:bodyPr rot="-54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title>
        <c:numFmt formatCode="&quot;$&quot;#,##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838334856"/>
        <c:crosses val="autoZero"/>
        <c:crossBetween val="between"/>
      </c:valAx>
      <c:valAx>
        <c:axId val="749440976"/>
        <c:scaling>
          <c:orientation val="minMax"/>
        </c:scaling>
        <c:delete val="0"/>
        <c:axPos val="r"/>
        <c:title>
          <c:tx>
            <c:rich>
              <a:bodyPr rot="-54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r>
                  <a:rPr lang="en-US"/>
                  <a:t>Carbon Emissions (Tons/Yr)</a:t>
                </a:r>
              </a:p>
            </c:rich>
          </c:tx>
          <c:overlay val="0"/>
          <c:spPr>
            <a:noFill/>
            <a:ln>
              <a:noFill/>
            </a:ln>
            <a:effectLst/>
          </c:spPr>
          <c:txPr>
            <a:bodyPr rot="-54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title>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crossAx val="749445240"/>
        <c:crosses val="max"/>
        <c:crossBetween val="between"/>
      </c:valAx>
      <c:catAx>
        <c:axId val="749445240"/>
        <c:scaling>
          <c:orientation val="minMax"/>
        </c:scaling>
        <c:delete val="1"/>
        <c:axPos val="b"/>
        <c:numFmt formatCode="General" sourceLinked="1"/>
        <c:majorTickMark val="out"/>
        <c:minorTickMark val="none"/>
        <c:tickLblPos val="nextTo"/>
        <c:crossAx val="749440976"/>
        <c:crosses val="autoZero"/>
        <c:auto val="1"/>
        <c:lblAlgn val="ctr"/>
        <c:lblOffset val="100"/>
        <c:noMultiLvlLbl val="0"/>
      </c:catAx>
      <c:spPr>
        <a:noFill/>
        <a:ln>
          <a:noFill/>
        </a:ln>
        <a:effectLst/>
      </c:spPr>
    </c:plotArea>
    <c:legend>
      <c:legendPos val="t"/>
      <c:overlay val="0"/>
      <c:spPr>
        <a:noFill/>
        <a:ln>
          <a:noFill/>
        </a:ln>
        <a:effectLst/>
      </c:spPr>
      <c:txPr>
        <a:bodyPr rot="0" spcFirstLastPara="1" vertOverflow="ellipsis" vert="horz" wrap="square" anchor="ctr" anchorCtr="1"/>
        <a:lstStyle/>
        <a:p>
          <a:pPr>
            <a:defRPr sz="1400" b="1" i="0" u="none" strike="noStrike" kern="1200" baseline="0">
              <a:solidFill>
                <a:schemeClr val="tx1"/>
              </a:solidFill>
              <a:latin typeface="AvenirNext LT Pro Bold" panose="020B0804020202020204" pitchFamily="34" charset="0"/>
              <a:ea typeface="+mn-ea"/>
              <a:cs typeface="Times New Roman" panose="02020603050405020304" pitchFamily="18" charset="0"/>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sz="1400" b="1">
          <a:solidFill>
            <a:schemeClr val="tx1"/>
          </a:solidFill>
          <a:latin typeface="AvenirNext LT Pro Bold" panose="020B0804020202020204" pitchFamily="34" charset="0"/>
          <a:cs typeface="Times New Roman" panose="02020603050405020304" pitchFamily="18" charset="0"/>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chartsheets/_rels/sheet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10.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C3B7D15D-3331-4B24-B5FC-0DB6AC3864C6}">
  <sheetPr>
    <tabColor rgb="FFFFC000"/>
  </sheetPr>
  <sheetViews>
    <sheetView zoomScale="114" workbookViewId="0" zoomToFit="1"/>
  </sheetViews>
  <pageMargins left="0.7" right="0.7" top="0.75" bottom="0.75" header="0.3" footer="0.3"/>
  <pageSetup orientation="landscape" r:id="rId1"/>
  <drawing r:id="rId2"/>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56FCAC23-EE34-43B1-BE45-F4D1B182E0FB}">
  <sheetPr>
    <tabColor rgb="FFFFC000"/>
  </sheetPr>
  <sheetViews>
    <sheetView zoomScale="114" workbookViewId="0" zoomToFit="1"/>
  </sheetViews>
  <pageMargins left="0.7" right="0.7" top="0.75" bottom="0.75" header="0.3" footer="0.3"/>
  <pageSetup orientation="landscape" r:id="rId1"/>
  <drawing r:id="rId2"/>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BDA931A5-7FFC-408A-965A-2406D15A6F15}">
  <sheetPr>
    <tabColor rgb="FFFFC000"/>
  </sheetPr>
  <sheetViews>
    <sheetView zoomScale="114" workbookViewId="0" zoomToFit="1"/>
  </sheetViews>
  <pageMargins left="0.7" right="0.7" top="0.75" bottom="0.75" header="0.3" footer="0.3"/>
  <pageSetup orientation="landscape" r:id="rId1"/>
  <drawing r:id="rId2"/>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E39AE9C0-88F5-472D-BB60-5DA43DC06D6B}">
  <sheetPr>
    <tabColor rgb="FFFFC000"/>
  </sheetPr>
  <sheetViews>
    <sheetView zoomScale="114"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4BFE58C5-F1B1-49C8-99CE-FC24DB3D36D1}">
  <sheetPr>
    <tabColor rgb="FFFFC000"/>
  </sheetPr>
  <sheetViews>
    <sheetView zoomScale="114"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9</xdr:col>
      <xdr:colOff>600075</xdr:colOff>
      <xdr:row>3</xdr:row>
      <xdr:rowOff>19050</xdr:rowOff>
    </xdr:from>
    <xdr:to>
      <xdr:col>21</xdr:col>
      <xdr:colOff>361950</xdr:colOff>
      <xdr:row>17</xdr:row>
      <xdr:rowOff>161925</xdr:rowOff>
    </xdr:to>
    <xdr:pic>
      <xdr:nvPicPr>
        <xdr:cNvPr id="2" name="Picture 5">
          <a:extLst>
            <a:ext uri="{FF2B5EF4-FFF2-40B4-BE49-F238E27FC236}">
              <a16:creationId xmlns:a16="http://schemas.microsoft.com/office/drawing/2014/main" id="{895320EF-2419-40B4-B498-C38B7D5658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58050" y="590550"/>
          <a:ext cx="7077075" cy="2809875"/>
        </a:xfrm>
        <a:prstGeom prst="rect">
          <a:avLst/>
        </a:prstGeom>
        <a:solidFill>
          <a:schemeClr val="bg1"/>
        </a:solidFill>
        <a:ln>
          <a:noFill/>
        </a:ln>
      </xdr:spPr>
    </xdr:pic>
    <xdr:clientData/>
  </xdr:twoCellAnchor>
</xdr:wsDr>
</file>

<file path=xl/drawings/drawing2.xml><?xml version="1.0" encoding="utf-8"?>
<xdr:wsDr xmlns:xdr="http://schemas.openxmlformats.org/drawingml/2006/spreadsheetDrawing" xmlns:a="http://schemas.openxmlformats.org/drawingml/2006/main">
  <xdr:absoluteAnchor>
    <xdr:pos x="0" y="0"/>
    <xdr:ext cx="8664408" cy="6274803"/>
    <xdr:graphicFrame macro="">
      <xdr:nvGraphicFramePr>
        <xdr:cNvPr id="2" name="Chart 1">
          <a:extLst>
            <a:ext uri="{FF2B5EF4-FFF2-40B4-BE49-F238E27FC236}">
              <a16:creationId xmlns:a16="http://schemas.microsoft.com/office/drawing/2014/main" id="{FE4D5CCB-E354-4846-A474-4030CFB5559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0.36798</cdr:x>
      <cdr:y>0.83776</cdr:y>
    </cdr:from>
    <cdr:to>
      <cdr:x>0.75532</cdr:x>
      <cdr:y>0.91748</cdr:y>
    </cdr:to>
    <cdr:sp macro="" textlink="">
      <cdr:nvSpPr>
        <cdr:cNvPr id="5" name="TextBox 1">
          <a:extLst xmlns:a="http://schemas.openxmlformats.org/drawingml/2006/main">
            <a:ext uri="{FF2B5EF4-FFF2-40B4-BE49-F238E27FC236}">
              <a16:creationId xmlns:a16="http://schemas.microsoft.com/office/drawing/2014/main" id="{DFD31056-FF6F-4576-971A-2FE245B09BEE}"/>
            </a:ext>
          </a:extLst>
        </cdr:cNvPr>
        <cdr:cNvSpPr txBox="1"/>
      </cdr:nvSpPr>
      <cdr:spPr>
        <a:xfrm xmlns:a="http://schemas.openxmlformats.org/drawingml/2006/main">
          <a:off x="3189528" y="5258629"/>
          <a:ext cx="3357366" cy="50040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400" b="1">
              <a:solidFill>
                <a:schemeClr val="bg1"/>
              </a:solidFill>
              <a:latin typeface="AvenirNext LT Pro Bold" panose="020B0804020202020204" pitchFamily="34" charset="0"/>
              <a:cs typeface="Times New Roman" panose="02020603050405020304" pitchFamily="18" charset="0"/>
            </a:rPr>
            <a:t>New York Power</a:t>
          </a:r>
          <a:r>
            <a:rPr lang="en-US" sz="1400" b="1" baseline="0">
              <a:solidFill>
                <a:schemeClr val="bg1"/>
              </a:solidFill>
              <a:latin typeface="AvenirNext LT Pro Bold" panose="020B0804020202020204" pitchFamily="34" charset="0"/>
              <a:cs typeface="Times New Roman" panose="02020603050405020304" pitchFamily="18" charset="0"/>
            </a:rPr>
            <a:t> Authority</a:t>
          </a:r>
          <a:endParaRPr lang="en-US" sz="1400" b="1">
            <a:solidFill>
              <a:schemeClr val="bg1"/>
            </a:solidFill>
            <a:latin typeface="AvenirNext LT Pro Bold" panose="020B0804020202020204" pitchFamily="34" charset="0"/>
            <a:cs typeface="Times New Roman" panose="02020603050405020304" pitchFamily="18" charset="0"/>
          </a:endParaRPr>
        </a:p>
      </cdr:txBody>
    </cdr:sp>
  </cdr:relSizeAnchor>
  <cdr:relSizeAnchor xmlns:cdr="http://schemas.openxmlformats.org/drawingml/2006/chartDrawing">
    <cdr:from>
      <cdr:x>0.09108</cdr:x>
      <cdr:y>0.70561</cdr:y>
    </cdr:from>
    <cdr:to>
      <cdr:x>0.47842</cdr:x>
      <cdr:y>0.81487</cdr:y>
    </cdr:to>
    <cdr:sp macro="" textlink="">
      <cdr:nvSpPr>
        <cdr:cNvPr id="9" name="TextBox 1">
          <a:extLst xmlns:a="http://schemas.openxmlformats.org/drawingml/2006/main">
            <a:ext uri="{FF2B5EF4-FFF2-40B4-BE49-F238E27FC236}">
              <a16:creationId xmlns:a16="http://schemas.microsoft.com/office/drawing/2014/main" id="{09797A3E-522E-4075-906E-7C8B7E511FF9}"/>
            </a:ext>
          </a:extLst>
        </cdr:cNvPr>
        <cdr:cNvSpPr txBox="1"/>
      </cdr:nvSpPr>
      <cdr:spPr>
        <a:xfrm xmlns:a="http://schemas.openxmlformats.org/drawingml/2006/main">
          <a:off x="789442" y="4429112"/>
          <a:ext cx="3357366" cy="68582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400" b="1">
              <a:solidFill>
                <a:schemeClr val="bg1"/>
              </a:solidFill>
              <a:latin typeface="AvenirNext LT Pro Bold" panose="020B0804020202020204" pitchFamily="34" charset="0"/>
              <a:cs typeface="Times New Roman" panose="02020603050405020304" pitchFamily="18" charset="0"/>
            </a:rPr>
            <a:t>Brookfield Hydro</a:t>
          </a:r>
        </a:p>
      </cdr:txBody>
    </cdr:sp>
  </cdr:relSizeAnchor>
  <cdr:relSizeAnchor xmlns:cdr="http://schemas.openxmlformats.org/drawingml/2006/chartDrawing">
    <cdr:from>
      <cdr:x>0.19833</cdr:x>
      <cdr:y>0.79922</cdr:y>
    </cdr:from>
    <cdr:to>
      <cdr:x>0.58567</cdr:x>
      <cdr:y>0.92348</cdr:y>
    </cdr:to>
    <cdr:sp macro="" textlink="">
      <cdr:nvSpPr>
        <cdr:cNvPr id="6" name="TextBox 1">
          <a:extLst xmlns:a="http://schemas.openxmlformats.org/drawingml/2006/main">
            <a:ext uri="{FF2B5EF4-FFF2-40B4-BE49-F238E27FC236}">
              <a16:creationId xmlns:a16="http://schemas.microsoft.com/office/drawing/2014/main" id="{191D9540-F9C5-4FCD-8DC0-F420D361AC1B}"/>
            </a:ext>
          </a:extLst>
        </cdr:cNvPr>
        <cdr:cNvSpPr txBox="1"/>
      </cdr:nvSpPr>
      <cdr:spPr>
        <a:xfrm xmlns:a="http://schemas.openxmlformats.org/drawingml/2006/main">
          <a:off x="1717946" y="5016510"/>
          <a:ext cx="3355159" cy="779947"/>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400" b="1">
              <a:solidFill>
                <a:schemeClr val="bg1"/>
              </a:solidFill>
              <a:latin typeface="AvenirNext LT Pro Bold" panose="020B0804020202020204" pitchFamily="34" charset="0"/>
              <a:cs typeface="Times New Roman" panose="02020603050405020304" pitchFamily="18" charset="0"/>
            </a:rPr>
            <a:t>HQUS</a:t>
          </a:r>
        </a:p>
      </cdr:txBody>
    </cdr:sp>
  </cdr:relSizeAnchor>
  <cdr:relSizeAnchor xmlns:cdr="http://schemas.openxmlformats.org/drawingml/2006/chartDrawing">
    <cdr:from>
      <cdr:x>0.14745</cdr:x>
      <cdr:y>0.16027</cdr:y>
    </cdr:from>
    <cdr:to>
      <cdr:x>0.69758</cdr:x>
      <cdr:y>0.26953</cdr:y>
    </cdr:to>
    <cdr:sp macro="" textlink="">
      <cdr:nvSpPr>
        <cdr:cNvPr id="8" name="TextBox 1">
          <a:extLst xmlns:a="http://schemas.openxmlformats.org/drawingml/2006/main">
            <a:ext uri="{FF2B5EF4-FFF2-40B4-BE49-F238E27FC236}">
              <a16:creationId xmlns:a16="http://schemas.microsoft.com/office/drawing/2014/main" id="{DC81BC53-D5F0-455F-9FB0-9B924A426779}"/>
            </a:ext>
          </a:extLst>
        </cdr:cNvPr>
        <cdr:cNvSpPr txBox="1"/>
      </cdr:nvSpPr>
      <cdr:spPr>
        <a:xfrm xmlns:a="http://schemas.openxmlformats.org/drawingml/2006/main" rot="20727658">
          <a:off x="1277206" y="1005992"/>
          <a:ext cx="4765255" cy="68579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400" b="1">
              <a:solidFill>
                <a:schemeClr val="tx1"/>
              </a:solidFill>
              <a:latin typeface="AvenirNext LT Pro Bold" panose="020B0804020202020204" pitchFamily="34" charset="0"/>
              <a:cs typeface="Times New Roman" panose="02020603050405020304" pitchFamily="18" charset="0"/>
            </a:rPr>
            <a:t>Net Total Renewable Energy Requirements</a:t>
          </a:r>
        </a:p>
      </cdr:txBody>
    </cdr:sp>
  </cdr:relSizeAnchor>
</c:userShapes>
</file>

<file path=xl/drawings/drawing4.xml><?xml version="1.0" encoding="utf-8"?>
<xdr:wsDr xmlns:xdr="http://schemas.openxmlformats.org/drawingml/2006/spreadsheetDrawing" xmlns:a="http://schemas.openxmlformats.org/drawingml/2006/main">
  <xdr:absoluteAnchor>
    <xdr:pos x="0" y="0"/>
    <xdr:ext cx="8664408" cy="6274803"/>
    <xdr:graphicFrame macro="">
      <xdr:nvGraphicFramePr>
        <xdr:cNvPr id="2" name="Chart 1">
          <a:extLst>
            <a:ext uri="{FF2B5EF4-FFF2-40B4-BE49-F238E27FC236}">
              <a16:creationId xmlns:a16="http://schemas.microsoft.com/office/drawing/2014/main" id="{639B323C-DEF9-480B-B18F-6D092565ABB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c:userShapes xmlns:c="http://schemas.openxmlformats.org/drawingml/2006/chart">
  <cdr:relSizeAnchor xmlns:cdr="http://schemas.openxmlformats.org/drawingml/2006/chartDrawing">
    <cdr:from>
      <cdr:x>0.35027</cdr:x>
      <cdr:y>0.16612</cdr:y>
    </cdr:from>
    <cdr:to>
      <cdr:x>0.4079</cdr:x>
      <cdr:y>0.57159</cdr:y>
    </cdr:to>
    <cdr:sp macro="" textlink="">
      <cdr:nvSpPr>
        <cdr:cNvPr id="5" name="TextBox 1">
          <a:extLst xmlns:a="http://schemas.openxmlformats.org/drawingml/2006/main">
            <a:ext uri="{FF2B5EF4-FFF2-40B4-BE49-F238E27FC236}">
              <a16:creationId xmlns:a16="http://schemas.microsoft.com/office/drawing/2014/main" id="{441B2CE9-D426-48DE-9FCE-D35A1CFCC41E}"/>
            </a:ext>
          </a:extLst>
        </cdr:cNvPr>
        <cdr:cNvSpPr txBox="1"/>
      </cdr:nvSpPr>
      <cdr:spPr>
        <a:xfrm xmlns:a="http://schemas.openxmlformats.org/drawingml/2006/main" rot="18542364">
          <a:off x="2015010" y="2069392"/>
          <a:ext cx="2549703" cy="50013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400" b="1">
              <a:latin typeface="AvenirNext LT Pro Bold" panose="020B0804020202020204" pitchFamily="34" charset="0"/>
              <a:cs typeface="Times New Roman" panose="02020603050405020304" pitchFamily="18" charset="0"/>
            </a:rPr>
            <a:t>Tier II Requirement</a:t>
          </a:r>
        </a:p>
      </cdr:txBody>
    </cdr:sp>
  </cdr:relSizeAnchor>
  <cdr:relSizeAnchor xmlns:cdr="http://schemas.openxmlformats.org/drawingml/2006/chartDrawing">
    <cdr:from>
      <cdr:x>0.18765</cdr:x>
      <cdr:y>0.82208</cdr:y>
    </cdr:from>
    <cdr:to>
      <cdr:x>0.54749</cdr:x>
      <cdr:y>0.90161</cdr:y>
    </cdr:to>
    <cdr:sp macro="" textlink="">
      <cdr:nvSpPr>
        <cdr:cNvPr id="4" name="TextBox 1">
          <a:extLst xmlns:a="http://schemas.openxmlformats.org/drawingml/2006/main">
            <a:ext uri="{FF2B5EF4-FFF2-40B4-BE49-F238E27FC236}">
              <a16:creationId xmlns:a16="http://schemas.microsoft.com/office/drawing/2014/main" id="{FA869E54-4073-43EE-9985-8D700895D57A}"/>
            </a:ext>
          </a:extLst>
        </cdr:cNvPr>
        <cdr:cNvSpPr txBox="1"/>
      </cdr:nvSpPr>
      <cdr:spPr>
        <a:xfrm xmlns:a="http://schemas.openxmlformats.org/drawingml/2006/main">
          <a:off x="1625430" y="5159969"/>
          <a:ext cx="3116952" cy="4991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400" b="1">
              <a:latin typeface="AvenirNext LT Pro Bold" panose="020B0804020202020204" pitchFamily="34" charset="0"/>
              <a:cs typeface="Times New Roman" panose="02020603050405020304" pitchFamily="18" charset="0"/>
            </a:rPr>
            <a:t>Standard</a:t>
          </a:r>
          <a:r>
            <a:rPr lang="en-US" sz="1400" b="1" baseline="0">
              <a:latin typeface="AvenirNext LT Pro Bold" panose="020B0804020202020204" pitchFamily="34" charset="0"/>
              <a:cs typeface="Times New Roman" panose="02020603050405020304" pitchFamily="18" charset="0"/>
            </a:rPr>
            <a:t> Offer </a:t>
          </a:r>
          <a:r>
            <a:rPr lang="en-US" sz="1400" b="1">
              <a:latin typeface="AvenirNext LT Pro Bold" panose="020B0804020202020204" pitchFamily="34" charset="0"/>
              <a:cs typeface="Times New Roman" panose="02020603050405020304" pitchFamily="18" charset="0"/>
            </a:rPr>
            <a:t>Program</a:t>
          </a:r>
        </a:p>
      </cdr:txBody>
    </cdr:sp>
  </cdr:relSizeAnchor>
  <cdr:relSizeAnchor xmlns:cdr="http://schemas.openxmlformats.org/drawingml/2006/chartDrawing">
    <cdr:from>
      <cdr:x>0.05483</cdr:x>
      <cdr:y>0.08049</cdr:y>
    </cdr:from>
    <cdr:to>
      <cdr:x>0.41467</cdr:x>
      <cdr:y>0.16002</cdr:y>
    </cdr:to>
    <cdr:sp macro="" textlink="">
      <cdr:nvSpPr>
        <cdr:cNvPr id="10" name="TextBox 1">
          <a:extLst xmlns:a="http://schemas.openxmlformats.org/drawingml/2006/main">
            <a:ext uri="{FF2B5EF4-FFF2-40B4-BE49-F238E27FC236}">
              <a16:creationId xmlns:a16="http://schemas.microsoft.com/office/drawing/2014/main" id="{24DE8D1B-0284-95D5-76CA-064E16013C40}"/>
            </a:ext>
          </a:extLst>
        </cdr:cNvPr>
        <cdr:cNvSpPr txBox="1"/>
      </cdr:nvSpPr>
      <cdr:spPr>
        <a:xfrm xmlns:a="http://schemas.openxmlformats.org/drawingml/2006/main">
          <a:off x="475843" y="506145"/>
          <a:ext cx="3122811" cy="50010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400" b="1">
              <a:solidFill>
                <a:schemeClr val="bg1"/>
              </a:solidFill>
              <a:latin typeface="AvenirNext LT Pro Bold" panose="020B0804020202020204" pitchFamily="34" charset="0"/>
              <a:cs typeface="Times New Roman" panose="02020603050405020304" pitchFamily="18" charset="0"/>
            </a:rPr>
            <a:t>7 MW Solar</a:t>
          </a:r>
          <a:r>
            <a:rPr lang="en-US" sz="1400" b="1" baseline="0">
              <a:solidFill>
                <a:schemeClr val="bg1"/>
              </a:solidFill>
              <a:latin typeface="AvenirNext LT Pro Bold" panose="020B0804020202020204" pitchFamily="34" charset="0"/>
              <a:cs typeface="Times New Roman" panose="02020603050405020304" pitchFamily="18" charset="0"/>
            </a:rPr>
            <a:t> PPA</a:t>
          </a:r>
          <a:endParaRPr lang="en-US" sz="1400" b="1">
            <a:solidFill>
              <a:schemeClr val="bg1"/>
            </a:solidFill>
            <a:latin typeface="AvenirNext LT Pro Bold" panose="020B0804020202020204" pitchFamily="34" charset="0"/>
            <a:cs typeface="Times New Roman" panose="02020603050405020304" pitchFamily="18" charset="0"/>
          </a:endParaRPr>
        </a:p>
      </cdr:txBody>
    </cdr:sp>
  </cdr:relSizeAnchor>
</c:userShapes>
</file>

<file path=xl/drawings/drawing6.xml><?xml version="1.0" encoding="utf-8"?>
<xdr:wsDr xmlns:xdr="http://schemas.openxmlformats.org/drawingml/2006/spreadsheetDrawing" xmlns:a="http://schemas.openxmlformats.org/drawingml/2006/main">
  <xdr:absoluteAnchor>
    <xdr:pos x="0" y="0"/>
    <xdr:ext cx="8664408" cy="6274803"/>
    <xdr:graphicFrame macro="">
      <xdr:nvGraphicFramePr>
        <xdr:cNvPr id="2" name="Chart 1">
          <a:extLst>
            <a:ext uri="{FF2B5EF4-FFF2-40B4-BE49-F238E27FC236}">
              <a16:creationId xmlns:a16="http://schemas.microsoft.com/office/drawing/2014/main" id="{6A64FD35-478A-4291-9E2B-596B01520B8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c:userShapes xmlns:c="http://schemas.openxmlformats.org/drawingml/2006/chart">
  <cdr:relSizeAnchor xmlns:cdr="http://schemas.openxmlformats.org/drawingml/2006/chartDrawing">
    <cdr:from>
      <cdr:x>0.40216</cdr:x>
      <cdr:y>0.59711</cdr:y>
    </cdr:from>
    <cdr:to>
      <cdr:x>0.84953</cdr:x>
      <cdr:y>0.67683</cdr:y>
    </cdr:to>
    <cdr:sp macro="" textlink="">
      <cdr:nvSpPr>
        <cdr:cNvPr id="2" name="TextBox 1">
          <a:extLst xmlns:a="http://schemas.openxmlformats.org/drawingml/2006/main">
            <a:ext uri="{FF2B5EF4-FFF2-40B4-BE49-F238E27FC236}">
              <a16:creationId xmlns:a16="http://schemas.microsoft.com/office/drawing/2014/main" id="{69D629E0-80A4-4F7D-A426-2526C46B0CB8}"/>
            </a:ext>
          </a:extLst>
        </cdr:cNvPr>
        <cdr:cNvSpPr txBox="1"/>
      </cdr:nvSpPr>
      <cdr:spPr>
        <a:xfrm xmlns:a="http://schemas.openxmlformats.org/drawingml/2006/main">
          <a:off x="3490061" y="3754764"/>
          <a:ext cx="3882426" cy="50130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800" b="1">
              <a:latin typeface="AvenirNext LT Pro Bold" panose="020B0804020202020204" pitchFamily="34" charset="0"/>
              <a:cs typeface="Times New Roman" panose="02020603050405020304" pitchFamily="18" charset="0"/>
            </a:rPr>
            <a:t>Energy Transformation</a:t>
          </a:r>
          <a:r>
            <a:rPr lang="en-US" sz="1800" b="1" baseline="0">
              <a:latin typeface="AvenirNext LT Pro Bold" panose="020B0804020202020204" pitchFamily="34" charset="0"/>
              <a:cs typeface="Times New Roman" panose="02020603050405020304" pitchFamily="18" charset="0"/>
            </a:rPr>
            <a:t> Programs</a:t>
          </a:r>
          <a:endParaRPr lang="en-US" sz="1800" b="1">
            <a:latin typeface="AvenirNext LT Pro Bold" panose="020B0804020202020204" pitchFamily="34" charset="0"/>
            <a:cs typeface="Times New Roman" panose="02020603050405020304" pitchFamily="18" charset="0"/>
          </a:endParaRPr>
        </a:p>
      </cdr:txBody>
    </cdr:sp>
  </cdr:relSizeAnchor>
  <cdr:relSizeAnchor xmlns:cdr="http://schemas.openxmlformats.org/drawingml/2006/chartDrawing">
    <cdr:from>
      <cdr:x>0.36584</cdr:x>
      <cdr:y>0.40762</cdr:y>
    </cdr:from>
    <cdr:to>
      <cdr:x>0.65734</cdr:x>
      <cdr:y>0.48734</cdr:y>
    </cdr:to>
    <cdr:sp macro="" textlink="">
      <cdr:nvSpPr>
        <cdr:cNvPr id="4" name="TextBox 1">
          <a:extLst xmlns:a="http://schemas.openxmlformats.org/drawingml/2006/main">
            <a:ext uri="{FF2B5EF4-FFF2-40B4-BE49-F238E27FC236}">
              <a16:creationId xmlns:a16="http://schemas.microsoft.com/office/drawing/2014/main" id="{45565D83-E1F9-4772-98C6-1F654AD7FD25}"/>
            </a:ext>
          </a:extLst>
        </cdr:cNvPr>
        <cdr:cNvSpPr txBox="1"/>
      </cdr:nvSpPr>
      <cdr:spPr>
        <a:xfrm xmlns:a="http://schemas.openxmlformats.org/drawingml/2006/main" rot="19842476">
          <a:off x="3174916" y="2563241"/>
          <a:ext cx="2529734" cy="50130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800" b="1">
              <a:latin typeface="AvenirNext LT Pro Bold" panose="020B0804020202020204" pitchFamily="34" charset="0"/>
              <a:cs typeface="Times New Roman" panose="02020603050405020304" pitchFamily="18" charset="0"/>
            </a:rPr>
            <a:t>Tier III Requirement</a:t>
          </a:r>
        </a:p>
      </cdr:txBody>
    </cdr:sp>
  </cdr:relSizeAnchor>
</c:userShapes>
</file>

<file path=xl/drawings/drawing8.xml><?xml version="1.0" encoding="utf-8"?>
<xdr:wsDr xmlns:xdr="http://schemas.openxmlformats.org/drawingml/2006/spreadsheetDrawing" xmlns:a="http://schemas.openxmlformats.org/drawingml/2006/main">
  <xdr:absoluteAnchor>
    <xdr:pos x="0" y="0"/>
    <xdr:ext cx="8664408" cy="6274803"/>
    <xdr:graphicFrame macro="">
      <xdr:nvGraphicFramePr>
        <xdr:cNvPr id="2" name="Chart 1">
          <a:extLst>
            <a:ext uri="{FF2B5EF4-FFF2-40B4-BE49-F238E27FC236}">
              <a16:creationId xmlns:a16="http://schemas.microsoft.com/office/drawing/2014/main" id="{F4522A1D-6FC4-4DEF-B45C-56F5495A81B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c:userShapes xmlns:c="http://schemas.openxmlformats.org/drawingml/2006/chart">
  <cdr:relSizeAnchor xmlns:cdr="http://schemas.openxmlformats.org/drawingml/2006/chartDrawing">
    <cdr:from>
      <cdr:x>0.35873</cdr:x>
      <cdr:y>0.85492</cdr:y>
    </cdr:from>
    <cdr:to>
      <cdr:x>0.74607</cdr:x>
      <cdr:y>0.93464</cdr:y>
    </cdr:to>
    <cdr:sp macro="" textlink="">
      <cdr:nvSpPr>
        <cdr:cNvPr id="5" name="TextBox 1">
          <a:extLst xmlns:a="http://schemas.openxmlformats.org/drawingml/2006/main">
            <a:ext uri="{FF2B5EF4-FFF2-40B4-BE49-F238E27FC236}">
              <a16:creationId xmlns:a16="http://schemas.microsoft.com/office/drawing/2014/main" id="{DFD31056-FF6F-4576-971A-2FE245B09BEE}"/>
            </a:ext>
          </a:extLst>
        </cdr:cNvPr>
        <cdr:cNvSpPr txBox="1"/>
      </cdr:nvSpPr>
      <cdr:spPr>
        <a:xfrm xmlns:a="http://schemas.openxmlformats.org/drawingml/2006/main">
          <a:off x="3111747" y="5368155"/>
          <a:ext cx="3359858" cy="50055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400" b="1">
              <a:solidFill>
                <a:schemeClr val="bg1"/>
              </a:solidFill>
              <a:latin typeface="Times New Roman" panose="02020603050405020304" pitchFamily="18" charset="0"/>
              <a:cs typeface="Times New Roman" panose="02020603050405020304" pitchFamily="18" charset="0"/>
            </a:rPr>
            <a:t>NYPA</a:t>
          </a:r>
        </a:p>
      </cdr:txBody>
    </cdr:sp>
  </cdr:relSizeAnchor>
  <cdr:relSizeAnchor xmlns:cdr="http://schemas.openxmlformats.org/drawingml/2006/chartDrawing">
    <cdr:from>
      <cdr:x>0.51119</cdr:x>
      <cdr:y>0.7857</cdr:y>
    </cdr:from>
    <cdr:to>
      <cdr:x>0.89853</cdr:x>
      <cdr:y>0.86542</cdr:y>
    </cdr:to>
    <cdr:sp macro="" textlink="">
      <cdr:nvSpPr>
        <cdr:cNvPr id="6" name="TextBox 1">
          <a:extLst xmlns:a="http://schemas.openxmlformats.org/drawingml/2006/main">
            <a:ext uri="{FF2B5EF4-FFF2-40B4-BE49-F238E27FC236}">
              <a16:creationId xmlns:a16="http://schemas.microsoft.com/office/drawing/2014/main" id="{DFD31056-FF6F-4576-971A-2FE245B09BEE}"/>
            </a:ext>
          </a:extLst>
        </cdr:cNvPr>
        <cdr:cNvSpPr txBox="1"/>
      </cdr:nvSpPr>
      <cdr:spPr>
        <a:xfrm xmlns:a="http://schemas.openxmlformats.org/drawingml/2006/main">
          <a:off x="4434150" y="4933518"/>
          <a:ext cx="3359858" cy="50055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400" b="1">
              <a:solidFill>
                <a:schemeClr val="bg1"/>
              </a:solidFill>
              <a:latin typeface="Times New Roman" panose="02020603050405020304" pitchFamily="18" charset="0"/>
              <a:cs typeface="Times New Roman" panose="02020603050405020304" pitchFamily="18" charset="0"/>
            </a:rPr>
            <a:t>HQUS</a:t>
          </a:r>
        </a:p>
      </cdr:txBody>
    </cdr:sp>
  </cdr:relSizeAnchor>
</c:userShapes>
</file>

<file path=xl/drawings/drawing10.xml><?xml version="1.0" encoding="utf-8"?>
<xdr:wsDr xmlns:xdr="http://schemas.openxmlformats.org/drawingml/2006/spreadsheetDrawing" xmlns:a="http://schemas.openxmlformats.org/drawingml/2006/main">
  <xdr:absoluteAnchor>
    <xdr:pos x="0" y="0"/>
    <xdr:ext cx="8664408" cy="6274803"/>
    <xdr:graphicFrame macro="">
      <xdr:nvGraphicFramePr>
        <xdr:cNvPr id="2" name="Chart 1">
          <a:extLst>
            <a:ext uri="{FF2B5EF4-FFF2-40B4-BE49-F238E27FC236}">
              <a16:creationId xmlns:a16="http://schemas.microsoft.com/office/drawing/2014/main" id="{8C23883A-8E1E-456D-9044-0919D81FBDE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vppsant\userroot\iso_markets\System%20Data%20Requests\2022\WEC\WEC_Rate_Case\Rate%20Case%20Models\1._ENERGY_MODE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ppsant\iso_markets\BUDGET\2019%20BUDGET\CapEgyCalc4%20-%20Budget%20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ppsant\iso_markets\iso_markets\2009%20BUDGET\Short%20Term%20Budget%20Model\STBudgetResults_Backup.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ppsant\iso_markets\BUDGET\2020%20BUDGET\Inputs\Contracts_Model\CONTRACT_MODE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secretary22369553\AppData\Local\Temp\85\Temp1_Exhibit%20WEC-SPE-17-9%20Native.zip\0._RESULTS_MOD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ME"/>
      <sheetName val="LOAD_FORECAST"/>
      <sheetName val="ON-PEAK_RATIO"/>
      <sheetName val="SUPPLY_SHAPES"/>
      <sheetName val="Hours_SQL_Tbl"/>
      <sheetName val="Contracts_SQL_Tbl"/>
      <sheetName val="Generators_SQL_Tbl"/>
      <sheetName val="BTM_Gen_History_SQL_Tbl"/>
      <sheetName val="MKTS_Gen_History_SQL_Tbl"/>
      <sheetName val="Lookups"/>
      <sheetName val="Contract_Budget"/>
      <sheetName val="Generation_Budget"/>
      <sheetName val="Load_Zone_Budget"/>
      <sheetName val="Exhibit"/>
      <sheetName val="Coverage_Calcs"/>
      <sheetName val="SUMMARY"/>
      <sheetName val="Gap_Chart_Table"/>
      <sheetName val="Gap_Chart"/>
    </sheetNames>
    <sheetDataSet>
      <sheetData sheetId="0" refreshError="1"/>
      <sheetData sheetId="1">
        <row r="2">
          <cell r="A2" t="str">
            <v>Year</v>
          </cell>
          <cell r="B2" t="str">
            <v>Month</v>
          </cell>
          <cell r="C2" t="str">
            <v>MMM-YY</v>
          </cell>
          <cell r="D2" t="str">
            <v>Barton</v>
          </cell>
          <cell r="E2" t="str">
            <v>Enosburg</v>
          </cell>
          <cell r="F2" t="str">
            <v>Hardwick</v>
          </cell>
          <cell r="G2" t="str">
            <v>Jacksonville</v>
          </cell>
          <cell r="H2" t="str">
            <v>Johnson</v>
          </cell>
          <cell r="I2" t="str">
            <v>Ludlow</v>
          </cell>
          <cell r="J2" t="str">
            <v>Lyndonville</v>
          </cell>
          <cell r="K2" t="str">
            <v>Morrisville</v>
          </cell>
          <cell r="L2" t="str">
            <v>Northfield</v>
          </cell>
          <cell r="M2" t="str">
            <v>Orleans</v>
          </cell>
          <cell r="N2" t="str">
            <v>Swanton</v>
          </cell>
          <cell r="O2" t="str">
            <v>WEC</v>
          </cell>
          <cell r="P2" t="str">
            <v>Ashland</v>
          </cell>
          <cell r="Q2" t="str">
            <v>New Hampton</v>
          </cell>
          <cell r="R2" t="str">
            <v>Fox Islands</v>
          </cell>
        </row>
        <row r="3">
          <cell r="A3">
            <v>2019</v>
          </cell>
          <cell r="B3">
            <v>1</v>
          </cell>
          <cell r="C3">
            <v>43466</v>
          </cell>
          <cell r="P3">
            <v>1975.5599808801148</v>
          </cell>
          <cell r="Q3">
            <v>448.67400000000015</v>
          </cell>
          <cell r="R3">
            <v>1065.9755999999998</v>
          </cell>
        </row>
        <row r="4">
          <cell r="A4">
            <v>2019</v>
          </cell>
          <cell r="B4">
            <v>2</v>
          </cell>
          <cell r="C4">
            <v>43497</v>
          </cell>
          <cell r="P4">
            <v>1704.6574359841488</v>
          </cell>
          <cell r="Q4">
            <v>352.48166666666657</v>
          </cell>
          <cell r="R4">
            <v>873.20260000000007</v>
          </cell>
        </row>
        <row r="5">
          <cell r="A5">
            <v>2019</v>
          </cell>
          <cell r="B5">
            <v>3</v>
          </cell>
          <cell r="C5">
            <v>43525</v>
          </cell>
          <cell r="P5">
            <v>1721.4490499416559</v>
          </cell>
          <cell r="Q5">
            <v>307.73333333333318</v>
          </cell>
          <cell r="R5">
            <v>1000.4227999999998</v>
          </cell>
        </row>
        <row r="6">
          <cell r="A6">
            <v>2019</v>
          </cell>
          <cell r="B6">
            <v>4</v>
          </cell>
          <cell r="C6">
            <v>43556</v>
          </cell>
          <cell r="P6">
            <v>1430.7148858281514</v>
          </cell>
          <cell r="Q6">
            <v>291.00599999999991</v>
          </cell>
          <cell r="R6">
            <v>894.97559999999976</v>
          </cell>
        </row>
        <row r="7">
          <cell r="A7">
            <v>2019</v>
          </cell>
          <cell r="B7">
            <v>5</v>
          </cell>
          <cell r="C7">
            <v>43586</v>
          </cell>
          <cell r="P7">
            <v>1401.3033081126866</v>
          </cell>
          <cell r="Q7">
            <v>278.10899999999998</v>
          </cell>
          <cell r="R7">
            <v>916.32600000000002</v>
          </cell>
        </row>
        <row r="8">
          <cell r="A8">
            <v>2019</v>
          </cell>
          <cell r="B8">
            <v>6</v>
          </cell>
          <cell r="C8">
            <v>43617</v>
          </cell>
          <cell r="P8">
            <v>1459.5406748989774</v>
          </cell>
          <cell r="Q8">
            <v>237.71433333333309</v>
          </cell>
          <cell r="R8">
            <v>912.07119999999986</v>
          </cell>
        </row>
        <row r="9">
          <cell r="A9">
            <v>2019</v>
          </cell>
          <cell r="B9">
            <v>7</v>
          </cell>
          <cell r="C9">
            <v>43647</v>
          </cell>
          <cell r="P9">
            <v>1713.3826059175046</v>
          </cell>
          <cell r="Q9">
            <v>279.91233333333327</v>
          </cell>
          <cell r="R9">
            <v>1097.0973999999999</v>
          </cell>
        </row>
        <row r="10">
          <cell r="A10">
            <v>2019</v>
          </cell>
          <cell r="B10">
            <v>8</v>
          </cell>
          <cell r="C10">
            <v>43678</v>
          </cell>
          <cell r="P10">
            <v>1687.6092841322823</v>
          </cell>
          <cell r="Q10">
            <v>286.68100000000004</v>
          </cell>
          <cell r="R10">
            <v>1196.9189999999999</v>
          </cell>
        </row>
        <row r="11">
          <cell r="A11">
            <v>2019</v>
          </cell>
          <cell r="B11">
            <v>9</v>
          </cell>
          <cell r="C11">
            <v>43709</v>
          </cell>
          <cell r="P11">
            <v>1436.1465629956801</v>
          </cell>
          <cell r="Q11">
            <v>326.80799999999988</v>
          </cell>
          <cell r="R11">
            <v>941.0852000000001</v>
          </cell>
        </row>
        <row r="12">
          <cell r="A12">
            <v>2019</v>
          </cell>
          <cell r="B12">
            <v>10</v>
          </cell>
          <cell r="C12">
            <v>43739</v>
          </cell>
          <cell r="P12">
            <v>1500.74167262635</v>
          </cell>
          <cell r="Q12">
            <v>345.06933333333319</v>
          </cell>
          <cell r="R12">
            <v>892.24999999999989</v>
          </cell>
        </row>
        <row r="13">
          <cell r="A13">
            <v>2019</v>
          </cell>
          <cell r="B13">
            <v>11</v>
          </cell>
          <cell r="C13">
            <v>43770</v>
          </cell>
          <cell r="P13">
            <v>1612.3220474101959</v>
          </cell>
          <cell r="Q13">
            <v>357.47466666666628</v>
          </cell>
          <cell r="R13">
            <v>943.53660000000013</v>
          </cell>
        </row>
        <row r="14">
          <cell r="A14">
            <v>2019</v>
          </cell>
          <cell r="B14">
            <v>12</v>
          </cell>
          <cell r="C14">
            <v>43800</v>
          </cell>
          <cell r="P14">
            <v>1919.6892412722534</v>
          </cell>
          <cell r="Q14">
            <v>448.60799999999972</v>
          </cell>
          <cell r="R14">
            <v>1120.2332000000001</v>
          </cell>
        </row>
        <row r="15">
          <cell r="A15">
            <v>2020</v>
          </cell>
          <cell r="B15">
            <v>1</v>
          </cell>
          <cell r="C15">
            <v>43831</v>
          </cell>
          <cell r="P15">
            <v>1975.5599808801148</v>
          </cell>
          <cell r="Q15">
            <v>448.67400000000015</v>
          </cell>
          <cell r="R15">
            <v>1065.9755999999998</v>
          </cell>
        </row>
        <row r="16">
          <cell r="A16">
            <v>2020</v>
          </cell>
          <cell r="B16">
            <v>2</v>
          </cell>
          <cell r="C16">
            <v>43862</v>
          </cell>
          <cell r="P16">
            <v>1704.6574359841488</v>
          </cell>
          <cell r="Q16">
            <v>352.48166666666657</v>
          </cell>
          <cell r="R16">
            <v>873.20260000000007</v>
          </cell>
        </row>
        <row r="17">
          <cell r="A17">
            <v>2020</v>
          </cell>
          <cell r="B17">
            <v>3</v>
          </cell>
          <cell r="C17">
            <v>43891</v>
          </cell>
          <cell r="P17">
            <v>1721.4490499416559</v>
          </cell>
          <cell r="Q17">
            <v>307.73333333333318</v>
          </cell>
          <cell r="R17">
            <v>1000.4227999999998</v>
          </cell>
        </row>
        <row r="18">
          <cell r="A18">
            <v>2020</v>
          </cell>
          <cell r="B18">
            <v>4</v>
          </cell>
          <cell r="C18">
            <v>43922</v>
          </cell>
          <cell r="P18">
            <v>1430.7148858281514</v>
          </cell>
          <cell r="Q18">
            <v>291.00599999999991</v>
          </cell>
          <cell r="R18">
            <v>894.97559999999976</v>
          </cell>
        </row>
        <row r="19">
          <cell r="A19">
            <v>2020</v>
          </cell>
          <cell r="B19">
            <v>5</v>
          </cell>
          <cell r="C19">
            <v>43952</v>
          </cell>
          <cell r="P19">
            <v>1401.3033081126866</v>
          </cell>
          <cell r="Q19">
            <v>278.10899999999998</v>
          </cell>
          <cell r="R19">
            <v>916.32600000000002</v>
          </cell>
        </row>
        <row r="20">
          <cell r="A20">
            <v>2020</v>
          </cell>
          <cell r="B20">
            <v>6</v>
          </cell>
          <cell r="C20">
            <v>43983</v>
          </cell>
          <cell r="P20">
            <v>1459.5406748989774</v>
          </cell>
          <cell r="Q20">
            <v>237.71433333333309</v>
          </cell>
          <cell r="R20">
            <v>912.07119999999986</v>
          </cell>
        </row>
        <row r="21">
          <cell r="A21">
            <v>2020</v>
          </cell>
          <cell r="B21">
            <v>7</v>
          </cell>
          <cell r="C21">
            <v>44013</v>
          </cell>
          <cell r="P21">
            <v>1713.3826059175046</v>
          </cell>
          <cell r="Q21">
            <v>279.91233333333327</v>
          </cell>
          <cell r="R21">
            <v>1097.0973999999999</v>
          </cell>
        </row>
        <row r="22">
          <cell r="A22">
            <v>2020</v>
          </cell>
          <cell r="B22">
            <v>8</v>
          </cell>
          <cell r="C22">
            <v>44044</v>
          </cell>
          <cell r="P22">
            <v>1687.6092841322823</v>
          </cell>
          <cell r="Q22">
            <v>286.68100000000004</v>
          </cell>
          <cell r="R22">
            <v>1196.9189999999999</v>
          </cell>
        </row>
        <row r="23">
          <cell r="A23">
            <v>2020</v>
          </cell>
          <cell r="B23">
            <v>9</v>
          </cell>
          <cell r="C23">
            <v>44075</v>
          </cell>
          <cell r="P23">
            <v>1436.1465629956801</v>
          </cell>
          <cell r="Q23">
            <v>326.80799999999988</v>
          </cell>
          <cell r="R23">
            <v>941.0852000000001</v>
          </cell>
        </row>
        <row r="24">
          <cell r="A24">
            <v>2020</v>
          </cell>
          <cell r="B24">
            <v>10</v>
          </cell>
          <cell r="C24">
            <v>44105</v>
          </cell>
          <cell r="P24">
            <v>1500.74167262635</v>
          </cell>
          <cell r="Q24">
            <v>345.06933333333319</v>
          </cell>
          <cell r="R24">
            <v>892.24999999999989</v>
          </cell>
        </row>
        <row r="25">
          <cell r="A25">
            <v>2020</v>
          </cell>
          <cell r="B25">
            <v>11</v>
          </cell>
          <cell r="C25">
            <v>44136</v>
          </cell>
          <cell r="P25">
            <v>1612.3220474101959</v>
          </cell>
          <cell r="Q25">
            <v>357.47466666666628</v>
          </cell>
          <cell r="R25">
            <v>943.53660000000013</v>
          </cell>
        </row>
        <row r="26">
          <cell r="A26">
            <v>2020</v>
          </cell>
          <cell r="B26">
            <v>12</v>
          </cell>
          <cell r="C26">
            <v>44166</v>
          </cell>
          <cell r="P26">
            <v>1919.6892412722534</v>
          </cell>
          <cell r="Q26">
            <v>448.60799999999972</v>
          </cell>
          <cell r="R26">
            <v>1120.2332000000001</v>
          </cell>
        </row>
        <row r="27">
          <cell r="A27">
            <v>2021</v>
          </cell>
          <cell r="B27">
            <v>1</v>
          </cell>
          <cell r="C27">
            <v>44197</v>
          </cell>
          <cell r="D27">
            <v>1491.4099999999999</v>
          </cell>
          <cell r="E27">
            <v>2446.35</v>
          </cell>
          <cell r="F27">
            <v>3591.57</v>
          </cell>
          <cell r="G27">
            <v>597.68999999999994</v>
          </cell>
          <cell r="H27">
            <v>1339.3700000000001</v>
          </cell>
          <cell r="J27">
            <v>6800.3099999999995</v>
          </cell>
          <cell r="K27">
            <v>4524.53</v>
          </cell>
          <cell r="M27">
            <v>1394.67</v>
          </cell>
          <cell r="N27">
            <v>4930.72</v>
          </cell>
          <cell r="P27">
            <v>1975.5599808801148</v>
          </cell>
          <cell r="Q27">
            <v>448.67400000000015</v>
          </cell>
          <cell r="R27">
            <v>1065.9755999999998</v>
          </cell>
        </row>
        <row r="28">
          <cell r="A28">
            <v>2021</v>
          </cell>
          <cell r="B28">
            <v>2</v>
          </cell>
          <cell r="C28">
            <v>44228</v>
          </cell>
          <cell r="D28">
            <v>1329.29</v>
          </cell>
          <cell r="E28">
            <v>2191</v>
          </cell>
          <cell r="F28">
            <v>3206.51</v>
          </cell>
          <cell r="G28">
            <v>530.85</v>
          </cell>
          <cell r="H28">
            <v>1195.9099999999999</v>
          </cell>
          <cell r="J28">
            <v>5697.33</v>
          </cell>
          <cell r="K28">
            <v>3990.8899999999994</v>
          </cell>
          <cell r="M28">
            <v>1235.8399999999999</v>
          </cell>
          <cell r="N28">
            <v>4376.7199999999993</v>
          </cell>
          <cell r="P28">
            <v>1704.6574359841488</v>
          </cell>
          <cell r="Q28">
            <v>352.48166666666657</v>
          </cell>
          <cell r="R28">
            <v>873.20260000000007</v>
          </cell>
        </row>
        <row r="29">
          <cell r="A29">
            <v>2021</v>
          </cell>
          <cell r="B29">
            <v>3</v>
          </cell>
          <cell r="C29">
            <v>44256</v>
          </cell>
          <cell r="D29">
            <v>1368.83</v>
          </cell>
          <cell r="E29">
            <v>2405.79</v>
          </cell>
          <cell r="F29">
            <v>3248.6200000000003</v>
          </cell>
          <cell r="G29">
            <v>537.46</v>
          </cell>
          <cell r="H29">
            <v>1250.27</v>
          </cell>
          <cell r="J29">
            <v>5606.5</v>
          </cell>
          <cell r="K29">
            <v>4105.8</v>
          </cell>
          <cell r="M29">
            <v>1258.75</v>
          </cell>
          <cell r="N29">
            <v>4559.0200000000004</v>
          </cell>
          <cell r="P29">
            <v>1721.4490499416559</v>
          </cell>
          <cell r="Q29">
            <v>307.73333333333318</v>
          </cell>
          <cell r="R29">
            <v>1000.4227999999998</v>
          </cell>
        </row>
        <row r="30">
          <cell r="A30">
            <v>2021</v>
          </cell>
          <cell r="B30">
            <v>4</v>
          </cell>
          <cell r="C30">
            <v>44287</v>
          </cell>
          <cell r="D30">
            <v>1221.6499999999999</v>
          </cell>
          <cell r="E30">
            <v>2192.6799999999998</v>
          </cell>
          <cell r="F30">
            <v>2888.11</v>
          </cell>
          <cell r="G30">
            <v>449.98</v>
          </cell>
          <cell r="H30">
            <v>1064.5800000000002</v>
          </cell>
          <cell r="J30">
            <v>4835.22</v>
          </cell>
          <cell r="K30">
            <v>3652.34</v>
          </cell>
          <cell r="M30">
            <v>998.78</v>
          </cell>
          <cell r="N30">
            <v>4085.09</v>
          </cell>
          <cell r="P30">
            <v>1430.7148858281514</v>
          </cell>
          <cell r="Q30">
            <v>291.00599999999991</v>
          </cell>
          <cell r="R30">
            <v>894.97559999999976</v>
          </cell>
        </row>
        <row r="31">
          <cell r="A31">
            <v>2021</v>
          </cell>
          <cell r="B31">
            <v>5</v>
          </cell>
          <cell r="C31">
            <v>44317</v>
          </cell>
          <cell r="D31">
            <v>1172.3799999999999</v>
          </cell>
          <cell r="E31">
            <v>1988.68</v>
          </cell>
          <cell r="F31">
            <v>2764.2200000000003</v>
          </cell>
          <cell r="G31">
            <v>402.64</v>
          </cell>
          <cell r="H31">
            <v>959.73000000000013</v>
          </cell>
          <cell r="J31">
            <v>4497.6099999999997</v>
          </cell>
          <cell r="K31">
            <v>3642.95</v>
          </cell>
          <cell r="M31">
            <v>1003.4100000000001</v>
          </cell>
          <cell r="N31">
            <v>4129.71</v>
          </cell>
          <cell r="P31">
            <v>1401.3033081126866</v>
          </cell>
          <cell r="Q31">
            <v>278.10899999999998</v>
          </cell>
          <cell r="R31">
            <v>916.32600000000002</v>
          </cell>
        </row>
        <row r="32">
          <cell r="A32">
            <v>2021</v>
          </cell>
          <cell r="B32">
            <v>6</v>
          </cell>
          <cell r="C32">
            <v>44348</v>
          </cell>
          <cell r="D32">
            <v>1181.04</v>
          </cell>
          <cell r="E32">
            <v>2028.1699999999998</v>
          </cell>
          <cell r="F32">
            <v>2825.96</v>
          </cell>
          <cell r="G32">
            <v>400.79</v>
          </cell>
          <cell r="H32">
            <v>931.78</v>
          </cell>
          <cell r="J32">
            <v>4420.3500000000004</v>
          </cell>
          <cell r="K32">
            <v>3781.41</v>
          </cell>
          <cell r="M32">
            <v>1005.52</v>
          </cell>
          <cell r="N32">
            <v>4345.71</v>
          </cell>
          <cell r="O32">
            <v>79340</v>
          </cell>
          <cell r="P32">
            <v>1459.5406748989774</v>
          </cell>
          <cell r="Q32">
            <v>237.71433333333309</v>
          </cell>
          <cell r="R32">
            <v>912.07119999999986</v>
          </cell>
        </row>
        <row r="33">
          <cell r="A33">
            <v>2021</v>
          </cell>
          <cell r="B33">
            <v>7</v>
          </cell>
          <cell r="C33">
            <v>44378</v>
          </cell>
          <cell r="D33">
            <v>1365.3</v>
          </cell>
          <cell r="E33">
            <v>2334.5500000000002</v>
          </cell>
          <cell r="F33">
            <v>3151.4</v>
          </cell>
          <cell r="G33">
            <v>441.83</v>
          </cell>
          <cell r="H33">
            <v>1053.6000000000001</v>
          </cell>
          <cell r="J33">
            <v>4865.6400000000003</v>
          </cell>
          <cell r="K33">
            <v>4235.9599999999991</v>
          </cell>
          <cell r="M33">
            <v>997.94</v>
          </cell>
          <cell r="N33">
            <v>4888.03</v>
          </cell>
          <cell r="O33">
            <v>79840.454629</v>
          </cell>
          <cell r="P33">
            <v>1713.3826059175046</v>
          </cell>
          <cell r="Q33">
            <v>279.91233333333327</v>
          </cell>
          <cell r="R33">
            <v>1097.0973999999999</v>
          </cell>
        </row>
        <row r="34">
          <cell r="A34">
            <v>2021</v>
          </cell>
          <cell r="B34">
            <v>8</v>
          </cell>
          <cell r="C34">
            <v>44409</v>
          </cell>
          <cell r="D34">
            <v>1359.8400000000001</v>
          </cell>
          <cell r="E34">
            <v>2289.5299999999997</v>
          </cell>
          <cell r="F34">
            <v>3159.27</v>
          </cell>
          <cell r="G34">
            <v>444.41</v>
          </cell>
          <cell r="H34">
            <v>1040.4899999999998</v>
          </cell>
          <cell r="J34">
            <v>4904.6099999999997</v>
          </cell>
          <cell r="K34">
            <v>4153.92</v>
          </cell>
          <cell r="M34">
            <v>1125.1099999999999</v>
          </cell>
          <cell r="N34">
            <v>4853.29</v>
          </cell>
          <cell r="O34">
            <v>1.0307518259450255</v>
          </cell>
          <cell r="P34">
            <v>1687.6092841322823</v>
          </cell>
          <cell r="Q34">
            <v>286.68100000000004</v>
          </cell>
          <cell r="R34">
            <v>1196.9189999999999</v>
          </cell>
        </row>
        <row r="35">
          <cell r="A35">
            <v>2021</v>
          </cell>
          <cell r="B35">
            <v>9</v>
          </cell>
          <cell r="C35">
            <v>44440</v>
          </cell>
          <cell r="D35">
            <v>1196.1100000000001</v>
          </cell>
          <cell r="E35">
            <v>2029.47</v>
          </cell>
          <cell r="F35">
            <v>2861.9300000000003</v>
          </cell>
          <cell r="G35">
            <v>415.37</v>
          </cell>
          <cell r="H35">
            <v>1010.1999999999999</v>
          </cell>
          <cell r="J35">
            <v>4624.9800000000005</v>
          </cell>
          <cell r="K35">
            <v>3768.27</v>
          </cell>
          <cell r="M35">
            <v>1011.6500000000001</v>
          </cell>
          <cell r="N35">
            <v>4223.62</v>
          </cell>
          <cell r="P35">
            <v>1436.1465629956801</v>
          </cell>
          <cell r="Q35">
            <v>326.80799999999988</v>
          </cell>
          <cell r="R35">
            <v>941.0852000000001</v>
          </cell>
        </row>
        <row r="36">
          <cell r="A36">
            <v>2021</v>
          </cell>
          <cell r="B36">
            <v>10</v>
          </cell>
          <cell r="C36">
            <v>44470</v>
          </cell>
          <cell r="D36">
            <v>1205.5600000000002</v>
          </cell>
          <cell r="E36">
            <v>2101.08</v>
          </cell>
          <cell r="F36">
            <v>2955.6499999999996</v>
          </cell>
          <cell r="G36">
            <v>439.68</v>
          </cell>
          <cell r="H36">
            <v>1067.1499999999999</v>
          </cell>
          <cell r="J36">
            <v>4828.17</v>
          </cell>
          <cell r="K36">
            <v>3821.13</v>
          </cell>
          <cell r="M36">
            <v>1121.78</v>
          </cell>
          <cell r="N36">
            <v>4224.51</v>
          </cell>
          <cell r="P36">
            <v>1500.74167262635</v>
          </cell>
          <cell r="Q36">
            <v>345.06933333333319</v>
          </cell>
          <cell r="R36">
            <v>892.24999999999989</v>
          </cell>
        </row>
        <row r="37">
          <cell r="A37">
            <v>2021</v>
          </cell>
          <cell r="B37">
            <v>11</v>
          </cell>
          <cell r="C37">
            <v>44501</v>
          </cell>
          <cell r="D37">
            <v>1259.0400000000002</v>
          </cell>
          <cell r="E37">
            <v>2169.52</v>
          </cell>
          <cell r="F37">
            <v>3081.0299999999997</v>
          </cell>
          <cell r="G37">
            <v>488.08000000000004</v>
          </cell>
          <cell r="H37">
            <v>1156.43</v>
          </cell>
          <cell r="J37">
            <v>5750.9100000000008</v>
          </cell>
          <cell r="K37">
            <v>4013.5199999999995</v>
          </cell>
          <cell r="M37">
            <v>1152.74</v>
          </cell>
          <cell r="N37">
            <v>4287.99</v>
          </cell>
          <cell r="P37">
            <v>1612.3220474101959</v>
          </cell>
          <cell r="Q37">
            <v>357.47466666666628</v>
          </cell>
          <cell r="R37">
            <v>943.53660000000013</v>
          </cell>
        </row>
        <row r="38">
          <cell r="A38">
            <v>2021</v>
          </cell>
          <cell r="B38">
            <v>12</v>
          </cell>
          <cell r="C38">
            <v>44531</v>
          </cell>
          <cell r="D38">
            <v>1440.8100000000002</v>
          </cell>
          <cell r="E38">
            <v>2414.8200000000002</v>
          </cell>
          <cell r="F38">
            <v>3512.33</v>
          </cell>
          <cell r="G38">
            <v>594.16999999999996</v>
          </cell>
          <cell r="H38">
            <v>1293.18</v>
          </cell>
          <cell r="J38">
            <v>6728.46</v>
          </cell>
          <cell r="K38">
            <v>4532.68</v>
          </cell>
          <cell r="M38">
            <v>1289.44</v>
          </cell>
          <cell r="N38">
            <v>4805.18</v>
          </cell>
          <cell r="P38">
            <v>1919.6892412722534</v>
          </cell>
          <cell r="Q38">
            <v>448.60799999999972</v>
          </cell>
          <cell r="R38">
            <v>1120.2332000000001</v>
          </cell>
        </row>
        <row r="39">
          <cell r="A39">
            <v>2022</v>
          </cell>
          <cell r="B39">
            <v>1</v>
          </cell>
          <cell r="C39">
            <v>44562</v>
          </cell>
          <cell r="D39">
            <v>1502.1399999999999</v>
          </cell>
          <cell r="E39">
            <v>2455.31</v>
          </cell>
          <cell r="F39">
            <v>3699.3171000000002</v>
          </cell>
          <cell r="G39">
            <v>610.47</v>
          </cell>
          <cell r="H39">
            <v>1349.29</v>
          </cell>
          <cell r="I39">
            <v>7657.9054102660393</v>
          </cell>
          <cell r="J39">
            <v>6856.8499999999995</v>
          </cell>
          <cell r="K39">
            <v>4650.6738963999996</v>
          </cell>
          <cell r="L39">
            <v>2752.9625936259858</v>
          </cell>
          <cell r="M39">
            <v>1398.23</v>
          </cell>
          <cell r="N39">
            <v>4950.84</v>
          </cell>
          <cell r="O39">
            <v>7698.1415297999993</v>
          </cell>
          <cell r="P39">
            <v>1975.5599808801148</v>
          </cell>
          <cell r="Q39">
            <v>448.67400000000015</v>
          </cell>
          <cell r="R39">
            <v>1065.9755999999998</v>
          </cell>
        </row>
        <row r="40">
          <cell r="A40">
            <v>2022</v>
          </cell>
          <cell r="B40">
            <v>2</v>
          </cell>
          <cell r="C40">
            <v>44593</v>
          </cell>
          <cell r="D40">
            <v>1337.3200000000002</v>
          </cell>
          <cell r="E40">
            <v>2197.7400000000002</v>
          </cell>
          <cell r="F40">
            <v>3302.7053000000005</v>
          </cell>
          <cell r="G40">
            <v>539.31999999999994</v>
          </cell>
          <cell r="H40">
            <v>1199.45</v>
          </cell>
          <cell r="I40">
            <v>6182.7159720646623</v>
          </cell>
          <cell r="J40">
            <v>5727.58</v>
          </cell>
          <cell r="K40">
            <v>4102.1560131999986</v>
          </cell>
          <cell r="L40">
            <v>2555.7476296410905</v>
          </cell>
          <cell r="M40">
            <v>1238.5899999999999</v>
          </cell>
          <cell r="N40">
            <v>4392.4799999999996</v>
          </cell>
          <cell r="O40">
            <v>6674.8575922</v>
          </cell>
          <cell r="P40">
            <v>1704.6574359841488</v>
          </cell>
          <cell r="Q40">
            <v>352.48166666666657</v>
          </cell>
          <cell r="R40">
            <v>873.20260000000007</v>
          </cell>
        </row>
        <row r="41">
          <cell r="A41">
            <v>2022</v>
          </cell>
          <cell r="B41">
            <v>3</v>
          </cell>
          <cell r="C41">
            <v>44621</v>
          </cell>
          <cell r="D41">
            <v>1373.48</v>
          </cell>
          <cell r="E41">
            <v>2409.54</v>
          </cell>
          <cell r="F41">
            <v>3346.0786000000003</v>
          </cell>
          <cell r="G41">
            <v>544.87</v>
          </cell>
          <cell r="H41">
            <v>1252.46</v>
          </cell>
          <cell r="I41">
            <v>4986.6916545569156</v>
          </cell>
          <cell r="J41">
            <v>5628.84</v>
          </cell>
          <cell r="K41">
            <v>4220.2697039999994</v>
          </cell>
          <cell r="L41">
            <v>2585.7827888526717</v>
          </cell>
          <cell r="M41">
            <v>1260.48</v>
          </cell>
          <cell r="N41">
            <v>4569.3600000000006</v>
          </cell>
          <cell r="O41">
            <v>6818.5429999999997</v>
          </cell>
          <cell r="P41">
            <v>1721.4490499416559</v>
          </cell>
          <cell r="Q41">
            <v>307.73333333333318</v>
          </cell>
          <cell r="R41">
            <v>1000.4227999999998</v>
          </cell>
        </row>
        <row r="42">
          <cell r="A42">
            <v>2022</v>
          </cell>
          <cell r="B42">
            <v>4</v>
          </cell>
          <cell r="C42">
            <v>44652</v>
          </cell>
          <cell r="D42">
            <v>1224.02</v>
          </cell>
          <cell r="E42">
            <v>2194.5899999999997</v>
          </cell>
          <cell r="F42">
            <v>2974.7533000000003</v>
          </cell>
          <cell r="G42">
            <v>453.19</v>
          </cell>
          <cell r="H42">
            <v>1060.5500000000002</v>
          </cell>
          <cell r="I42">
            <v>3554.3042732089348</v>
          </cell>
          <cell r="J42">
            <v>4832.1499999999996</v>
          </cell>
          <cell r="K42">
            <v>3754.1672391999996</v>
          </cell>
          <cell r="L42">
            <v>2356.2788313913857</v>
          </cell>
          <cell r="M42">
            <v>999.81</v>
          </cell>
          <cell r="N42">
            <v>4091.68</v>
          </cell>
          <cell r="O42">
            <v>6041.0466666666671</v>
          </cell>
          <cell r="P42">
            <v>1430.7148858281514</v>
          </cell>
          <cell r="Q42">
            <v>291.00599999999991</v>
          </cell>
          <cell r="R42">
            <v>894.97559999999976</v>
          </cell>
        </row>
        <row r="43">
          <cell r="A43">
            <v>2022</v>
          </cell>
          <cell r="B43">
            <v>5</v>
          </cell>
          <cell r="C43">
            <v>44682</v>
          </cell>
          <cell r="D43">
            <v>1171.9299999999998</v>
          </cell>
          <cell r="E43">
            <v>1988.3300000000002</v>
          </cell>
          <cell r="F43">
            <v>2847.1466000000005</v>
          </cell>
          <cell r="G43">
            <v>411.8</v>
          </cell>
          <cell r="H43">
            <v>965.19999999999993</v>
          </cell>
          <cell r="I43">
            <v>3031.9666192737805</v>
          </cell>
          <cell r="J43">
            <v>4527.4799999999996</v>
          </cell>
          <cell r="K43">
            <v>3744.5154459999994</v>
          </cell>
          <cell r="L43">
            <v>2157.2393514267251</v>
          </cell>
          <cell r="M43">
            <v>1003.59</v>
          </cell>
          <cell r="N43">
            <v>4131.74</v>
          </cell>
          <cell r="O43">
            <v>5584.2627303333329</v>
          </cell>
          <cell r="P43">
            <v>1401.3033081126866</v>
          </cell>
          <cell r="Q43">
            <v>278.10899999999998</v>
          </cell>
          <cell r="R43">
            <v>916.32600000000002</v>
          </cell>
        </row>
        <row r="44">
          <cell r="A44">
            <v>2022</v>
          </cell>
          <cell r="B44">
            <v>6</v>
          </cell>
          <cell r="C44">
            <v>44713</v>
          </cell>
          <cell r="D44">
            <v>1180.4299999999998</v>
          </cell>
          <cell r="E44">
            <v>2027.6899999999998</v>
          </cell>
          <cell r="F44">
            <v>2910.7388000000001</v>
          </cell>
          <cell r="G44">
            <v>406.45</v>
          </cell>
          <cell r="H44">
            <v>931.89</v>
          </cell>
          <cell r="I44">
            <v>3501.4942346462672</v>
          </cell>
          <cell r="J44">
            <v>4429.91</v>
          </cell>
          <cell r="K44">
            <v>3886.8357107999996</v>
          </cell>
          <cell r="L44">
            <v>2170.5817988078597</v>
          </cell>
          <cell r="M44">
            <v>1005.65</v>
          </cell>
          <cell r="N44">
            <v>4347.43</v>
          </cell>
          <cell r="O44">
            <v>5574.7824814999994</v>
          </cell>
          <cell r="P44">
            <v>1459.5406748989774</v>
          </cell>
          <cell r="Q44">
            <v>237.71433333333309</v>
          </cell>
          <cell r="R44">
            <v>912.07119999999986</v>
          </cell>
        </row>
        <row r="45">
          <cell r="A45">
            <v>2022</v>
          </cell>
          <cell r="B45">
            <v>7</v>
          </cell>
          <cell r="C45">
            <v>44743</v>
          </cell>
          <cell r="D45">
            <v>1364.91</v>
          </cell>
          <cell r="E45">
            <v>2334.19</v>
          </cell>
          <cell r="F45">
            <v>3245.942</v>
          </cell>
          <cell r="G45">
            <v>440.7</v>
          </cell>
          <cell r="H45">
            <v>1043.17</v>
          </cell>
          <cell r="I45">
            <v>4088.6508001066031</v>
          </cell>
          <cell r="J45">
            <v>4836.08</v>
          </cell>
          <cell r="K45">
            <v>4354.0585647999987</v>
          </cell>
          <cell r="L45">
            <v>2622.1402697445305</v>
          </cell>
          <cell r="M45">
            <v>998.14</v>
          </cell>
          <cell r="N45">
            <v>4890.1299999999992</v>
          </cell>
          <cell r="O45">
            <v>6461.9695855</v>
          </cell>
          <cell r="P45">
            <v>1713.3826059175046</v>
          </cell>
          <cell r="Q45">
            <v>279.91233333333327</v>
          </cell>
          <cell r="R45">
            <v>1097.0973999999999</v>
          </cell>
        </row>
        <row r="46">
          <cell r="A46">
            <v>2022</v>
          </cell>
          <cell r="B46">
            <v>8</v>
          </cell>
          <cell r="C46">
            <v>44774</v>
          </cell>
          <cell r="D46">
            <v>1359.64</v>
          </cell>
          <cell r="E46">
            <v>2289.4</v>
          </cell>
          <cell r="F46">
            <v>3254.0481</v>
          </cell>
          <cell r="G46">
            <v>453.64</v>
          </cell>
          <cell r="H46">
            <v>1046.06</v>
          </cell>
          <cell r="I46">
            <v>3702.3824344458276</v>
          </cell>
          <cell r="J46">
            <v>4935.0200000000004</v>
          </cell>
          <cell r="K46">
            <v>4269.7312895999994</v>
          </cell>
          <cell r="L46">
            <v>2581.505975532913</v>
          </cell>
          <cell r="M46">
            <v>1125.3799999999999</v>
          </cell>
          <cell r="N46">
            <v>4855.6899999999996</v>
          </cell>
          <cell r="O46">
            <v>6151.6836274999996</v>
          </cell>
          <cell r="P46">
            <v>1687.6092841322823</v>
          </cell>
          <cell r="Q46">
            <v>286.68100000000004</v>
          </cell>
          <cell r="R46">
            <v>1196.9189999999999</v>
          </cell>
        </row>
        <row r="47">
          <cell r="A47">
            <v>2022</v>
          </cell>
          <cell r="B47">
            <v>9</v>
          </cell>
          <cell r="C47">
            <v>44805</v>
          </cell>
          <cell r="D47">
            <v>1195.8999999999999</v>
          </cell>
          <cell r="E47">
            <v>2029.3799999999999</v>
          </cell>
          <cell r="F47">
            <v>2947.7879000000003</v>
          </cell>
          <cell r="G47">
            <v>421.14</v>
          </cell>
          <cell r="H47">
            <v>1010.46</v>
          </cell>
          <cell r="I47">
            <v>3211.8006698741619</v>
          </cell>
          <cell r="J47">
            <v>4635.42</v>
          </cell>
          <cell r="K47">
            <v>3873.3293675999998</v>
          </cell>
          <cell r="L47">
            <v>2393.5577441550622</v>
          </cell>
          <cell r="M47">
            <v>1011.9100000000001</v>
          </cell>
          <cell r="N47">
            <v>4225.96</v>
          </cell>
          <cell r="O47">
            <v>5618.8671107500004</v>
          </cell>
          <cell r="P47">
            <v>1436.1465629956801</v>
          </cell>
          <cell r="Q47">
            <v>326.80799999999988</v>
          </cell>
          <cell r="R47">
            <v>941.0852000000001</v>
          </cell>
        </row>
        <row r="48">
          <cell r="A48">
            <v>2022</v>
          </cell>
          <cell r="B48">
            <v>10</v>
          </cell>
          <cell r="C48">
            <v>44835</v>
          </cell>
          <cell r="D48">
            <v>1207.18</v>
          </cell>
          <cell r="E48">
            <v>2102.66</v>
          </cell>
          <cell r="F48">
            <v>3044.3194999999996</v>
          </cell>
          <cell r="G48">
            <v>446.03999999999996</v>
          </cell>
          <cell r="H48">
            <v>1068.1500000000001</v>
          </cell>
          <cell r="I48">
            <v>4107.9711690923614</v>
          </cell>
          <cell r="J48">
            <v>4842.8099999999995</v>
          </cell>
          <cell r="K48">
            <v>3927.6631043999996</v>
          </cell>
          <cell r="L48">
            <v>2631.0445412961435</v>
          </cell>
          <cell r="M48">
            <v>1122.6099999999999</v>
          </cell>
          <cell r="N48">
            <v>4229.7299999999996</v>
          </cell>
          <cell r="O48">
            <v>6252.3060700000005</v>
          </cell>
          <cell r="P48">
            <v>1500.74167262635</v>
          </cell>
          <cell r="Q48">
            <v>345.06933333333319</v>
          </cell>
          <cell r="R48">
            <v>892.24999999999989</v>
          </cell>
        </row>
        <row r="49">
          <cell r="A49">
            <v>2022</v>
          </cell>
          <cell r="B49">
            <v>11</v>
          </cell>
          <cell r="C49">
            <v>44866</v>
          </cell>
          <cell r="D49">
            <v>1264.0999999999999</v>
          </cell>
          <cell r="E49">
            <v>2174</v>
          </cell>
          <cell r="F49">
            <v>3173.4609</v>
          </cell>
          <cell r="G49">
            <v>495.54</v>
          </cell>
          <cell r="H49">
            <v>1158.7900000000002</v>
          </cell>
          <cell r="I49">
            <v>6036.6129607240264</v>
          </cell>
          <cell r="J49">
            <v>5773.7099999999991</v>
          </cell>
          <cell r="K49">
            <v>4125.4169375999991</v>
          </cell>
          <cell r="L49">
            <v>2605.092932990648</v>
          </cell>
          <cell r="M49">
            <v>1154.6100000000001</v>
          </cell>
          <cell r="N49">
            <v>4298.7699999999995</v>
          </cell>
          <cell r="O49">
            <v>6767.1902060000002</v>
          </cell>
          <cell r="P49">
            <v>1612.3220474101959</v>
          </cell>
          <cell r="Q49">
            <v>357.47466666666628</v>
          </cell>
          <cell r="R49">
            <v>943.53660000000013</v>
          </cell>
        </row>
        <row r="50">
          <cell r="A50">
            <v>2022</v>
          </cell>
          <cell r="B50">
            <v>12</v>
          </cell>
          <cell r="C50">
            <v>44896</v>
          </cell>
          <cell r="D50">
            <v>1450.84</v>
          </cell>
          <cell r="E50">
            <v>2423.29</v>
          </cell>
          <cell r="F50">
            <v>3617.6999000000001</v>
          </cell>
          <cell r="G50">
            <v>599.84</v>
          </cell>
          <cell r="H50">
            <v>1292.21</v>
          </cell>
          <cell r="I50">
            <v>7366.360844435193</v>
          </cell>
          <cell r="J50">
            <v>6743.57</v>
          </cell>
          <cell r="K50">
            <v>4659.0511183999997</v>
          </cell>
          <cell r="L50">
            <v>2635.5291909297785</v>
          </cell>
          <cell r="M50">
            <v>1292.79</v>
          </cell>
          <cell r="N50">
            <v>4824.1600000000008</v>
          </cell>
          <cell r="O50">
            <v>7916.0798619999996</v>
          </cell>
          <cell r="P50">
            <v>1919.6892412722534</v>
          </cell>
          <cell r="Q50">
            <v>448.60799999999972</v>
          </cell>
          <cell r="R50">
            <v>1120.2332000000001</v>
          </cell>
        </row>
        <row r="51">
          <cell r="A51">
            <v>2023</v>
          </cell>
          <cell r="B51">
            <v>1</v>
          </cell>
          <cell r="C51">
            <v>44927</v>
          </cell>
          <cell r="D51">
            <v>1513.86</v>
          </cell>
          <cell r="E51">
            <v>2465.0699999999997</v>
          </cell>
          <cell r="F51">
            <v>3699.3171000000002</v>
          </cell>
          <cell r="G51">
            <v>623.58000000000004</v>
          </cell>
          <cell r="H51">
            <v>1359.75</v>
          </cell>
          <cell r="I51">
            <v>7238.1509854007927</v>
          </cell>
          <cell r="J51">
            <v>6915.84</v>
          </cell>
          <cell r="K51">
            <v>4650.6738963999996</v>
          </cell>
          <cell r="L51">
            <v>2788.696304912728</v>
          </cell>
          <cell r="M51">
            <v>1402.08</v>
          </cell>
          <cell r="N51">
            <v>4972.6100000000006</v>
          </cell>
          <cell r="O51">
            <v>8853.5109030000003</v>
          </cell>
          <cell r="P51">
            <v>1975.5599808801148</v>
          </cell>
          <cell r="Q51">
            <v>448.67400000000015</v>
          </cell>
          <cell r="R51">
            <v>1065.9755999999998</v>
          </cell>
        </row>
        <row r="52">
          <cell r="A52">
            <v>2023</v>
          </cell>
          <cell r="B52">
            <v>2</v>
          </cell>
          <cell r="C52">
            <v>44958</v>
          </cell>
          <cell r="D52">
            <v>1346.15</v>
          </cell>
          <cell r="E52">
            <v>2205.08</v>
          </cell>
          <cell r="F52">
            <v>3302.7053000000005</v>
          </cell>
          <cell r="G52">
            <v>548.04</v>
          </cell>
          <cell r="H52">
            <v>1203.45</v>
          </cell>
          <cell r="I52">
            <v>6173.1268848364871</v>
          </cell>
          <cell r="J52">
            <v>5759.75</v>
          </cell>
          <cell r="K52">
            <v>4102.1560131999986</v>
          </cell>
          <cell r="L52">
            <v>2584.2596205647696</v>
          </cell>
          <cell r="M52">
            <v>1241.56</v>
          </cell>
          <cell r="N52">
            <v>4409.53</v>
          </cell>
          <cell r="O52">
            <v>7145.6262000000006</v>
          </cell>
          <cell r="P52">
            <v>1704.6574359841488</v>
          </cell>
          <cell r="Q52">
            <v>352.48166666666657</v>
          </cell>
          <cell r="R52">
            <v>873.20260000000007</v>
          </cell>
        </row>
        <row r="53">
          <cell r="A53">
            <v>2023</v>
          </cell>
          <cell r="B53">
            <v>3</v>
          </cell>
          <cell r="C53">
            <v>44986</v>
          </cell>
          <cell r="D53">
            <v>1378.8999999999999</v>
          </cell>
          <cell r="E53">
            <v>2413.88</v>
          </cell>
          <cell r="F53">
            <v>3346.0786000000003</v>
          </cell>
          <cell r="G53">
            <v>552.51</v>
          </cell>
          <cell r="H53">
            <v>1255.0999999999999</v>
          </cell>
          <cell r="I53">
            <v>5177.8828210647434</v>
          </cell>
          <cell r="J53">
            <v>5653.0700000000006</v>
          </cell>
          <cell r="K53">
            <v>4220.2697039999994</v>
          </cell>
          <cell r="L53">
            <v>2590.8081604490558</v>
          </cell>
          <cell r="M53">
            <v>1262.4099999999999</v>
          </cell>
          <cell r="N53">
            <v>4580.9900000000007</v>
          </cell>
          <cell r="O53">
            <v>7233.8791919999994</v>
          </cell>
          <cell r="P53">
            <v>1721.4490499416559</v>
          </cell>
          <cell r="Q53">
            <v>307.73333333333318</v>
          </cell>
          <cell r="R53">
            <v>1000.4227999999998</v>
          </cell>
        </row>
        <row r="54">
          <cell r="A54">
            <v>2023</v>
          </cell>
          <cell r="B54">
            <v>4</v>
          </cell>
          <cell r="C54">
            <v>45017</v>
          </cell>
          <cell r="D54">
            <v>1227.01</v>
          </cell>
          <cell r="E54">
            <v>2196.9899999999998</v>
          </cell>
          <cell r="F54">
            <v>2974.7533000000003</v>
          </cell>
          <cell r="G54">
            <v>456.6</v>
          </cell>
          <cell r="H54">
            <v>1056.9199999999998</v>
          </cell>
          <cell r="I54">
            <v>3728.7022577337575</v>
          </cell>
          <cell r="J54">
            <v>4830.6600000000008</v>
          </cell>
          <cell r="K54">
            <v>3754.1672391999996</v>
          </cell>
          <cell r="L54">
            <v>2339.2773263698818</v>
          </cell>
          <cell r="M54">
            <v>1001.03</v>
          </cell>
          <cell r="N54">
            <v>4099.34</v>
          </cell>
          <cell r="O54">
            <v>6090.9038300000002</v>
          </cell>
          <cell r="P54">
            <v>1430.7148858281514</v>
          </cell>
          <cell r="Q54">
            <v>291.00599999999991</v>
          </cell>
          <cell r="R54">
            <v>894.97559999999976</v>
          </cell>
        </row>
        <row r="55">
          <cell r="A55">
            <v>2023</v>
          </cell>
          <cell r="B55">
            <v>5</v>
          </cell>
          <cell r="C55">
            <v>45047</v>
          </cell>
          <cell r="D55">
            <v>1172.3599999999999</v>
          </cell>
          <cell r="E55">
            <v>1988.6200000000001</v>
          </cell>
          <cell r="F55">
            <v>2847.1466000000005</v>
          </cell>
          <cell r="G55">
            <v>421.24</v>
          </cell>
          <cell r="H55">
            <v>971.16</v>
          </cell>
          <cell r="I55">
            <v>3190.6512988704253</v>
          </cell>
          <cell r="J55">
            <v>4559.4400000000005</v>
          </cell>
          <cell r="K55">
            <v>3744.5154459999994</v>
          </cell>
          <cell r="L55">
            <v>2157.280907103368</v>
          </cell>
          <cell r="M55">
            <v>1004.0500000000001</v>
          </cell>
          <cell r="N55">
            <v>4135.16</v>
          </cell>
          <cell r="O55">
            <v>5495.4785110000003</v>
          </cell>
          <cell r="P55">
            <v>1401.3033081126866</v>
          </cell>
          <cell r="Q55">
            <v>278.10899999999998</v>
          </cell>
          <cell r="R55">
            <v>916.32600000000002</v>
          </cell>
        </row>
        <row r="56">
          <cell r="A56">
            <v>2023</v>
          </cell>
          <cell r="B56">
            <v>6</v>
          </cell>
          <cell r="C56">
            <v>45078</v>
          </cell>
          <cell r="D56">
            <v>1180.57</v>
          </cell>
          <cell r="E56">
            <v>2027.77</v>
          </cell>
          <cell r="F56">
            <v>2910.7388000000001</v>
          </cell>
          <cell r="G56">
            <v>412.35</v>
          </cell>
          <cell r="H56">
            <v>932.43000000000006</v>
          </cell>
          <cell r="I56">
            <v>3631.9559192548177</v>
          </cell>
          <cell r="J56">
            <v>4441.29</v>
          </cell>
          <cell r="K56">
            <v>3886.8357107999996</v>
          </cell>
          <cell r="L56">
            <v>2160.6705781381884</v>
          </cell>
          <cell r="M56">
            <v>1006.02</v>
          </cell>
          <cell r="N56">
            <v>4350.37</v>
          </cell>
          <cell r="O56">
            <v>5370.0078290000001</v>
          </cell>
          <cell r="P56">
            <v>1459.5406748989774</v>
          </cell>
          <cell r="Q56">
            <v>237.71433333333309</v>
          </cell>
          <cell r="R56">
            <v>912.07119999999986</v>
          </cell>
        </row>
        <row r="57">
          <cell r="A57">
            <v>2023</v>
          </cell>
          <cell r="B57">
            <v>7</v>
          </cell>
          <cell r="C57">
            <v>45108</v>
          </cell>
          <cell r="D57">
            <v>1365.28</v>
          </cell>
          <cell r="E57">
            <v>2334.42</v>
          </cell>
          <cell r="F57">
            <v>3245.942</v>
          </cell>
          <cell r="G57">
            <v>446.7</v>
          </cell>
          <cell r="H57">
            <v>1043.8100000000002</v>
          </cell>
          <cell r="I57">
            <v>4205.2626774596683</v>
          </cell>
          <cell r="J57">
            <v>4848.12</v>
          </cell>
          <cell r="K57">
            <v>4354.0585647999987</v>
          </cell>
          <cell r="L57">
            <v>2625.4927430895254</v>
          </cell>
          <cell r="M57">
            <v>998.57</v>
          </cell>
          <cell r="N57">
            <v>4893.5</v>
          </cell>
          <cell r="O57">
            <v>6241.7349400000003</v>
          </cell>
          <cell r="P57">
            <v>1713.3826059175046</v>
          </cell>
          <cell r="Q57">
            <v>279.91233333333327</v>
          </cell>
          <cell r="R57">
            <v>1097.0973999999999</v>
          </cell>
        </row>
        <row r="58">
          <cell r="A58">
            <v>2023</v>
          </cell>
          <cell r="B58">
            <v>8</v>
          </cell>
          <cell r="C58">
            <v>45139</v>
          </cell>
          <cell r="D58">
            <v>1360.23</v>
          </cell>
          <cell r="E58">
            <v>2289.88</v>
          </cell>
          <cell r="F58">
            <v>3254.0481</v>
          </cell>
          <cell r="G58">
            <v>459.69</v>
          </cell>
          <cell r="H58">
            <v>1046.79</v>
          </cell>
          <cell r="I58">
            <v>3797.9429219078997</v>
          </cell>
          <cell r="J58">
            <v>4947.4799999999996</v>
          </cell>
          <cell r="K58">
            <v>4269.7312895999994</v>
          </cell>
          <cell r="L58">
            <v>2573.8121001911718</v>
          </cell>
          <cell r="M58">
            <v>1125.8799999999999</v>
          </cell>
          <cell r="N58">
            <v>4859.37</v>
          </cell>
          <cell r="O58">
            <v>6790.4562350000006</v>
          </cell>
          <cell r="P58">
            <v>1687.6092841322823</v>
          </cell>
          <cell r="Q58">
            <v>286.68100000000004</v>
          </cell>
          <cell r="R58">
            <v>1196.9189999999999</v>
          </cell>
        </row>
        <row r="59">
          <cell r="A59">
            <v>2023</v>
          </cell>
          <cell r="B59">
            <v>9</v>
          </cell>
          <cell r="C59">
            <v>45170</v>
          </cell>
          <cell r="D59">
            <v>1196.3399999999999</v>
          </cell>
          <cell r="E59">
            <v>2029.81</v>
          </cell>
          <cell r="F59">
            <v>2947.7879000000003</v>
          </cell>
          <cell r="G59">
            <v>423.71</v>
          </cell>
          <cell r="H59">
            <v>1005.8199999999999</v>
          </cell>
          <cell r="I59">
            <v>3282.2252745786232</v>
          </cell>
          <cell r="J59">
            <v>4627.58</v>
          </cell>
          <cell r="K59">
            <v>3873.3293675999998</v>
          </cell>
          <cell r="L59">
            <v>2372.0234187017813</v>
          </cell>
          <cell r="M59">
            <v>1012.37</v>
          </cell>
          <cell r="N59">
            <v>4229.3499999999995</v>
          </cell>
          <cell r="O59">
            <v>5683.2808509999995</v>
          </cell>
          <cell r="P59">
            <v>1436.1465629956801</v>
          </cell>
          <cell r="Q59">
            <v>326.80799999999988</v>
          </cell>
          <cell r="R59">
            <v>941.0852000000001</v>
          </cell>
        </row>
        <row r="60">
          <cell r="A60">
            <v>2023</v>
          </cell>
          <cell r="B60">
            <v>10</v>
          </cell>
          <cell r="C60">
            <v>45200</v>
          </cell>
          <cell r="D60">
            <v>1209.69</v>
          </cell>
          <cell r="E60">
            <v>2104.92</v>
          </cell>
          <cell r="F60">
            <v>3044.3194999999996</v>
          </cell>
          <cell r="G60">
            <v>456.12</v>
          </cell>
          <cell r="H60">
            <v>1074.94</v>
          </cell>
          <cell r="I60">
            <v>4146.6003724764087</v>
          </cell>
          <cell r="J60">
            <v>4879.4800000000005</v>
          </cell>
          <cell r="K60">
            <v>3927.6631043999996</v>
          </cell>
          <cell r="L60">
            <v>2652.0673837047375</v>
          </cell>
          <cell r="M60">
            <v>1123.7</v>
          </cell>
          <cell r="N60">
            <v>4236.41</v>
          </cell>
          <cell r="O60">
            <v>6252.3060700000005</v>
          </cell>
          <cell r="P60">
            <v>1500.74167262635</v>
          </cell>
          <cell r="Q60">
            <v>345.06933333333319</v>
          </cell>
          <cell r="R60">
            <v>892.24999999999989</v>
          </cell>
        </row>
        <row r="61">
          <cell r="A61">
            <v>2023</v>
          </cell>
          <cell r="B61">
            <v>11</v>
          </cell>
          <cell r="C61">
            <v>45231</v>
          </cell>
          <cell r="D61">
            <v>1269.8999999999999</v>
          </cell>
          <cell r="E61">
            <v>2179.08</v>
          </cell>
          <cell r="F61">
            <v>3173.4609</v>
          </cell>
          <cell r="G61">
            <v>503.26000000000005</v>
          </cell>
          <cell r="H61">
            <v>1161.5900000000001</v>
          </cell>
          <cell r="I61">
            <v>6028.3159940760943</v>
          </cell>
          <cell r="J61">
            <v>5798.34</v>
          </cell>
          <cell r="K61">
            <v>4125.4169375999991</v>
          </cell>
          <cell r="L61">
            <v>2615.2137332733228</v>
          </cell>
          <cell r="M61">
            <v>1156.69</v>
          </cell>
          <cell r="N61">
            <v>4310.7699999999995</v>
          </cell>
          <cell r="O61">
            <v>6767.1902060000002</v>
          </cell>
          <cell r="P61">
            <v>1612.3220474101959</v>
          </cell>
          <cell r="Q61">
            <v>357.47466666666628</v>
          </cell>
          <cell r="R61">
            <v>943.53660000000013</v>
          </cell>
        </row>
        <row r="62">
          <cell r="A62">
            <v>2023</v>
          </cell>
          <cell r="B62">
            <v>12</v>
          </cell>
          <cell r="C62">
            <v>45261</v>
          </cell>
          <cell r="D62">
            <v>1461.6399999999999</v>
          </cell>
          <cell r="E62">
            <v>2432.34</v>
          </cell>
          <cell r="F62">
            <v>3617.6999000000001</v>
          </cell>
          <cell r="G62">
            <v>602.34</v>
          </cell>
          <cell r="H62">
            <v>1286.3999999999999</v>
          </cell>
          <cell r="I62">
            <v>7330.0770066517607</v>
          </cell>
          <cell r="J62">
            <v>6740.67</v>
          </cell>
          <cell r="K62">
            <v>4659.0511183999997</v>
          </cell>
          <cell r="L62">
            <v>2636.4995937067533</v>
          </cell>
          <cell r="M62">
            <v>1296.3699999999999</v>
          </cell>
          <cell r="N62">
            <v>4844.3700000000008</v>
          </cell>
          <cell r="O62">
            <v>7916.0798619999996</v>
          </cell>
          <cell r="P62">
            <v>1919.6892412722534</v>
          </cell>
          <cell r="Q62">
            <v>448.60799999999972</v>
          </cell>
          <cell r="R62">
            <v>1120.2332000000001</v>
          </cell>
        </row>
        <row r="63">
          <cell r="A63">
            <v>2024</v>
          </cell>
          <cell r="B63">
            <v>1</v>
          </cell>
          <cell r="C63">
            <v>45292</v>
          </cell>
          <cell r="D63">
            <v>1526.31</v>
          </cell>
          <cell r="E63">
            <v>2471.0300000000002</v>
          </cell>
          <cell r="F63">
            <v>3699.3171000000002</v>
          </cell>
          <cell r="G63">
            <v>633.49</v>
          </cell>
          <cell r="H63">
            <v>1365.2</v>
          </cell>
          <cell r="I63">
            <v>7305.2589914611181</v>
          </cell>
          <cell r="J63">
            <v>6952.28</v>
          </cell>
          <cell r="K63">
            <v>4650.6738963999996</v>
          </cell>
          <cell r="L63">
            <v>2821.1540373885996</v>
          </cell>
          <cell r="M63">
            <v>1406.1399999999999</v>
          </cell>
          <cell r="N63">
            <v>4992.72</v>
          </cell>
          <cell r="O63">
            <v>8853.5109030000003</v>
          </cell>
          <cell r="P63">
            <v>1975.5599808801148</v>
          </cell>
          <cell r="Q63">
            <v>448.67400000000015</v>
          </cell>
          <cell r="R63">
            <v>1065.9755999999998</v>
          </cell>
        </row>
        <row r="64">
          <cell r="A64">
            <v>2024</v>
          </cell>
          <cell r="B64">
            <v>2</v>
          </cell>
          <cell r="C64">
            <v>45323</v>
          </cell>
          <cell r="D64">
            <v>1356.74</v>
          </cell>
          <cell r="E64">
            <v>2294.29</v>
          </cell>
          <cell r="F64">
            <v>3302.7053000000005</v>
          </cell>
          <cell r="G64">
            <v>574.91</v>
          </cell>
          <cell r="H64">
            <v>1209.3599999999999</v>
          </cell>
          <cell r="I64">
            <v>6203.276739830183</v>
          </cell>
          <cell r="J64">
            <v>5850.08</v>
          </cell>
          <cell r="K64">
            <v>4102.1560131999986</v>
          </cell>
          <cell r="L64">
            <v>2688.3514536739717</v>
          </cell>
          <cell r="M64">
            <v>1244.57</v>
          </cell>
          <cell r="N64">
            <v>4516.8100000000004</v>
          </cell>
          <cell r="O64">
            <v>7145.6262000000006</v>
          </cell>
          <cell r="P64">
            <v>1704.6574359841488</v>
          </cell>
          <cell r="Q64">
            <v>352.48166666666657</v>
          </cell>
          <cell r="R64">
            <v>873.20260000000007</v>
          </cell>
        </row>
        <row r="65">
          <cell r="A65">
            <v>2024</v>
          </cell>
          <cell r="B65">
            <v>3</v>
          </cell>
          <cell r="C65">
            <v>45352</v>
          </cell>
          <cell r="D65">
            <v>1384.74</v>
          </cell>
          <cell r="E65">
            <v>2410.9</v>
          </cell>
          <cell r="F65">
            <v>3346.0786000000003</v>
          </cell>
          <cell r="G65">
            <v>553.42999999999995</v>
          </cell>
          <cell r="H65">
            <v>1247.2900000000002</v>
          </cell>
          <cell r="I65">
            <v>5197.5897614238465</v>
          </cell>
          <cell r="J65">
            <v>5634.15</v>
          </cell>
          <cell r="K65">
            <v>4220.2697039999994</v>
          </cell>
          <cell r="L65">
            <v>2547.1075205419338</v>
          </cell>
          <cell r="M65">
            <v>1264.49</v>
          </cell>
          <cell r="N65">
            <v>4590.42</v>
          </cell>
          <cell r="O65">
            <v>7233.8791919999994</v>
          </cell>
          <cell r="P65">
            <v>1721.4490499416559</v>
          </cell>
          <cell r="Q65">
            <v>307.73333333333318</v>
          </cell>
          <cell r="R65">
            <v>1000.4227999999998</v>
          </cell>
        </row>
        <row r="66">
          <cell r="A66">
            <v>2024</v>
          </cell>
          <cell r="B66">
            <v>4</v>
          </cell>
          <cell r="C66">
            <v>45383</v>
          </cell>
          <cell r="D66">
            <v>1231.1199999999999</v>
          </cell>
          <cell r="E66">
            <v>2194.34</v>
          </cell>
          <cell r="F66">
            <v>2974.7533000000003</v>
          </cell>
          <cell r="G66">
            <v>470.68</v>
          </cell>
          <cell r="H66">
            <v>1069.67</v>
          </cell>
          <cell r="I66">
            <v>3723.3764215948609</v>
          </cell>
          <cell r="J66">
            <v>4886.9399999999996</v>
          </cell>
          <cell r="K66">
            <v>3754.1672391999996</v>
          </cell>
          <cell r="L66">
            <v>2350.7526497554322</v>
          </cell>
          <cell r="M66">
            <v>1002.57</v>
          </cell>
          <cell r="N66">
            <v>4105.92</v>
          </cell>
          <cell r="O66">
            <v>6090.9038300000002</v>
          </cell>
          <cell r="P66">
            <v>1430.7148858281514</v>
          </cell>
          <cell r="Q66">
            <v>291.00599999999991</v>
          </cell>
          <cell r="R66">
            <v>894.97559999999976</v>
          </cell>
        </row>
        <row r="67">
          <cell r="A67">
            <v>2024</v>
          </cell>
          <cell r="B67">
            <v>5</v>
          </cell>
          <cell r="C67">
            <v>45413</v>
          </cell>
          <cell r="D67">
            <v>1173.67</v>
          </cell>
          <cell r="E67">
            <v>1984.53</v>
          </cell>
          <cell r="F67">
            <v>2847.1466000000005</v>
          </cell>
          <cell r="G67">
            <v>427.54</v>
          </cell>
          <cell r="H67">
            <v>972.17</v>
          </cell>
          <cell r="I67">
            <v>3178.7235701703662</v>
          </cell>
          <cell r="J67">
            <v>4569.2199999999993</v>
          </cell>
          <cell r="K67">
            <v>3744.5154459999994</v>
          </cell>
          <cell r="L67">
            <v>2128.5595413619649</v>
          </cell>
          <cell r="M67">
            <v>1004.7600000000001</v>
          </cell>
          <cell r="N67">
            <v>4137.17</v>
          </cell>
          <cell r="O67">
            <v>5495.4785110000003</v>
          </cell>
          <cell r="P67">
            <v>1401.3033081126866</v>
          </cell>
          <cell r="Q67">
            <v>278.10899999999998</v>
          </cell>
          <cell r="R67">
            <v>916.32600000000002</v>
          </cell>
        </row>
        <row r="68">
          <cell r="A68">
            <v>2024</v>
          </cell>
          <cell r="B68">
            <v>6</v>
          </cell>
          <cell r="C68">
            <v>45444</v>
          </cell>
          <cell r="D68">
            <v>1181.26</v>
          </cell>
          <cell r="E68">
            <v>2031.18</v>
          </cell>
          <cell r="F68">
            <v>2910.7388000000001</v>
          </cell>
          <cell r="G68">
            <v>411.58</v>
          </cell>
          <cell r="H68">
            <v>922.57</v>
          </cell>
          <cell r="I68">
            <v>3634.188848739389</v>
          </cell>
          <cell r="J68">
            <v>4409.82</v>
          </cell>
          <cell r="K68">
            <v>3886.8357107999996</v>
          </cell>
          <cell r="L68">
            <v>2083.3492248300799</v>
          </cell>
          <cell r="M68">
            <v>1006.54</v>
          </cell>
          <cell r="N68">
            <v>4351.33</v>
          </cell>
          <cell r="O68">
            <v>5370.0078290000001</v>
          </cell>
          <cell r="P68">
            <v>1459.5406748989774</v>
          </cell>
          <cell r="Q68">
            <v>237.71433333333309</v>
          </cell>
          <cell r="R68">
            <v>912.07119999999986</v>
          </cell>
        </row>
        <row r="69">
          <cell r="A69">
            <v>2024</v>
          </cell>
          <cell r="B69">
            <v>7</v>
          </cell>
          <cell r="C69">
            <v>45474</v>
          </cell>
          <cell r="D69">
            <v>1366.95</v>
          </cell>
          <cell r="E69">
            <v>2328.91</v>
          </cell>
          <cell r="F69">
            <v>3245.942</v>
          </cell>
          <cell r="G69">
            <v>460</v>
          </cell>
          <cell r="H69">
            <v>1055.57</v>
          </cell>
          <cell r="I69">
            <v>4227.5359229483793</v>
          </cell>
          <cell r="J69">
            <v>4898.5599999999995</v>
          </cell>
          <cell r="K69">
            <v>4354.0585647999987</v>
          </cell>
          <cell r="L69">
            <v>2625.9010367033779</v>
          </cell>
          <cell r="M69">
            <v>999.4</v>
          </cell>
          <cell r="N69">
            <v>4896.1400000000003</v>
          </cell>
          <cell r="O69">
            <v>6241.7349400000003</v>
          </cell>
          <cell r="P69">
            <v>1713.3826059175046</v>
          </cell>
          <cell r="Q69">
            <v>279.91233333333327</v>
          </cell>
          <cell r="R69">
            <v>1097.0973999999999</v>
          </cell>
        </row>
        <row r="70">
          <cell r="A70">
            <v>2024</v>
          </cell>
          <cell r="B70">
            <v>8</v>
          </cell>
          <cell r="C70">
            <v>45505</v>
          </cell>
          <cell r="D70">
            <v>1361.5400000000002</v>
          </cell>
          <cell r="E70">
            <v>2285.35</v>
          </cell>
          <cell r="F70">
            <v>3254.0481</v>
          </cell>
          <cell r="G70">
            <v>462.57</v>
          </cell>
          <cell r="H70">
            <v>1042.49</v>
          </cell>
          <cell r="I70">
            <v>3806.0205447764138</v>
          </cell>
          <cell r="J70">
            <v>4937.42</v>
          </cell>
          <cell r="K70">
            <v>4269.7312895999994</v>
          </cell>
          <cell r="L70">
            <v>2516.7329965689196</v>
          </cell>
          <cell r="M70">
            <v>1126.5999999999999</v>
          </cell>
          <cell r="N70">
            <v>4861.3900000000003</v>
          </cell>
          <cell r="O70">
            <v>6790.4562350000006</v>
          </cell>
          <cell r="P70">
            <v>1687.6092841322823</v>
          </cell>
          <cell r="Q70">
            <v>286.68100000000004</v>
          </cell>
          <cell r="R70">
            <v>1196.9189999999999</v>
          </cell>
        </row>
        <row r="71">
          <cell r="A71">
            <v>2024</v>
          </cell>
          <cell r="B71">
            <v>9</v>
          </cell>
          <cell r="C71">
            <v>45536</v>
          </cell>
          <cell r="D71">
            <v>1197.49</v>
          </cell>
          <cell r="E71">
            <v>2022.01</v>
          </cell>
          <cell r="F71">
            <v>2947.7879000000003</v>
          </cell>
          <cell r="G71">
            <v>429.94</v>
          </cell>
          <cell r="H71">
            <v>1006.7599999999999</v>
          </cell>
          <cell r="I71">
            <v>3272.6849470817333</v>
          </cell>
          <cell r="J71">
            <v>4636.8499999999995</v>
          </cell>
          <cell r="K71">
            <v>3873.3293675999998</v>
          </cell>
          <cell r="L71">
            <v>2356.0678184842891</v>
          </cell>
          <cell r="M71">
            <v>1013.0500000000001</v>
          </cell>
          <cell r="N71">
            <v>4231.04</v>
          </cell>
          <cell r="O71">
            <v>5683.2808509999995</v>
          </cell>
          <cell r="P71">
            <v>1436.1465629956801</v>
          </cell>
          <cell r="Q71">
            <v>326.80799999999988</v>
          </cell>
          <cell r="R71">
            <v>941.0852000000001</v>
          </cell>
        </row>
        <row r="72">
          <cell r="A72">
            <v>2024</v>
          </cell>
          <cell r="B72">
            <v>10</v>
          </cell>
          <cell r="C72">
            <v>45566</v>
          </cell>
          <cell r="D72">
            <v>1213.29</v>
          </cell>
          <cell r="E72">
            <v>2106.0100000000002</v>
          </cell>
          <cell r="F72">
            <v>3044.3194999999996</v>
          </cell>
          <cell r="G72">
            <v>466.56</v>
          </cell>
          <cell r="H72">
            <v>1082.1799999999998</v>
          </cell>
          <cell r="I72">
            <v>4146.5069699643309</v>
          </cell>
          <cell r="J72">
            <v>4914.34</v>
          </cell>
          <cell r="K72">
            <v>3927.6631043999996</v>
          </cell>
          <cell r="L72">
            <v>2655.4032800913815</v>
          </cell>
          <cell r="M72">
            <v>1125.1099999999999</v>
          </cell>
          <cell r="N72">
            <v>4242.0200000000004</v>
          </cell>
          <cell r="O72">
            <v>6252.3060700000005</v>
          </cell>
          <cell r="P72">
            <v>1500.74167262635</v>
          </cell>
          <cell r="Q72">
            <v>345.06933333333319</v>
          </cell>
          <cell r="R72">
            <v>892.24999999999989</v>
          </cell>
        </row>
        <row r="73">
          <cell r="A73">
            <v>2024</v>
          </cell>
          <cell r="B73">
            <v>11</v>
          </cell>
          <cell r="C73">
            <v>45597</v>
          </cell>
          <cell r="D73">
            <v>1276.33</v>
          </cell>
          <cell r="E73">
            <v>2182.6099999999997</v>
          </cell>
          <cell r="F73">
            <v>3173.4609</v>
          </cell>
          <cell r="G73">
            <v>507.73</v>
          </cell>
          <cell r="H73">
            <v>1159.3399999999999</v>
          </cell>
          <cell r="I73">
            <v>6050.8845298989027</v>
          </cell>
          <cell r="J73">
            <v>5800.1399999999994</v>
          </cell>
          <cell r="K73">
            <v>4125.4169375999991</v>
          </cell>
          <cell r="L73">
            <v>2563.1726841967784</v>
          </cell>
          <cell r="M73">
            <v>1158.95</v>
          </cell>
          <cell r="N73">
            <v>4320.9000000000005</v>
          </cell>
          <cell r="O73">
            <v>6767.1902060000002</v>
          </cell>
          <cell r="P73">
            <v>1612.3220474101959</v>
          </cell>
          <cell r="Q73">
            <v>357.47466666666628</v>
          </cell>
          <cell r="R73">
            <v>943.53660000000013</v>
          </cell>
        </row>
        <row r="74">
          <cell r="A74">
            <v>2024</v>
          </cell>
          <cell r="B74">
            <v>12</v>
          </cell>
          <cell r="C74">
            <v>45627</v>
          </cell>
          <cell r="D74">
            <v>1473.1599999999999</v>
          </cell>
          <cell r="E74">
            <v>2439.7600000000002</v>
          </cell>
          <cell r="F74">
            <v>3617.6999000000001</v>
          </cell>
          <cell r="G74">
            <v>615.37</v>
          </cell>
          <cell r="H74">
            <v>1296.79</v>
          </cell>
          <cell r="I74">
            <v>7374.1024034604397</v>
          </cell>
          <cell r="J74">
            <v>6794.62</v>
          </cell>
          <cell r="K74">
            <v>4659.0511183999997</v>
          </cell>
          <cell r="L74">
            <v>2636.9222909862433</v>
          </cell>
          <cell r="M74">
            <v>1300.1699999999998</v>
          </cell>
          <cell r="N74">
            <v>4862.9000000000005</v>
          </cell>
          <cell r="O74">
            <v>7916.0798619999996</v>
          </cell>
          <cell r="P74">
            <v>1919.6892412722534</v>
          </cell>
          <cell r="Q74">
            <v>448.60799999999972</v>
          </cell>
          <cell r="R74">
            <v>1120.2332000000001</v>
          </cell>
        </row>
        <row r="75">
          <cell r="A75">
            <v>2025</v>
          </cell>
          <cell r="B75">
            <v>1</v>
          </cell>
          <cell r="C75">
            <v>45658</v>
          </cell>
          <cell r="D75">
            <v>1540.79</v>
          </cell>
          <cell r="E75">
            <v>2474.41</v>
          </cell>
          <cell r="F75">
            <v>3699.3171000000002</v>
          </cell>
          <cell r="G75">
            <v>644.08000000000004</v>
          </cell>
          <cell r="H75">
            <v>1371.45</v>
          </cell>
          <cell r="I75">
            <v>7323.423144306762</v>
          </cell>
          <cell r="J75">
            <v>6941.42</v>
          </cell>
          <cell r="K75">
            <v>4650.6738963999996</v>
          </cell>
          <cell r="L75">
            <v>2785.3048030703512</v>
          </cell>
          <cell r="M75">
            <v>1410.82</v>
          </cell>
          <cell r="N75">
            <v>5019.0600000000004</v>
          </cell>
          <cell r="O75">
            <v>8853.5109030000003</v>
          </cell>
          <cell r="P75">
            <v>1975.5599808801148</v>
          </cell>
          <cell r="Q75">
            <v>448.67400000000015</v>
          </cell>
          <cell r="R75">
            <v>1065.9755999999998</v>
          </cell>
        </row>
        <row r="76">
          <cell r="A76">
            <v>2025</v>
          </cell>
          <cell r="B76">
            <v>2</v>
          </cell>
          <cell r="C76">
            <v>45689</v>
          </cell>
          <cell r="D76">
            <v>1366.6599999999999</v>
          </cell>
          <cell r="E76">
            <v>2209.15</v>
          </cell>
          <cell r="F76">
            <v>3302.7053000000005</v>
          </cell>
          <cell r="G76">
            <v>566.45000000000005</v>
          </cell>
          <cell r="H76">
            <v>1212.5999999999999</v>
          </cell>
          <cell r="I76">
            <v>6225.5090473717346</v>
          </cell>
          <cell r="J76">
            <v>5769.87</v>
          </cell>
          <cell r="K76">
            <v>4102.1560131999986</v>
          </cell>
          <cell r="L76">
            <v>2557.0817596236825</v>
          </cell>
          <cell r="M76">
            <v>1248.3900000000001</v>
          </cell>
          <cell r="N76">
            <v>4445.5</v>
          </cell>
          <cell r="O76">
            <v>7145.6262000000006</v>
          </cell>
          <cell r="P76">
            <v>1704.6574359841488</v>
          </cell>
          <cell r="Q76">
            <v>352.48166666666657</v>
          </cell>
          <cell r="R76">
            <v>873.20260000000007</v>
          </cell>
        </row>
        <row r="77">
          <cell r="A77">
            <v>2025</v>
          </cell>
          <cell r="B77">
            <v>3</v>
          </cell>
          <cell r="C77">
            <v>45717</v>
          </cell>
          <cell r="D77">
            <v>1392.33</v>
          </cell>
          <cell r="E77">
            <v>2411.75</v>
          </cell>
          <cell r="F77">
            <v>3346.0786000000003</v>
          </cell>
          <cell r="G77">
            <v>561.81000000000006</v>
          </cell>
          <cell r="H77">
            <v>1250.8100000000002</v>
          </cell>
          <cell r="I77">
            <v>5201.6926920054066</v>
          </cell>
          <cell r="J77">
            <v>5606.9699999999993</v>
          </cell>
          <cell r="K77">
            <v>4220.2697039999994</v>
          </cell>
          <cell r="L77">
            <v>2495.6386576065102</v>
          </cell>
          <cell r="M77">
            <v>1267.0999999999999</v>
          </cell>
          <cell r="N77">
            <v>4605.66</v>
          </cell>
          <cell r="O77">
            <v>7233.8791919999994</v>
          </cell>
          <cell r="P77">
            <v>1721.4490499416559</v>
          </cell>
          <cell r="Q77">
            <v>307.73333333333318</v>
          </cell>
          <cell r="R77">
            <v>1000.4227999999998</v>
          </cell>
        </row>
        <row r="78">
          <cell r="A78">
            <v>2025</v>
          </cell>
          <cell r="B78">
            <v>4</v>
          </cell>
          <cell r="C78">
            <v>45748</v>
          </cell>
          <cell r="D78">
            <v>1236.71</v>
          </cell>
          <cell r="E78">
            <v>2191.81</v>
          </cell>
          <cell r="F78">
            <v>2974.7533000000003</v>
          </cell>
          <cell r="G78">
            <v>478.41999999999996</v>
          </cell>
          <cell r="H78">
            <v>1072.3800000000001</v>
          </cell>
          <cell r="I78">
            <v>3726.3759108678514</v>
          </cell>
          <cell r="J78">
            <v>4854.8899999999994</v>
          </cell>
          <cell r="K78">
            <v>3754.1672391999996</v>
          </cell>
          <cell r="L78">
            <v>2269.1980559535095</v>
          </cell>
          <cell r="M78">
            <v>1004.58</v>
          </cell>
          <cell r="N78">
            <v>4117.88</v>
          </cell>
          <cell r="O78">
            <v>6090.9038300000002</v>
          </cell>
          <cell r="P78">
            <v>1430.7148858281514</v>
          </cell>
          <cell r="Q78">
            <v>291.00599999999991</v>
          </cell>
          <cell r="R78">
            <v>894.97559999999976</v>
          </cell>
        </row>
        <row r="79">
          <cell r="A79">
            <v>2025</v>
          </cell>
          <cell r="B79">
            <v>5</v>
          </cell>
          <cell r="C79">
            <v>45778</v>
          </cell>
          <cell r="D79">
            <v>1176.1099999999999</v>
          </cell>
          <cell r="E79">
            <v>1978.63</v>
          </cell>
          <cell r="F79">
            <v>2847.1466000000005</v>
          </cell>
          <cell r="G79">
            <v>430.79</v>
          </cell>
          <cell r="H79">
            <v>968.31999999999994</v>
          </cell>
          <cell r="I79">
            <v>3187.6295659780785</v>
          </cell>
          <cell r="J79">
            <v>4509.67</v>
          </cell>
          <cell r="K79">
            <v>3744.5154459999994</v>
          </cell>
          <cell r="L79">
            <v>2035.4108938712029</v>
          </cell>
          <cell r="M79">
            <v>1005.8100000000001</v>
          </cell>
          <cell r="N79">
            <v>4143.95</v>
          </cell>
          <cell r="O79">
            <v>5495.4785110000003</v>
          </cell>
          <cell r="P79">
            <v>1401.3033081126866</v>
          </cell>
          <cell r="Q79">
            <v>278.10899999999998</v>
          </cell>
          <cell r="R79">
            <v>916.32600000000002</v>
          </cell>
        </row>
        <row r="80">
          <cell r="A80">
            <v>2025</v>
          </cell>
          <cell r="B80">
            <v>6</v>
          </cell>
          <cell r="C80">
            <v>45809</v>
          </cell>
          <cell r="D80">
            <v>1183.45</v>
          </cell>
          <cell r="E80">
            <v>2017.13</v>
          </cell>
          <cell r="F80">
            <v>2910.7388000000001</v>
          </cell>
          <cell r="G80">
            <v>421.61</v>
          </cell>
          <cell r="H80">
            <v>929.24</v>
          </cell>
          <cell r="I80">
            <v>3647.9397043926292</v>
          </cell>
          <cell r="J80">
            <v>4389.3500000000004</v>
          </cell>
          <cell r="K80">
            <v>3886.8357107999996</v>
          </cell>
          <cell r="L80">
            <v>2108.3714659990187</v>
          </cell>
          <cell r="M80">
            <v>1007.52</v>
          </cell>
          <cell r="N80">
            <v>4357.7</v>
          </cell>
          <cell r="O80">
            <v>5370.0078290000001</v>
          </cell>
          <cell r="P80">
            <v>1459.5406748989774</v>
          </cell>
          <cell r="Q80">
            <v>237.71433333333309</v>
          </cell>
          <cell r="R80">
            <v>912.07119999999986</v>
          </cell>
        </row>
        <row r="81">
          <cell r="A81">
            <v>2025</v>
          </cell>
          <cell r="B81">
            <v>7</v>
          </cell>
          <cell r="C81">
            <v>45839</v>
          </cell>
          <cell r="D81">
            <v>1369.84</v>
          </cell>
          <cell r="E81">
            <v>2324.9900000000002</v>
          </cell>
          <cell r="F81">
            <v>3245.942</v>
          </cell>
          <cell r="G81">
            <v>466.82</v>
          </cell>
          <cell r="H81">
            <v>1057.21</v>
          </cell>
          <cell r="I81">
            <v>4254.4577778283983</v>
          </cell>
          <cell r="J81">
            <v>4860</v>
          </cell>
          <cell r="K81">
            <v>4354.0585647999987</v>
          </cell>
          <cell r="L81">
            <v>2633.6235276341413</v>
          </cell>
          <cell r="M81">
            <v>1000.58</v>
          </cell>
          <cell r="N81">
            <v>4903.68</v>
          </cell>
          <cell r="O81">
            <v>6241.7349400000003</v>
          </cell>
          <cell r="P81">
            <v>1713.3826059175046</v>
          </cell>
          <cell r="Q81">
            <v>279.91233333333327</v>
          </cell>
          <cell r="R81">
            <v>1097.0973999999999</v>
          </cell>
        </row>
        <row r="82">
          <cell r="A82">
            <v>2025</v>
          </cell>
          <cell r="B82">
            <v>8</v>
          </cell>
          <cell r="C82">
            <v>45870</v>
          </cell>
          <cell r="D82">
            <v>1363.9799999999998</v>
          </cell>
          <cell r="E82">
            <v>2279.9699999999998</v>
          </cell>
          <cell r="F82">
            <v>3254.0481</v>
          </cell>
          <cell r="G82">
            <v>465.8</v>
          </cell>
          <cell r="H82">
            <v>1038.6400000000001</v>
          </cell>
          <cell r="I82">
            <v>3824.4158297220679</v>
          </cell>
          <cell r="J82">
            <v>4877.8</v>
          </cell>
          <cell r="K82">
            <v>4269.7312895999994</v>
          </cell>
          <cell r="L82">
            <v>2482.3022406917748</v>
          </cell>
          <cell r="M82">
            <v>1127.6499999999999</v>
          </cell>
          <cell r="N82">
            <v>4868.1500000000005</v>
          </cell>
          <cell r="O82">
            <v>6790.4562350000006</v>
          </cell>
          <cell r="P82">
            <v>1687.6092841322823</v>
          </cell>
          <cell r="Q82">
            <v>286.68100000000004</v>
          </cell>
          <cell r="R82">
            <v>1196.9189999999999</v>
          </cell>
        </row>
        <row r="83">
          <cell r="A83">
            <v>2025</v>
          </cell>
          <cell r="B83">
            <v>9</v>
          </cell>
          <cell r="C83">
            <v>45901</v>
          </cell>
          <cell r="D83">
            <v>1200.3899999999999</v>
          </cell>
          <cell r="E83">
            <v>2020.2599999999998</v>
          </cell>
          <cell r="F83">
            <v>2947.7879000000003</v>
          </cell>
          <cell r="G83">
            <v>440.19</v>
          </cell>
          <cell r="H83">
            <v>1013.71</v>
          </cell>
          <cell r="I83">
            <v>3280.7017675568895</v>
          </cell>
          <cell r="J83">
            <v>4617.9800000000005</v>
          </cell>
          <cell r="K83">
            <v>3873.3293675999998</v>
          </cell>
          <cell r="L83">
            <v>2369.7592187774144</v>
          </cell>
          <cell r="M83">
            <v>1014.24</v>
          </cell>
          <cell r="N83">
            <v>4238.5</v>
          </cell>
          <cell r="O83">
            <v>5683.2808509999995</v>
          </cell>
          <cell r="P83">
            <v>1436.1465629956801</v>
          </cell>
          <cell r="Q83">
            <v>326.80799999999988</v>
          </cell>
          <cell r="R83">
            <v>941.0852000000001</v>
          </cell>
        </row>
        <row r="84">
          <cell r="A84">
            <v>2025</v>
          </cell>
          <cell r="B84">
            <v>10</v>
          </cell>
          <cell r="C84">
            <v>45931</v>
          </cell>
          <cell r="D84">
            <v>1218.1299999999999</v>
          </cell>
          <cell r="E84">
            <v>2099.23</v>
          </cell>
          <cell r="F84">
            <v>3044.3194999999996</v>
          </cell>
          <cell r="G84">
            <v>473.97999999999996</v>
          </cell>
          <cell r="H84">
            <v>1084.5899999999999</v>
          </cell>
          <cell r="I84">
            <v>4152.3518916090288</v>
          </cell>
          <cell r="J84">
            <v>4880.09</v>
          </cell>
          <cell r="K84">
            <v>3927.6631043999996</v>
          </cell>
          <cell r="L84">
            <v>2656.869841739539</v>
          </cell>
          <cell r="M84">
            <v>1126.8999999999999</v>
          </cell>
          <cell r="N84">
            <v>4252.55</v>
          </cell>
          <cell r="O84">
            <v>6252.3060700000005</v>
          </cell>
          <cell r="P84">
            <v>1500.74167262635</v>
          </cell>
          <cell r="Q84">
            <v>345.06933333333319</v>
          </cell>
          <cell r="R84">
            <v>892.24999999999989</v>
          </cell>
        </row>
        <row r="85">
          <cell r="A85">
            <v>2025</v>
          </cell>
          <cell r="B85">
            <v>11</v>
          </cell>
          <cell r="C85">
            <v>45962</v>
          </cell>
          <cell r="D85">
            <v>1284.1499999999999</v>
          </cell>
          <cell r="E85">
            <v>2178.3799999999997</v>
          </cell>
          <cell r="F85">
            <v>3173.4609</v>
          </cell>
          <cell r="G85">
            <v>512.69000000000005</v>
          </cell>
          <cell r="H85">
            <v>1157.6399999999999</v>
          </cell>
          <cell r="I85">
            <v>6045.2307530749476</v>
          </cell>
          <cell r="J85">
            <v>5753.09</v>
          </cell>
          <cell r="K85">
            <v>4125.4169375999991</v>
          </cell>
          <cell r="L85">
            <v>2556.9179236451196</v>
          </cell>
          <cell r="M85">
            <v>1161.6400000000001</v>
          </cell>
          <cell r="N85">
            <v>4336.2400000000007</v>
          </cell>
          <cell r="O85">
            <v>6767.1902060000002</v>
          </cell>
          <cell r="P85">
            <v>1612.3220474101959</v>
          </cell>
          <cell r="Q85">
            <v>357.47466666666628</v>
          </cell>
          <cell r="R85">
            <v>943.53660000000013</v>
          </cell>
        </row>
        <row r="86">
          <cell r="A86">
            <v>2025</v>
          </cell>
          <cell r="B86">
            <v>12</v>
          </cell>
          <cell r="C86">
            <v>45992</v>
          </cell>
          <cell r="D86">
            <v>1486.9199999999998</v>
          </cell>
          <cell r="E86">
            <v>2440.4700000000003</v>
          </cell>
          <cell r="F86">
            <v>3617.6999000000001</v>
          </cell>
          <cell r="G86">
            <v>629.14</v>
          </cell>
          <cell r="H86">
            <v>1308.05</v>
          </cell>
          <cell r="I86">
            <v>7372.3167652301081</v>
          </cell>
          <cell r="J86">
            <v>6801.81</v>
          </cell>
          <cell r="K86">
            <v>4659.0511183999997</v>
          </cell>
          <cell r="L86">
            <v>2662.6951717266875</v>
          </cell>
          <cell r="M86">
            <v>1304.6299999999999</v>
          </cell>
          <cell r="N86">
            <v>4888.04</v>
          </cell>
          <cell r="O86">
            <v>7916.0798619999996</v>
          </cell>
          <cell r="P86">
            <v>1919.6892412722534</v>
          </cell>
          <cell r="Q86">
            <v>448.60799999999972</v>
          </cell>
          <cell r="R86">
            <v>1120.2332000000001</v>
          </cell>
        </row>
        <row r="87">
          <cell r="A87">
            <v>2026</v>
          </cell>
          <cell r="B87">
            <v>1</v>
          </cell>
          <cell r="C87">
            <v>46023</v>
          </cell>
          <cell r="D87">
            <v>1540.79</v>
          </cell>
          <cell r="E87">
            <v>2474.41</v>
          </cell>
          <cell r="F87">
            <v>3699.3171000000002</v>
          </cell>
          <cell r="G87">
            <v>644.08000000000004</v>
          </cell>
          <cell r="H87">
            <v>1371.45</v>
          </cell>
          <cell r="I87">
            <v>7477.4955252219243</v>
          </cell>
          <cell r="J87">
            <v>6992.75</v>
          </cell>
          <cell r="K87">
            <v>4650.6738963999996</v>
          </cell>
          <cell r="L87">
            <v>2773.0084892030836</v>
          </cell>
          <cell r="M87">
            <v>1410.82</v>
          </cell>
          <cell r="N87">
            <v>5019.0600000000004</v>
          </cell>
          <cell r="O87">
            <v>8853.5109030000003</v>
          </cell>
          <cell r="P87">
            <v>1975.5599808801148</v>
          </cell>
          <cell r="Q87">
            <v>448.67400000000015</v>
          </cell>
          <cell r="R87">
            <v>1065.9755999999998</v>
          </cell>
        </row>
        <row r="88">
          <cell r="A88">
            <v>2026</v>
          </cell>
          <cell r="B88">
            <v>2</v>
          </cell>
          <cell r="C88">
            <v>46054</v>
          </cell>
          <cell r="D88">
            <v>1366.6599999999999</v>
          </cell>
          <cell r="E88">
            <v>2209.15</v>
          </cell>
          <cell r="F88">
            <v>3302.7053000000005</v>
          </cell>
          <cell r="G88">
            <v>566.45000000000005</v>
          </cell>
          <cell r="H88">
            <v>1212.5999999999999</v>
          </cell>
          <cell r="I88">
            <v>6336.15793812216</v>
          </cell>
          <cell r="J88">
            <v>5952.03</v>
          </cell>
          <cell r="K88">
            <v>4102.1560131999986</v>
          </cell>
          <cell r="L88">
            <v>2569.5682830060668</v>
          </cell>
          <cell r="M88">
            <v>1248.3900000000001</v>
          </cell>
          <cell r="N88">
            <v>4445.5</v>
          </cell>
          <cell r="O88">
            <v>7145.6262000000006</v>
          </cell>
          <cell r="P88">
            <v>1704.6574359841488</v>
          </cell>
          <cell r="Q88">
            <v>352.48166666666657</v>
          </cell>
          <cell r="R88">
            <v>873.20260000000007</v>
          </cell>
        </row>
        <row r="89">
          <cell r="A89">
            <v>2026</v>
          </cell>
          <cell r="B89">
            <v>3</v>
          </cell>
          <cell r="C89">
            <v>46082</v>
          </cell>
          <cell r="D89">
            <v>1392.33</v>
          </cell>
          <cell r="E89">
            <v>2411.75</v>
          </cell>
          <cell r="F89">
            <v>3346.0786000000003</v>
          </cell>
          <cell r="G89">
            <v>561.81000000000006</v>
          </cell>
          <cell r="H89">
            <v>1250.8100000000002</v>
          </cell>
          <cell r="I89">
            <v>5228.6109066103381</v>
          </cell>
          <cell r="J89">
            <v>5716.2</v>
          </cell>
          <cell r="K89">
            <v>4220.2697039999994</v>
          </cell>
          <cell r="L89">
            <v>2537.5500653586259</v>
          </cell>
          <cell r="M89">
            <v>1267.0999999999999</v>
          </cell>
          <cell r="N89">
            <v>4605.66</v>
          </cell>
          <cell r="O89">
            <v>7233.8791919999994</v>
          </cell>
          <cell r="P89">
            <v>1721.4490499416559</v>
          </cell>
          <cell r="Q89">
            <v>307.73333333333318</v>
          </cell>
          <cell r="R89">
            <v>1000.4227999999998</v>
          </cell>
        </row>
        <row r="90">
          <cell r="A90">
            <v>2026</v>
          </cell>
          <cell r="B90">
            <v>4</v>
          </cell>
          <cell r="C90">
            <v>46113</v>
          </cell>
          <cell r="D90">
            <v>1236.71</v>
          </cell>
          <cell r="E90">
            <v>2191.81</v>
          </cell>
          <cell r="F90">
            <v>2974.7533000000003</v>
          </cell>
          <cell r="G90">
            <v>478.41999999999996</v>
          </cell>
          <cell r="H90">
            <v>1072.3800000000001</v>
          </cell>
          <cell r="I90">
            <v>3682.5072097940911</v>
          </cell>
          <cell r="J90">
            <v>4750.76</v>
          </cell>
          <cell r="K90">
            <v>3754.1672391999996</v>
          </cell>
          <cell r="L90">
            <v>2290.2437841271394</v>
          </cell>
          <cell r="M90">
            <v>1004.58</v>
          </cell>
          <cell r="N90">
            <v>4117.88</v>
          </cell>
          <cell r="O90">
            <v>6090.9038300000002</v>
          </cell>
          <cell r="P90">
            <v>1430.7148858281514</v>
          </cell>
          <cell r="Q90">
            <v>291.00599999999991</v>
          </cell>
          <cell r="R90">
            <v>894.97559999999976</v>
          </cell>
        </row>
        <row r="91">
          <cell r="A91">
            <v>2026</v>
          </cell>
          <cell r="B91">
            <v>5</v>
          </cell>
          <cell r="C91">
            <v>46143</v>
          </cell>
          <cell r="D91">
            <v>1176.1099999999999</v>
          </cell>
          <cell r="E91">
            <v>1978.63</v>
          </cell>
          <cell r="F91">
            <v>2847.1466000000005</v>
          </cell>
          <cell r="G91">
            <v>430.79</v>
          </cell>
          <cell r="H91">
            <v>968.31999999999994</v>
          </cell>
          <cell r="I91">
            <v>3115.0445035223524</v>
          </cell>
          <cell r="J91">
            <v>4532.82</v>
          </cell>
          <cell r="K91">
            <v>3744.5154459999994</v>
          </cell>
          <cell r="L91">
            <v>2053.171150750361</v>
          </cell>
          <cell r="M91">
            <v>1005.8100000000001</v>
          </cell>
          <cell r="N91">
            <v>4143.95</v>
          </cell>
          <cell r="O91">
            <v>5495.4785110000003</v>
          </cell>
          <cell r="P91">
            <v>1401.3033081126866</v>
          </cell>
          <cell r="Q91">
            <v>278.10899999999998</v>
          </cell>
          <cell r="R91">
            <v>916.32600000000002</v>
          </cell>
        </row>
        <row r="92">
          <cell r="A92">
            <v>2026</v>
          </cell>
          <cell r="B92">
            <v>6</v>
          </cell>
          <cell r="C92">
            <v>46174</v>
          </cell>
          <cell r="D92">
            <v>1183.45</v>
          </cell>
          <cell r="E92">
            <v>2017.13</v>
          </cell>
          <cell r="F92">
            <v>2910.7388000000001</v>
          </cell>
          <cell r="G92">
            <v>421.61</v>
          </cell>
          <cell r="H92">
            <v>929.24</v>
          </cell>
          <cell r="I92">
            <v>3611.1322152993553</v>
          </cell>
          <cell r="J92">
            <v>4438.8900000000003</v>
          </cell>
          <cell r="K92">
            <v>3886.8357107999996</v>
          </cell>
          <cell r="L92">
            <v>2104.1505521614895</v>
          </cell>
          <cell r="M92">
            <v>1007.52</v>
          </cell>
          <cell r="N92">
            <v>4357.7</v>
          </cell>
          <cell r="O92">
            <v>5370.0078290000001</v>
          </cell>
          <cell r="P92">
            <v>1459.5406748989774</v>
          </cell>
          <cell r="Q92">
            <v>237.71433333333309</v>
          </cell>
          <cell r="R92">
            <v>912.07119999999986</v>
          </cell>
        </row>
        <row r="93">
          <cell r="A93">
            <v>2026</v>
          </cell>
          <cell r="B93">
            <v>7</v>
          </cell>
          <cell r="C93">
            <v>46204</v>
          </cell>
          <cell r="D93">
            <v>1369.84</v>
          </cell>
          <cell r="E93">
            <v>2324.9900000000002</v>
          </cell>
          <cell r="F93">
            <v>3245.942</v>
          </cell>
          <cell r="G93">
            <v>466.82</v>
          </cell>
          <cell r="H93">
            <v>1057.21</v>
          </cell>
          <cell r="I93">
            <v>4256.574935422519</v>
          </cell>
          <cell r="J93">
            <v>4851.2700000000004</v>
          </cell>
          <cell r="K93">
            <v>4354.0585647999987</v>
          </cell>
          <cell r="L93">
            <v>2601.9254828003395</v>
          </cell>
          <cell r="M93">
            <v>1000.58</v>
          </cell>
          <cell r="N93">
            <v>4903.68</v>
          </cell>
          <cell r="O93">
            <v>6241.7349400000003</v>
          </cell>
          <cell r="P93">
            <v>1713.3826059175046</v>
          </cell>
          <cell r="Q93">
            <v>279.91233333333327</v>
          </cell>
          <cell r="R93">
            <v>1097.0973999999999</v>
          </cell>
        </row>
        <row r="94">
          <cell r="A94">
            <v>2026</v>
          </cell>
          <cell r="B94">
            <v>8</v>
          </cell>
          <cell r="C94">
            <v>46235</v>
          </cell>
          <cell r="D94">
            <v>1363.9799999999998</v>
          </cell>
          <cell r="E94">
            <v>2279.9699999999998</v>
          </cell>
          <cell r="F94">
            <v>3254.0481</v>
          </cell>
          <cell r="G94">
            <v>465.8</v>
          </cell>
          <cell r="H94">
            <v>1038.6400000000001</v>
          </cell>
          <cell r="I94">
            <v>3802.2114410665599</v>
          </cell>
          <cell r="J94">
            <v>4870.1099999999997</v>
          </cell>
          <cell r="K94">
            <v>4269.7312895999994</v>
          </cell>
          <cell r="L94">
            <v>2540.5696737146354</v>
          </cell>
          <cell r="M94">
            <v>1127.6499999999999</v>
          </cell>
          <cell r="N94">
            <v>4868.1500000000005</v>
          </cell>
          <cell r="O94">
            <v>6790.4562350000006</v>
          </cell>
          <cell r="P94">
            <v>1687.6092841322823</v>
          </cell>
          <cell r="Q94">
            <v>286.68100000000004</v>
          </cell>
          <cell r="R94">
            <v>1196.9189999999999</v>
          </cell>
        </row>
        <row r="95">
          <cell r="A95">
            <v>2026</v>
          </cell>
          <cell r="B95">
            <v>9</v>
          </cell>
          <cell r="C95">
            <v>46266</v>
          </cell>
          <cell r="D95">
            <v>1200.3899999999999</v>
          </cell>
          <cell r="E95">
            <v>2020.2599999999998</v>
          </cell>
          <cell r="F95">
            <v>2947.7879000000003</v>
          </cell>
          <cell r="G95">
            <v>440.19</v>
          </cell>
          <cell r="H95">
            <v>1013.71</v>
          </cell>
          <cell r="I95">
            <v>3221.9259245053327</v>
          </cell>
          <cell r="J95">
            <v>4617.0600000000004</v>
          </cell>
          <cell r="K95">
            <v>3873.3293675999998</v>
          </cell>
          <cell r="L95">
            <v>2374.7708320246415</v>
          </cell>
          <cell r="M95">
            <v>1014.24</v>
          </cell>
          <cell r="N95">
            <v>4238.5</v>
          </cell>
          <cell r="O95">
            <v>5683.2808509999995</v>
          </cell>
          <cell r="P95">
            <v>1436.1465629956801</v>
          </cell>
          <cell r="Q95">
            <v>326.80799999999988</v>
          </cell>
          <cell r="R95">
            <v>941.0852000000001</v>
          </cell>
        </row>
        <row r="96">
          <cell r="A96">
            <v>2026</v>
          </cell>
          <cell r="B96">
            <v>10</v>
          </cell>
          <cell r="C96">
            <v>46296</v>
          </cell>
          <cell r="D96">
            <v>1218.1299999999999</v>
          </cell>
          <cell r="E96">
            <v>2099.23</v>
          </cell>
          <cell r="F96">
            <v>3044.3194999999996</v>
          </cell>
          <cell r="G96">
            <v>473.97999999999996</v>
          </cell>
          <cell r="H96">
            <v>1084.5899999999999</v>
          </cell>
          <cell r="I96">
            <v>4126.9920717741843</v>
          </cell>
          <cell r="J96">
            <v>4945.4900000000007</v>
          </cell>
          <cell r="K96">
            <v>3927.6631043999996</v>
          </cell>
          <cell r="L96">
            <v>2623.9072746084407</v>
          </cell>
          <cell r="M96">
            <v>1126.8999999999999</v>
          </cell>
          <cell r="N96">
            <v>4252.55</v>
          </cell>
          <cell r="O96">
            <v>6252.3060700000005</v>
          </cell>
          <cell r="P96">
            <v>1500.74167262635</v>
          </cell>
          <cell r="Q96">
            <v>345.06933333333319</v>
          </cell>
          <cell r="R96">
            <v>892.24999999999989</v>
          </cell>
        </row>
        <row r="97">
          <cell r="A97">
            <v>2026</v>
          </cell>
          <cell r="B97">
            <v>11</v>
          </cell>
          <cell r="C97">
            <v>46327</v>
          </cell>
          <cell r="D97">
            <v>1284.1499999999999</v>
          </cell>
          <cell r="E97">
            <v>2178.3799999999997</v>
          </cell>
          <cell r="F97">
            <v>3173.4609</v>
          </cell>
          <cell r="G97">
            <v>512.69000000000005</v>
          </cell>
          <cell r="H97">
            <v>1157.6399999999999</v>
          </cell>
          <cell r="I97">
            <v>6120.9538983532202</v>
          </cell>
          <cell r="J97">
            <v>5761.96</v>
          </cell>
          <cell r="K97">
            <v>4125.4169375999991</v>
          </cell>
          <cell r="L97">
            <v>2565.2053224106185</v>
          </cell>
          <cell r="M97">
            <v>1161.6400000000001</v>
          </cell>
          <cell r="N97">
            <v>4336.2400000000007</v>
          </cell>
          <cell r="O97">
            <v>6767.1902060000002</v>
          </cell>
          <cell r="P97">
            <v>1612.3220474101959</v>
          </cell>
          <cell r="Q97">
            <v>357.47466666666628</v>
          </cell>
          <cell r="R97">
            <v>943.53660000000013</v>
          </cell>
        </row>
        <row r="98">
          <cell r="A98">
            <v>2026</v>
          </cell>
          <cell r="B98">
            <v>12</v>
          </cell>
          <cell r="C98">
            <v>46357</v>
          </cell>
          <cell r="D98">
            <v>1486.9199999999998</v>
          </cell>
          <cell r="E98">
            <v>2440.4700000000003</v>
          </cell>
          <cell r="F98">
            <v>3617.6999000000001</v>
          </cell>
          <cell r="G98">
            <v>629.14</v>
          </cell>
          <cell r="H98">
            <v>1308.05</v>
          </cell>
          <cell r="I98">
            <v>7512.0062301271873</v>
          </cell>
          <cell r="J98">
            <v>7018.1</v>
          </cell>
          <cell r="K98">
            <v>4659.0511183999997</v>
          </cell>
          <cell r="L98">
            <v>2648.9093078219116</v>
          </cell>
          <cell r="M98">
            <v>1304.6299999999999</v>
          </cell>
          <cell r="N98">
            <v>4888.04</v>
          </cell>
          <cell r="O98">
            <v>7916.0798619999996</v>
          </cell>
          <cell r="P98">
            <v>1919.6892412722534</v>
          </cell>
          <cell r="Q98">
            <v>448.60799999999972</v>
          </cell>
          <cell r="R98">
            <v>1120.2332000000001</v>
          </cell>
        </row>
        <row r="99">
          <cell r="A99">
            <v>2027</v>
          </cell>
          <cell r="B99">
            <v>1</v>
          </cell>
          <cell r="C99">
            <v>46388</v>
          </cell>
          <cell r="D99">
            <v>1540.79</v>
          </cell>
          <cell r="E99">
            <v>2474.41</v>
          </cell>
          <cell r="F99">
            <v>3699.3171000000002</v>
          </cell>
          <cell r="G99">
            <v>644.08000000000004</v>
          </cell>
          <cell r="H99">
            <v>1371.45</v>
          </cell>
          <cell r="I99">
            <v>7404.6991895866904</v>
          </cell>
          <cell r="J99">
            <v>7026.1</v>
          </cell>
          <cell r="K99">
            <v>4650.6738963999996</v>
          </cell>
          <cell r="L99">
            <v>2792.3199126624422</v>
          </cell>
          <cell r="M99">
            <v>1410.82</v>
          </cell>
          <cell r="N99">
            <v>5019.0600000000004</v>
          </cell>
          <cell r="O99">
            <v>8853.5109030000003</v>
          </cell>
          <cell r="P99">
            <v>1975.5599808801148</v>
          </cell>
          <cell r="Q99">
            <v>448.67400000000015</v>
          </cell>
          <cell r="R99">
            <v>1065.9755999999998</v>
          </cell>
        </row>
        <row r="100">
          <cell r="A100">
            <v>2027</v>
          </cell>
          <cell r="B100">
            <v>2</v>
          </cell>
          <cell r="C100">
            <v>46419</v>
          </cell>
          <cell r="D100">
            <v>1366.6599999999999</v>
          </cell>
          <cell r="E100">
            <v>2209.15</v>
          </cell>
          <cell r="F100">
            <v>3302.7053000000005</v>
          </cell>
          <cell r="G100">
            <v>566.45000000000005</v>
          </cell>
          <cell r="H100">
            <v>1212.5999999999999</v>
          </cell>
          <cell r="I100">
            <v>6278.5074219062008</v>
          </cell>
          <cell r="J100">
            <v>5994</v>
          </cell>
          <cell r="K100">
            <v>4102.1560131999986</v>
          </cell>
          <cell r="L100">
            <v>2589.4614548768632</v>
          </cell>
          <cell r="M100">
            <v>1248.3900000000001</v>
          </cell>
          <cell r="N100">
            <v>4445.5</v>
          </cell>
          <cell r="O100">
            <v>7145.6262000000006</v>
          </cell>
          <cell r="P100">
            <v>1704.6574359841488</v>
          </cell>
          <cell r="Q100">
            <v>352.48166666666657</v>
          </cell>
          <cell r="R100">
            <v>873.20260000000007</v>
          </cell>
        </row>
        <row r="101">
          <cell r="A101">
            <v>2027</v>
          </cell>
          <cell r="B101">
            <v>3</v>
          </cell>
          <cell r="C101">
            <v>46447</v>
          </cell>
          <cell r="D101">
            <v>1392.33</v>
          </cell>
          <cell r="E101">
            <v>2411.75</v>
          </cell>
          <cell r="F101">
            <v>3346.0786000000003</v>
          </cell>
          <cell r="G101">
            <v>561.81000000000006</v>
          </cell>
          <cell r="H101">
            <v>1250.8100000000002</v>
          </cell>
          <cell r="I101">
            <v>5236.886326566213</v>
          </cell>
          <cell r="J101">
            <v>5767.08</v>
          </cell>
          <cell r="K101">
            <v>4220.2697039999994</v>
          </cell>
          <cell r="L101">
            <v>2564.4555242884526</v>
          </cell>
          <cell r="M101">
            <v>1267.0999999999999</v>
          </cell>
          <cell r="N101">
            <v>4605.66</v>
          </cell>
          <cell r="O101">
            <v>7233.8791919999994</v>
          </cell>
          <cell r="P101">
            <v>1721.4490499416559</v>
          </cell>
          <cell r="Q101">
            <v>307.73333333333318</v>
          </cell>
          <cell r="R101">
            <v>1000.4227999999998</v>
          </cell>
        </row>
        <row r="102">
          <cell r="A102">
            <v>2027</v>
          </cell>
          <cell r="B102">
            <v>4</v>
          </cell>
          <cell r="C102">
            <v>46478</v>
          </cell>
          <cell r="D102">
            <v>1236.71</v>
          </cell>
          <cell r="E102">
            <v>2191.81</v>
          </cell>
          <cell r="F102">
            <v>2974.7533000000003</v>
          </cell>
          <cell r="G102">
            <v>478.41999999999996</v>
          </cell>
          <cell r="H102">
            <v>1072.3800000000001</v>
          </cell>
          <cell r="I102">
            <v>3750.7755024149128</v>
          </cell>
          <cell r="J102">
            <v>4778.7300000000005</v>
          </cell>
          <cell r="K102">
            <v>3754.1672391999996</v>
          </cell>
          <cell r="L102">
            <v>2293.8000583320386</v>
          </cell>
          <cell r="M102">
            <v>1004.58</v>
          </cell>
          <cell r="N102">
            <v>4117.88</v>
          </cell>
          <cell r="O102">
            <v>6090.9038300000002</v>
          </cell>
          <cell r="P102">
            <v>1430.7148858281514</v>
          </cell>
          <cell r="Q102">
            <v>291.00599999999991</v>
          </cell>
          <cell r="R102">
            <v>894.97559999999976</v>
          </cell>
        </row>
        <row r="103">
          <cell r="A103">
            <v>2027</v>
          </cell>
          <cell r="B103">
            <v>5</v>
          </cell>
          <cell r="C103">
            <v>46508</v>
          </cell>
          <cell r="D103">
            <v>1176.1099999999999</v>
          </cell>
          <cell r="E103">
            <v>1978.63</v>
          </cell>
          <cell r="F103">
            <v>2847.1466000000005</v>
          </cell>
          <cell r="G103">
            <v>430.79</v>
          </cell>
          <cell r="H103">
            <v>968.31999999999994</v>
          </cell>
          <cell r="I103">
            <v>3222.2400616617001</v>
          </cell>
          <cell r="J103">
            <v>4553.78</v>
          </cell>
          <cell r="K103">
            <v>3744.5154459999994</v>
          </cell>
          <cell r="L103">
            <v>2061.5909701563551</v>
          </cell>
          <cell r="M103">
            <v>1005.8100000000001</v>
          </cell>
          <cell r="N103">
            <v>4143.95</v>
          </cell>
          <cell r="O103">
            <v>5495.4785110000003</v>
          </cell>
          <cell r="P103">
            <v>1401.3033081126866</v>
          </cell>
          <cell r="Q103">
            <v>278.10899999999998</v>
          </cell>
          <cell r="R103">
            <v>916.32600000000002</v>
          </cell>
        </row>
        <row r="104">
          <cell r="A104">
            <v>2027</v>
          </cell>
          <cell r="B104">
            <v>6</v>
          </cell>
          <cell r="C104">
            <v>46539</v>
          </cell>
          <cell r="D104">
            <v>1183.45</v>
          </cell>
          <cell r="E104">
            <v>2017.13</v>
          </cell>
          <cell r="F104">
            <v>2910.7388000000001</v>
          </cell>
          <cell r="G104">
            <v>421.61</v>
          </cell>
          <cell r="H104">
            <v>929.24</v>
          </cell>
          <cell r="I104">
            <v>3692.5910206981075</v>
          </cell>
          <cell r="J104">
            <v>4460.5599999999995</v>
          </cell>
          <cell r="K104">
            <v>3886.8357107999996</v>
          </cell>
          <cell r="L104">
            <v>2118.1198936721835</v>
          </cell>
          <cell r="M104">
            <v>1007.52</v>
          </cell>
          <cell r="N104">
            <v>4357.7</v>
          </cell>
          <cell r="O104">
            <v>5370.0078290000001</v>
          </cell>
          <cell r="P104">
            <v>1459.5406748989774</v>
          </cell>
          <cell r="Q104">
            <v>237.71433333333309</v>
          </cell>
          <cell r="R104">
            <v>912.07119999999986</v>
          </cell>
        </row>
        <row r="105">
          <cell r="A105">
            <v>2027</v>
          </cell>
          <cell r="B105">
            <v>7</v>
          </cell>
          <cell r="C105">
            <v>46569</v>
          </cell>
          <cell r="D105">
            <v>1369.84</v>
          </cell>
          <cell r="E105">
            <v>2324.9900000000002</v>
          </cell>
          <cell r="F105">
            <v>3245.942</v>
          </cell>
          <cell r="G105">
            <v>466.82</v>
          </cell>
          <cell r="H105">
            <v>1057.21</v>
          </cell>
          <cell r="I105">
            <v>4329.9205843354612</v>
          </cell>
          <cell r="J105">
            <v>4857.66</v>
          </cell>
          <cell r="K105">
            <v>4354.0585647999987</v>
          </cell>
          <cell r="L105">
            <v>2592.0743361015207</v>
          </cell>
          <cell r="M105">
            <v>1000.58</v>
          </cell>
          <cell r="N105">
            <v>4903.68</v>
          </cell>
          <cell r="O105">
            <v>6241.7349400000003</v>
          </cell>
          <cell r="P105">
            <v>1713.3826059175046</v>
          </cell>
          <cell r="Q105">
            <v>279.91233333333327</v>
          </cell>
          <cell r="R105">
            <v>1097.0973999999999</v>
          </cell>
        </row>
        <row r="106">
          <cell r="A106">
            <v>2027</v>
          </cell>
          <cell r="B106">
            <v>8</v>
          </cell>
          <cell r="C106">
            <v>46600</v>
          </cell>
          <cell r="D106">
            <v>1363.9799999999998</v>
          </cell>
          <cell r="E106">
            <v>2279.9699999999998</v>
          </cell>
          <cell r="F106">
            <v>3254.0481</v>
          </cell>
          <cell r="G106">
            <v>465.8</v>
          </cell>
          <cell r="H106">
            <v>1038.6400000000001</v>
          </cell>
          <cell r="I106">
            <v>3887.904348403596</v>
          </cell>
          <cell r="J106">
            <v>4908.3900000000003</v>
          </cell>
          <cell r="K106">
            <v>4269.7312895999994</v>
          </cell>
          <cell r="L106">
            <v>2550.1973719683588</v>
          </cell>
          <cell r="M106">
            <v>1127.6499999999999</v>
          </cell>
          <cell r="N106">
            <v>4868.1500000000005</v>
          </cell>
          <cell r="O106">
            <v>6790.4562350000006</v>
          </cell>
          <cell r="P106">
            <v>1687.6092841322823</v>
          </cell>
          <cell r="Q106">
            <v>286.68100000000004</v>
          </cell>
          <cell r="R106">
            <v>1196.9189999999999</v>
          </cell>
        </row>
        <row r="107">
          <cell r="A107">
            <v>2027</v>
          </cell>
          <cell r="B107">
            <v>9</v>
          </cell>
          <cell r="C107">
            <v>46631</v>
          </cell>
          <cell r="D107">
            <v>1200.3899999999999</v>
          </cell>
          <cell r="E107">
            <v>2020.2599999999998</v>
          </cell>
          <cell r="F107">
            <v>2947.7879000000003</v>
          </cell>
          <cell r="G107">
            <v>440.19</v>
          </cell>
          <cell r="H107">
            <v>1013.71</v>
          </cell>
          <cell r="I107">
            <v>3314.6928789505823</v>
          </cell>
          <cell r="J107">
            <v>4639.04</v>
          </cell>
          <cell r="K107">
            <v>3873.3293675999998</v>
          </cell>
          <cell r="L107">
            <v>2376.4063235272333</v>
          </cell>
          <cell r="M107">
            <v>1014.24</v>
          </cell>
          <cell r="N107">
            <v>4238.5</v>
          </cell>
          <cell r="O107">
            <v>5683.2808509999995</v>
          </cell>
          <cell r="P107">
            <v>1436.1465629956801</v>
          </cell>
          <cell r="Q107">
            <v>326.80799999999988</v>
          </cell>
          <cell r="R107">
            <v>941.0852000000001</v>
          </cell>
        </row>
        <row r="108">
          <cell r="A108">
            <v>2027</v>
          </cell>
          <cell r="B108">
            <v>10</v>
          </cell>
          <cell r="C108">
            <v>46661</v>
          </cell>
          <cell r="D108">
            <v>1218.1299999999999</v>
          </cell>
          <cell r="E108">
            <v>2099.23</v>
          </cell>
          <cell r="F108">
            <v>3044.3194999999996</v>
          </cell>
          <cell r="G108">
            <v>473.97999999999996</v>
          </cell>
          <cell r="H108">
            <v>1084.5899999999999</v>
          </cell>
          <cell r="I108">
            <v>4187.3404726334174</v>
          </cell>
          <cell r="J108">
            <v>4956.05</v>
          </cell>
          <cell r="K108">
            <v>3927.6631043999996</v>
          </cell>
          <cell r="L108">
            <v>2622.0400653216197</v>
          </cell>
          <cell r="M108">
            <v>1126.8999999999999</v>
          </cell>
          <cell r="N108">
            <v>4252.55</v>
          </cell>
          <cell r="O108">
            <v>6252.3060700000005</v>
          </cell>
          <cell r="P108">
            <v>1500.74167262635</v>
          </cell>
          <cell r="Q108">
            <v>345.06933333333319</v>
          </cell>
          <cell r="R108">
            <v>892.24999999999989</v>
          </cell>
        </row>
        <row r="109">
          <cell r="A109">
            <v>2027</v>
          </cell>
          <cell r="B109">
            <v>11</v>
          </cell>
          <cell r="C109">
            <v>46692</v>
          </cell>
          <cell r="D109">
            <v>1284.1499999999999</v>
          </cell>
          <cell r="E109">
            <v>2178.3799999999997</v>
          </cell>
          <cell r="F109">
            <v>3173.4609</v>
          </cell>
          <cell r="G109">
            <v>512.69000000000005</v>
          </cell>
          <cell r="H109">
            <v>1157.6399999999999</v>
          </cell>
          <cell r="I109">
            <v>6075.7381726642889</v>
          </cell>
          <cell r="J109">
            <v>5813.43</v>
          </cell>
          <cell r="K109">
            <v>4125.4169375999991</v>
          </cell>
          <cell r="L109">
            <v>2592.0355109715038</v>
          </cell>
          <cell r="M109">
            <v>1161.6400000000001</v>
          </cell>
          <cell r="N109">
            <v>4336.2400000000007</v>
          </cell>
          <cell r="O109">
            <v>6767.1902060000002</v>
          </cell>
          <cell r="P109">
            <v>1612.3220474101959</v>
          </cell>
          <cell r="Q109">
            <v>357.47466666666628</v>
          </cell>
          <cell r="R109">
            <v>943.53660000000013</v>
          </cell>
        </row>
        <row r="110">
          <cell r="A110">
            <v>2027</v>
          </cell>
          <cell r="B110">
            <v>12</v>
          </cell>
          <cell r="C110">
            <v>46722</v>
          </cell>
          <cell r="D110">
            <v>1486.9199999999998</v>
          </cell>
          <cell r="E110">
            <v>2440.4700000000003</v>
          </cell>
          <cell r="F110">
            <v>3617.6999000000001</v>
          </cell>
          <cell r="G110">
            <v>629.14</v>
          </cell>
          <cell r="H110">
            <v>1308.05</v>
          </cell>
          <cell r="I110">
            <v>7419.3568490626512</v>
          </cell>
          <cell r="J110">
            <v>7082.3899999999994</v>
          </cell>
          <cell r="K110">
            <v>4659.0511183999997</v>
          </cell>
          <cell r="L110">
            <v>2626.6938643359231</v>
          </cell>
          <cell r="M110">
            <v>1304.6299999999999</v>
          </cell>
          <cell r="N110">
            <v>4888.04</v>
          </cell>
          <cell r="O110">
            <v>7916.0798619999996</v>
          </cell>
          <cell r="P110">
            <v>1919.6892412722534</v>
          </cell>
          <cell r="Q110">
            <v>448.60799999999972</v>
          </cell>
          <cell r="R110">
            <v>1120.2332000000001</v>
          </cell>
        </row>
        <row r="111">
          <cell r="A111">
            <v>2028</v>
          </cell>
          <cell r="B111">
            <v>1</v>
          </cell>
          <cell r="C111">
            <v>46753</v>
          </cell>
          <cell r="D111">
            <v>1540.79</v>
          </cell>
          <cell r="E111">
            <v>2474.41</v>
          </cell>
          <cell r="F111">
            <v>3699.3171000000002</v>
          </cell>
          <cell r="G111">
            <v>644.08000000000004</v>
          </cell>
          <cell r="H111">
            <v>1371.45</v>
          </cell>
          <cell r="I111">
            <v>7474.274622449524</v>
          </cell>
          <cell r="J111">
            <v>7026.1</v>
          </cell>
          <cell r="K111">
            <v>4650.6738963999996</v>
          </cell>
          <cell r="L111">
            <v>2828.2115407537203</v>
          </cell>
          <cell r="M111">
            <v>1410.82</v>
          </cell>
          <cell r="N111">
            <v>5019.0600000000004</v>
          </cell>
          <cell r="O111">
            <v>8853.5109030000003</v>
          </cell>
          <cell r="P111">
            <v>1975.5599808801148</v>
          </cell>
          <cell r="Q111">
            <v>448.67400000000015</v>
          </cell>
          <cell r="R111">
            <v>1065.9755999999998</v>
          </cell>
        </row>
        <row r="112">
          <cell r="A112">
            <v>2028</v>
          </cell>
          <cell r="B112">
            <v>2</v>
          </cell>
          <cell r="C112">
            <v>46784</v>
          </cell>
          <cell r="D112">
            <v>1366.6599999999999</v>
          </cell>
          <cell r="E112">
            <v>2209.15</v>
          </cell>
          <cell r="F112">
            <v>3302.7053000000005</v>
          </cell>
          <cell r="G112">
            <v>566.45000000000005</v>
          </cell>
          <cell r="H112">
            <v>1212.5999999999999</v>
          </cell>
          <cell r="I112">
            <v>6317.680898999376</v>
          </cell>
          <cell r="J112">
            <v>5994</v>
          </cell>
          <cell r="K112">
            <v>4102.1560131999986</v>
          </cell>
          <cell r="L112">
            <v>2705.586970746378</v>
          </cell>
          <cell r="M112">
            <v>1248.3900000000001</v>
          </cell>
          <cell r="N112">
            <v>4445.5</v>
          </cell>
          <cell r="O112">
            <v>7145.6262000000006</v>
          </cell>
          <cell r="P112">
            <v>1704.6574359841488</v>
          </cell>
          <cell r="Q112">
            <v>352.48166666666657</v>
          </cell>
          <cell r="R112">
            <v>873.20260000000007</v>
          </cell>
        </row>
        <row r="113">
          <cell r="A113">
            <v>2028</v>
          </cell>
          <cell r="B113">
            <v>3</v>
          </cell>
          <cell r="C113">
            <v>46813</v>
          </cell>
          <cell r="D113">
            <v>1392.33</v>
          </cell>
          <cell r="E113">
            <v>2411.75</v>
          </cell>
          <cell r="F113">
            <v>3346.0786000000003</v>
          </cell>
          <cell r="G113">
            <v>561.81000000000006</v>
          </cell>
          <cell r="H113">
            <v>1250.8100000000002</v>
          </cell>
          <cell r="I113">
            <v>5266.4031330855278</v>
          </cell>
          <cell r="J113">
            <v>5767.08</v>
          </cell>
          <cell r="K113">
            <v>4220.2697039999994</v>
          </cell>
          <cell r="L113">
            <v>2563.4583170624301</v>
          </cell>
          <cell r="M113">
            <v>1267.0999999999999</v>
          </cell>
          <cell r="N113">
            <v>4605.66</v>
          </cell>
          <cell r="O113">
            <v>7233.8791919999994</v>
          </cell>
          <cell r="P113">
            <v>1721.4490499416559</v>
          </cell>
          <cell r="Q113">
            <v>307.73333333333318</v>
          </cell>
          <cell r="R113">
            <v>1000.4227999999998</v>
          </cell>
        </row>
        <row r="114">
          <cell r="A114">
            <v>2028</v>
          </cell>
          <cell r="B114">
            <v>4</v>
          </cell>
          <cell r="C114">
            <v>46844</v>
          </cell>
          <cell r="D114">
            <v>1236.71</v>
          </cell>
          <cell r="E114">
            <v>2191.81</v>
          </cell>
          <cell r="F114">
            <v>2974.7533000000003</v>
          </cell>
          <cell r="G114">
            <v>478.41999999999996</v>
          </cell>
          <cell r="H114">
            <v>1072.3800000000001</v>
          </cell>
          <cell r="I114">
            <v>3772.7062115322806</v>
          </cell>
          <cell r="J114">
            <v>4778.7300000000005</v>
          </cell>
          <cell r="K114">
            <v>3754.1672391999996</v>
          </cell>
          <cell r="L114">
            <v>2264.0852459147704</v>
          </cell>
          <cell r="M114">
            <v>1004.58</v>
          </cell>
          <cell r="N114">
            <v>4117.88</v>
          </cell>
          <cell r="O114">
            <v>6090.9038300000002</v>
          </cell>
          <cell r="P114">
            <v>1430.7148858281514</v>
          </cell>
          <cell r="Q114">
            <v>291.00599999999991</v>
          </cell>
          <cell r="R114">
            <v>894.97559999999976</v>
          </cell>
        </row>
        <row r="115">
          <cell r="A115">
            <v>2028</v>
          </cell>
          <cell r="B115">
            <v>5</v>
          </cell>
          <cell r="C115">
            <v>46874</v>
          </cell>
          <cell r="D115">
            <v>1176.1099999999999</v>
          </cell>
          <cell r="E115">
            <v>1978.63</v>
          </cell>
          <cell r="F115">
            <v>2847.1466000000005</v>
          </cell>
          <cell r="G115">
            <v>430.79</v>
          </cell>
          <cell r="H115">
            <v>968.31999999999994</v>
          </cell>
          <cell r="I115">
            <v>3248.0871157408637</v>
          </cell>
          <cell r="J115">
            <v>4553.78</v>
          </cell>
          <cell r="K115">
            <v>3744.5154459999994</v>
          </cell>
          <cell r="L115">
            <v>2088.6735504957819</v>
          </cell>
          <cell r="M115">
            <v>1005.8100000000001</v>
          </cell>
          <cell r="N115">
            <v>4143.95</v>
          </cell>
          <cell r="O115">
            <v>5495.4785110000003</v>
          </cell>
          <cell r="P115">
            <v>1401.3033081126866</v>
          </cell>
          <cell r="Q115">
            <v>278.10899999999998</v>
          </cell>
          <cell r="R115">
            <v>916.32600000000002</v>
          </cell>
        </row>
        <row r="116">
          <cell r="A116">
            <v>2028</v>
          </cell>
          <cell r="B116">
            <v>6</v>
          </cell>
          <cell r="C116">
            <v>46905</v>
          </cell>
          <cell r="D116">
            <v>1183.45</v>
          </cell>
          <cell r="E116">
            <v>2017.13</v>
          </cell>
          <cell r="F116">
            <v>2910.7388000000001</v>
          </cell>
          <cell r="G116">
            <v>421.61</v>
          </cell>
          <cell r="H116">
            <v>929.24</v>
          </cell>
          <cell r="I116">
            <v>3729.0254889980074</v>
          </cell>
          <cell r="J116">
            <v>4460.5599999999995</v>
          </cell>
          <cell r="K116">
            <v>3886.8357107999996</v>
          </cell>
          <cell r="L116">
            <v>2127.3607902385925</v>
          </cell>
          <cell r="M116">
            <v>1007.52</v>
          </cell>
          <cell r="N116">
            <v>4357.7</v>
          </cell>
          <cell r="O116">
            <v>5370.0078290000001</v>
          </cell>
          <cell r="P116">
            <v>1459.5406748989774</v>
          </cell>
          <cell r="Q116">
            <v>237.71433333333309</v>
          </cell>
          <cell r="R116">
            <v>912.07119999999986</v>
          </cell>
        </row>
        <row r="117">
          <cell r="A117">
            <v>2028</v>
          </cell>
          <cell r="B117">
            <v>7</v>
          </cell>
          <cell r="C117">
            <v>46935</v>
          </cell>
          <cell r="D117">
            <v>1369.84</v>
          </cell>
          <cell r="E117">
            <v>2324.9900000000002</v>
          </cell>
          <cell r="F117">
            <v>3245.942</v>
          </cell>
          <cell r="G117">
            <v>466.82</v>
          </cell>
          <cell r="H117">
            <v>1057.21</v>
          </cell>
          <cell r="I117">
            <v>4382.4580732748009</v>
          </cell>
          <cell r="J117">
            <v>4857.66</v>
          </cell>
          <cell r="K117">
            <v>4354.0585647999987</v>
          </cell>
          <cell r="L117">
            <v>2590.4071371782888</v>
          </cell>
          <cell r="M117">
            <v>1000.58</v>
          </cell>
          <cell r="N117">
            <v>4903.68</v>
          </cell>
          <cell r="O117">
            <v>6241.7349400000003</v>
          </cell>
          <cell r="P117">
            <v>1713.3826059175046</v>
          </cell>
          <cell r="Q117">
            <v>279.91233333333327</v>
          </cell>
          <cell r="R117">
            <v>1097.0973999999999</v>
          </cell>
        </row>
        <row r="118">
          <cell r="A118">
            <v>2028</v>
          </cell>
          <cell r="B118">
            <v>8</v>
          </cell>
          <cell r="C118">
            <v>46966</v>
          </cell>
          <cell r="D118">
            <v>1363.9799999999998</v>
          </cell>
          <cell r="E118">
            <v>2279.9699999999998</v>
          </cell>
          <cell r="F118">
            <v>3254.0481</v>
          </cell>
          <cell r="G118">
            <v>465.8</v>
          </cell>
          <cell r="H118">
            <v>1038.6400000000001</v>
          </cell>
          <cell r="I118">
            <v>3928.5040220047581</v>
          </cell>
          <cell r="J118">
            <v>4908.3900000000003</v>
          </cell>
          <cell r="K118">
            <v>4269.7312895999994</v>
          </cell>
          <cell r="L118">
            <v>2551.1329557055665</v>
          </cell>
          <cell r="M118">
            <v>1127.6499999999999</v>
          </cell>
          <cell r="N118">
            <v>4868.1500000000005</v>
          </cell>
          <cell r="O118">
            <v>6790.4562350000006</v>
          </cell>
          <cell r="P118">
            <v>1687.6092841322823</v>
          </cell>
          <cell r="Q118">
            <v>286.68100000000004</v>
          </cell>
          <cell r="R118">
            <v>1196.9189999999999</v>
          </cell>
        </row>
        <row r="119">
          <cell r="A119">
            <v>2028</v>
          </cell>
          <cell r="B119">
            <v>9</v>
          </cell>
          <cell r="C119">
            <v>46997</v>
          </cell>
          <cell r="D119">
            <v>1200.3899999999999</v>
          </cell>
          <cell r="E119">
            <v>2020.2599999999998</v>
          </cell>
          <cell r="F119">
            <v>2947.7879000000003</v>
          </cell>
          <cell r="G119">
            <v>440.19</v>
          </cell>
          <cell r="H119">
            <v>1013.71</v>
          </cell>
          <cell r="I119">
            <v>3341.1390525749657</v>
          </cell>
          <cell r="J119">
            <v>4639.04</v>
          </cell>
          <cell r="K119">
            <v>3873.3293675999998</v>
          </cell>
          <cell r="L119">
            <v>2360.3190343835581</v>
          </cell>
          <cell r="M119">
            <v>1014.24</v>
          </cell>
          <cell r="N119">
            <v>4238.5</v>
          </cell>
          <cell r="O119">
            <v>5683.2808509999995</v>
          </cell>
          <cell r="P119">
            <v>1436.1465629956801</v>
          </cell>
          <cell r="Q119">
            <v>326.80799999999988</v>
          </cell>
          <cell r="R119">
            <v>941.0852000000001</v>
          </cell>
        </row>
        <row r="120">
          <cell r="A120">
            <v>2028</v>
          </cell>
          <cell r="B120">
            <v>10</v>
          </cell>
          <cell r="C120">
            <v>47027</v>
          </cell>
          <cell r="D120">
            <v>1218.1299999999999</v>
          </cell>
          <cell r="E120">
            <v>2099.23</v>
          </cell>
          <cell r="F120">
            <v>3044.3194999999996</v>
          </cell>
          <cell r="G120">
            <v>473.97999999999996</v>
          </cell>
          <cell r="H120">
            <v>1084.5899999999999</v>
          </cell>
          <cell r="I120">
            <v>4220.7474377866192</v>
          </cell>
          <cell r="J120">
            <v>4956.05</v>
          </cell>
          <cell r="K120">
            <v>3927.6631043999996</v>
          </cell>
          <cell r="L120">
            <v>2656.3852387601478</v>
          </cell>
          <cell r="M120">
            <v>1126.8999999999999</v>
          </cell>
          <cell r="N120">
            <v>4252.55</v>
          </cell>
          <cell r="O120">
            <v>6252.3060700000005</v>
          </cell>
          <cell r="P120">
            <v>1500.74167262635</v>
          </cell>
          <cell r="Q120">
            <v>345.06933333333319</v>
          </cell>
          <cell r="R120">
            <v>892.24999999999989</v>
          </cell>
        </row>
        <row r="121">
          <cell r="A121">
            <v>2028</v>
          </cell>
          <cell r="B121">
            <v>11</v>
          </cell>
          <cell r="C121">
            <v>47058</v>
          </cell>
          <cell r="D121">
            <v>1284.1499999999999</v>
          </cell>
          <cell r="E121">
            <v>2178.3799999999997</v>
          </cell>
          <cell r="F121">
            <v>3173.4609</v>
          </cell>
          <cell r="G121">
            <v>512.69000000000005</v>
          </cell>
          <cell r="H121">
            <v>1157.6399999999999</v>
          </cell>
          <cell r="I121">
            <v>6115.386020023936</v>
          </cell>
          <cell r="J121">
            <v>5813.43</v>
          </cell>
          <cell r="K121">
            <v>4125.4169375999991</v>
          </cell>
          <cell r="L121">
            <v>2608.7438394800529</v>
          </cell>
          <cell r="M121">
            <v>1161.6400000000001</v>
          </cell>
          <cell r="N121">
            <v>4336.2400000000007</v>
          </cell>
          <cell r="O121">
            <v>6767.1902060000002</v>
          </cell>
          <cell r="P121">
            <v>1612.3220474101959</v>
          </cell>
          <cell r="Q121">
            <v>357.47466666666628</v>
          </cell>
          <cell r="R121">
            <v>943.53660000000013</v>
          </cell>
        </row>
        <row r="122">
          <cell r="A122">
            <v>2028</v>
          </cell>
          <cell r="B122">
            <v>12</v>
          </cell>
          <cell r="C122">
            <v>47088</v>
          </cell>
          <cell r="D122">
            <v>1486.9199999999998</v>
          </cell>
          <cell r="E122">
            <v>2440.4700000000003</v>
          </cell>
          <cell r="F122">
            <v>3617.6999000000001</v>
          </cell>
          <cell r="G122">
            <v>629.14</v>
          </cell>
          <cell r="H122">
            <v>1308.05</v>
          </cell>
          <cell r="I122">
            <v>7473.4101667094592</v>
          </cell>
          <cell r="J122">
            <v>7082.3899999999994</v>
          </cell>
          <cell r="K122">
            <v>4659.0511183999997</v>
          </cell>
          <cell r="L122">
            <v>2661.3486849040514</v>
          </cell>
          <cell r="M122">
            <v>1304.6299999999999</v>
          </cell>
          <cell r="N122">
            <v>4888.04</v>
          </cell>
          <cell r="O122">
            <v>7916.0798619999996</v>
          </cell>
          <cell r="P122">
            <v>1919.6892412722534</v>
          </cell>
          <cell r="Q122">
            <v>448.60799999999972</v>
          </cell>
          <cell r="R122">
            <v>1120.2332000000001</v>
          </cell>
        </row>
        <row r="123">
          <cell r="A123">
            <v>2029</v>
          </cell>
          <cell r="B123">
            <v>1</v>
          </cell>
          <cell r="C123">
            <v>47119</v>
          </cell>
          <cell r="D123">
            <v>1540.79</v>
          </cell>
          <cell r="E123">
            <v>2474.41</v>
          </cell>
          <cell r="F123">
            <v>3699.3171000000002</v>
          </cell>
          <cell r="G123">
            <v>644.08000000000004</v>
          </cell>
          <cell r="H123">
            <v>1371.45</v>
          </cell>
          <cell r="I123">
            <v>7545.7026954031662</v>
          </cell>
          <cell r="J123">
            <v>7026.1</v>
          </cell>
          <cell r="K123">
            <v>4650.6738963999996</v>
          </cell>
          <cell r="L123">
            <v>2926.2831755919992</v>
          </cell>
          <cell r="M123">
            <v>1410.82</v>
          </cell>
          <cell r="N123">
            <v>5019.0600000000004</v>
          </cell>
          <cell r="O123">
            <v>8853.5109030000003</v>
          </cell>
          <cell r="P123">
            <v>1975.5599808801148</v>
          </cell>
          <cell r="Q123">
            <v>448.67400000000015</v>
          </cell>
          <cell r="R123">
            <v>1065.9755999999998</v>
          </cell>
        </row>
        <row r="124">
          <cell r="A124">
            <v>2029</v>
          </cell>
          <cell r="B124">
            <v>2</v>
          </cell>
          <cell r="C124">
            <v>47150</v>
          </cell>
          <cell r="D124">
            <v>1366.6599999999999</v>
          </cell>
          <cell r="E124">
            <v>2209.15</v>
          </cell>
          <cell r="F124">
            <v>3302.7053000000005</v>
          </cell>
          <cell r="G124">
            <v>566.45000000000005</v>
          </cell>
          <cell r="H124">
            <v>1212.5999999999999</v>
          </cell>
          <cell r="I124">
            <v>6395.3608943159843</v>
          </cell>
          <cell r="J124">
            <v>5994</v>
          </cell>
          <cell r="K124">
            <v>4102.1560131999986</v>
          </cell>
          <cell r="L124">
            <v>2669.41062578121</v>
          </cell>
          <cell r="M124">
            <v>1248.3900000000001</v>
          </cell>
          <cell r="N124">
            <v>4445.5</v>
          </cell>
          <cell r="O124">
            <v>7145.6262000000006</v>
          </cell>
          <cell r="P124">
            <v>1704.6574359841488</v>
          </cell>
          <cell r="Q124">
            <v>352.48166666666657</v>
          </cell>
          <cell r="R124">
            <v>873.20260000000007</v>
          </cell>
        </row>
        <row r="125">
          <cell r="A125">
            <v>2029</v>
          </cell>
          <cell r="B125">
            <v>3</v>
          </cell>
          <cell r="C125">
            <v>47178</v>
          </cell>
          <cell r="D125">
            <v>1392.33</v>
          </cell>
          <cell r="E125">
            <v>2411.75</v>
          </cell>
          <cell r="F125">
            <v>3346.0786000000003</v>
          </cell>
          <cell r="G125">
            <v>561.81000000000006</v>
          </cell>
          <cell r="H125">
            <v>1250.8100000000002</v>
          </cell>
          <cell r="I125">
            <v>5331.1395289390648</v>
          </cell>
          <cell r="J125">
            <v>5767.08</v>
          </cell>
          <cell r="K125">
            <v>4220.2697039999994</v>
          </cell>
          <cell r="L125">
            <v>2587.3296294857878</v>
          </cell>
          <cell r="M125">
            <v>1267.0999999999999</v>
          </cell>
          <cell r="N125">
            <v>4605.66</v>
          </cell>
          <cell r="O125">
            <v>7233.8791919999994</v>
          </cell>
          <cell r="P125">
            <v>1721.4490499416559</v>
          </cell>
          <cell r="Q125">
            <v>307.73333333333318</v>
          </cell>
          <cell r="R125">
            <v>1000.4227999999998</v>
          </cell>
        </row>
        <row r="126">
          <cell r="A126">
            <v>2029</v>
          </cell>
          <cell r="B126">
            <v>4</v>
          </cell>
          <cell r="C126">
            <v>47209</v>
          </cell>
          <cell r="D126">
            <v>1236.71</v>
          </cell>
          <cell r="E126">
            <v>2191.81</v>
          </cell>
          <cell r="F126">
            <v>2974.7533000000003</v>
          </cell>
          <cell r="G126">
            <v>478.41999999999996</v>
          </cell>
          <cell r="H126">
            <v>1072.3800000000001</v>
          </cell>
          <cell r="I126">
            <v>3815.9329823662092</v>
          </cell>
          <cell r="J126">
            <v>4778.7300000000005</v>
          </cell>
          <cell r="K126">
            <v>3754.1672391999996</v>
          </cell>
          <cell r="L126">
            <v>2293.9971556142154</v>
          </cell>
          <cell r="M126">
            <v>1004.58</v>
          </cell>
          <cell r="N126">
            <v>4117.88</v>
          </cell>
          <cell r="O126">
            <v>6090.9038300000002</v>
          </cell>
          <cell r="P126">
            <v>1430.7148858281514</v>
          </cell>
          <cell r="Q126">
            <v>291.00599999999991</v>
          </cell>
          <cell r="R126">
            <v>894.97559999999976</v>
          </cell>
        </row>
        <row r="127">
          <cell r="A127">
            <v>2029</v>
          </cell>
          <cell r="B127">
            <v>5</v>
          </cell>
          <cell r="C127">
            <v>47239</v>
          </cell>
          <cell r="D127">
            <v>1176.1099999999999</v>
          </cell>
          <cell r="E127">
            <v>1978.63</v>
          </cell>
          <cell r="F127">
            <v>2847.1466000000005</v>
          </cell>
          <cell r="G127">
            <v>430.79</v>
          </cell>
          <cell r="H127">
            <v>968.31999999999994</v>
          </cell>
          <cell r="I127">
            <v>3285.0138570919657</v>
          </cell>
          <cell r="J127">
            <v>4553.78</v>
          </cell>
          <cell r="K127">
            <v>3744.5154459999994</v>
          </cell>
          <cell r="L127">
            <v>2076.7214985751243</v>
          </cell>
          <cell r="M127">
            <v>1005.8100000000001</v>
          </cell>
          <cell r="N127">
            <v>4143.95</v>
          </cell>
          <cell r="O127">
            <v>5495.4785110000003</v>
          </cell>
          <cell r="P127">
            <v>1401.3033081126866</v>
          </cell>
          <cell r="Q127">
            <v>278.10899999999998</v>
          </cell>
          <cell r="R127">
            <v>916.32600000000002</v>
          </cell>
        </row>
        <row r="128">
          <cell r="A128">
            <v>2029</v>
          </cell>
          <cell r="B128">
            <v>6</v>
          </cell>
          <cell r="C128">
            <v>47270</v>
          </cell>
          <cell r="D128">
            <v>1183.45</v>
          </cell>
          <cell r="E128">
            <v>2017.13</v>
          </cell>
          <cell r="F128">
            <v>2910.7388000000001</v>
          </cell>
          <cell r="G128">
            <v>421.61</v>
          </cell>
          <cell r="H128">
            <v>929.24</v>
          </cell>
          <cell r="I128">
            <v>3767.7874407997401</v>
          </cell>
          <cell r="J128">
            <v>4460.5599999999995</v>
          </cell>
          <cell r="K128">
            <v>3886.8357107999996</v>
          </cell>
          <cell r="L128">
            <v>2105.8657306606315</v>
          </cell>
          <cell r="M128">
            <v>1007.52</v>
          </cell>
          <cell r="N128">
            <v>4357.7</v>
          </cell>
          <cell r="O128">
            <v>5370.0078290000001</v>
          </cell>
          <cell r="P128">
            <v>1459.5406748989774</v>
          </cell>
          <cell r="Q128">
            <v>237.71433333333309</v>
          </cell>
          <cell r="R128">
            <v>912.07119999999986</v>
          </cell>
        </row>
        <row r="129">
          <cell r="A129">
            <v>2029</v>
          </cell>
          <cell r="B129">
            <v>7</v>
          </cell>
          <cell r="C129">
            <v>47300</v>
          </cell>
          <cell r="D129">
            <v>1369.84</v>
          </cell>
          <cell r="E129">
            <v>2324.9900000000002</v>
          </cell>
          <cell r="F129">
            <v>3245.942</v>
          </cell>
          <cell r="G129">
            <v>466.82</v>
          </cell>
          <cell r="H129">
            <v>1057.21</v>
          </cell>
          <cell r="I129">
            <v>4439.1218909434374</v>
          </cell>
          <cell r="J129">
            <v>4857.66</v>
          </cell>
          <cell r="K129">
            <v>4354.0585647999987</v>
          </cell>
          <cell r="L129">
            <v>2630.6729683152826</v>
          </cell>
          <cell r="M129">
            <v>1000.58</v>
          </cell>
          <cell r="N129">
            <v>4903.68</v>
          </cell>
          <cell r="O129">
            <v>6241.7349400000003</v>
          </cell>
          <cell r="P129">
            <v>1713.3826059175046</v>
          </cell>
          <cell r="Q129">
            <v>279.91233333333327</v>
          </cell>
          <cell r="R129">
            <v>1097.0973999999999</v>
          </cell>
        </row>
        <row r="130">
          <cell r="A130">
            <v>2029</v>
          </cell>
          <cell r="B130">
            <v>8</v>
          </cell>
          <cell r="C130">
            <v>47331</v>
          </cell>
          <cell r="D130">
            <v>1363.9799999999998</v>
          </cell>
          <cell r="E130">
            <v>2279.9699999999998</v>
          </cell>
          <cell r="F130">
            <v>3254.0481</v>
          </cell>
          <cell r="G130">
            <v>465.8</v>
          </cell>
          <cell r="H130">
            <v>1038.6400000000001</v>
          </cell>
          <cell r="I130">
            <v>3972.7437593199379</v>
          </cell>
          <cell r="J130">
            <v>4908.3900000000003</v>
          </cell>
          <cell r="K130">
            <v>4269.7312895999994</v>
          </cell>
          <cell r="L130">
            <v>2559.0232930125549</v>
          </cell>
          <cell r="M130">
            <v>1127.6499999999999</v>
          </cell>
          <cell r="N130">
            <v>4868.1500000000005</v>
          </cell>
          <cell r="O130">
            <v>6790.4562350000006</v>
          </cell>
          <cell r="P130">
            <v>1687.6092841322823</v>
          </cell>
          <cell r="Q130">
            <v>286.68100000000004</v>
          </cell>
          <cell r="R130">
            <v>1196.9189999999999</v>
          </cell>
        </row>
        <row r="131">
          <cell r="A131">
            <v>2029</v>
          </cell>
          <cell r="B131">
            <v>9</v>
          </cell>
          <cell r="C131">
            <v>47362</v>
          </cell>
          <cell r="D131">
            <v>1200.3899999999999</v>
          </cell>
          <cell r="E131">
            <v>2020.2599999999998</v>
          </cell>
          <cell r="F131">
            <v>2947.7879000000003</v>
          </cell>
          <cell r="G131">
            <v>440.19</v>
          </cell>
          <cell r="H131">
            <v>1013.71</v>
          </cell>
          <cell r="I131">
            <v>3367.9596210494833</v>
          </cell>
          <cell r="J131">
            <v>4639.04</v>
          </cell>
          <cell r="K131">
            <v>3873.3293675999998</v>
          </cell>
          <cell r="L131">
            <v>2351.4948143218471</v>
          </cell>
          <cell r="M131">
            <v>1014.24</v>
          </cell>
          <cell r="N131">
            <v>4238.5</v>
          </cell>
          <cell r="O131">
            <v>5683.2808509999995</v>
          </cell>
          <cell r="P131">
            <v>1436.1465629956801</v>
          </cell>
          <cell r="Q131">
            <v>326.80799999999988</v>
          </cell>
          <cell r="R131">
            <v>941.0852000000001</v>
          </cell>
        </row>
        <row r="132">
          <cell r="A132">
            <v>2029</v>
          </cell>
          <cell r="B132">
            <v>10</v>
          </cell>
          <cell r="C132">
            <v>47392</v>
          </cell>
          <cell r="D132">
            <v>1218.1299999999999</v>
          </cell>
          <cell r="E132">
            <v>2099.23</v>
          </cell>
          <cell r="F132">
            <v>3044.3194999999996</v>
          </cell>
          <cell r="G132">
            <v>473.97999999999996</v>
          </cell>
          <cell r="H132">
            <v>1084.5899999999999</v>
          </cell>
          <cell r="I132">
            <v>4241.1174878651227</v>
          </cell>
          <cell r="J132">
            <v>4956.05</v>
          </cell>
          <cell r="K132">
            <v>3927.6631043999996</v>
          </cell>
          <cell r="L132">
            <v>2694.2586619609106</v>
          </cell>
          <cell r="M132">
            <v>1126.8999999999999</v>
          </cell>
          <cell r="N132">
            <v>4252.55</v>
          </cell>
          <cell r="O132">
            <v>6252.3060700000005</v>
          </cell>
          <cell r="P132">
            <v>1500.74167262635</v>
          </cell>
          <cell r="Q132">
            <v>345.06933333333319</v>
          </cell>
          <cell r="R132">
            <v>892.24999999999989</v>
          </cell>
        </row>
        <row r="133">
          <cell r="A133">
            <v>2029</v>
          </cell>
          <cell r="B133">
            <v>11</v>
          </cell>
          <cell r="C133">
            <v>47423</v>
          </cell>
          <cell r="D133">
            <v>1284.1499999999999</v>
          </cell>
          <cell r="E133">
            <v>2178.3799999999997</v>
          </cell>
          <cell r="F133">
            <v>3173.4609</v>
          </cell>
          <cell r="G133">
            <v>512.69000000000005</v>
          </cell>
          <cell r="H133">
            <v>1157.6399999999999</v>
          </cell>
          <cell r="I133">
            <v>6147.5275808552742</v>
          </cell>
          <cell r="J133">
            <v>5813.43</v>
          </cell>
          <cell r="K133">
            <v>4125.4169375999991</v>
          </cell>
          <cell r="L133">
            <v>2639.8078078450521</v>
          </cell>
          <cell r="M133">
            <v>1161.6400000000001</v>
          </cell>
          <cell r="N133">
            <v>4336.2400000000007</v>
          </cell>
          <cell r="O133">
            <v>6767.1902060000002</v>
          </cell>
          <cell r="P133">
            <v>1612.3220474101959</v>
          </cell>
          <cell r="Q133">
            <v>357.47466666666628</v>
          </cell>
          <cell r="R133">
            <v>943.53660000000013</v>
          </cell>
        </row>
        <row r="134">
          <cell r="A134">
            <v>2029</v>
          </cell>
          <cell r="B134">
            <v>12</v>
          </cell>
          <cell r="C134">
            <v>47453</v>
          </cell>
          <cell r="D134">
            <v>1486.9199999999998</v>
          </cell>
          <cell r="E134">
            <v>2440.4700000000003</v>
          </cell>
          <cell r="F134">
            <v>3617.6999000000001</v>
          </cell>
          <cell r="G134">
            <v>629.14</v>
          </cell>
          <cell r="H134">
            <v>1308.05</v>
          </cell>
          <cell r="I134">
            <v>7508.950160989064</v>
          </cell>
          <cell r="J134">
            <v>7082.3899999999994</v>
          </cell>
          <cell r="K134">
            <v>4659.0511183999997</v>
          </cell>
          <cell r="L134">
            <v>2726.2226530848552</v>
          </cell>
          <cell r="M134">
            <v>1304.6299999999999</v>
          </cell>
          <cell r="N134">
            <v>4888.04</v>
          </cell>
          <cell r="O134">
            <v>7916.0798619999996</v>
          </cell>
          <cell r="P134">
            <v>1919.6892412722534</v>
          </cell>
          <cell r="Q134">
            <v>448.60799999999972</v>
          </cell>
          <cell r="R134">
            <v>1120.2332000000001</v>
          </cell>
        </row>
        <row r="135">
          <cell r="A135">
            <v>2030</v>
          </cell>
          <cell r="B135">
            <v>1</v>
          </cell>
          <cell r="C135">
            <v>47484</v>
          </cell>
          <cell r="D135">
            <v>1540.79</v>
          </cell>
          <cell r="E135">
            <v>2474.41</v>
          </cell>
          <cell r="F135">
            <v>3699.3171000000002</v>
          </cell>
          <cell r="G135">
            <v>644.08000000000004</v>
          </cell>
          <cell r="H135">
            <v>1371.45</v>
          </cell>
          <cell r="I135">
            <v>7657.9778598785288</v>
          </cell>
          <cell r="J135">
            <v>7026.1</v>
          </cell>
          <cell r="K135">
            <v>4650.6738963999996</v>
          </cell>
          <cell r="L135">
            <v>2977.6824458575452</v>
          </cell>
          <cell r="M135">
            <v>1410.82</v>
          </cell>
          <cell r="N135">
            <v>5019.0600000000004</v>
          </cell>
          <cell r="O135">
            <v>8853.5109030000003</v>
          </cell>
          <cell r="P135">
            <v>1975.5599808801148</v>
          </cell>
          <cell r="Q135">
            <v>448.67400000000015</v>
          </cell>
          <cell r="R135">
            <v>1065.9755999999998</v>
          </cell>
        </row>
        <row r="136">
          <cell r="A136">
            <v>2030</v>
          </cell>
          <cell r="B136">
            <v>2</v>
          </cell>
          <cell r="C136">
            <v>47515</v>
          </cell>
          <cell r="D136">
            <v>1366.6599999999999</v>
          </cell>
          <cell r="E136">
            <v>2209.15</v>
          </cell>
          <cell r="F136">
            <v>3302.7053000000005</v>
          </cell>
          <cell r="G136">
            <v>566.45000000000005</v>
          </cell>
          <cell r="H136">
            <v>1212.5999999999999</v>
          </cell>
          <cell r="I136">
            <v>6476.0256341397317</v>
          </cell>
          <cell r="J136">
            <v>5994</v>
          </cell>
          <cell r="K136">
            <v>4102.1560131999986</v>
          </cell>
          <cell r="L136">
            <v>2707.4577221687086</v>
          </cell>
          <cell r="M136">
            <v>1248.3900000000001</v>
          </cell>
          <cell r="N136">
            <v>4445.5</v>
          </cell>
          <cell r="O136">
            <v>7145.6262000000006</v>
          </cell>
          <cell r="P136">
            <v>1704.6574359841488</v>
          </cell>
          <cell r="Q136">
            <v>352.48166666666657</v>
          </cell>
          <cell r="R136">
            <v>873.20260000000007</v>
          </cell>
        </row>
        <row r="137">
          <cell r="A137">
            <v>2030</v>
          </cell>
          <cell r="B137">
            <v>3</v>
          </cell>
          <cell r="C137">
            <v>47543</v>
          </cell>
          <cell r="D137">
            <v>1392.33</v>
          </cell>
          <cell r="E137">
            <v>2411.75</v>
          </cell>
          <cell r="F137">
            <v>3346.0786000000003</v>
          </cell>
          <cell r="G137">
            <v>561.81000000000006</v>
          </cell>
          <cell r="H137">
            <v>1250.8100000000002</v>
          </cell>
          <cell r="I137">
            <v>5381.3381371069772</v>
          </cell>
          <cell r="J137">
            <v>5767.08</v>
          </cell>
          <cell r="K137">
            <v>4220.2697039999994</v>
          </cell>
          <cell r="L137">
            <v>2599.7830254832584</v>
          </cell>
          <cell r="M137">
            <v>1267.0999999999999</v>
          </cell>
          <cell r="N137">
            <v>4605.66</v>
          </cell>
          <cell r="O137">
            <v>7233.8791919999994</v>
          </cell>
          <cell r="P137">
            <v>1721.4490499416559</v>
          </cell>
          <cell r="Q137">
            <v>307.73333333333318</v>
          </cell>
          <cell r="R137">
            <v>1000.4227999999998</v>
          </cell>
        </row>
        <row r="138">
          <cell r="A138">
            <v>2030</v>
          </cell>
          <cell r="B138">
            <v>4</v>
          </cell>
          <cell r="C138">
            <v>47574</v>
          </cell>
          <cell r="D138">
            <v>1236.71</v>
          </cell>
          <cell r="E138">
            <v>2191.81</v>
          </cell>
          <cell r="F138">
            <v>2974.7533000000003</v>
          </cell>
          <cell r="G138">
            <v>478.41999999999996</v>
          </cell>
          <cell r="H138">
            <v>1072.3800000000001</v>
          </cell>
          <cell r="I138">
            <v>3843.5796797131334</v>
          </cell>
          <cell r="J138">
            <v>4778.7300000000005</v>
          </cell>
          <cell r="K138">
            <v>3754.1672391999996</v>
          </cell>
          <cell r="L138">
            <v>2332.5493840080076</v>
          </cell>
          <cell r="M138">
            <v>1004.58</v>
          </cell>
          <cell r="N138">
            <v>4117.88</v>
          </cell>
          <cell r="O138">
            <v>6090.9038300000002</v>
          </cell>
          <cell r="P138">
            <v>1430.7148858281514</v>
          </cell>
          <cell r="Q138">
            <v>291.00599999999991</v>
          </cell>
          <cell r="R138">
            <v>894.97559999999976</v>
          </cell>
        </row>
        <row r="139">
          <cell r="A139">
            <v>2030</v>
          </cell>
          <cell r="B139">
            <v>5</v>
          </cell>
          <cell r="C139">
            <v>47604</v>
          </cell>
          <cell r="D139">
            <v>1176.1099999999999</v>
          </cell>
          <cell r="E139">
            <v>1978.63</v>
          </cell>
          <cell r="F139">
            <v>2847.1466000000005</v>
          </cell>
          <cell r="G139">
            <v>430.79</v>
          </cell>
          <cell r="H139">
            <v>968.31999999999994</v>
          </cell>
          <cell r="I139">
            <v>3310.033680575601</v>
          </cell>
          <cell r="J139">
            <v>4553.78</v>
          </cell>
          <cell r="K139">
            <v>3744.5154459999994</v>
          </cell>
          <cell r="L139">
            <v>2094.8110042769167</v>
          </cell>
          <cell r="M139">
            <v>1005.8100000000001</v>
          </cell>
          <cell r="N139">
            <v>4143.95</v>
          </cell>
          <cell r="O139">
            <v>5495.4785110000003</v>
          </cell>
          <cell r="P139">
            <v>1401.3033081126866</v>
          </cell>
          <cell r="Q139">
            <v>278.10899999999998</v>
          </cell>
          <cell r="R139">
            <v>916.32600000000002</v>
          </cell>
        </row>
        <row r="140">
          <cell r="A140">
            <v>2030</v>
          </cell>
          <cell r="B140">
            <v>6</v>
          </cell>
          <cell r="C140">
            <v>47635</v>
          </cell>
          <cell r="D140">
            <v>1183.45</v>
          </cell>
          <cell r="E140">
            <v>2017.13</v>
          </cell>
          <cell r="F140">
            <v>2910.7388000000001</v>
          </cell>
          <cell r="G140">
            <v>421.61</v>
          </cell>
          <cell r="H140">
            <v>929.24</v>
          </cell>
          <cell r="I140">
            <v>3807.1354196974703</v>
          </cell>
          <cell r="J140">
            <v>4460.5599999999995</v>
          </cell>
          <cell r="K140">
            <v>3886.8357107999996</v>
          </cell>
          <cell r="L140">
            <v>2118.4827198931557</v>
          </cell>
          <cell r="M140">
            <v>1007.52</v>
          </cell>
          <cell r="N140">
            <v>4357.7</v>
          </cell>
          <cell r="O140">
            <v>5370.0078290000001</v>
          </cell>
          <cell r="P140">
            <v>1459.5406748989774</v>
          </cell>
          <cell r="Q140">
            <v>237.71433333333309</v>
          </cell>
          <cell r="R140">
            <v>912.07119999999986</v>
          </cell>
        </row>
        <row r="141">
          <cell r="A141">
            <v>2030</v>
          </cell>
          <cell r="B141">
            <v>7</v>
          </cell>
          <cell r="C141">
            <v>47665</v>
          </cell>
          <cell r="D141">
            <v>1369.84</v>
          </cell>
          <cell r="E141">
            <v>2324.9900000000002</v>
          </cell>
          <cell r="F141">
            <v>3245.942</v>
          </cell>
          <cell r="G141">
            <v>466.82</v>
          </cell>
          <cell r="H141">
            <v>1057.21</v>
          </cell>
          <cell r="I141">
            <v>4501.3189763016599</v>
          </cell>
          <cell r="J141">
            <v>4857.66</v>
          </cell>
          <cell r="K141">
            <v>4354.0585647999987</v>
          </cell>
          <cell r="L141">
            <v>2672.6783003696287</v>
          </cell>
          <cell r="M141">
            <v>1000.58</v>
          </cell>
          <cell r="N141">
            <v>4903.68</v>
          </cell>
          <cell r="O141">
            <v>6241.7349400000003</v>
          </cell>
          <cell r="P141">
            <v>1713.3826059175046</v>
          </cell>
          <cell r="Q141">
            <v>279.91233333333327</v>
          </cell>
          <cell r="R141">
            <v>1097.0973999999999</v>
          </cell>
        </row>
        <row r="142">
          <cell r="A142">
            <v>2030</v>
          </cell>
          <cell r="B142">
            <v>8</v>
          </cell>
          <cell r="C142">
            <v>47696</v>
          </cell>
          <cell r="D142">
            <v>1363.9799999999998</v>
          </cell>
          <cell r="E142">
            <v>2279.9699999999998</v>
          </cell>
          <cell r="F142">
            <v>3254.0481</v>
          </cell>
          <cell r="G142">
            <v>465.8</v>
          </cell>
          <cell r="H142">
            <v>1038.6400000000001</v>
          </cell>
          <cell r="I142">
            <v>4014.7839025788694</v>
          </cell>
          <cell r="J142">
            <v>4908.3900000000003</v>
          </cell>
          <cell r="K142">
            <v>4269.7312895999994</v>
          </cell>
          <cell r="L142">
            <v>2546.491143542868</v>
          </cell>
          <cell r="M142">
            <v>1127.6499999999999</v>
          </cell>
          <cell r="N142">
            <v>4868.1500000000005</v>
          </cell>
          <cell r="O142">
            <v>6790.4562350000006</v>
          </cell>
          <cell r="P142">
            <v>1687.6092841322823</v>
          </cell>
          <cell r="Q142">
            <v>286.68100000000004</v>
          </cell>
          <cell r="R142">
            <v>1196.9189999999999</v>
          </cell>
        </row>
        <row r="143">
          <cell r="A143">
            <v>2030</v>
          </cell>
          <cell r="B143">
            <v>9</v>
          </cell>
          <cell r="C143">
            <v>47727</v>
          </cell>
          <cell r="D143">
            <v>1200.3899999999999</v>
          </cell>
          <cell r="E143">
            <v>2020.2599999999998</v>
          </cell>
          <cell r="F143">
            <v>2947.7879000000003</v>
          </cell>
          <cell r="G143">
            <v>440.19</v>
          </cell>
          <cell r="H143">
            <v>1013.71</v>
          </cell>
          <cell r="I143">
            <v>3391.7176189078118</v>
          </cell>
          <cell r="J143">
            <v>4639.04</v>
          </cell>
          <cell r="K143">
            <v>3873.3293675999998</v>
          </cell>
          <cell r="L143">
            <v>2383.1490089492822</v>
          </cell>
          <cell r="M143">
            <v>1014.24</v>
          </cell>
          <cell r="N143">
            <v>4238.5</v>
          </cell>
          <cell r="O143">
            <v>5683.2808509999995</v>
          </cell>
          <cell r="P143">
            <v>1436.1465629956801</v>
          </cell>
          <cell r="Q143">
            <v>326.80799999999988</v>
          </cell>
          <cell r="R143">
            <v>941.0852000000001</v>
          </cell>
        </row>
        <row r="144">
          <cell r="A144">
            <v>2030</v>
          </cell>
          <cell r="B144">
            <v>10</v>
          </cell>
          <cell r="C144">
            <v>47757</v>
          </cell>
          <cell r="D144">
            <v>1218.1299999999999</v>
          </cell>
          <cell r="E144">
            <v>2099.23</v>
          </cell>
          <cell r="F144">
            <v>3044.3194999999996</v>
          </cell>
          <cell r="G144">
            <v>473.97999999999996</v>
          </cell>
          <cell r="H144">
            <v>1084.5899999999999</v>
          </cell>
          <cell r="I144">
            <v>4281.2131106887937</v>
          </cell>
          <cell r="J144">
            <v>4956.05</v>
          </cell>
          <cell r="K144">
            <v>3927.6631043999996</v>
          </cell>
          <cell r="L144">
            <v>2721.8395854787682</v>
          </cell>
          <cell r="M144">
            <v>1126.8999999999999</v>
          </cell>
          <cell r="N144">
            <v>4252.55</v>
          </cell>
          <cell r="O144">
            <v>6252.3060700000005</v>
          </cell>
          <cell r="P144">
            <v>1500.74167262635</v>
          </cell>
          <cell r="Q144">
            <v>345.06933333333319</v>
          </cell>
          <cell r="R144">
            <v>892.24999999999989</v>
          </cell>
        </row>
        <row r="145">
          <cell r="A145">
            <v>2030</v>
          </cell>
          <cell r="B145">
            <v>11</v>
          </cell>
          <cell r="C145">
            <v>47788</v>
          </cell>
          <cell r="D145">
            <v>1284.1499999999999</v>
          </cell>
          <cell r="E145">
            <v>2178.3799999999997</v>
          </cell>
          <cell r="F145">
            <v>3173.4609</v>
          </cell>
          <cell r="G145">
            <v>512.69000000000005</v>
          </cell>
          <cell r="H145">
            <v>1157.6399999999999</v>
          </cell>
          <cell r="I145">
            <v>6207.9090480009609</v>
          </cell>
          <cell r="J145">
            <v>5813.43</v>
          </cell>
          <cell r="K145">
            <v>4125.4169375999991</v>
          </cell>
          <cell r="L145">
            <v>2653.5053307407134</v>
          </cell>
          <cell r="M145">
            <v>1161.6400000000001</v>
          </cell>
          <cell r="N145">
            <v>4336.2400000000007</v>
          </cell>
          <cell r="O145">
            <v>6767.1902060000002</v>
          </cell>
          <cell r="P145">
            <v>1612.3220474101959</v>
          </cell>
          <cell r="Q145">
            <v>357.47466666666628</v>
          </cell>
          <cell r="R145">
            <v>943.53660000000013</v>
          </cell>
        </row>
        <row r="146">
          <cell r="A146">
            <v>2030</v>
          </cell>
          <cell r="B146">
            <v>12</v>
          </cell>
          <cell r="C146">
            <v>47818</v>
          </cell>
          <cell r="D146">
            <v>1486.9199999999998</v>
          </cell>
          <cell r="E146">
            <v>2440.4700000000003</v>
          </cell>
          <cell r="F146">
            <v>3617.6999000000001</v>
          </cell>
          <cell r="G146">
            <v>629.14</v>
          </cell>
          <cell r="H146">
            <v>1308.05</v>
          </cell>
          <cell r="I146">
            <v>7598.8341822681559</v>
          </cell>
          <cell r="J146">
            <v>7082.3899999999994</v>
          </cell>
          <cell r="K146">
            <v>4659.0511183999997</v>
          </cell>
          <cell r="L146">
            <v>2776.3361170171947</v>
          </cell>
          <cell r="M146">
            <v>1304.6299999999999</v>
          </cell>
          <cell r="N146">
            <v>4888.04</v>
          </cell>
          <cell r="O146">
            <v>7916.0798619999996</v>
          </cell>
          <cell r="P146">
            <v>1919.6892412722534</v>
          </cell>
          <cell r="Q146">
            <v>448.60799999999972</v>
          </cell>
          <cell r="R146">
            <v>1120.2332000000001</v>
          </cell>
        </row>
        <row r="147">
          <cell r="A147">
            <v>2031</v>
          </cell>
          <cell r="B147">
            <v>1</v>
          </cell>
          <cell r="C147">
            <v>47849</v>
          </cell>
          <cell r="D147">
            <v>1540.79</v>
          </cell>
          <cell r="E147">
            <v>2474.41</v>
          </cell>
          <cell r="F147">
            <v>3699.3171000000002</v>
          </cell>
          <cell r="G147">
            <v>644.08000000000004</v>
          </cell>
          <cell r="H147">
            <v>1371.45</v>
          </cell>
          <cell r="I147">
            <v>7719.8073941717448</v>
          </cell>
          <cell r="J147">
            <v>7026.1</v>
          </cell>
          <cell r="K147">
            <v>4650.6738963999996</v>
          </cell>
          <cell r="L147">
            <v>3028.6832146566117</v>
          </cell>
          <cell r="M147">
            <v>1410.82</v>
          </cell>
          <cell r="N147">
            <v>5019.0600000000004</v>
          </cell>
          <cell r="O147">
            <v>8853.5109030000003</v>
          </cell>
          <cell r="P147">
            <v>1975.5599808801148</v>
          </cell>
          <cell r="Q147">
            <v>448.67400000000015</v>
          </cell>
          <cell r="R147">
            <v>1065.9755999999998</v>
          </cell>
        </row>
        <row r="148">
          <cell r="A148">
            <v>2031</v>
          </cell>
          <cell r="B148">
            <v>2</v>
          </cell>
          <cell r="C148">
            <v>47880</v>
          </cell>
          <cell r="D148">
            <v>1366.6599999999999</v>
          </cell>
          <cell r="E148">
            <v>2209.15</v>
          </cell>
          <cell r="F148">
            <v>3302.7053000000005</v>
          </cell>
          <cell r="G148">
            <v>566.45000000000005</v>
          </cell>
          <cell r="H148">
            <v>1212.5999999999999</v>
          </cell>
          <cell r="I148">
            <v>6516.4833177522869</v>
          </cell>
          <cell r="J148">
            <v>5994</v>
          </cell>
          <cell r="K148">
            <v>4102.1560131999986</v>
          </cell>
          <cell r="L148">
            <v>2743.7284531183359</v>
          </cell>
          <cell r="M148">
            <v>1248.3900000000001</v>
          </cell>
          <cell r="N148">
            <v>4445.5</v>
          </cell>
          <cell r="O148">
            <v>7145.6262000000006</v>
          </cell>
          <cell r="P148">
            <v>1704.6574359841488</v>
          </cell>
          <cell r="Q148">
            <v>352.48166666666657</v>
          </cell>
          <cell r="R148">
            <v>873.20260000000007</v>
          </cell>
        </row>
        <row r="149">
          <cell r="A149">
            <v>2031</v>
          </cell>
          <cell r="B149">
            <v>3</v>
          </cell>
          <cell r="C149">
            <v>47908</v>
          </cell>
          <cell r="D149">
            <v>1392.33</v>
          </cell>
          <cell r="E149">
            <v>2411.75</v>
          </cell>
          <cell r="F149">
            <v>3346.0786000000003</v>
          </cell>
          <cell r="G149">
            <v>561.81000000000006</v>
          </cell>
          <cell r="H149">
            <v>1250.8100000000002</v>
          </cell>
          <cell r="I149">
            <v>5426.8503513869446</v>
          </cell>
          <cell r="J149">
            <v>5767.08</v>
          </cell>
          <cell r="K149">
            <v>4220.2697039999994</v>
          </cell>
          <cell r="L149">
            <v>2630.9207679597753</v>
          </cell>
          <cell r="M149">
            <v>1267.0999999999999</v>
          </cell>
          <cell r="N149">
            <v>4605.66</v>
          </cell>
          <cell r="O149">
            <v>7233.8791919999994</v>
          </cell>
          <cell r="P149">
            <v>1721.4490499416559</v>
          </cell>
          <cell r="Q149">
            <v>307.73333333333318</v>
          </cell>
          <cell r="R149">
            <v>1000.4227999999998</v>
          </cell>
        </row>
        <row r="150">
          <cell r="A150">
            <v>2031</v>
          </cell>
          <cell r="B150">
            <v>4</v>
          </cell>
          <cell r="C150">
            <v>47939</v>
          </cell>
          <cell r="D150">
            <v>1236.71</v>
          </cell>
          <cell r="E150">
            <v>2191.81</v>
          </cell>
          <cell r="F150">
            <v>2974.7533000000003</v>
          </cell>
          <cell r="G150">
            <v>478.41999999999996</v>
          </cell>
          <cell r="H150">
            <v>1072.3800000000001</v>
          </cell>
          <cell r="I150">
            <v>3900.6937841633921</v>
          </cell>
          <cell r="J150">
            <v>4778.7300000000005</v>
          </cell>
          <cell r="K150">
            <v>3754.1672391999996</v>
          </cell>
          <cell r="L150">
            <v>2357.7661168287846</v>
          </cell>
          <cell r="M150">
            <v>1004.58</v>
          </cell>
          <cell r="N150">
            <v>4117.88</v>
          </cell>
          <cell r="O150">
            <v>6090.9038300000002</v>
          </cell>
          <cell r="P150">
            <v>1430.7148858281514</v>
          </cell>
          <cell r="Q150">
            <v>291.00599999999991</v>
          </cell>
          <cell r="R150">
            <v>894.97559999999976</v>
          </cell>
        </row>
        <row r="151">
          <cell r="A151">
            <v>2031</v>
          </cell>
          <cell r="B151">
            <v>5</v>
          </cell>
          <cell r="C151">
            <v>47969</v>
          </cell>
          <cell r="D151">
            <v>1176.1099999999999</v>
          </cell>
          <cell r="E151">
            <v>1978.63</v>
          </cell>
          <cell r="F151">
            <v>2847.1466000000005</v>
          </cell>
          <cell r="G151">
            <v>430.79</v>
          </cell>
          <cell r="H151">
            <v>968.31999999999994</v>
          </cell>
          <cell r="I151">
            <v>3382.8216486490983</v>
          </cell>
          <cell r="J151">
            <v>4553.78</v>
          </cell>
          <cell r="K151">
            <v>3744.5154459999994</v>
          </cell>
          <cell r="L151">
            <v>2103.503599406517</v>
          </cell>
          <cell r="M151">
            <v>1005.8100000000001</v>
          </cell>
          <cell r="N151">
            <v>4143.95</v>
          </cell>
          <cell r="O151">
            <v>5495.4785110000003</v>
          </cell>
          <cell r="P151">
            <v>1401.3033081126866</v>
          </cell>
          <cell r="Q151">
            <v>278.10899999999998</v>
          </cell>
          <cell r="R151">
            <v>916.32600000000002</v>
          </cell>
        </row>
        <row r="152">
          <cell r="A152">
            <v>2031</v>
          </cell>
          <cell r="B152">
            <v>6</v>
          </cell>
          <cell r="C152">
            <v>48000</v>
          </cell>
          <cell r="D152">
            <v>1183.45</v>
          </cell>
          <cell r="E152">
            <v>2017.13</v>
          </cell>
          <cell r="F152">
            <v>2910.7388000000001</v>
          </cell>
          <cell r="G152">
            <v>421.61</v>
          </cell>
          <cell r="H152">
            <v>929.24</v>
          </cell>
          <cell r="I152">
            <v>3880.2765887425735</v>
          </cell>
          <cell r="J152">
            <v>4460.5599999999995</v>
          </cell>
          <cell r="K152">
            <v>3886.8357107999996</v>
          </cell>
          <cell r="L152">
            <v>2166.0501950685007</v>
          </cell>
          <cell r="M152">
            <v>1007.52</v>
          </cell>
          <cell r="N152">
            <v>4357.7</v>
          </cell>
          <cell r="O152">
            <v>5370.0078290000001</v>
          </cell>
          <cell r="P152">
            <v>1459.5406748989774</v>
          </cell>
          <cell r="Q152">
            <v>237.71433333333309</v>
          </cell>
          <cell r="R152">
            <v>912.07119999999986</v>
          </cell>
        </row>
        <row r="153">
          <cell r="A153">
            <v>2031</v>
          </cell>
          <cell r="B153">
            <v>7</v>
          </cell>
          <cell r="C153">
            <v>48030</v>
          </cell>
          <cell r="D153">
            <v>1369.84</v>
          </cell>
          <cell r="E153">
            <v>2324.9900000000002</v>
          </cell>
          <cell r="F153">
            <v>3245.942</v>
          </cell>
          <cell r="G153">
            <v>466.82</v>
          </cell>
          <cell r="H153">
            <v>1057.21</v>
          </cell>
          <cell r="I153">
            <v>4583.9743039732521</v>
          </cell>
          <cell r="J153">
            <v>4857.66</v>
          </cell>
          <cell r="K153">
            <v>4354.0585647999987</v>
          </cell>
          <cell r="L153">
            <v>2704.719779675499</v>
          </cell>
          <cell r="M153">
            <v>1000.58</v>
          </cell>
          <cell r="N153">
            <v>4903.68</v>
          </cell>
          <cell r="O153">
            <v>6241.7349400000003</v>
          </cell>
          <cell r="P153">
            <v>1713.3826059175046</v>
          </cell>
          <cell r="Q153">
            <v>279.91233333333327</v>
          </cell>
          <cell r="R153">
            <v>1097.0973999999999</v>
          </cell>
        </row>
        <row r="154">
          <cell r="A154">
            <v>2031</v>
          </cell>
          <cell r="B154">
            <v>8</v>
          </cell>
          <cell r="C154">
            <v>48061</v>
          </cell>
          <cell r="D154">
            <v>1363.9799999999998</v>
          </cell>
          <cell r="E154">
            <v>2279.9699999999998</v>
          </cell>
          <cell r="F154">
            <v>3254.0481</v>
          </cell>
          <cell r="G154">
            <v>465.8</v>
          </cell>
          <cell r="H154">
            <v>1038.6400000000001</v>
          </cell>
          <cell r="I154">
            <v>4085.4664731077305</v>
          </cell>
          <cell r="J154">
            <v>4908.3900000000003</v>
          </cell>
          <cell r="K154">
            <v>4269.7312895999994</v>
          </cell>
          <cell r="L154">
            <v>2532.0071178995277</v>
          </cell>
          <cell r="M154">
            <v>1127.6499999999999</v>
          </cell>
          <cell r="N154">
            <v>4868.1500000000005</v>
          </cell>
          <cell r="O154">
            <v>6790.4562350000006</v>
          </cell>
          <cell r="P154">
            <v>1687.6092841322823</v>
          </cell>
          <cell r="Q154">
            <v>286.68100000000004</v>
          </cell>
          <cell r="R154">
            <v>1196.9189999999999</v>
          </cell>
        </row>
        <row r="155">
          <cell r="A155">
            <v>2031</v>
          </cell>
          <cell r="B155">
            <v>9</v>
          </cell>
          <cell r="C155">
            <v>48092</v>
          </cell>
          <cell r="D155">
            <v>1200.3899999999999</v>
          </cell>
          <cell r="E155">
            <v>2020.2599999999998</v>
          </cell>
          <cell r="F155">
            <v>2947.7879000000003</v>
          </cell>
          <cell r="G155">
            <v>440.19</v>
          </cell>
          <cell r="H155">
            <v>1013.71</v>
          </cell>
          <cell r="I155">
            <v>3457.2159755842017</v>
          </cell>
          <cell r="J155">
            <v>4639.04</v>
          </cell>
          <cell r="K155">
            <v>3873.3293675999998</v>
          </cell>
          <cell r="L155">
            <v>2418.4320830990259</v>
          </cell>
          <cell r="M155">
            <v>1014.24</v>
          </cell>
          <cell r="N155">
            <v>4238.5</v>
          </cell>
          <cell r="O155">
            <v>5683.2808509999995</v>
          </cell>
          <cell r="P155">
            <v>1436.1465629956801</v>
          </cell>
          <cell r="Q155">
            <v>326.80799999999988</v>
          </cell>
          <cell r="R155">
            <v>941.0852000000001</v>
          </cell>
        </row>
        <row r="156">
          <cell r="A156">
            <v>2031</v>
          </cell>
          <cell r="B156">
            <v>10</v>
          </cell>
          <cell r="C156">
            <v>48122</v>
          </cell>
          <cell r="D156">
            <v>1218.1299999999999</v>
          </cell>
          <cell r="E156">
            <v>2099.23</v>
          </cell>
          <cell r="F156">
            <v>3044.3194999999996</v>
          </cell>
          <cell r="G156">
            <v>473.97999999999996</v>
          </cell>
          <cell r="H156">
            <v>1084.5899999999999</v>
          </cell>
          <cell r="I156">
            <v>4346.8750766795692</v>
          </cell>
          <cell r="J156">
            <v>4956.05</v>
          </cell>
          <cell r="K156">
            <v>3927.6631043999996</v>
          </cell>
          <cell r="L156">
            <v>2749.9486837351287</v>
          </cell>
          <cell r="M156">
            <v>1126.8999999999999</v>
          </cell>
          <cell r="N156">
            <v>4252.55</v>
          </cell>
          <cell r="O156">
            <v>6252.3060700000005</v>
          </cell>
          <cell r="P156">
            <v>1500.74167262635</v>
          </cell>
          <cell r="Q156">
            <v>345.06933333333319</v>
          </cell>
          <cell r="R156">
            <v>892.24999999999989</v>
          </cell>
        </row>
        <row r="157">
          <cell r="A157">
            <v>2031</v>
          </cell>
          <cell r="B157">
            <v>11</v>
          </cell>
          <cell r="C157">
            <v>48153</v>
          </cell>
          <cell r="D157">
            <v>1284.1499999999999</v>
          </cell>
          <cell r="E157">
            <v>2178.3799999999997</v>
          </cell>
          <cell r="F157">
            <v>3173.4609</v>
          </cell>
          <cell r="G157">
            <v>512.69000000000005</v>
          </cell>
          <cell r="H157">
            <v>1157.6399999999999</v>
          </cell>
          <cell r="I157">
            <v>6245.8813572537092</v>
          </cell>
          <cell r="J157">
            <v>5813.43</v>
          </cell>
          <cell r="K157">
            <v>4125.4169375999991</v>
          </cell>
          <cell r="L157">
            <v>2672.2388790754594</v>
          </cell>
          <cell r="M157">
            <v>1161.6400000000001</v>
          </cell>
          <cell r="N157">
            <v>4336.2400000000007</v>
          </cell>
          <cell r="O157">
            <v>6767.1902060000002</v>
          </cell>
          <cell r="P157">
            <v>1612.3220474101959</v>
          </cell>
          <cell r="Q157">
            <v>357.47466666666628</v>
          </cell>
          <cell r="R157">
            <v>943.53660000000013</v>
          </cell>
        </row>
        <row r="158">
          <cell r="A158">
            <v>2031</v>
          </cell>
          <cell r="B158">
            <v>12</v>
          </cell>
          <cell r="C158">
            <v>48183</v>
          </cell>
          <cell r="D158">
            <v>1486.9199999999998</v>
          </cell>
          <cell r="E158">
            <v>2440.4700000000003</v>
          </cell>
          <cell r="F158">
            <v>3617.6999000000001</v>
          </cell>
          <cell r="G158">
            <v>629.14</v>
          </cell>
          <cell r="H158">
            <v>1308.05</v>
          </cell>
          <cell r="I158">
            <v>7641.1939489778588</v>
          </cell>
          <cell r="J158">
            <v>7082.3899999999994</v>
          </cell>
          <cell r="K158">
            <v>4659.0511183999997</v>
          </cell>
          <cell r="L158">
            <v>2829.5779645744342</v>
          </cell>
          <cell r="M158">
            <v>1304.6299999999999</v>
          </cell>
          <cell r="N158">
            <v>4888.04</v>
          </cell>
          <cell r="O158">
            <v>7916.0798619999996</v>
          </cell>
          <cell r="P158">
            <v>1919.6892412722534</v>
          </cell>
          <cell r="Q158">
            <v>448.60799999999972</v>
          </cell>
          <cell r="R158">
            <v>1120.2332000000001</v>
          </cell>
        </row>
        <row r="159">
          <cell r="A159">
            <v>2032</v>
          </cell>
          <cell r="B159">
            <v>1</v>
          </cell>
          <cell r="C159">
            <v>48214</v>
          </cell>
          <cell r="D159">
            <v>1540.79</v>
          </cell>
          <cell r="E159">
            <v>2474.41</v>
          </cell>
          <cell r="F159">
            <v>3699.3171000000002</v>
          </cell>
          <cell r="G159">
            <v>644.08000000000004</v>
          </cell>
          <cell r="H159">
            <v>1371.45</v>
          </cell>
          <cell r="I159">
            <v>7805.2699920591149</v>
          </cell>
          <cell r="J159">
            <v>7026.1</v>
          </cell>
          <cell r="K159">
            <v>4650.6738963999996</v>
          </cell>
          <cell r="L159">
            <v>3047.0312396238701</v>
          </cell>
          <cell r="M159">
            <v>1410.82</v>
          </cell>
          <cell r="N159">
            <v>5019.0600000000004</v>
          </cell>
          <cell r="O159">
            <v>8853.5109030000003</v>
          </cell>
          <cell r="P159">
            <v>1975.5599808801148</v>
          </cell>
          <cell r="Q159">
            <v>448.67400000000015</v>
          </cell>
          <cell r="R159">
            <v>1065.9755999999998</v>
          </cell>
        </row>
        <row r="160">
          <cell r="A160">
            <v>2032</v>
          </cell>
          <cell r="B160">
            <v>2</v>
          </cell>
          <cell r="C160">
            <v>48245</v>
          </cell>
          <cell r="D160">
            <v>1366.6599999999999</v>
          </cell>
          <cell r="E160">
            <v>2209.15</v>
          </cell>
          <cell r="F160">
            <v>3302.7053000000005</v>
          </cell>
          <cell r="G160">
            <v>566.45000000000005</v>
          </cell>
          <cell r="H160">
            <v>1212.5999999999999</v>
          </cell>
          <cell r="I160">
            <v>6582.8778304546368</v>
          </cell>
          <cell r="J160">
            <v>5994</v>
          </cell>
          <cell r="K160">
            <v>4102.1560131999986</v>
          </cell>
          <cell r="L160">
            <v>2867.1026004910436</v>
          </cell>
          <cell r="M160">
            <v>1248.3900000000001</v>
          </cell>
          <cell r="N160">
            <v>4445.5</v>
          </cell>
          <cell r="O160">
            <v>7145.6262000000006</v>
          </cell>
          <cell r="P160">
            <v>1704.6574359841488</v>
          </cell>
          <cell r="Q160">
            <v>352.48166666666657</v>
          </cell>
          <cell r="R160">
            <v>873.20260000000007</v>
          </cell>
        </row>
        <row r="161">
          <cell r="A161">
            <v>2032</v>
          </cell>
          <cell r="B161">
            <v>3</v>
          </cell>
          <cell r="C161">
            <v>48274</v>
          </cell>
          <cell r="D161">
            <v>1392.33</v>
          </cell>
          <cell r="E161">
            <v>2411.75</v>
          </cell>
          <cell r="F161">
            <v>3346.0786000000003</v>
          </cell>
          <cell r="G161">
            <v>561.81000000000006</v>
          </cell>
          <cell r="H161">
            <v>1250.8100000000002</v>
          </cell>
          <cell r="I161">
            <v>5477.674988689645</v>
          </cell>
          <cell r="J161">
            <v>5767.08</v>
          </cell>
          <cell r="K161">
            <v>4220.2697039999994</v>
          </cell>
          <cell r="L161">
            <v>2703.7328422700689</v>
          </cell>
          <cell r="M161">
            <v>1267.0999999999999</v>
          </cell>
          <cell r="N161">
            <v>4605.66</v>
          </cell>
          <cell r="O161">
            <v>7233.8791919999994</v>
          </cell>
          <cell r="P161">
            <v>1721.4490499416559</v>
          </cell>
          <cell r="Q161">
            <v>307.73333333333318</v>
          </cell>
          <cell r="R161">
            <v>1000.4227999999998</v>
          </cell>
        </row>
        <row r="162">
          <cell r="A162">
            <v>2032</v>
          </cell>
          <cell r="B162">
            <v>4</v>
          </cell>
          <cell r="C162">
            <v>48305</v>
          </cell>
          <cell r="D162">
            <v>1236.71</v>
          </cell>
          <cell r="E162">
            <v>2191.81</v>
          </cell>
          <cell r="F162">
            <v>2974.7533000000003</v>
          </cell>
          <cell r="G162">
            <v>478.41999999999996</v>
          </cell>
          <cell r="H162">
            <v>1072.3800000000001</v>
          </cell>
          <cell r="I162">
            <v>3954.8083993406603</v>
          </cell>
          <cell r="J162">
            <v>4778.7300000000005</v>
          </cell>
          <cell r="K162">
            <v>3754.1672391999996</v>
          </cell>
          <cell r="L162">
            <v>2394.9834106573467</v>
          </cell>
          <cell r="M162">
            <v>1004.58</v>
          </cell>
          <cell r="N162">
            <v>4117.88</v>
          </cell>
          <cell r="O162">
            <v>6090.9038300000002</v>
          </cell>
          <cell r="P162">
            <v>1430.7148858281514</v>
          </cell>
          <cell r="Q162">
            <v>291.00599999999991</v>
          </cell>
          <cell r="R162">
            <v>894.97559999999976</v>
          </cell>
        </row>
        <row r="163">
          <cell r="A163">
            <v>2032</v>
          </cell>
          <cell r="B163">
            <v>5</v>
          </cell>
          <cell r="C163">
            <v>48335</v>
          </cell>
          <cell r="D163">
            <v>1176.1099999999999</v>
          </cell>
          <cell r="E163">
            <v>1978.63</v>
          </cell>
          <cell r="F163">
            <v>2847.1466000000005</v>
          </cell>
          <cell r="G163">
            <v>430.79</v>
          </cell>
          <cell r="H163">
            <v>968.31999999999994</v>
          </cell>
          <cell r="I163">
            <v>3452.0020588927864</v>
          </cell>
          <cell r="J163">
            <v>4553.78</v>
          </cell>
          <cell r="K163">
            <v>3744.5154459999994</v>
          </cell>
          <cell r="L163">
            <v>2146.0331706253028</v>
          </cell>
          <cell r="M163">
            <v>1005.8100000000001</v>
          </cell>
          <cell r="N163">
            <v>4143.95</v>
          </cell>
          <cell r="O163">
            <v>5495.4785110000003</v>
          </cell>
          <cell r="P163">
            <v>1401.3033081126866</v>
          </cell>
          <cell r="Q163">
            <v>278.10899999999998</v>
          </cell>
          <cell r="R163">
            <v>916.32600000000002</v>
          </cell>
        </row>
        <row r="164">
          <cell r="A164">
            <v>2032</v>
          </cell>
          <cell r="B164">
            <v>6</v>
          </cell>
          <cell r="C164">
            <v>48366</v>
          </cell>
          <cell r="D164">
            <v>1183.45</v>
          </cell>
          <cell r="E164">
            <v>2017.13</v>
          </cell>
          <cell r="F164">
            <v>2910.7388000000001</v>
          </cell>
          <cell r="G164">
            <v>421.61</v>
          </cell>
          <cell r="H164">
            <v>929.24</v>
          </cell>
          <cell r="I164">
            <v>3949.3914191405329</v>
          </cell>
          <cell r="J164">
            <v>4460.5599999999995</v>
          </cell>
          <cell r="K164">
            <v>3886.8357107999996</v>
          </cell>
          <cell r="L164">
            <v>2193.6026437256278</v>
          </cell>
          <cell r="M164">
            <v>1007.52</v>
          </cell>
          <cell r="N164">
            <v>4357.7</v>
          </cell>
          <cell r="O164">
            <v>5370.0078290000001</v>
          </cell>
          <cell r="P164">
            <v>1459.5406748989774</v>
          </cell>
          <cell r="Q164">
            <v>237.71433333333309</v>
          </cell>
          <cell r="R164">
            <v>912.07119999999986</v>
          </cell>
        </row>
        <row r="165">
          <cell r="A165">
            <v>2032</v>
          </cell>
          <cell r="B165">
            <v>7</v>
          </cell>
          <cell r="C165">
            <v>48396</v>
          </cell>
          <cell r="D165">
            <v>1369.84</v>
          </cell>
          <cell r="E165">
            <v>2324.9900000000002</v>
          </cell>
          <cell r="F165">
            <v>3245.942</v>
          </cell>
          <cell r="G165">
            <v>466.82</v>
          </cell>
          <cell r="H165">
            <v>1057.21</v>
          </cell>
          <cell r="I165">
            <v>4667.013814239167</v>
          </cell>
          <cell r="J165">
            <v>4857.66</v>
          </cell>
          <cell r="K165">
            <v>4354.0585647999987</v>
          </cell>
          <cell r="L165">
            <v>2683.4683097273842</v>
          </cell>
          <cell r="M165">
            <v>1000.58</v>
          </cell>
          <cell r="N165">
            <v>4903.68</v>
          </cell>
          <cell r="O165">
            <v>6241.7349400000003</v>
          </cell>
          <cell r="P165">
            <v>1713.3826059175046</v>
          </cell>
          <cell r="Q165">
            <v>279.91233333333327</v>
          </cell>
          <cell r="R165">
            <v>1097.0973999999999</v>
          </cell>
        </row>
        <row r="166">
          <cell r="A166">
            <v>2032</v>
          </cell>
          <cell r="B166">
            <v>8</v>
          </cell>
          <cell r="C166">
            <v>48427</v>
          </cell>
          <cell r="D166">
            <v>1363.9799999999998</v>
          </cell>
          <cell r="E166">
            <v>2279.9699999999998</v>
          </cell>
          <cell r="F166">
            <v>3254.0481</v>
          </cell>
          <cell r="G166">
            <v>465.8</v>
          </cell>
          <cell r="H166">
            <v>1038.6400000000001</v>
          </cell>
          <cell r="I166">
            <v>4171.7422054610852</v>
          </cell>
          <cell r="J166">
            <v>4908.3900000000003</v>
          </cell>
          <cell r="K166">
            <v>4269.7312895999994</v>
          </cell>
          <cell r="L166">
            <v>2628.1471080393649</v>
          </cell>
          <cell r="M166">
            <v>1127.6499999999999</v>
          </cell>
          <cell r="N166">
            <v>4868.1500000000005</v>
          </cell>
          <cell r="O166">
            <v>6790.4562350000006</v>
          </cell>
          <cell r="P166">
            <v>1687.6092841322823</v>
          </cell>
          <cell r="Q166">
            <v>286.68100000000004</v>
          </cell>
          <cell r="R166">
            <v>1196.9189999999999</v>
          </cell>
        </row>
        <row r="167">
          <cell r="A167">
            <v>2032</v>
          </cell>
          <cell r="B167">
            <v>9</v>
          </cell>
          <cell r="C167">
            <v>48458</v>
          </cell>
          <cell r="D167">
            <v>1200.3899999999999</v>
          </cell>
          <cell r="E167">
            <v>2020.2599999999998</v>
          </cell>
          <cell r="F167">
            <v>2947.7879000000003</v>
          </cell>
          <cell r="G167">
            <v>440.19</v>
          </cell>
          <cell r="H167">
            <v>1013.71</v>
          </cell>
          <cell r="I167">
            <v>3523.2816286124566</v>
          </cell>
          <cell r="J167">
            <v>4639.04</v>
          </cell>
          <cell r="K167">
            <v>3873.3293675999998</v>
          </cell>
          <cell r="L167">
            <v>2450.9188915823261</v>
          </cell>
          <cell r="M167">
            <v>1014.24</v>
          </cell>
          <cell r="N167">
            <v>4238.5</v>
          </cell>
          <cell r="O167">
            <v>5683.2808509999995</v>
          </cell>
          <cell r="P167">
            <v>1436.1465629956801</v>
          </cell>
          <cell r="Q167">
            <v>326.80799999999988</v>
          </cell>
          <cell r="R167">
            <v>941.0852000000001</v>
          </cell>
        </row>
        <row r="168">
          <cell r="A168">
            <v>2032</v>
          </cell>
          <cell r="B168">
            <v>10</v>
          </cell>
          <cell r="C168">
            <v>48488</v>
          </cell>
          <cell r="D168">
            <v>1218.1299999999999</v>
          </cell>
          <cell r="E168">
            <v>2099.23</v>
          </cell>
          <cell r="F168">
            <v>3044.3194999999996</v>
          </cell>
          <cell r="G168">
            <v>473.97999999999996</v>
          </cell>
          <cell r="H168">
            <v>1084.5899999999999</v>
          </cell>
          <cell r="I168">
            <v>4414.0428987261803</v>
          </cell>
          <cell r="J168">
            <v>4956.05</v>
          </cell>
          <cell r="K168">
            <v>3927.6631043999996</v>
          </cell>
          <cell r="L168">
            <v>2737.610436825626</v>
          </cell>
          <cell r="M168">
            <v>1126.8999999999999</v>
          </cell>
          <cell r="N168">
            <v>4252.55</v>
          </cell>
          <cell r="O168">
            <v>6252.3060700000005</v>
          </cell>
          <cell r="P168">
            <v>1500.74167262635</v>
          </cell>
          <cell r="Q168">
            <v>345.06933333333319</v>
          </cell>
          <cell r="R168">
            <v>892.24999999999989</v>
          </cell>
        </row>
        <row r="169">
          <cell r="A169">
            <v>2032</v>
          </cell>
          <cell r="B169">
            <v>11</v>
          </cell>
          <cell r="C169">
            <v>48519</v>
          </cell>
          <cell r="D169">
            <v>1284.1499999999999</v>
          </cell>
          <cell r="E169">
            <v>2178.3799999999997</v>
          </cell>
          <cell r="F169">
            <v>3173.4609</v>
          </cell>
          <cell r="G169">
            <v>512.69000000000005</v>
          </cell>
          <cell r="H169">
            <v>1157.6399999999999</v>
          </cell>
          <cell r="I169">
            <v>6311.4570960229421</v>
          </cell>
          <cell r="J169">
            <v>5813.43</v>
          </cell>
          <cell r="K169">
            <v>4125.4169375999991</v>
          </cell>
          <cell r="L169">
            <v>2728.8157423101029</v>
          </cell>
          <cell r="M169">
            <v>1161.6400000000001</v>
          </cell>
          <cell r="N169">
            <v>4336.2400000000007</v>
          </cell>
          <cell r="O169">
            <v>6767.1902060000002</v>
          </cell>
          <cell r="P169">
            <v>1612.3220474101959</v>
          </cell>
          <cell r="Q169">
            <v>357.47466666666628</v>
          </cell>
          <cell r="R169">
            <v>943.53660000000013</v>
          </cell>
        </row>
        <row r="170">
          <cell r="A170">
            <v>2032</v>
          </cell>
          <cell r="B170">
            <v>12</v>
          </cell>
          <cell r="C170">
            <v>48549</v>
          </cell>
          <cell r="D170">
            <v>1486.9199999999998</v>
          </cell>
          <cell r="E170">
            <v>2440.4700000000003</v>
          </cell>
          <cell r="F170">
            <v>3617.6999000000001</v>
          </cell>
          <cell r="G170">
            <v>629.14</v>
          </cell>
          <cell r="H170">
            <v>1308.05</v>
          </cell>
          <cell r="I170">
            <v>7711.602512733195</v>
          </cell>
          <cell r="J170">
            <v>7082.3899999999994</v>
          </cell>
          <cell r="K170">
            <v>4659.0511183999997</v>
          </cell>
          <cell r="L170">
            <v>2802.3261730516133</v>
          </cell>
          <cell r="M170">
            <v>1304.6299999999999</v>
          </cell>
          <cell r="N170">
            <v>4888.04</v>
          </cell>
          <cell r="O170">
            <v>7916.0798619999996</v>
          </cell>
          <cell r="P170">
            <v>1919.6892412722534</v>
          </cell>
          <cell r="Q170">
            <v>448.60799999999972</v>
          </cell>
          <cell r="R170">
            <v>1120.2332000000001</v>
          </cell>
        </row>
        <row r="171">
          <cell r="A171">
            <v>2033</v>
          </cell>
          <cell r="B171">
            <v>1</v>
          </cell>
          <cell r="C171">
            <v>48580</v>
          </cell>
          <cell r="D171">
            <v>1540.79</v>
          </cell>
          <cell r="E171">
            <v>2474.41</v>
          </cell>
          <cell r="F171">
            <v>3699.3171000000002</v>
          </cell>
          <cell r="G171">
            <v>644.08000000000004</v>
          </cell>
          <cell r="H171">
            <v>1371.45</v>
          </cell>
          <cell r="I171">
            <v>7911.3300147773216</v>
          </cell>
          <cell r="J171">
            <v>7026.1</v>
          </cell>
          <cell r="K171">
            <v>4650.6738963999996</v>
          </cell>
          <cell r="L171">
            <v>3096.3309582801198</v>
          </cell>
          <cell r="M171">
            <v>1410.82</v>
          </cell>
          <cell r="N171">
            <v>5019.0600000000004</v>
          </cell>
          <cell r="O171">
            <v>8853.5109030000003</v>
          </cell>
          <cell r="P171">
            <v>1975.5599808801148</v>
          </cell>
          <cell r="Q171">
            <v>448.67400000000015</v>
          </cell>
          <cell r="R171">
            <v>1065.9755999999998</v>
          </cell>
        </row>
        <row r="172">
          <cell r="A172">
            <v>2033</v>
          </cell>
          <cell r="B172">
            <v>2</v>
          </cell>
          <cell r="C172">
            <v>48611</v>
          </cell>
          <cell r="D172">
            <v>1366.6599999999999</v>
          </cell>
          <cell r="E172">
            <v>2209.15</v>
          </cell>
          <cell r="F172">
            <v>3302.7053000000005</v>
          </cell>
          <cell r="G172">
            <v>566.45000000000005</v>
          </cell>
          <cell r="H172">
            <v>1212.5999999999999</v>
          </cell>
          <cell r="I172">
            <v>6651.4472090365816</v>
          </cell>
          <cell r="J172">
            <v>5994</v>
          </cell>
          <cell r="K172">
            <v>4102.1560131999986</v>
          </cell>
          <cell r="L172">
            <v>2818.0144649550821</v>
          </cell>
          <cell r="M172">
            <v>1248.3900000000001</v>
          </cell>
          <cell r="N172">
            <v>4445.5</v>
          </cell>
          <cell r="O172">
            <v>7145.6262000000006</v>
          </cell>
          <cell r="P172">
            <v>1704.6574359841488</v>
          </cell>
          <cell r="Q172">
            <v>352.48166666666657</v>
          </cell>
          <cell r="R172">
            <v>873.20260000000007</v>
          </cell>
        </row>
        <row r="173">
          <cell r="A173">
            <v>2033</v>
          </cell>
          <cell r="B173">
            <v>3</v>
          </cell>
          <cell r="C173">
            <v>48639</v>
          </cell>
          <cell r="D173">
            <v>1392.33</v>
          </cell>
          <cell r="E173">
            <v>2411.75</v>
          </cell>
          <cell r="F173">
            <v>3346.0786000000003</v>
          </cell>
          <cell r="G173">
            <v>561.81000000000006</v>
          </cell>
          <cell r="H173">
            <v>1250.8100000000002</v>
          </cell>
          <cell r="I173">
            <v>5532.7697053147031</v>
          </cell>
          <cell r="J173">
            <v>5767.08</v>
          </cell>
          <cell r="K173">
            <v>4220.2697039999994</v>
          </cell>
          <cell r="L173">
            <v>2739.5036648009632</v>
          </cell>
          <cell r="M173">
            <v>1267.0999999999999</v>
          </cell>
          <cell r="N173">
            <v>4605.66</v>
          </cell>
          <cell r="O173">
            <v>7233.8791919999994</v>
          </cell>
          <cell r="P173">
            <v>1721.4490499416559</v>
          </cell>
          <cell r="Q173">
            <v>307.73333333333318</v>
          </cell>
          <cell r="R173">
            <v>1000.4227999999998</v>
          </cell>
        </row>
        <row r="174">
          <cell r="A174">
            <v>2033</v>
          </cell>
          <cell r="B174">
            <v>4</v>
          </cell>
          <cell r="C174">
            <v>48670</v>
          </cell>
          <cell r="D174">
            <v>1236.71</v>
          </cell>
          <cell r="E174">
            <v>2191.81</v>
          </cell>
          <cell r="F174">
            <v>2974.7533000000003</v>
          </cell>
          <cell r="G174">
            <v>478.41999999999996</v>
          </cell>
          <cell r="H174">
            <v>1072.3800000000001</v>
          </cell>
          <cell r="I174">
            <v>3998.88726234059</v>
          </cell>
          <cell r="J174">
            <v>4778.7300000000005</v>
          </cell>
          <cell r="K174">
            <v>3754.1672391999996</v>
          </cell>
          <cell r="L174">
            <v>2412.275767343901</v>
          </cell>
          <cell r="M174">
            <v>1004.58</v>
          </cell>
          <cell r="N174">
            <v>4117.88</v>
          </cell>
          <cell r="O174">
            <v>6090.9038300000002</v>
          </cell>
          <cell r="P174">
            <v>1430.7148858281514</v>
          </cell>
          <cell r="Q174">
            <v>291.00599999999991</v>
          </cell>
          <cell r="R174">
            <v>894.97559999999976</v>
          </cell>
        </row>
        <row r="175">
          <cell r="A175">
            <v>2033</v>
          </cell>
          <cell r="B175">
            <v>5</v>
          </cell>
          <cell r="C175">
            <v>48700</v>
          </cell>
          <cell r="D175">
            <v>1176.1099999999999</v>
          </cell>
          <cell r="E175">
            <v>1978.63</v>
          </cell>
          <cell r="F175">
            <v>2847.1466000000005</v>
          </cell>
          <cell r="G175">
            <v>430.79</v>
          </cell>
          <cell r="H175">
            <v>968.31999999999994</v>
          </cell>
          <cell r="I175">
            <v>3501.888746240506</v>
          </cell>
          <cell r="J175">
            <v>4553.78</v>
          </cell>
          <cell r="K175">
            <v>3744.5154459999994</v>
          </cell>
          <cell r="L175">
            <v>2196.4817620700251</v>
          </cell>
          <cell r="M175">
            <v>1005.8100000000001</v>
          </cell>
          <cell r="N175">
            <v>4143.95</v>
          </cell>
          <cell r="O175">
            <v>5495.4785110000003</v>
          </cell>
          <cell r="P175">
            <v>1401.3033081126866</v>
          </cell>
          <cell r="Q175">
            <v>278.10899999999998</v>
          </cell>
          <cell r="R175">
            <v>916.32600000000002</v>
          </cell>
        </row>
        <row r="176">
          <cell r="A176">
            <v>2033</v>
          </cell>
          <cell r="B176">
            <v>6</v>
          </cell>
          <cell r="C176">
            <v>48731</v>
          </cell>
          <cell r="D176">
            <v>1183.45</v>
          </cell>
          <cell r="E176">
            <v>2017.13</v>
          </cell>
          <cell r="F176">
            <v>2910.7388000000001</v>
          </cell>
          <cell r="G176">
            <v>421.61</v>
          </cell>
          <cell r="H176">
            <v>929.24</v>
          </cell>
          <cell r="I176">
            <v>4011.6973212404955</v>
          </cell>
          <cell r="J176">
            <v>4460.5599999999995</v>
          </cell>
          <cell r="K176">
            <v>3886.8357107999996</v>
          </cell>
          <cell r="L176">
            <v>2231.9015581652229</v>
          </cell>
          <cell r="M176">
            <v>1007.52</v>
          </cell>
          <cell r="N176">
            <v>4357.7</v>
          </cell>
          <cell r="O176">
            <v>5370.0078290000001</v>
          </cell>
          <cell r="P176">
            <v>1459.5406748989774</v>
          </cell>
          <cell r="Q176">
            <v>237.71433333333309</v>
          </cell>
          <cell r="R176">
            <v>912.07119999999986</v>
          </cell>
        </row>
        <row r="177">
          <cell r="A177">
            <v>2033</v>
          </cell>
          <cell r="B177">
            <v>7</v>
          </cell>
          <cell r="C177">
            <v>48761</v>
          </cell>
          <cell r="D177">
            <v>1369.84</v>
          </cell>
          <cell r="E177">
            <v>2324.9900000000002</v>
          </cell>
          <cell r="F177">
            <v>3245.942</v>
          </cell>
          <cell r="G177">
            <v>466.82</v>
          </cell>
          <cell r="H177">
            <v>1057.21</v>
          </cell>
          <cell r="I177">
            <v>4745.55631148883</v>
          </cell>
          <cell r="J177">
            <v>4857.66</v>
          </cell>
          <cell r="K177">
            <v>4354.0585647999987</v>
          </cell>
          <cell r="L177">
            <v>2703.3077642609246</v>
          </cell>
          <cell r="M177">
            <v>1000.58</v>
          </cell>
          <cell r="N177">
            <v>4903.68</v>
          </cell>
          <cell r="O177">
            <v>6241.7349400000003</v>
          </cell>
          <cell r="P177">
            <v>1713.3826059175046</v>
          </cell>
          <cell r="Q177">
            <v>279.91233333333327</v>
          </cell>
          <cell r="R177">
            <v>1097.0973999999999</v>
          </cell>
        </row>
        <row r="178">
          <cell r="A178">
            <v>2033</v>
          </cell>
          <cell r="B178">
            <v>8</v>
          </cell>
          <cell r="C178">
            <v>48792</v>
          </cell>
          <cell r="D178">
            <v>1363.9799999999998</v>
          </cell>
          <cell r="E178">
            <v>2279.9699999999998</v>
          </cell>
          <cell r="F178">
            <v>3254.0481</v>
          </cell>
          <cell r="G178">
            <v>465.8</v>
          </cell>
          <cell r="H178">
            <v>1038.6400000000001</v>
          </cell>
          <cell r="I178">
            <v>4234.5400453866205</v>
          </cell>
          <cell r="J178">
            <v>4908.3900000000003</v>
          </cell>
          <cell r="K178">
            <v>4269.7312895999994</v>
          </cell>
          <cell r="L178">
            <v>2657.7417137017019</v>
          </cell>
          <cell r="M178">
            <v>1127.6499999999999</v>
          </cell>
          <cell r="N178">
            <v>4868.1500000000005</v>
          </cell>
          <cell r="O178">
            <v>6790.4562350000006</v>
          </cell>
          <cell r="P178">
            <v>1687.6092841322823</v>
          </cell>
          <cell r="Q178">
            <v>286.68100000000004</v>
          </cell>
          <cell r="R178">
            <v>1196.9189999999999</v>
          </cell>
        </row>
        <row r="179">
          <cell r="A179">
            <v>2033</v>
          </cell>
          <cell r="B179">
            <v>9</v>
          </cell>
          <cell r="C179">
            <v>48823</v>
          </cell>
          <cell r="D179">
            <v>1200.3899999999999</v>
          </cell>
          <cell r="E179">
            <v>2020.2599999999998</v>
          </cell>
          <cell r="F179">
            <v>2947.7879000000003</v>
          </cell>
          <cell r="G179">
            <v>440.19</v>
          </cell>
          <cell r="H179">
            <v>1013.71</v>
          </cell>
          <cell r="I179">
            <v>3569.8320797156116</v>
          </cell>
          <cell r="J179">
            <v>4639.04</v>
          </cell>
          <cell r="K179">
            <v>3873.3293675999998</v>
          </cell>
          <cell r="L179">
            <v>2474.7397191168275</v>
          </cell>
          <cell r="M179">
            <v>1014.24</v>
          </cell>
          <cell r="N179">
            <v>4238.5</v>
          </cell>
          <cell r="O179">
            <v>5683.2808509999995</v>
          </cell>
          <cell r="P179">
            <v>1436.1465629956801</v>
          </cell>
          <cell r="Q179">
            <v>326.80799999999988</v>
          </cell>
          <cell r="R179">
            <v>941.0852000000001</v>
          </cell>
        </row>
        <row r="180">
          <cell r="A180">
            <v>2033</v>
          </cell>
          <cell r="B180">
            <v>10</v>
          </cell>
          <cell r="C180">
            <v>48853</v>
          </cell>
          <cell r="D180">
            <v>1218.1299999999999</v>
          </cell>
          <cell r="E180">
            <v>2099.23</v>
          </cell>
          <cell r="F180">
            <v>3044.3194999999996</v>
          </cell>
          <cell r="G180">
            <v>473.97999999999996</v>
          </cell>
          <cell r="H180">
            <v>1084.5899999999999</v>
          </cell>
          <cell r="I180">
            <v>4470.7776601736869</v>
          </cell>
          <cell r="J180">
            <v>4956.05</v>
          </cell>
          <cell r="K180">
            <v>3927.6631043999996</v>
          </cell>
          <cell r="L180">
            <v>2779.697567950263</v>
          </cell>
          <cell r="M180">
            <v>1126.8999999999999</v>
          </cell>
          <cell r="N180">
            <v>4252.55</v>
          </cell>
          <cell r="O180">
            <v>6252.3060700000005</v>
          </cell>
          <cell r="P180">
            <v>1500.74167262635</v>
          </cell>
          <cell r="Q180">
            <v>345.06933333333319</v>
          </cell>
          <cell r="R180">
            <v>892.24999999999989</v>
          </cell>
        </row>
        <row r="181">
          <cell r="A181">
            <v>2033</v>
          </cell>
          <cell r="B181">
            <v>11</v>
          </cell>
          <cell r="C181">
            <v>48884</v>
          </cell>
          <cell r="D181">
            <v>1284.1499999999999</v>
          </cell>
          <cell r="E181">
            <v>2178.3799999999997</v>
          </cell>
          <cell r="F181">
            <v>3173.4609</v>
          </cell>
          <cell r="G181">
            <v>512.69000000000005</v>
          </cell>
          <cell r="H181">
            <v>1157.6399999999999</v>
          </cell>
          <cell r="I181">
            <v>6383.2258057814761</v>
          </cell>
          <cell r="J181">
            <v>5813.43</v>
          </cell>
          <cell r="K181">
            <v>4125.4169375999991</v>
          </cell>
          <cell r="L181">
            <v>2768.7393850586782</v>
          </cell>
          <cell r="M181">
            <v>1161.6400000000001</v>
          </cell>
          <cell r="N181">
            <v>4336.2400000000007</v>
          </cell>
          <cell r="O181">
            <v>6767.1902060000002</v>
          </cell>
          <cell r="P181">
            <v>1612.3220474101959</v>
          </cell>
          <cell r="Q181">
            <v>357.47466666666628</v>
          </cell>
          <cell r="R181">
            <v>943.53660000000013</v>
          </cell>
        </row>
        <row r="182">
          <cell r="A182">
            <v>2033</v>
          </cell>
          <cell r="B182">
            <v>12</v>
          </cell>
          <cell r="C182">
            <v>48914</v>
          </cell>
          <cell r="D182">
            <v>1486.9199999999998</v>
          </cell>
          <cell r="E182">
            <v>2440.4700000000003</v>
          </cell>
          <cell r="F182">
            <v>3617.6999000000001</v>
          </cell>
          <cell r="G182">
            <v>629.14</v>
          </cell>
          <cell r="H182">
            <v>1308.05</v>
          </cell>
          <cell r="I182">
            <v>7809.0925666133307</v>
          </cell>
          <cell r="J182">
            <v>7082.3899999999994</v>
          </cell>
          <cell r="K182">
            <v>4659.0511183999997</v>
          </cell>
          <cell r="L182">
            <v>2879.2443652186926</v>
          </cell>
          <cell r="M182">
            <v>1304.6299999999999</v>
          </cell>
          <cell r="N182">
            <v>4888.04</v>
          </cell>
          <cell r="O182">
            <v>7916.0798619999996</v>
          </cell>
          <cell r="P182">
            <v>1919.6892412722534</v>
          </cell>
          <cell r="Q182">
            <v>448.60799999999972</v>
          </cell>
          <cell r="R182">
            <v>1120.2332000000001</v>
          </cell>
        </row>
        <row r="183">
          <cell r="A183">
            <v>2034</v>
          </cell>
          <cell r="B183">
            <v>1</v>
          </cell>
          <cell r="C183">
            <v>48945</v>
          </cell>
          <cell r="D183">
            <v>1540.79</v>
          </cell>
          <cell r="E183">
            <v>2474.41</v>
          </cell>
          <cell r="F183">
            <v>3699.3171000000002</v>
          </cell>
          <cell r="G183">
            <v>644.08000000000004</v>
          </cell>
          <cell r="H183">
            <v>1371.45</v>
          </cell>
          <cell r="I183">
            <v>7976.020273769419</v>
          </cell>
          <cell r="J183">
            <v>7026.1</v>
          </cell>
          <cell r="K183">
            <v>4650.6738963999996</v>
          </cell>
          <cell r="L183">
            <v>3180.8217479283308</v>
          </cell>
          <cell r="M183">
            <v>1410.82</v>
          </cell>
          <cell r="N183">
            <v>5019.0600000000004</v>
          </cell>
          <cell r="O183">
            <v>8853.5109030000003</v>
          </cell>
          <cell r="P183">
            <v>1975.5599808801148</v>
          </cell>
          <cell r="Q183">
            <v>448.67400000000015</v>
          </cell>
          <cell r="R183">
            <v>1065.9755999999998</v>
          </cell>
        </row>
        <row r="184">
          <cell r="A184">
            <v>2034</v>
          </cell>
          <cell r="B184">
            <v>2</v>
          </cell>
          <cell r="C184">
            <v>48976</v>
          </cell>
          <cell r="D184">
            <v>1366.6599999999999</v>
          </cell>
          <cell r="E184">
            <v>2209.15</v>
          </cell>
          <cell r="F184">
            <v>3302.7053000000005</v>
          </cell>
          <cell r="G184">
            <v>566.45000000000005</v>
          </cell>
          <cell r="H184">
            <v>1212.5999999999999</v>
          </cell>
          <cell r="I184">
            <v>6743.8810802201924</v>
          </cell>
          <cell r="J184">
            <v>5994</v>
          </cell>
          <cell r="K184">
            <v>4102.1560131999986</v>
          </cell>
          <cell r="L184">
            <v>2896.1586364712161</v>
          </cell>
          <cell r="M184">
            <v>1248.3900000000001</v>
          </cell>
          <cell r="N184">
            <v>4445.5</v>
          </cell>
          <cell r="O184">
            <v>7145.6262000000006</v>
          </cell>
          <cell r="P184">
            <v>1704.6574359841488</v>
          </cell>
          <cell r="Q184">
            <v>352.48166666666657</v>
          </cell>
          <cell r="R184">
            <v>873.20260000000007</v>
          </cell>
        </row>
        <row r="185">
          <cell r="A185">
            <v>2034</v>
          </cell>
          <cell r="B185">
            <v>3</v>
          </cell>
          <cell r="C185">
            <v>49004</v>
          </cell>
          <cell r="D185">
            <v>1392.33</v>
          </cell>
          <cell r="E185">
            <v>2411.75</v>
          </cell>
          <cell r="F185">
            <v>3346.0786000000003</v>
          </cell>
          <cell r="G185">
            <v>561.81000000000006</v>
          </cell>
          <cell r="H185">
            <v>1250.8100000000002</v>
          </cell>
          <cell r="I185">
            <v>5630.809190033443</v>
          </cell>
          <cell r="J185">
            <v>5767.08</v>
          </cell>
          <cell r="K185">
            <v>4220.2697039999994</v>
          </cell>
          <cell r="L185">
            <v>2794.3989657848629</v>
          </cell>
          <cell r="M185">
            <v>1267.0999999999999</v>
          </cell>
          <cell r="N185">
            <v>4605.66</v>
          </cell>
          <cell r="O185">
            <v>7233.8791919999994</v>
          </cell>
          <cell r="P185">
            <v>1721.4490499416559</v>
          </cell>
          <cell r="Q185">
            <v>307.73333333333318</v>
          </cell>
          <cell r="R185">
            <v>1000.4227999999998</v>
          </cell>
        </row>
        <row r="186">
          <cell r="A186">
            <v>2034</v>
          </cell>
          <cell r="B186">
            <v>4</v>
          </cell>
          <cell r="C186">
            <v>49035</v>
          </cell>
          <cell r="D186">
            <v>1236.71</v>
          </cell>
          <cell r="E186">
            <v>2191.81</v>
          </cell>
          <cell r="F186">
            <v>2974.7533000000003</v>
          </cell>
          <cell r="G186">
            <v>478.41999999999996</v>
          </cell>
          <cell r="H186">
            <v>1072.3800000000001</v>
          </cell>
          <cell r="I186">
            <v>4089.4660121136885</v>
          </cell>
          <cell r="J186">
            <v>4778.7300000000005</v>
          </cell>
          <cell r="K186">
            <v>3754.1672391999996</v>
          </cell>
          <cell r="L186">
            <v>2434.6766725063353</v>
          </cell>
          <cell r="M186">
            <v>1004.58</v>
          </cell>
          <cell r="N186">
            <v>4117.88</v>
          </cell>
          <cell r="O186">
            <v>6090.9038300000002</v>
          </cell>
          <cell r="P186">
            <v>1430.7148858281514</v>
          </cell>
          <cell r="Q186">
            <v>291.00599999999991</v>
          </cell>
          <cell r="R186">
            <v>894.97559999999976</v>
          </cell>
        </row>
        <row r="187">
          <cell r="A187">
            <v>2034</v>
          </cell>
          <cell r="B187">
            <v>5</v>
          </cell>
          <cell r="C187">
            <v>49065</v>
          </cell>
          <cell r="D187">
            <v>1176.1099999999999</v>
          </cell>
          <cell r="E187">
            <v>1978.63</v>
          </cell>
          <cell r="F187">
            <v>2847.1466000000005</v>
          </cell>
          <cell r="G187">
            <v>430.79</v>
          </cell>
          <cell r="H187">
            <v>968.31999999999994</v>
          </cell>
          <cell r="I187">
            <v>3590.9081231940709</v>
          </cell>
          <cell r="J187">
            <v>4553.78</v>
          </cell>
          <cell r="K187">
            <v>3744.5154459999994</v>
          </cell>
          <cell r="L187">
            <v>2220.1248110196075</v>
          </cell>
          <cell r="M187">
            <v>1005.8100000000001</v>
          </cell>
          <cell r="N187">
            <v>4143.95</v>
          </cell>
          <cell r="O187">
            <v>5495.4785110000003</v>
          </cell>
          <cell r="P187">
            <v>1401.3033081126866</v>
          </cell>
          <cell r="Q187">
            <v>278.10899999999998</v>
          </cell>
          <cell r="R187">
            <v>916.32600000000002</v>
          </cell>
        </row>
        <row r="188">
          <cell r="A188">
            <v>2034</v>
          </cell>
          <cell r="B188">
            <v>6</v>
          </cell>
          <cell r="C188">
            <v>49096</v>
          </cell>
          <cell r="D188">
            <v>1183.45</v>
          </cell>
          <cell r="E188">
            <v>2017.13</v>
          </cell>
          <cell r="F188">
            <v>2910.7388000000001</v>
          </cell>
          <cell r="G188">
            <v>421.61</v>
          </cell>
          <cell r="H188">
            <v>929.24</v>
          </cell>
          <cell r="I188">
            <v>4092.8215508858593</v>
          </cell>
          <cell r="J188">
            <v>4460.5599999999995</v>
          </cell>
          <cell r="K188">
            <v>3886.8357107999996</v>
          </cell>
          <cell r="L188">
            <v>2242.2351894206013</v>
          </cell>
          <cell r="M188">
            <v>1007.52</v>
          </cell>
          <cell r="N188">
            <v>4357.7</v>
          </cell>
          <cell r="O188">
            <v>5370.0078290000001</v>
          </cell>
          <cell r="P188">
            <v>1459.5406748989774</v>
          </cell>
          <cell r="Q188">
            <v>237.71433333333309</v>
          </cell>
          <cell r="R188">
            <v>912.07119999999986</v>
          </cell>
        </row>
        <row r="189">
          <cell r="A189">
            <v>2034</v>
          </cell>
          <cell r="B189">
            <v>7</v>
          </cell>
          <cell r="C189">
            <v>49126</v>
          </cell>
          <cell r="D189">
            <v>1369.84</v>
          </cell>
          <cell r="E189">
            <v>2324.9900000000002</v>
          </cell>
          <cell r="F189">
            <v>3245.942</v>
          </cell>
          <cell r="G189">
            <v>466.82</v>
          </cell>
          <cell r="H189">
            <v>1057.21</v>
          </cell>
          <cell r="I189">
            <v>4836.1351455854992</v>
          </cell>
          <cell r="J189">
            <v>4857.66</v>
          </cell>
          <cell r="K189">
            <v>4354.0585647999987</v>
          </cell>
          <cell r="L189">
            <v>2739.4598245854272</v>
          </cell>
          <cell r="M189">
            <v>1000.58</v>
          </cell>
          <cell r="N189">
            <v>4903.68</v>
          </cell>
          <cell r="O189">
            <v>6241.7349400000003</v>
          </cell>
          <cell r="P189">
            <v>1713.3826059175046</v>
          </cell>
          <cell r="Q189">
            <v>279.91233333333327</v>
          </cell>
          <cell r="R189">
            <v>1097.0973999999999</v>
          </cell>
        </row>
        <row r="190">
          <cell r="A190">
            <v>2034</v>
          </cell>
          <cell r="B190">
            <v>8</v>
          </cell>
          <cell r="C190">
            <v>49157</v>
          </cell>
          <cell r="D190">
            <v>1363.9799999999998</v>
          </cell>
          <cell r="E190">
            <v>2279.9699999999998</v>
          </cell>
          <cell r="F190">
            <v>3254.0481</v>
          </cell>
          <cell r="G190">
            <v>465.8</v>
          </cell>
          <cell r="H190">
            <v>1038.6400000000001</v>
          </cell>
          <cell r="I190">
            <v>4315.3141999613799</v>
          </cell>
          <cell r="J190">
            <v>4908.3900000000003</v>
          </cell>
          <cell r="K190">
            <v>4269.7312895999994</v>
          </cell>
          <cell r="L190">
            <v>2679.0063320375216</v>
          </cell>
          <cell r="M190">
            <v>1127.6499999999999</v>
          </cell>
          <cell r="N190">
            <v>4868.1500000000005</v>
          </cell>
          <cell r="O190">
            <v>6790.4562350000006</v>
          </cell>
          <cell r="P190">
            <v>1687.6092841322823</v>
          </cell>
          <cell r="Q190">
            <v>286.68100000000004</v>
          </cell>
          <cell r="R190">
            <v>1196.9189999999999</v>
          </cell>
        </row>
        <row r="191">
          <cell r="A191">
            <v>2034</v>
          </cell>
          <cell r="B191">
            <v>9</v>
          </cell>
          <cell r="C191">
            <v>49188</v>
          </cell>
          <cell r="D191">
            <v>1200.3899999999999</v>
          </cell>
          <cell r="E191">
            <v>2020.2599999999998</v>
          </cell>
          <cell r="F191">
            <v>2947.7879000000003</v>
          </cell>
          <cell r="G191">
            <v>440.19</v>
          </cell>
          <cell r="H191">
            <v>1013.71</v>
          </cell>
          <cell r="I191">
            <v>3636.3488733527524</v>
          </cell>
          <cell r="J191">
            <v>4639.04</v>
          </cell>
          <cell r="K191">
            <v>3873.3293675999998</v>
          </cell>
          <cell r="L191">
            <v>2476.8361218610589</v>
          </cell>
          <cell r="M191">
            <v>1014.24</v>
          </cell>
          <cell r="N191">
            <v>4238.5</v>
          </cell>
          <cell r="O191">
            <v>5683.2808509999995</v>
          </cell>
          <cell r="P191">
            <v>1436.1465629956801</v>
          </cell>
          <cell r="Q191">
            <v>326.80799999999988</v>
          </cell>
          <cell r="R191">
            <v>941.0852000000001</v>
          </cell>
        </row>
        <row r="192">
          <cell r="A192">
            <v>2034</v>
          </cell>
          <cell r="B192">
            <v>10</v>
          </cell>
          <cell r="C192">
            <v>49218</v>
          </cell>
          <cell r="D192">
            <v>1218.1299999999999</v>
          </cell>
          <cell r="E192">
            <v>2099.23</v>
          </cell>
          <cell r="F192">
            <v>3044.3194999999996</v>
          </cell>
          <cell r="G192">
            <v>473.97999999999996</v>
          </cell>
          <cell r="H192">
            <v>1084.5899999999999</v>
          </cell>
          <cell r="I192">
            <v>4511.3330309179191</v>
          </cell>
          <cell r="J192">
            <v>4956.05</v>
          </cell>
          <cell r="K192">
            <v>3927.6631043999996</v>
          </cell>
          <cell r="L192">
            <v>2822.6380679179947</v>
          </cell>
          <cell r="M192">
            <v>1126.8999999999999</v>
          </cell>
          <cell r="N192">
            <v>4252.55</v>
          </cell>
          <cell r="O192">
            <v>6252.3060700000005</v>
          </cell>
          <cell r="P192">
            <v>1500.74167262635</v>
          </cell>
          <cell r="Q192">
            <v>345.06933333333319</v>
          </cell>
          <cell r="R192">
            <v>892.24999999999989</v>
          </cell>
        </row>
        <row r="193">
          <cell r="A193">
            <v>2034</v>
          </cell>
          <cell r="B193">
            <v>11</v>
          </cell>
          <cell r="C193">
            <v>49249</v>
          </cell>
          <cell r="D193">
            <v>1284.1499999999999</v>
          </cell>
          <cell r="E193">
            <v>2178.3799999999997</v>
          </cell>
          <cell r="F193">
            <v>3173.4609</v>
          </cell>
          <cell r="G193">
            <v>512.69000000000005</v>
          </cell>
          <cell r="H193">
            <v>1157.6399999999999</v>
          </cell>
          <cell r="I193">
            <v>6430.5455271290393</v>
          </cell>
          <cell r="J193">
            <v>5813.43</v>
          </cell>
          <cell r="K193">
            <v>4125.4169375999991</v>
          </cell>
          <cell r="L193">
            <v>2811.4396243245951</v>
          </cell>
          <cell r="M193">
            <v>1161.6400000000001</v>
          </cell>
          <cell r="N193">
            <v>4336.2400000000007</v>
          </cell>
          <cell r="O193">
            <v>6767.1902060000002</v>
          </cell>
          <cell r="P193">
            <v>1612.3220474101959</v>
          </cell>
          <cell r="Q193">
            <v>357.47466666666628</v>
          </cell>
          <cell r="R193">
            <v>943.53660000000013</v>
          </cell>
        </row>
        <row r="194">
          <cell r="A194">
            <v>2034</v>
          </cell>
          <cell r="B194">
            <v>12</v>
          </cell>
          <cell r="C194">
            <v>49279</v>
          </cell>
          <cell r="D194">
            <v>1486.9199999999998</v>
          </cell>
          <cell r="E194">
            <v>2440.4700000000003</v>
          </cell>
          <cell r="F194">
            <v>3617.6999000000001</v>
          </cell>
          <cell r="G194">
            <v>629.14</v>
          </cell>
          <cell r="H194">
            <v>1308.05</v>
          </cell>
          <cell r="I194">
            <v>7833.8007924853009</v>
          </cell>
          <cell r="J194">
            <v>7082.3899999999994</v>
          </cell>
          <cell r="K194">
            <v>4659.0511183999997</v>
          </cell>
          <cell r="L194">
            <v>2899.5232407174421</v>
          </cell>
          <cell r="M194">
            <v>1304.6299999999999</v>
          </cell>
          <cell r="N194">
            <v>4888.04</v>
          </cell>
          <cell r="O194">
            <v>7916.0798619999996</v>
          </cell>
          <cell r="P194">
            <v>1919.6892412722534</v>
          </cell>
          <cell r="Q194">
            <v>448.60799999999972</v>
          </cell>
          <cell r="R194">
            <v>1120.2332000000001</v>
          </cell>
        </row>
        <row r="195">
          <cell r="A195">
            <v>2035</v>
          </cell>
          <cell r="B195">
            <v>1</v>
          </cell>
          <cell r="C195">
            <v>49310</v>
          </cell>
          <cell r="D195">
            <v>1540.79</v>
          </cell>
          <cell r="E195">
            <v>2474.41</v>
          </cell>
          <cell r="F195">
            <v>3699.3171000000002</v>
          </cell>
          <cell r="G195">
            <v>644.08000000000004</v>
          </cell>
          <cell r="H195">
            <v>1371.45</v>
          </cell>
          <cell r="I195">
            <v>8082.1423961554738</v>
          </cell>
          <cell r="J195">
            <v>7026.1</v>
          </cell>
          <cell r="K195">
            <v>4650.6738963999996</v>
          </cell>
          <cell r="L195">
            <v>3262.29092140385</v>
          </cell>
          <cell r="M195">
            <v>1410.82</v>
          </cell>
          <cell r="N195">
            <v>5019.0600000000004</v>
          </cell>
          <cell r="O195">
            <v>8853.5109030000003</v>
          </cell>
          <cell r="P195">
            <v>1975.5599808801148</v>
          </cell>
          <cell r="Q195">
            <v>448.67400000000015</v>
          </cell>
          <cell r="R195">
            <v>1065.9755999999998</v>
          </cell>
        </row>
        <row r="196">
          <cell r="A196">
            <v>2035</v>
          </cell>
          <cell r="B196">
            <v>2</v>
          </cell>
          <cell r="C196">
            <v>49341</v>
          </cell>
          <cell r="D196">
            <v>1366.6599999999999</v>
          </cell>
          <cell r="E196">
            <v>2209.15</v>
          </cell>
          <cell r="F196">
            <v>3302.7053000000005</v>
          </cell>
          <cell r="G196">
            <v>566.45000000000005</v>
          </cell>
          <cell r="H196">
            <v>1212.5999999999999</v>
          </cell>
          <cell r="I196">
            <v>6814.2473122788497</v>
          </cell>
          <cell r="J196">
            <v>5994</v>
          </cell>
          <cell r="K196">
            <v>4102.1560131999986</v>
          </cell>
          <cell r="L196">
            <v>2940.9431953224725</v>
          </cell>
          <cell r="M196">
            <v>1248.3900000000001</v>
          </cell>
          <cell r="N196">
            <v>4445.5</v>
          </cell>
          <cell r="O196">
            <v>7145.6262000000006</v>
          </cell>
          <cell r="P196">
            <v>1704.6574359841488</v>
          </cell>
          <cell r="Q196">
            <v>352.48166666666657</v>
          </cell>
          <cell r="R196">
            <v>873.20260000000007</v>
          </cell>
        </row>
        <row r="197">
          <cell r="A197">
            <v>2035</v>
          </cell>
          <cell r="B197">
            <v>3</v>
          </cell>
          <cell r="C197">
            <v>49369</v>
          </cell>
          <cell r="D197">
            <v>1392.33</v>
          </cell>
          <cell r="E197">
            <v>2411.75</v>
          </cell>
          <cell r="F197">
            <v>3346.0786000000003</v>
          </cell>
          <cell r="G197">
            <v>561.81000000000006</v>
          </cell>
          <cell r="H197">
            <v>1250.8100000000002</v>
          </cell>
          <cell r="I197">
            <v>5688.7475116339292</v>
          </cell>
          <cell r="J197">
            <v>5767.08</v>
          </cell>
          <cell r="K197">
            <v>4220.2697039999994</v>
          </cell>
          <cell r="L197">
            <v>2808.2461130332031</v>
          </cell>
          <cell r="M197">
            <v>1267.0999999999999</v>
          </cell>
          <cell r="N197">
            <v>4605.66</v>
          </cell>
          <cell r="O197">
            <v>7233.8791919999994</v>
          </cell>
          <cell r="P197">
            <v>1721.4490499416559</v>
          </cell>
          <cell r="Q197">
            <v>307.73333333333318</v>
          </cell>
          <cell r="R197">
            <v>1000.4227999999998</v>
          </cell>
        </row>
        <row r="198">
          <cell r="A198">
            <v>2035</v>
          </cell>
          <cell r="B198">
            <v>4</v>
          </cell>
          <cell r="C198">
            <v>49400</v>
          </cell>
          <cell r="D198">
            <v>1236.71</v>
          </cell>
          <cell r="E198">
            <v>2191.81</v>
          </cell>
          <cell r="F198">
            <v>2974.7533000000003</v>
          </cell>
          <cell r="G198">
            <v>478.41999999999996</v>
          </cell>
          <cell r="H198">
            <v>1072.3800000000001</v>
          </cell>
          <cell r="I198">
            <v>4145.7103375031702</v>
          </cell>
          <cell r="J198">
            <v>4778.7300000000005</v>
          </cell>
          <cell r="K198">
            <v>3754.1672391999996</v>
          </cell>
          <cell r="L198">
            <v>2475.6143107098246</v>
          </cell>
          <cell r="M198">
            <v>1004.58</v>
          </cell>
          <cell r="N198">
            <v>4117.88</v>
          </cell>
          <cell r="O198">
            <v>6090.9038300000002</v>
          </cell>
          <cell r="P198">
            <v>1430.7148858281514</v>
          </cell>
          <cell r="Q198">
            <v>291.00599999999991</v>
          </cell>
          <cell r="R198">
            <v>894.97559999999976</v>
          </cell>
        </row>
        <row r="199">
          <cell r="A199">
            <v>2035</v>
          </cell>
          <cell r="B199">
            <v>5</v>
          </cell>
          <cell r="C199">
            <v>49430</v>
          </cell>
          <cell r="D199">
            <v>1176.1099999999999</v>
          </cell>
          <cell r="E199">
            <v>1978.63</v>
          </cell>
          <cell r="F199">
            <v>2847.1466000000005</v>
          </cell>
          <cell r="G199">
            <v>430.79</v>
          </cell>
          <cell r="H199">
            <v>968.31999999999994</v>
          </cell>
          <cell r="I199">
            <v>3657.8638554336831</v>
          </cell>
          <cell r="J199">
            <v>4553.78</v>
          </cell>
          <cell r="K199">
            <v>3744.5154459999994</v>
          </cell>
          <cell r="L199">
            <v>2243.9788349429168</v>
          </cell>
          <cell r="M199">
            <v>1005.8100000000001</v>
          </cell>
          <cell r="N199">
            <v>4143.95</v>
          </cell>
          <cell r="O199">
            <v>5495.4785110000003</v>
          </cell>
          <cell r="P199">
            <v>1401.3033081126866</v>
          </cell>
          <cell r="Q199">
            <v>278.10899999999998</v>
          </cell>
          <cell r="R199">
            <v>916.32600000000002</v>
          </cell>
        </row>
        <row r="200">
          <cell r="A200">
            <v>2035</v>
          </cell>
          <cell r="B200">
            <v>6</v>
          </cell>
          <cell r="C200">
            <v>49461</v>
          </cell>
          <cell r="D200">
            <v>1183.45</v>
          </cell>
          <cell r="E200">
            <v>2017.13</v>
          </cell>
          <cell r="F200">
            <v>2910.7388000000001</v>
          </cell>
          <cell r="G200">
            <v>421.61</v>
          </cell>
          <cell r="H200">
            <v>929.24</v>
          </cell>
          <cell r="I200">
            <v>4165.9855791439268</v>
          </cell>
          <cell r="J200">
            <v>4460.5599999999995</v>
          </cell>
          <cell r="K200">
            <v>3886.8357107999996</v>
          </cell>
          <cell r="L200">
            <v>2251.763367745551</v>
          </cell>
          <cell r="M200">
            <v>1007.52</v>
          </cell>
          <cell r="N200">
            <v>4357.7</v>
          </cell>
          <cell r="O200">
            <v>5370.0078290000001</v>
          </cell>
          <cell r="P200">
            <v>1459.5406748989774</v>
          </cell>
          <cell r="Q200">
            <v>237.71433333333309</v>
          </cell>
          <cell r="R200">
            <v>912.07119999999986</v>
          </cell>
        </row>
        <row r="201">
          <cell r="A201">
            <v>2035</v>
          </cell>
          <cell r="B201">
            <v>7</v>
          </cell>
          <cell r="C201">
            <v>49491</v>
          </cell>
          <cell r="D201">
            <v>1369.84</v>
          </cell>
          <cell r="E201">
            <v>2324.9900000000002</v>
          </cell>
          <cell r="F201">
            <v>3245.942</v>
          </cell>
          <cell r="G201">
            <v>466.82</v>
          </cell>
          <cell r="H201">
            <v>1057.21</v>
          </cell>
          <cell r="I201">
            <v>4926.4502435228233</v>
          </cell>
          <cell r="J201">
            <v>4857.66</v>
          </cell>
          <cell r="K201">
            <v>4354.0585647999987</v>
          </cell>
          <cell r="L201">
            <v>2784.4018935185791</v>
          </cell>
          <cell r="M201">
            <v>1000.58</v>
          </cell>
          <cell r="N201">
            <v>4903.68</v>
          </cell>
          <cell r="O201">
            <v>6241.7349400000003</v>
          </cell>
          <cell r="P201">
            <v>1713.3826059175046</v>
          </cell>
          <cell r="Q201">
            <v>279.91233333333327</v>
          </cell>
          <cell r="R201">
            <v>1097.0973999999999</v>
          </cell>
        </row>
        <row r="202">
          <cell r="A202">
            <v>2035</v>
          </cell>
          <cell r="B202">
            <v>8</v>
          </cell>
          <cell r="C202">
            <v>49522</v>
          </cell>
          <cell r="D202">
            <v>1363.9799999999998</v>
          </cell>
          <cell r="E202">
            <v>2279.9699999999998</v>
          </cell>
          <cell r="F202">
            <v>3254.0481</v>
          </cell>
          <cell r="G202">
            <v>465.8</v>
          </cell>
          <cell r="H202">
            <v>1038.6400000000001</v>
          </cell>
          <cell r="I202">
            <v>4390.3752174989559</v>
          </cell>
          <cell r="J202">
            <v>4908.3900000000003</v>
          </cell>
          <cell r="K202">
            <v>4269.7312895999994</v>
          </cell>
          <cell r="L202">
            <v>2693.2567272357019</v>
          </cell>
          <cell r="M202">
            <v>1127.6499999999999</v>
          </cell>
          <cell r="N202">
            <v>4868.1500000000005</v>
          </cell>
          <cell r="O202">
            <v>6790.4562350000006</v>
          </cell>
          <cell r="P202">
            <v>1687.6092841322823</v>
          </cell>
          <cell r="Q202">
            <v>286.68100000000004</v>
          </cell>
          <cell r="R202">
            <v>1196.9189999999999</v>
          </cell>
        </row>
        <row r="203">
          <cell r="A203">
            <v>2035</v>
          </cell>
          <cell r="B203">
            <v>9</v>
          </cell>
          <cell r="C203">
            <v>49553</v>
          </cell>
          <cell r="D203">
            <v>1200.3899999999999</v>
          </cell>
          <cell r="E203">
            <v>2020.2599999999998</v>
          </cell>
          <cell r="F203">
            <v>2947.7879000000003</v>
          </cell>
          <cell r="G203">
            <v>440.19</v>
          </cell>
          <cell r="H203">
            <v>1013.71</v>
          </cell>
          <cell r="I203">
            <v>3694.9307777977306</v>
          </cell>
          <cell r="J203">
            <v>4639.04</v>
          </cell>
          <cell r="K203">
            <v>3873.3293675999998</v>
          </cell>
          <cell r="L203">
            <v>2484.0354704948704</v>
          </cell>
          <cell r="M203">
            <v>1014.24</v>
          </cell>
          <cell r="N203">
            <v>4238.5</v>
          </cell>
          <cell r="O203">
            <v>5683.2808509999995</v>
          </cell>
          <cell r="P203">
            <v>1436.1465629956801</v>
          </cell>
          <cell r="Q203">
            <v>326.80799999999988</v>
          </cell>
          <cell r="R203">
            <v>941.0852000000001</v>
          </cell>
        </row>
        <row r="204">
          <cell r="A204">
            <v>2035</v>
          </cell>
          <cell r="B204">
            <v>10</v>
          </cell>
          <cell r="C204">
            <v>49583</v>
          </cell>
          <cell r="D204">
            <v>1218.1299999999999</v>
          </cell>
          <cell r="E204">
            <v>2099.23</v>
          </cell>
          <cell r="F204">
            <v>3044.3194999999996</v>
          </cell>
          <cell r="G204">
            <v>473.97999999999996</v>
          </cell>
          <cell r="H204">
            <v>1084.5899999999999</v>
          </cell>
          <cell r="I204">
            <v>4582.7994441314931</v>
          </cell>
          <cell r="J204">
            <v>4956.05</v>
          </cell>
          <cell r="K204">
            <v>3927.6631043999996</v>
          </cell>
          <cell r="L204">
            <v>2875.96565016768</v>
          </cell>
          <cell r="M204">
            <v>1126.8999999999999</v>
          </cell>
          <cell r="N204">
            <v>4252.55</v>
          </cell>
          <cell r="O204">
            <v>6252.3060700000005</v>
          </cell>
          <cell r="P204">
            <v>1500.74167262635</v>
          </cell>
          <cell r="Q204">
            <v>345.06933333333319</v>
          </cell>
          <cell r="R204">
            <v>892.24999999999989</v>
          </cell>
        </row>
        <row r="205">
          <cell r="A205">
            <v>2035</v>
          </cell>
          <cell r="B205">
            <v>11</v>
          </cell>
          <cell r="C205">
            <v>49614</v>
          </cell>
          <cell r="D205">
            <v>1284.1499999999999</v>
          </cell>
          <cell r="E205">
            <v>2178.3799999999997</v>
          </cell>
          <cell r="F205">
            <v>3173.4609</v>
          </cell>
          <cell r="G205">
            <v>512.69000000000005</v>
          </cell>
          <cell r="H205">
            <v>1157.6399999999999</v>
          </cell>
          <cell r="I205">
            <v>6498.6588937167489</v>
          </cell>
          <cell r="J205">
            <v>5813.43</v>
          </cell>
          <cell r="K205">
            <v>4125.4169375999991</v>
          </cell>
          <cell r="L205">
            <v>2847.5396181286801</v>
          </cell>
          <cell r="M205">
            <v>1161.6400000000001</v>
          </cell>
          <cell r="N205">
            <v>4336.2400000000007</v>
          </cell>
          <cell r="O205">
            <v>6767.1902060000002</v>
          </cell>
          <cell r="P205">
            <v>1612.3220474101959</v>
          </cell>
          <cell r="Q205">
            <v>357.47466666666628</v>
          </cell>
          <cell r="R205">
            <v>943.53660000000013</v>
          </cell>
        </row>
        <row r="206">
          <cell r="A206">
            <v>2035</v>
          </cell>
          <cell r="B206">
            <v>12</v>
          </cell>
          <cell r="C206">
            <v>49644</v>
          </cell>
          <cell r="D206">
            <v>1486.9199999999998</v>
          </cell>
          <cell r="E206">
            <v>2440.4700000000003</v>
          </cell>
          <cell r="F206">
            <v>3617.6999000000001</v>
          </cell>
          <cell r="G206">
            <v>629.14</v>
          </cell>
          <cell r="H206">
            <v>1308.05</v>
          </cell>
          <cell r="I206">
            <v>7916.4346673459877</v>
          </cell>
          <cell r="J206">
            <v>7082.3899999999994</v>
          </cell>
          <cell r="K206">
            <v>4659.0511183999997</v>
          </cell>
          <cell r="L206">
            <v>2981.2277644853652</v>
          </cell>
          <cell r="M206">
            <v>1304.6299999999999</v>
          </cell>
          <cell r="N206">
            <v>4888.04</v>
          </cell>
          <cell r="O206">
            <v>7916.0798619999996</v>
          </cell>
          <cell r="P206">
            <v>1919.6892412722534</v>
          </cell>
          <cell r="Q206">
            <v>448.60799999999972</v>
          </cell>
          <cell r="R206">
            <v>1120.2332000000001</v>
          </cell>
        </row>
        <row r="207">
          <cell r="A207">
            <v>2036</v>
          </cell>
          <cell r="B207">
            <v>1</v>
          </cell>
          <cell r="C207">
            <v>49675</v>
          </cell>
          <cell r="D207">
            <v>1540.79</v>
          </cell>
          <cell r="E207">
            <v>2474.41</v>
          </cell>
          <cell r="F207">
            <v>3699.3171000000002</v>
          </cell>
          <cell r="G207">
            <v>644.08000000000004</v>
          </cell>
          <cell r="H207">
            <v>1371.45</v>
          </cell>
          <cell r="I207">
            <v>8318.1325189183317</v>
          </cell>
          <cell r="J207">
            <v>7026.1</v>
          </cell>
          <cell r="K207">
            <v>4650.6738963999996</v>
          </cell>
          <cell r="L207">
            <v>3317.9369878826465</v>
          </cell>
          <cell r="M207">
            <v>1410.82</v>
          </cell>
          <cell r="N207">
            <v>5019.0600000000004</v>
          </cell>
          <cell r="O207">
            <v>8853.5109030000003</v>
          </cell>
          <cell r="P207">
            <v>1975.5599808801148</v>
          </cell>
          <cell r="Q207">
            <v>448.67400000000015</v>
          </cell>
          <cell r="R207">
            <v>1065.9755999999998</v>
          </cell>
        </row>
        <row r="208">
          <cell r="A208">
            <v>2036</v>
          </cell>
          <cell r="B208">
            <v>2</v>
          </cell>
          <cell r="C208">
            <v>49706</v>
          </cell>
          <cell r="D208">
            <v>1366.6599999999999</v>
          </cell>
          <cell r="E208">
            <v>2209.15</v>
          </cell>
          <cell r="F208">
            <v>3302.7053000000005</v>
          </cell>
          <cell r="G208">
            <v>566.45000000000005</v>
          </cell>
          <cell r="H208">
            <v>1212.5999999999999</v>
          </cell>
          <cell r="I208">
            <v>6990.1338942137654</v>
          </cell>
          <cell r="J208">
            <v>5994</v>
          </cell>
          <cell r="K208">
            <v>4102.1560131999986</v>
          </cell>
          <cell r="L208">
            <v>3086.1851966228824</v>
          </cell>
          <cell r="M208">
            <v>1248.3900000000001</v>
          </cell>
          <cell r="N208">
            <v>4445.5</v>
          </cell>
          <cell r="O208">
            <v>7145.6262000000006</v>
          </cell>
          <cell r="P208">
            <v>1704.6574359841488</v>
          </cell>
          <cell r="Q208">
            <v>352.48166666666657</v>
          </cell>
          <cell r="R208">
            <v>873.20260000000007</v>
          </cell>
        </row>
        <row r="209">
          <cell r="A209">
            <v>2036</v>
          </cell>
          <cell r="B209">
            <v>3</v>
          </cell>
          <cell r="C209">
            <v>49735</v>
          </cell>
          <cell r="D209">
            <v>1392.33</v>
          </cell>
          <cell r="E209">
            <v>2411.75</v>
          </cell>
          <cell r="F209">
            <v>3346.0786000000003</v>
          </cell>
          <cell r="G209">
            <v>561.81000000000006</v>
          </cell>
          <cell r="H209">
            <v>1250.8100000000002</v>
          </cell>
          <cell r="I209">
            <v>5741.1315117234481</v>
          </cell>
          <cell r="J209">
            <v>5767.08</v>
          </cell>
          <cell r="K209">
            <v>4220.2697039999994</v>
          </cell>
          <cell r="L209">
            <v>2813.6340087917119</v>
          </cell>
          <cell r="M209">
            <v>1267.0999999999999</v>
          </cell>
          <cell r="N209">
            <v>4605.66</v>
          </cell>
          <cell r="O209">
            <v>7233.8791919999994</v>
          </cell>
          <cell r="P209">
            <v>1721.4490499416559</v>
          </cell>
          <cell r="Q209">
            <v>307.73333333333318</v>
          </cell>
          <cell r="R209">
            <v>1000.4227999999998</v>
          </cell>
        </row>
        <row r="210">
          <cell r="A210">
            <v>2036</v>
          </cell>
          <cell r="B210">
            <v>4</v>
          </cell>
          <cell r="C210">
            <v>49766</v>
          </cell>
          <cell r="D210">
            <v>1236.71</v>
          </cell>
          <cell r="E210">
            <v>2191.81</v>
          </cell>
          <cell r="F210">
            <v>2974.7533000000003</v>
          </cell>
          <cell r="G210">
            <v>478.41999999999996</v>
          </cell>
          <cell r="H210">
            <v>1072.3800000000001</v>
          </cell>
          <cell r="I210">
            <v>4122.0837672984026</v>
          </cell>
          <cell r="J210">
            <v>4778.7300000000005</v>
          </cell>
          <cell r="K210">
            <v>3754.1672391999996</v>
          </cell>
          <cell r="L210">
            <v>2512.375617312593</v>
          </cell>
          <cell r="M210">
            <v>1004.58</v>
          </cell>
          <cell r="N210">
            <v>4117.88</v>
          </cell>
          <cell r="O210">
            <v>6090.9038300000002</v>
          </cell>
          <cell r="P210">
            <v>1430.7148858281514</v>
          </cell>
          <cell r="Q210">
            <v>291.00599999999991</v>
          </cell>
          <cell r="R210">
            <v>894.97559999999976</v>
          </cell>
        </row>
        <row r="211">
          <cell r="A211">
            <v>2036</v>
          </cell>
          <cell r="B211">
            <v>5</v>
          </cell>
          <cell r="C211">
            <v>49796</v>
          </cell>
          <cell r="D211">
            <v>1176.1099999999999</v>
          </cell>
          <cell r="E211">
            <v>1978.63</v>
          </cell>
          <cell r="F211">
            <v>2847.1466000000005</v>
          </cell>
          <cell r="G211">
            <v>430.79</v>
          </cell>
          <cell r="H211">
            <v>968.31999999999994</v>
          </cell>
          <cell r="I211">
            <v>3609.0364394648918</v>
          </cell>
          <cell r="J211">
            <v>4553.78</v>
          </cell>
          <cell r="K211">
            <v>3744.5154459999994</v>
          </cell>
          <cell r="L211">
            <v>2244.1173538650605</v>
          </cell>
          <cell r="M211">
            <v>1005.8100000000001</v>
          </cell>
          <cell r="N211">
            <v>4143.95</v>
          </cell>
          <cell r="O211">
            <v>5495.4785110000003</v>
          </cell>
          <cell r="P211">
            <v>1401.3033081126866</v>
          </cell>
          <cell r="Q211">
            <v>278.10899999999998</v>
          </cell>
          <cell r="R211">
            <v>916.32600000000002</v>
          </cell>
        </row>
        <row r="212">
          <cell r="A212">
            <v>2036</v>
          </cell>
          <cell r="B212">
            <v>6</v>
          </cell>
          <cell r="C212">
            <v>49827</v>
          </cell>
          <cell r="D212">
            <v>1183.45</v>
          </cell>
          <cell r="E212">
            <v>2017.13</v>
          </cell>
          <cell r="F212">
            <v>2910.7388000000001</v>
          </cell>
          <cell r="G212">
            <v>421.61</v>
          </cell>
          <cell r="H212">
            <v>929.24</v>
          </cell>
          <cell r="I212">
            <v>4181.8955913671716</v>
          </cell>
          <cell r="J212">
            <v>4460.5599999999995</v>
          </cell>
          <cell r="K212">
            <v>3886.8357107999996</v>
          </cell>
          <cell r="L212">
            <v>2293.827801235062</v>
          </cell>
          <cell r="M212">
            <v>1007.52</v>
          </cell>
          <cell r="N212">
            <v>4357.7</v>
          </cell>
          <cell r="O212">
            <v>5370.0078290000001</v>
          </cell>
          <cell r="P212">
            <v>1459.5406748989774</v>
          </cell>
          <cell r="Q212">
            <v>237.71433333333309</v>
          </cell>
          <cell r="R212">
            <v>912.07119999999986</v>
          </cell>
        </row>
        <row r="213">
          <cell r="A213">
            <v>2036</v>
          </cell>
          <cell r="B213">
            <v>7</v>
          </cell>
          <cell r="C213">
            <v>49857</v>
          </cell>
          <cell r="D213">
            <v>1369.84</v>
          </cell>
          <cell r="E213">
            <v>2324.9900000000002</v>
          </cell>
          <cell r="F213">
            <v>3245.942</v>
          </cell>
          <cell r="G213">
            <v>466.82</v>
          </cell>
          <cell r="H213">
            <v>1057.21</v>
          </cell>
          <cell r="I213">
            <v>5001.2038697273938</v>
          </cell>
          <cell r="J213">
            <v>4857.66</v>
          </cell>
          <cell r="K213">
            <v>4354.0585647999987</v>
          </cell>
          <cell r="L213">
            <v>2846.9037776412597</v>
          </cell>
          <cell r="M213">
            <v>1000.58</v>
          </cell>
          <cell r="N213">
            <v>4903.68</v>
          </cell>
          <cell r="O213">
            <v>6241.7349400000003</v>
          </cell>
          <cell r="P213">
            <v>1713.3826059175046</v>
          </cell>
          <cell r="Q213">
            <v>279.91233333333327</v>
          </cell>
          <cell r="R213">
            <v>1097.0973999999999</v>
          </cell>
        </row>
        <row r="214">
          <cell r="A214">
            <v>2036</v>
          </cell>
          <cell r="B214">
            <v>8</v>
          </cell>
          <cell r="C214">
            <v>49888</v>
          </cell>
          <cell r="D214">
            <v>1363.9799999999998</v>
          </cell>
          <cell r="E214">
            <v>2279.9699999999998</v>
          </cell>
          <cell r="F214">
            <v>3254.0481</v>
          </cell>
          <cell r="G214">
            <v>465.8</v>
          </cell>
          <cell r="H214">
            <v>1038.6400000000001</v>
          </cell>
          <cell r="I214">
            <v>4404.643022791678</v>
          </cell>
          <cell r="J214">
            <v>4908.3900000000003</v>
          </cell>
          <cell r="K214">
            <v>4269.7312895999994</v>
          </cell>
          <cell r="L214">
            <v>2652.030511274113</v>
          </cell>
          <cell r="M214">
            <v>1127.6499999999999</v>
          </cell>
          <cell r="N214">
            <v>4868.1500000000005</v>
          </cell>
          <cell r="O214">
            <v>6790.4562350000006</v>
          </cell>
          <cell r="P214">
            <v>1687.6092841322823</v>
          </cell>
          <cell r="Q214">
            <v>286.68100000000004</v>
          </cell>
          <cell r="R214">
            <v>1196.9189999999999</v>
          </cell>
        </row>
        <row r="215">
          <cell r="A215">
            <v>2036</v>
          </cell>
          <cell r="B215">
            <v>9</v>
          </cell>
          <cell r="C215">
            <v>49919</v>
          </cell>
          <cell r="D215">
            <v>1200.3899999999999</v>
          </cell>
          <cell r="E215">
            <v>2020.2599999999998</v>
          </cell>
          <cell r="F215">
            <v>2947.7879000000003</v>
          </cell>
          <cell r="G215">
            <v>440.19</v>
          </cell>
          <cell r="H215">
            <v>1013.71</v>
          </cell>
          <cell r="I215">
            <v>3667.2836367593454</v>
          </cell>
          <cell r="J215">
            <v>4639.04</v>
          </cell>
          <cell r="K215">
            <v>3873.3293675999998</v>
          </cell>
          <cell r="L215">
            <v>2541.8426610592041</v>
          </cell>
          <cell r="M215">
            <v>1014.24</v>
          </cell>
          <cell r="N215">
            <v>4238.5</v>
          </cell>
          <cell r="O215">
            <v>5683.2808509999995</v>
          </cell>
          <cell r="P215">
            <v>1436.1465629956801</v>
          </cell>
          <cell r="Q215">
            <v>326.80799999999988</v>
          </cell>
          <cell r="R215">
            <v>941.0852000000001</v>
          </cell>
        </row>
        <row r="216">
          <cell r="A216">
            <v>2036</v>
          </cell>
          <cell r="B216">
            <v>10</v>
          </cell>
          <cell r="C216">
            <v>49949</v>
          </cell>
          <cell r="D216">
            <v>1218.1299999999999</v>
          </cell>
          <cell r="E216">
            <v>2099.23</v>
          </cell>
          <cell r="F216">
            <v>3044.3194999999996</v>
          </cell>
          <cell r="G216">
            <v>473.97999999999996</v>
          </cell>
          <cell r="H216">
            <v>1084.5899999999999</v>
          </cell>
          <cell r="I216">
            <v>4607.625831841804</v>
          </cell>
          <cell r="J216">
            <v>4956.05</v>
          </cell>
          <cell r="K216">
            <v>3927.6631043999996</v>
          </cell>
          <cell r="L216">
            <v>2918.7212358406441</v>
          </cell>
          <cell r="M216">
            <v>1126.8999999999999</v>
          </cell>
          <cell r="N216">
            <v>4252.55</v>
          </cell>
          <cell r="O216">
            <v>6252.3060700000005</v>
          </cell>
          <cell r="P216">
            <v>1500.74167262635</v>
          </cell>
          <cell r="Q216">
            <v>345.06933333333319</v>
          </cell>
          <cell r="R216">
            <v>892.24999999999989</v>
          </cell>
        </row>
        <row r="217">
          <cell r="A217">
            <v>2036</v>
          </cell>
          <cell r="B217">
            <v>11</v>
          </cell>
          <cell r="C217">
            <v>49980</v>
          </cell>
          <cell r="D217">
            <v>1284.1499999999999</v>
          </cell>
          <cell r="E217">
            <v>2178.3799999999997</v>
          </cell>
          <cell r="F217">
            <v>3173.4609</v>
          </cell>
          <cell r="G217">
            <v>512.69000000000005</v>
          </cell>
          <cell r="H217">
            <v>1157.6399999999999</v>
          </cell>
          <cell r="I217">
            <v>6639.0408372066813</v>
          </cell>
          <cell r="J217">
            <v>5813.43</v>
          </cell>
          <cell r="K217">
            <v>4125.4169375999991</v>
          </cell>
          <cell r="L217">
            <v>2857.2905587989294</v>
          </cell>
          <cell r="M217">
            <v>1161.6400000000001</v>
          </cell>
          <cell r="N217">
            <v>4336.2400000000007</v>
          </cell>
          <cell r="O217">
            <v>6767.1902060000002</v>
          </cell>
          <cell r="P217">
            <v>1612.3220474101959</v>
          </cell>
          <cell r="Q217">
            <v>357.47466666666628</v>
          </cell>
          <cell r="R217">
            <v>943.53660000000013</v>
          </cell>
        </row>
        <row r="218">
          <cell r="A218">
            <v>2036</v>
          </cell>
          <cell r="B218">
            <v>12</v>
          </cell>
          <cell r="C218">
            <v>50010</v>
          </cell>
          <cell r="D218">
            <v>1486.9199999999998</v>
          </cell>
          <cell r="E218">
            <v>2440.4700000000003</v>
          </cell>
          <cell r="F218">
            <v>3617.6999000000001</v>
          </cell>
          <cell r="G218">
            <v>629.14</v>
          </cell>
          <cell r="H218">
            <v>1308.05</v>
          </cell>
          <cell r="I218">
            <v>8158.2220845460879</v>
          </cell>
          <cell r="J218">
            <v>7082.3899999999994</v>
          </cell>
          <cell r="K218">
            <v>4659.0511183999997</v>
          </cell>
          <cell r="L218">
            <v>3053.6689674215536</v>
          </cell>
          <cell r="M218">
            <v>1304.6299999999999</v>
          </cell>
          <cell r="N218">
            <v>4888.04</v>
          </cell>
          <cell r="O218">
            <v>7916.0798619999996</v>
          </cell>
          <cell r="P218">
            <v>1919.6892412722534</v>
          </cell>
          <cell r="Q218">
            <v>448.60799999999972</v>
          </cell>
          <cell r="R218">
            <v>1120.2332000000001</v>
          </cell>
        </row>
        <row r="219">
          <cell r="A219">
            <v>2037</v>
          </cell>
          <cell r="B219">
            <v>1</v>
          </cell>
          <cell r="C219">
            <v>50041</v>
          </cell>
          <cell r="D219">
            <v>1540.79</v>
          </cell>
          <cell r="E219">
            <v>2474.41</v>
          </cell>
          <cell r="F219">
            <v>3699.3171000000002</v>
          </cell>
          <cell r="G219">
            <v>644.08000000000004</v>
          </cell>
          <cell r="H219">
            <v>1371.45</v>
          </cell>
          <cell r="I219">
            <v>8372.5908226379452</v>
          </cell>
          <cell r="J219">
            <v>7026.1</v>
          </cell>
          <cell r="K219">
            <v>4650.6738963999996</v>
          </cell>
          <cell r="L219">
            <v>3338.8837511366264</v>
          </cell>
          <cell r="M219">
            <v>1410.82</v>
          </cell>
          <cell r="N219">
            <v>5019.0600000000004</v>
          </cell>
          <cell r="O219">
            <v>8853.5109030000003</v>
          </cell>
          <cell r="P219">
            <v>1975.5599808801148</v>
          </cell>
          <cell r="Q219">
            <v>448.67400000000015</v>
          </cell>
          <cell r="R219">
            <v>1065.9755999999998</v>
          </cell>
        </row>
        <row r="220">
          <cell r="A220">
            <v>2037</v>
          </cell>
          <cell r="B220">
            <v>2</v>
          </cell>
          <cell r="C220">
            <v>50072</v>
          </cell>
          <cell r="D220">
            <v>1366.6599999999999</v>
          </cell>
          <cell r="E220">
            <v>2209.15</v>
          </cell>
          <cell r="F220">
            <v>3302.7053000000005</v>
          </cell>
          <cell r="G220">
            <v>566.45000000000005</v>
          </cell>
          <cell r="H220">
            <v>1212.5999999999999</v>
          </cell>
          <cell r="I220">
            <v>7010.2317262420584</v>
          </cell>
          <cell r="J220">
            <v>5994</v>
          </cell>
          <cell r="K220">
            <v>4102.1560131999986</v>
          </cell>
          <cell r="L220">
            <v>3015.1093687744551</v>
          </cell>
          <cell r="M220">
            <v>1248.3900000000001</v>
          </cell>
          <cell r="N220">
            <v>4445.5</v>
          </cell>
          <cell r="O220">
            <v>7145.6262000000006</v>
          </cell>
          <cell r="P220">
            <v>1704.6574359841488</v>
          </cell>
          <cell r="Q220">
            <v>352.48166666666657</v>
          </cell>
          <cell r="R220">
            <v>873.20260000000007</v>
          </cell>
        </row>
        <row r="221">
          <cell r="A221">
            <v>2037</v>
          </cell>
          <cell r="B221">
            <v>3</v>
          </cell>
          <cell r="C221">
            <v>50100</v>
          </cell>
          <cell r="D221">
            <v>1392.33</v>
          </cell>
          <cell r="E221">
            <v>2411.75</v>
          </cell>
          <cell r="F221">
            <v>3346.0786000000003</v>
          </cell>
          <cell r="G221">
            <v>561.81000000000006</v>
          </cell>
          <cell r="H221">
            <v>1250.8100000000002</v>
          </cell>
          <cell r="I221">
            <v>5780.5754999788142</v>
          </cell>
          <cell r="J221">
            <v>5767.08</v>
          </cell>
          <cell r="K221">
            <v>4220.2697039999994</v>
          </cell>
          <cell r="L221">
            <v>2884.9545247458123</v>
          </cell>
          <cell r="M221">
            <v>1267.0999999999999</v>
          </cell>
          <cell r="N221">
            <v>4605.66</v>
          </cell>
          <cell r="O221">
            <v>7233.8791919999994</v>
          </cell>
          <cell r="P221">
            <v>1721.4490499416559</v>
          </cell>
          <cell r="Q221">
            <v>307.73333333333318</v>
          </cell>
          <cell r="R221">
            <v>1000.4227999999998</v>
          </cell>
        </row>
        <row r="222">
          <cell r="A222">
            <v>2037</v>
          </cell>
          <cell r="B222">
            <v>4</v>
          </cell>
          <cell r="C222">
            <v>50131</v>
          </cell>
          <cell r="D222">
            <v>1236.71</v>
          </cell>
          <cell r="E222">
            <v>2191.81</v>
          </cell>
          <cell r="F222">
            <v>2974.7533000000003</v>
          </cell>
          <cell r="G222">
            <v>478.41999999999996</v>
          </cell>
          <cell r="H222">
            <v>1072.3800000000001</v>
          </cell>
          <cell r="I222">
            <v>4179.2478112162662</v>
          </cell>
          <cell r="J222">
            <v>4778.7300000000005</v>
          </cell>
          <cell r="K222">
            <v>3754.1672391999996</v>
          </cell>
          <cell r="L222">
            <v>2564.0108436800701</v>
          </cell>
          <cell r="M222">
            <v>1004.58</v>
          </cell>
          <cell r="N222">
            <v>4117.88</v>
          </cell>
          <cell r="O222">
            <v>6090.9038300000002</v>
          </cell>
          <cell r="P222">
            <v>1430.7148858281514</v>
          </cell>
          <cell r="Q222">
            <v>291.00599999999991</v>
          </cell>
          <cell r="R222">
            <v>894.97559999999976</v>
          </cell>
        </row>
        <row r="223">
          <cell r="A223">
            <v>2037</v>
          </cell>
          <cell r="B223">
            <v>5</v>
          </cell>
          <cell r="C223">
            <v>50161</v>
          </cell>
          <cell r="D223">
            <v>1176.1099999999999</v>
          </cell>
          <cell r="E223">
            <v>1978.63</v>
          </cell>
          <cell r="F223">
            <v>2847.1466000000005</v>
          </cell>
          <cell r="G223">
            <v>430.79</v>
          </cell>
          <cell r="H223">
            <v>968.31999999999994</v>
          </cell>
          <cell r="I223">
            <v>3689.9936998723479</v>
          </cell>
          <cell r="J223">
            <v>4553.78</v>
          </cell>
          <cell r="K223">
            <v>3744.5154459999994</v>
          </cell>
          <cell r="L223">
            <v>2297.6645070451195</v>
          </cell>
          <cell r="M223">
            <v>1005.8100000000001</v>
          </cell>
          <cell r="N223">
            <v>4143.95</v>
          </cell>
          <cell r="O223">
            <v>5495.4785110000003</v>
          </cell>
          <cell r="P223">
            <v>1401.3033081126866</v>
          </cell>
          <cell r="Q223">
            <v>278.10899999999998</v>
          </cell>
          <cell r="R223">
            <v>916.32600000000002</v>
          </cell>
        </row>
        <row r="224">
          <cell r="A224">
            <v>2037</v>
          </cell>
          <cell r="B224">
            <v>6</v>
          </cell>
          <cell r="C224">
            <v>50192</v>
          </cell>
          <cell r="D224">
            <v>1183.45</v>
          </cell>
          <cell r="E224">
            <v>2017.13</v>
          </cell>
          <cell r="F224">
            <v>2910.7388000000001</v>
          </cell>
          <cell r="G224">
            <v>421.61</v>
          </cell>
          <cell r="H224">
            <v>929.24</v>
          </cell>
          <cell r="I224">
            <v>4250.181255767603</v>
          </cell>
          <cell r="J224">
            <v>4460.5599999999995</v>
          </cell>
          <cell r="K224">
            <v>3886.8357107999996</v>
          </cell>
          <cell r="L224">
            <v>2318.7649218829515</v>
          </cell>
          <cell r="M224">
            <v>1007.52</v>
          </cell>
          <cell r="N224">
            <v>4357.7</v>
          </cell>
          <cell r="O224">
            <v>5370.0078290000001</v>
          </cell>
          <cell r="P224">
            <v>1459.5406748989774</v>
          </cell>
          <cell r="Q224">
            <v>237.71433333333309</v>
          </cell>
          <cell r="R224">
            <v>912.07119999999986</v>
          </cell>
        </row>
        <row r="225">
          <cell r="A225">
            <v>2037</v>
          </cell>
          <cell r="B225">
            <v>7</v>
          </cell>
          <cell r="C225">
            <v>50222</v>
          </cell>
          <cell r="D225">
            <v>1369.84</v>
          </cell>
          <cell r="E225">
            <v>2324.9900000000002</v>
          </cell>
          <cell r="F225">
            <v>3245.942</v>
          </cell>
          <cell r="G225">
            <v>466.82</v>
          </cell>
          <cell r="H225">
            <v>1057.21</v>
          </cell>
          <cell r="I225">
            <v>5079.2780795445169</v>
          </cell>
          <cell r="J225">
            <v>4857.66</v>
          </cell>
          <cell r="K225">
            <v>4354.0585647999987</v>
          </cell>
          <cell r="L225">
            <v>2840.3179165886445</v>
          </cell>
          <cell r="M225">
            <v>1000.58</v>
          </cell>
          <cell r="N225">
            <v>4903.68</v>
          </cell>
          <cell r="O225">
            <v>6241.7349400000003</v>
          </cell>
          <cell r="P225">
            <v>1713.3826059175046</v>
          </cell>
          <cell r="Q225">
            <v>279.91233333333327</v>
          </cell>
          <cell r="R225">
            <v>1097.0973999999999</v>
          </cell>
        </row>
        <row r="226">
          <cell r="A226">
            <v>2037</v>
          </cell>
          <cell r="B226">
            <v>8</v>
          </cell>
          <cell r="C226">
            <v>50253</v>
          </cell>
          <cell r="D226">
            <v>1363.9799999999998</v>
          </cell>
          <cell r="E226">
            <v>2279.9699999999998</v>
          </cell>
          <cell r="F226">
            <v>3254.0481</v>
          </cell>
          <cell r="G226">
            <v>465.8</v>
          </cell>
          <cell r="H226">
            <v>1038.6400000000001</v>
          </cell>
          <cell r="I226">
            <v>4498.4674798670649</v>
          </cell>
          <cell r="J226">
            <v>4908.3900000000003</v>
          </cell>
          <cell r="K226">
            <v>4269.7312895999994</v>
          </cell>
          <cell r="L226">
            <v>2746.7177448276839</v>
          </cell>
          <cell r="M226">
            <v>1127.6499999999999</v>
          </cell>
          <cell r="N226">
            <v>4868.1500000000005</v>
          </cell>
          <cell r="O226">
            <v>6790.4562350000006</v>
          </cell>
          <cell r="P226">
            <v>1687.6092841322823</v>
          </cell>
          <cell r="Q226">
            <v>286.68100000000004</v>
          </cell>
          <cell r="R226">
            <v>1196.9189999999999</v>
          </cell>
        </row>
        <row r="227">
          <cell r="A227">
            <v>2037</v>
          </cell>
          <cell r="B227">
            <v>9</v>
          </cell>
          <cell r="C227">
            <v>50284</v>
          </cell>
          <cell r="D227">
            <v>1200.3899999999999</v>
          </cell>
          <cell r="E227">
            <v>2020.2599999999998</v>
          </cell>
          <cell r="F227">
            <v>2947.7879000000003</v>
          </cell>
          <cell r="G227">
            <v>440.19</v>
          </cell>
          <cell r="H227">
            <v>1013.71</v>
          </cell>
          <cell r="I227">
            <v>3742.3627680216987</v>
          </cell>
          <cell r="J227">
            <v>4639.04</v>
          </cell>
          <cell r="K227">
            <v>3873.3293675999998</v>
          </cell>
          <cell r="L227">
            <v>2577.9158687660438</v>
          </cell>
          <cell r="M227">
            <v>1014.24</v>
          </cell>
          <cell r="N227">
            <v>4238.5</v>
          </cell>
          <cell r="O227">
            <v>5683.2808509999995</v>
          </cell>
          <cell r="P227">
            <v>1436.1465629956801</v>
          </cell>
          <cell r="Q227">
            <v>326.80799999999988</v>
          </cell>
          <cell r="R227">
            <v>941.0852000000001</v>
          </cell>
        </row>
        <row r="228">
          <cell r="A228">
            <v>2037</v>
          </cell>
          <cell r="B228">
            <v>10</v>
          </cell>
          <cell r="C228">
            <v>50314</v>
          </cell>
          <cell r="D228">
            <v>1218.1299999999999</v>
          </cell>
          <cell r="E228">
            <v>2099.23</v>
          </cell>
          <cell r="F228">
            <v>3044.3194999999996</v>
          </cell>
          <cell r="G228">
            <v>473.97999999999996</v>
          </cell>
          <cell r="H228">
            <v>1084.5899999999999</v>
          </cell>
          <cell r="I228">
            <v>4673.0397622727287</v>
          </cell>
          <cell r="J228">
            <v>4956.05</v>
          </cell>
          <cell r="K228">
            <v>3927.6631043999996</v>
          </cell>
          <cell r="L228">
            <v>2915.9825913715836</v>
          </cell>
          <cell r="M228">
            <v>1126.8999999999999</v>
          </cell>
          <cell r="N228">
            <v>4252.55</v>
          </cell>
          <cell r="O228">
            <v>6252.3060700000005</v>
          </cell>
          <cell r="P228">
            <v>1500.74167262635</v>
          </cell>
          <cell r="Q228">
            <v>345.06933333333319</v>
          </cell>
          <cell r="R228">
            <v>892.24999999999989</v>
          </cell>
        </row>
        <row r="229">
          <cell r="A229">
            <v>2037</v>
          </cell>
          <cell r="B229">
            <v>11</v>
          </cell>
          <cell r="C229">
            <v>50345</v>
          </cell>
          <cell r="D229">
            <v>1284.1499999999999</v>
          </cell>
          <cell r="E229">
            <v>2178.3799999999997</v>
          </cell>
          <cell r="F229">
            <v>3173.4609</v>
          </cell>
          <cell r="G229">
            <v>512.69000000000005</v>
          </cell>
          <cell r="H229">
            <v>1157.6399999999999</v>
          </cell>
          <cell r="I229">
            <v>6675.0188524927889</v>
          </cell>
          <cell r="J229">
            <v>5813.43</v>
          </cell>
          <cell r="K229">
            <v>4125.4169375999991</v>
          </cell>
          <cell r="L229">
            <v>2898.5802446432499</v>
          </cell>
          <cell r="M229">
            <v>1161.6400000000001</v>
          </cell>
          <cell r="N229">
            <v>4336.2400000000007</v>
          </cell>
          <cell r="O229">
            <v>6767.1902060000002</v>
          </cell>
          <cell r="P229">
            <v>1612.3220474101959</v>
          </cell>
          <cell r="Q229">
            <v>357.47466666666628</v>
          </cell>
          <cell r="R229">
            <v>943.53660000000013</v>
          </cell>
        </row>
        <row r="230">
          <cell r="A230">
            <v>2037</v>
          </cell>
          <cell r="B230">
            <v>12</v>
          </cell>
          <cell r="C230">
            <v>50375</v>
          </cell>
          <cell r="D230">
            <v>1486.9199999999998</v>
          </cell>
          <cell r="E230">
            <v>2440.4700000000003</v>
          </cell>
          <cell r="F230">
            <v>3617.6999000000001</v>
          </cell>
          <cell r="G230">
            <v>629.14</v>
          </cell>
          <cell r="H230">
            <v>1308.05</v>
          </cell>
          <cell r="I230">
            <v>8185.1721864581095</v>
          </cell>
          <cell r="J230">
            <v>7082.3899999999994</v>
          </cell>
          <cell r="K230">
            <v>4659.0511183999997</v>
          </cell>
          <cell r="L230">
            <v>3075.3589526352926</v>
          </cell>
          <cell r="M230">
            <v>1304.6299999999999</v>
          </cell>
          <cell r="N230">
            <v>4888.04</v>
          </cell>
          <cell r="O230">
            <v>7916.0798619999996</v>
          </cell>
          <cell r="P230">
            <v>1919.6892412722534</v>
          </cell>
          <cell r="Q230">
            <v>448.60799999999972</v>
          </cell>
          <cell r="R230">
            <v>1120.2332000000001</v>
          </cell>
        </row>
        <row r="231">
          <cell r="A231">
            <v>2038</v>
          </cell>
          <cell r="B231">
            <v>1</v>
          </cell>
          <cell r="C231">
            <v>50406</v>
          </cell>
          <cell r="D231">
            <v>1540.79</v>
          </cell>
          <cell r="E231">
            <v>2474.41</v>
          </cell>
          <cell r="F231">
            <v>3699.3171000000002</v>
          </cell>
          <cell r="G231">
            <v>644.08000000000004</v>
          </cell>
          <cell r="H231">
            <v>1371.45</v>
          </cell>
          <cell r="I231">
            <v>8322.9711180381819</v>
          </cell>
          <cell r="J231">
            <v>7026.1</v>
          </cell>
          <cell r="K231">
            <v>4650.6738963999996</v>
          </cell>
          <cell r="L231">
            <v>3374.0398472658385</v>
          </cell>
          <cell r="M231">
            <v>1410.82</v>
          </cell>
          <cell r="N231">
            <v>5019.0600000000004</v>
          </cell>
          <cell r="O231">
            <v>8853.5109030000003</v>
          </cell>
          <cell r="P231">
            <v>1975.5599808801148</v>
          </cell>
          <cell r="Q231">
            <v>448.67400000000015</v>
          </cell>
          <cell r="R231">
            <v>1065.9755999999998</v>
          </cell>
        </row>
        <row r="232">
          <cell r="A232">
            <v>2038</v>
          </cell>
          <cell r="B232">
            <v>2</v>
          </cell>
          <cell r="C232">
            <v>50437</v>
          </cell>
          <cell r="D232">
            <v>1366.6599999999999</v>
          </cell>
          <cell r="E232">
            <v>2209.15</v>
          </cell>
          <cell r="F232">
            <v>3302.7053000000005</v>
          </cell>
          <cell r="G232">
            <v>566.45000000000005</v>
          </cell>
          <cell r="H232">
            <v>1212.5999999999999</v>
          </cell>
          <cell r="I232">
            <v>6973.0839813681614</v>
          </cell>
          <cell r="J232">
            <v>5994</v>
          </cell>
          <cell r="K232">
            <v>4102.1560131999986</v>
          </cell>
          <cell r="L232">
            <v>3049.2177062149372</v>
          </cell>
          <cell r="M232">
            <v>1248.3900000000001</v>
          </cell>
          <cell r="N232">
            <v>4445.5</v>
          </cell>
          <cell r="O232">
            <v>7145.6262000000006</v>
          </cell>
          <cell r="P232">
            <v>1704.6574359841488</v>
          </cell>
          <cell r="Q232">
            <v>352.48166666666657</v>
          </cell>
          <cell r="R232">
            <v>873.20260000000007</v>
          </cell>
        </row>
        <row r="233">
          <cell r="A233">
            <v>2038</v>
          </cell>
          <cell r="B233">
            <v>3</v>
          </cell>
          <cell r="C233">
            <v>50465</v>
          </cell>
          <cell r="D233">
            <v>1392.33</v>
          </cell>
          <cell r="E233">
            <v>2411.75</v>
          </cell>
          <cell r="F233">
            <v>3346.0786000000003</v>
          </cell>
          <cell r="G233">
            <v>561.81000000000006</v>
          </cell>
          <cell r="H233">
            <v>1250.8100000000002</v>
          </cell>
          <cell r="I233">
            <v>5810.1763999639979</v>
          </cell>
          <cell r="J233">
            <v>5767.08</v>
          </cell>
          <cell r="K233">
            <v>4220.2697039999994</v>
          </cell>
          <cell r="L233">
            <v>2926.882942429289</v>
          </cell>
          <cell r="M233">
            <v>1267.0999999999999</v>
          </cell>
          <cell r="N233">
            <v>4605.66</v>
          </cell>
          <cell r="O233">
            <v>7233.8791919999994</v>
          </cell>
          <cell r="P233">
            <v>1721.4490499416559</v>
          </cell>
          <cell r="Q233">
            <v>307.73333333333318</v>
          </cell>
          <cell r="R233">
            <v>1000.4227999999998</v>
          </cell>
        </row>
        <row r="234">
          <cell r="A234">
            <v>2038</v>
          </cell>
          <cell r="B234">
            <v>4</v>
          </cell>
          <cell r="C234">
            <v>50496</v>
          </cell>
          <cell r="D234">
            <v>1236.71</v>
          </cell>
          <cell r="E234">
            <v>2191.81</v>
          </cell>
          <cell r="F234">
            <v>2974.7533000000003</v>
          </cell>
          <cell r="G234">
            <v>478.41999999999996</v>
          </cell>
          <cell r="H234">
            <v>1072.3800000000001</v>
          </cell>
          <cell r="I234">
            <v>4273.4835865858131</v>
          </cell>
          <cell r="J234">
            <v>4778.7300000000005</v>
          </cell>
          <cell r="K234">
            <v>3754.1672391999996</v>
          </cell>
          <cell r="L234">
            <v>2584.0380583306669</v>
          </cell>
          <cell r="M234">
            <v>1004.58</v>
          </cell>
          <cell r="N234">
            <v>4117.88</v>
          </cell>
          <cell r="O234">
            <v>6090.9038300000002</v>
          </cell>
          <cell r="P234">
            <v>1430.7148858281514</v>
          </cell>
          <cell r="Q234">
            <v>291.00599999999991</v>
          </cell>
          <cell r="R234">
            <v>894.97559999999976</v>
          </cell>
        </row>
        <row r="235">
          <cell r="A235">
            <v>2038</v>
          </cell>
          <cell r="B235">
            <v>5</v>
          </cell>
          <cell r="C235">
            <v>50526</v>
          </cell>
          <cell r="D235">
            <v>1176.1099999999999</v>
          </cell>
          <cell r="E235">
            <v>1978.63</v>
          </cell>
          <cell r="F235">
            <v>2847.1466000000005</v>
          </cell>
          <cell r="G235">
            <v>430.79</v>
          </cell>
          <cell r="H235">
            <v>968.31999999999994</v>
          </cell>
          <cell r="I235">
            <v>3824.7646517376184</v>
          </cell>
          <cell r="J235">
            <v>4553.78</v>
          </cell>
          <cell r="K235">
            <v>3744.5154459999994</v>
          </cell>
          <cell r="L235">
            <v>2323.8019621234585</v>
          </cell>
          <cell r="M235">
            <v>1005.8100000000001</v>
          </cell>
          <cell r="N235">
            <v>4143.95</v>
          </cell>
          <cell r="O235">
            <v>5495.4785110000003</v>
          </cell>
          <cell r="P235">
            <v>1401.3033081126866</v>
          </cell>
          <cell r="Q235">
            <v>278.10899999999998</v>
          </cell>
          <cell r="R235">
            <v>916.32600000000002</v>
          </cell>
        </row>
        <row r="236">
          <cell r="A236">
            <v>2038</v>
          </cell>
          <cell r="B236">
            <v>6</v>
          </cell>
          <cell r="C236">
            <v>50557</v>
          </cell>
          <cell r="D236">
            <v>1183.45</v>
          </cell>
          <cell r="E236">
            <v>2017.13</v>
          </cell>
          <cell r="F236">
            <v>2910.7388000000001</v>
          </cell>
          <cell r="G236">
            <v>421.61</v>
          </cell>
          <cell r="H236">
            <v>929.24</v>
          </cell>
          <cell r="I236">
            <v>4356.7779220412867</v>
          </cell>
          <cell r="J236">
            <v>4460.5599999999995</v>
          </cell>
          <cell r="K236">
            <v>3886.8357107999996</v>
          </cell>
          <cell r="L236">
            <v>2351.3948096206668</v>
          </cell>
          <cell r="M236">
            <v>1007.52</v>
          </cell>
          <cell r="N236">
            <v>4357.7</v>
          </cell>
          <cell r="O236">
            <v>5370.0078290000001</v>
          </cell>
          <cell r="P236">
            <v>1459.5406748989774</v>
          </cell>
          <cell r="Q236">
            <v>237.71433333333309</v>
          </cell>
          <cell r="R236">
            <v>912.07119999999986</v>
          </cell>
        </row>
        <row r="237">
          <cell r="A237">
            <v>2038</v>
          </cell>
          <cell r="B237">
            <v>7</v>
          </cell>
          <cell r="C237">
            <v>50587</v>
          </cell>
          <cell r="D237">
            <v>1369.84</v>
          </cell>
          <cell r="E237">
            <v>2324.9900000000002</v>
          </cell>
          <cell r="F237">
            <v>3245.942</v>
          </cell>
          <cell r="G237">
            <v>466.82</v>
          </cell>
          <cell r="H237">
            <v>1057.21</v>
          </cell>
          <cell r="I237">
            <v>5167.5310514485282</v>
          </cell>
          <cell r="J237">
            <v>4857.66</v>
          </cell>
          <cell r="K237">
            <v>4354.0585647999987</v>
          </cell>
          <cell r="L237">
            <v>2846.6443410741235</v>
          </cell>
          <cell r="M237">
            <v>1000.58</v>
          </cell>
          <cell r="N237">
            <v>4903.68</v>
          </cell>
          <cell r="O237">
            <v>6241.7349400000003</v>
          </cell>
          <cell r="P237">
            <v>1713.3826059175046</v>
          </cell>
          <cell r="Q237">
            <v>279.91233333333327</v>
          </cell>
          <cell r="R237">
            <v>1097.0973999999999</v>
          </cell>
        </row>
        <row r="238">
          <cell r="A238">
            <v>2038</v>
          </cell>
          <cell r="B238">
            <v>8</v>
          </cell>
          <cell r="C238">
            <v>50618</v>
          </cell>
          <cell r="D238">
            <v>1363.9799999999998</v>
          </cell>
          <cell r="E238">
            <v>2279.9699999999998</v>
          </cell>
          <cell r="F238">
            <v>3254.0481</v>
          </cell>
          <cell r="G238">
            <v>465.8</v>
          </cell>
          <cell r="H238">
            <v>1038.6400000000001</v>
          </cell>
          <cell r="I238">
            <v>4601.2189080109029</v>
          </cell>
          <cell r="J238">
            <v>4908.3900000000003</v>
          </cell>
          <cell r="K238">
            <v>4269.7312895999994</v>
          </cell>
          <cell r="L238">
            <v>2773.2040036128255</v>
          </cell>
          <cell r="M238">
            <v>1127.6499999999999</v>
          </cell>
          <cell r="N238">
            <v>4868.1500000000005</v>
          </cell>
          <cell r="O238">
            <v>6790.4562350000006</v>
          </cell>
          <cell r="P238">
            <v>1687.6092841322823</v>
          </cell>
          <cell r="Q238">
            <v>286.68100000000004</v>
          </cell>
          <cell r="R238">
            <v>1196.9189999999999</v>
          </cell>
        </row>
        <row r="239">
          <cell r="A239">
            <v>2038</v>
          </cell>
          <cell r="B239">
            <v>9</v>
          </cell>
          <cell r="C239">
            <v>50649</v>
          </cell>
          <cell r="D239">
            <v>1200.3899999999999</v>
          </cell>
          <cell r="E239">
            <v>2020.2599999999998</v>
          </cell>
          <cell r="F239">
            <v>2947.7879000000003</v>
          </cell>
          <cell r="G239">
            <v>440.19</v>
          </cell>
          <cell r="H239">
            <v>1013.71</v>
          </cell>
          <cell r="I239">
            <v>3858.7145238156586</v>
          </cell>
          <cell r="J239">
            <v>4639.04</v>
          </cell>
          <cell r="K239">
            <v>3873.3293675999998</v>
          </cell>
          <cell r="L239">
            <v>2596.4617052009535</v>
          </cell>
          <cell r="M239">
            <v>1014.24</v>
          </cell>
          <cell r="N239">
            <v>4238.5</v>
          </cell>
          <cell r="O239">
            <v>5683.2808509999995</v>
          </cell>
          <cell r="P239">
            <v>1436.1465629956801</v>
          </cell>
          <cell r="Q239">
            <v>326.80799999999988</v>
          </cell>
          <cell r="R239">
            <v>941.0852000000001</v>
          </cell>
        </row>
        <row r="240">
          <cell r="A240">
            <v>2038</v>
          </cell>
          <cell r="B240">
            <v>10</v>
          </cell>
          <cell r="C240">
            <v>50679</v>
          </cell>
          <cell r="D240">
            <v>1218.1299999999999</v>
          </cell>
          <cell r="E240">
            <v>2099.23</v>
          </cell>
          <cell r="F240">
            <v>3044.3194999999996</v>
          </cell>
          <cell r="G240">
            <v>473.97999999999996</v>
          </cell>
          <cell r="H240">
            <v>1084.5899999999999</v>
          </cell>
          <cell r="I240">
            <v>4761.26569957015</v>
          </cell>
          <cell r="J240">
            <v>4956.05</v>
          </cell>
          <cell r="K240">
            <v>3927.6631043999996</v>
          </cell>
          <cell r="L240">
            <v>2932.1562158087695</v>
          </cell>
          <cell r="M240">
            <v>1126.8999999999999</v>
          </cell>
          <cell r="N240">
            <v>4252.55</v>
          </cell>
          <cell r="O240">
            <v>6252.3060700000005</v>
          </cell>
          <cell r="P240">
            <v>1500.74167262635</v>
          </cell>
          <cell r="Q240">
            <v>345.06933333333319</v>
          </cell>
          <cell r="R240">
            <v>892.24999999999989</v>
          </cell>
        </row>
        <row r="241">
          <cell r="A241">
            <v>2038</v>
          </cell>
          <cell r="B241">
            <v>11</v>
          </cell>
          <cell r="C241">
            <v>50710</v>
          </cell>
          <cell r="D241">
            <v>1284.1499999999999</v>
          </cell>
          <cell r="E241">
            <v>2178.3799999999997</v>
          </cell>
          <cell r="F241">
            <v>3173.4609</v>
          </cell>
          <cell r="G241">
            <v>512.69000000000005</v>
          </cell>
          <cell r="H241">
            <v>1157.6399999999999</v>
          </cell>
          <cell r="I241">
            <v>6661.6238619322066</v>
          </cell>
          <cell r="J241">
            <v>5813.43</v>
          </cell>
          <cell r="K241">
            <v>4125.4169375999991</v>
          </cell>
          <cell r="L241">
            <v>2946.5380012078422</v>
          </cell>
          <cell r="M241">
            <v>1161.6400000000001</v>
          </cell>
          <cell r="N241">
            <v>4336.2400000000007</v>
          </cell>
          <cell r="O241">
            <v>6767.1902060000002</v>
          </cell>
          <cell r="P241">
            <v>1612.3220474101959</v>
          </cell>
          <cell r="Q241">
            <v>357.47466666666628</v>
          </cell>
          <cell r="R241">
            <v>943.53660000000013</v>
          </cell>
        </row>
        <row r="242">
          <cell r="A242">
            <v>2038</v>
          </cell>
          <cell r="B242">
            <v>12</v>
          </cell>
          <cell r="C242">
            <v>50740</v>
          </cell>
          <cell r="D242">
            <v>1486.9199999999998</v>
          </cell>
          <cell r="E242">
            <v>2440.4700000000003</v>
          </cell>
          <cell r="F242">
            <v>3617.6999000000001</v>
          </cell>
          <cell r="G242">
            <v>629.14</v>
          </cell>
          <cell r="H242">
            <v>1308.05</v>
          </cell>
          <cell r="I242">
            <v>8126.129220384365</v>
          </cell>
          <cell r="J242">
            <v>7082.3899999999994</v>
          </cell>
          <cell r="K242">
            <v>4659.0511183999997</v>
          </cell>
          <cell r="L242">
            <v>3073.1607149036086</v>
          </cell>
          <cell r="M242">
            <v>1304.6299999999999</v>
          </cell>
          <cell r="N242">
            <v>4888.04</v>
          </cell>
          <cell r="O242">
            <v>7916.0798619999996</v>
          </cell>
          <cell r="P242">
            <v>1919.6892412722534</v>
          </cell>
          <cell r="Q242">
            <v>448.60799999999972</v>
          </cell>
          <cell r="R242">
            <v>1120.2332000000001</v>
          </cell>
        </row>
        <row r="243">
          <cell r="A243">
            <v>2039</v>
          </cell>
          <cell r="B243">
            <v>1</v>
          </cell>
          <cell r="C243">
            <v>50771</v>
          </cell>
          <cell r="D243">
            <v>1540.79</v>
          </cell>
          <cell r="E243">
            <v>2474.41</v>
          </cell>
          <cell r="F243">
            <v>3699.3171000000002</v>
          </cell>
          <cell r="G243">
            <v>644.08000000000004</v>
          </cell>
          <cell r="H243">
            <v>1371.45</v>
          </cell>
          <cell r="I243">
            <v>8393.0205783655911</v>
          </cell>
          <cell r="J243">
            <v>7026.1</v>
          </cell>
          <cell r="K243">
            <v>4650.6738963999996</v>
          </cell>
          <cell r="L243">
            <v>3416.0722133804702</v>
          </cell>
          <cell r="M243">
            <v>1410.82</v>
          </cell>
          <cell r="N243">
            <v>5019.0600000000004</v>
          </cell>
          <cell r="O243">
            <v>8853.5109030000003</v>
          </cell>
          <cell r="P243">
            <v>1975.5599808801148</v>
          </cell>
          <cell r="Q243">
            <v>448.67400000000015</v>
          </cell>
          <cell r="R243">
            <v>1065.9755999999998</v>
          </cell>
        </row>
        <row r="244">
          <cell r="A244">
            <v>2039</v>
          </cell>
          <cell r="B244">
            <v>2</v>
          </cell>
          <cell r="C244">
            <v>50802</v>
          </cell>
          <cell r="D244">
            <v>1366.6599999999999</v>
          </cell>
          <cell r="E244">
            <v>2209.15</v>
          </cell>
          <cell r="F244">
            <v>3302.7053000000005</v>
          </cell>
          <cell r="G244">
            <v>566.45000000000005</v>
          </cell>
          <cell r="H244">
            <v>1212.5999999999999</v>
          </cell>
          <cell r="I244">
            <v>7011.4890058505471</v>
          </cell>
          <cell r="J244">
            <v>5994</v>
          </cell>
          <cell r="K244">
            <v>4102.1560131999986</v>
          </cell>
          <cell r="L244">
            <v>3070.8458833731111</v>
          </cell>
          <cell r="M244">
            <v>1248.3900000000001</v>
          </cell>
          <cell r="N244">
            <v>4445.5</v>
          </cell>
          <cell r="O244">
            <v>7145.6262000000006</v>
          </cell>
          <cell r="P244">
            <v>1704.6574359841488</v>
          </cell>
          <cell r="Q244">
            <v>352.48166666666657</v>
          </cell>
          <cell r="R244">
            <v>873.20260000000007</v>
          </cell>
        </row>
        <row r="245">
          <cell r="A245">
            <v>2039</v>
          </cell>
          <cell r="B245">
            <v>3</v>
          </cell>
          <cell r="C245">
            <v>50830</v>
          </cell>
          <cell r="D245">
            <v>1392.33</v>
          </cell>
          <cell r="E245">
            <v>2411.75</v>
          </cell>
          <cell r="F245">
            <v>3346.0786000000003</v>
          </cell>
          <cell r="G245">
            <v>561.81000000000006</v>
          </cell>
          <cell r="H245">
            <v>1250.8100000000002</v>
          </cell>
          <cell r="I245">
            <v>5834.1430377360912</v>
          </cell>
          <cell r="J245">
            <v>5767.08</v>
          </cell>
          <cell r="K245">
            <v>4220.2697039999994</v>
          </cell>
          <cell r="L245">
            <v>2942.1302196527586</v>
          </cell>
          <cell r="M245">
            <v>1267.0999999999999</v>
          </cell>
          <cell r="N245">
            <v>4605.66</v>
          </cell>
          <cell r="O245">
            <v>7233.8791919999994</v>
          </cell>
          <cell r="P245">
            <v>1721.4490499416559</v>
          </cell>
          <cell r="Q245">
            <v>307.73333333333318</v>
          </cell>
          <cell r="R245">
            <v>1000.4227999999998</v>
          </cell>
        </row>
        <row r="246">
          <cell r="A246">
            <v>2039</v>
          </cell>
          <cell r="B246">
            <v>4</v>
          </cell>
          <cell r="C246">
            <v>50861</v>
          </cell>
          <cell r="D246">
            <v>1236.71</v>
          </cell>
          <cell r="E246">
            <v>2191.81</v>
          </cell>
          <cell r="F246">
            <v>2974.7533000000003</v>
          </cell>
          <cell r="G246">
            <v>478.41999999999996</v>
          </cell>
          <cell r="H246">
            <v>1072.3800000000001</v>
          </cell>
          <cell r="I246">
            <v>4287.4541526481507</v>
          </cell>
          <cell r="J246">
            <v>4778.7300000000005</v>
          </cell>
          <cell r="K246">
            <v>3754.1672391999996</v>
          </cell>
          <cell r="L246">
            <v>2578.9135289940691</v>
          </cell>
          <cell r="M246">
            <v>1004.58</v>
          </cell>
          <cell r="N246">
            <v>4117.88</v>
          </cell>
          <cell r="O246">
            <v>6090.9038300000002</v>
          </cell>
          <cell r="P246">
            <v>1430.7148858281514</v>
          </cell>
          <cell r="Q246">
            <v>291.00599999999991</v>
          </cell>
          <cell r="R246">
            <v>894.97559999999976</v>
          </cell>
        </row>
        <row r="247">
          <cell r="A247">
            <v>2039</v>
          </cell>
          <cell r="B247">
            <v>5</v>
          </cell>
          <cell r="C247">
            <v>50891</v>
          </cell>
          <cell r="D247">
            <v>1176.1099999999999</v>
          </cell>
          <cell r="E247">
            <v>1978.63</v>
          </cell>
          <cell r="F247">
            <v>2847.1466000000005</v>
          </cell>
          <cell r="G247">
            <v>430.79</v>
          </cell>
          <cell r="H247">
            <v>968.31999999999994</v>
          </cell>
          <cell r="I247">
            <v>3847.1924860219292</v>
          </cell>
          <cell r="J247">
            <v>4553.78</v>
          </cell>
          <cell r="K247">
            <v>3744.5154459999994</v>
          </cell>
          <cell r="L247">
            <v>2350.3496463173765</v>
          </cell>
          <cell r="M247">
            <v>1005.8100000000001</v>
          </cell>
          <cell r="N247">
            <v>4143.95</v>
          </cell>
          <cell r="O247">
            <v>5495.4785110000003</v>
          </cell>
          <cell r="P247">
            <v>1401.3033081126866</v>
          </cell>
          <cell r="Q247">
            <v>278.10899999999998</v>
          </cell>
          <cell r="R247">
            <v>916.32600000000002</v>
          </cell>
        </row>
        <row r="248">
          <cell r="A248">
            <v>2039</v>
          </cell>
          <cell r="B248">
            <v>6</v>
          </cell>
          <cell r="C248">
            <v>50922</v>
          </cell>
          <cell r="D248">
            <v>1183.45</v>
          </cell>
          <cell r="E248">
            <v>2017.13</v>
          </cell>
          <cell r="F248">
            <v>2910.7388000000001</v>
          </cell>
          <cell r="G248">
            <v>421.61</v>
          </cell>
          <cell r="H248">
            <v>929.24</v>
          </cell>
          <cell r="I248">
            <v>4397.6813664757328</v>
          </cell>
          <cell r="J248">
            <v>4460.5599999999995</v>
          </cell>
          <cell r="K248">
            <v>3886.8357107999996</v>
          </cell>
          <cell r="L248">
            <v>2368.7679079668173</v>
          </cell>
          <cell r="M248">
            <v>1007.52</v>
          </cell>
          <cell r="N248">
            <v>4357.7</v>
          </cell>
          <cell r="O248">
            <v>5370.0078290000001</v>
          </cell>
          <cell r="P248">
            <v>1459.5406748989774</v>
          </cell>
          <cell r="Q248">
            <v>237.71433333333309</v>
          </cell>
          <cell r="R248">
            <v>912.07119999999986</v>
          </cell>
        </row>
        <row r="249">
          <cell r="A249">
            <v>2039</v>
          </cell>
          <cell r="B249">
            <v>7</v>
          </cell>
          <cell r="C249">
            <v>50952</v>
          </cell>
          <cell r="D249">
            <v>1369.84</v>
          </cell>
          <cell r="E249">
            <v>2324.9900000000002</v>
          </cell>
          <cell r="F249">
            <v>3245.942</v>
          </cell>
          <cell r="G249">
            <v>466.82</v>
          </cell>
          <cell r="H249">
            <v>1057.21</v>
          </cell>
          <cell r="I249">
            <v>5228.3139295271085</v>
          </cell>
          <cell r="J249">
            <v>4857.66</v>
          </cell>
          <cell r="K249">
            <v>4354.0585647999987</v>
          </cell>
          <cell r="L249">
            <v>2848.522066391999</v>
          </cell>
          <cell r="M249">
            <v>1000.58</v>
          </cell>
          <cell r="N249">
            <v>4903.68</v>
          </cell>
          <cell r="O249">
            <v>6241.7349400000003</v>
          </cell>
          <cell r="P249">
            <v>1713.3826059175046</v>
          </cell>
          <cell r="Q249">
            <v>279.91233333333327</v>
          </cell>
          <cell r="R249">
            <v>1097.0973999999999</v>
          </cell>
        </row>
        <row r="250">
          <cell r="A250">
            <v>2039</v>
          </cell>
          <cell r="B250">
            <v>8</v>
          </cell>
          <cell r="C250">
            <v>50983</v>
          </cell>
          <cell r="D250">
            <v>1363.9799999999998</v>
          </cell>
          <cell r="E250">
            <v>2279.9699999999998</v>
          </cell>
          <cell r="F250">
            <v>3254.0481</v>
          </cell>
          <cell r="G250">
            <v>465.8</v>
          </cell>
          <cell r="H250">
            <v>1038.6400000000001</v>
          </cell>
          <cell r="I250">
            <v>4647.1988239335251</v>
          </cell>
          <cell r="J250">
            <v>4908.3900000000003</v>
          </cell>
          <cell r="K250">
            <v>4269.7312895999994</v>
          </cell>
          <cell r="L250">
            <v>2785.8073041726293</v>
          </cell>
          <cell r="M250">
            <v>1127.6499999999999</v>
          </cell>
          <cell r="N250">
            <v>4868.1500000000005</v>
          </cell>
          <cell r="O250">
            <v>6790.4562350000006</v>
          </cell>
          <cell r="P250">
            <v>1687.6092841322823</v>
          </cell>
          <cell r="Q250">
            <v>286.68100000000004</v>
          </cell>
          <cell r="R250">
            <v>1196.9189999999999</v>
          </cell>
        </row>
        <row r="251">
          <cell r="A251">
            <v>2039</v>
          </cell>
          <cell r="B251">
            <v>9</v>
          </cell>
          <cell r="C251">
            <v>51014</v>
          </cell>
          <cell r="D251">
            <v>1200.3899999999999</v>
          </cell>
          <cell r="E251">
            <v>2020.2599999999998</v>
          </cell>
          <cell r="F251">
            <v>2947.7879000000003</v>
          </cell>
          <cell r="G251">
            <v>440.19</v>
          </cell>
          <cell r="H251">
            <v>1013.71</v>
          </cell>
          <cell r="I251">
            <v>3884.6919260487393</v>
          </cell>
          <cell r="J251">
            <v>4639.04</v>
          </cell>
          <cell r="K251">
            <v>3873.3293675999998</v>
          </cell>
          <cell r="L251">
            <v>2601.751564405115</v>
          </cell>
          <cell r="M251">
            <v>1014.24</v>
          </cell>
          <cell r="N251">
            <v>4238.5</v>
          </cell>
          <cell r="O251">
            <v>5683.2808509999995</v>
          </cell>
          <cell r="P251">
            <v>1436.1465629956801</v>
          </cell>
          <cell r="Q251">
            <v>326.80799999999988</v>
          </cell>
          <cell r="R251">
            <v>941.0852000000001</v>
          </cell>
        </row>
        <row r="252">
          <cell r="A252">
            <v>2039</v>
          </cell>
          <cell r="B252">
            <v>10</v>
          </cell>
          <cell r="C252">
            <v>51044</v>
          </cell>
          <cell r="D252">
            <v>1218.1299999999999</v>
          </cell>
          <cell r="E252">
            <v>2099.23</v>
          </cell>
          <cell r="F252">
            <v>3044.3194999999996</v>
          </cell>
          <cell r="G252">
            <v>473.97999999999996</v>
          </cell>
          <cell r="H252">
            <v>1084.5899999999999</v>
          </cell>
          <cell r="I252">
            <v>4793.1076537432027</v>
          </cell>
          <cell r="J252">
            <v>4956.05</v>
          </cell>
          <cell r="K252">
            <v>3927.6631043999996</v>
          </cell>
          <cell r="L252">
            <v>2955.6456448734325</v>
          </cell>
          <cell r="M252">
            <v>1126.8999999999999</v>
          </cell>
          <cell r="N252">
            <v>4252.55</v>
          </cell>
          <cell r="O252">
            <v>6252.3060700000005</v>
          </cell>
          <cell r="P252">
            <v>1500.74167262635</v>
          </cell>
          <cell r="Q252">
            <v>345.06933333333319</v>
          </cell>
          <cell r="R252">
            <v>892.24999999999989</v>
          </cell>
        </row>
        <row r="253">
          <cell r="A253">
            <v>2039</v>
          </cell>
          <cell r="B253">
            <v>11</v>
          </cell>
          <cell r="C253">
            <v>51075</v>
          </cell>
          <cell r="D253">
            <v>1284.1499999999999</v>
          </cell>
          <cell r="E253">
            <v>2178.3799999999997</v>
          </cell>
          <cell r="F253">
            <v>3173.4609</v>
          </cell>
          <cell r="G253">
            <v>512.69000000000005</v>
          </cell>
          <cell r="H253">
            <v>1157.6399999999999</v>
          </cell>
          <cell r="I253">
            <v>6706.2527870611566</v>
          </cell>
          <cell r="J253">
            <v>5813.43</v>
          </cell>
          <cell r="K253">
            <v>4125.4169375999991</v>
          </cell>
          <cell r="L253">
            <v>2968.2314862116477</v>
          </cell>
          <cell r="M253">
            <v>1161.6400000000001</v>
          </cell>
          <cell r="N253">
            <v>4336.2400000000007</v>
          </cell>
          <cell r="O253">
            <v>6767.1902060000002</v>
          </cell>
          <cell r="P253">
            <v>1612.3220474101959</v>
          </cell>
          <cell r="Q253">
            <v>357.47466666666628</v>
          </cell>
          <cell r="R253">
            <v>943.53660000000013</v>
          </cell>
        </row>
        <row r="254">
          <cell r="A254">
            <v>2039</v>
          </cell>
          <cell r="B254">
            <v>12</v>
          </cell>
          <cell r="C254">
            <v>51105</v>
          </cell>
          <cell r="D254">
            <v>1486.9199999999998</v>
          </cell>
          <cell r="E254">
            <v>2440.4700000000003</v>
          </cell>
          <cell r="F254">
            <v>3617.6999000000001</v>
          </cell>
          <cell r="G254">
            <v>629.14</v>
          </cell>
          <cell r="H254">
            <v>1308.05</v>
          </cell>
          <cell r="I254">
            <v>8189.2959141441497</v>
          </cell>
          <cell r="J254">
            <v>7082.3899999999994</v>
          </cell>
          <cell r="K254">
            <v>4659.0511183999997</v>
          </cell>
          <cell r="L254">
            <v>3128.2077658800235</v>
          </cell>
          <cell r="M254">
            <v>1304.6299999999999</v>
          </cell>
          <cell r="N254">
            <v>4888.04</v>
          </cell>
          <cell r="O254">
            <v>7916.0798619999996</v>
          </cell>
          <cell r="P254">
            <v>1919.6892412722534</v>
          </cell>
          <cell r="Q254">
            <v>448.60799999999972</v>
          </cell>
          <cell r="R254">
            <v>1120.2332000000001</v>
          </cell>
        </row>
        <row r="255">
          <cell r="A255">
            <v>2040</v>
          </cell>
          <cell r="B255">
            <v>1</v>
          </cell>
          <cell r="C255">
            <v>51136</v>
          </cell>
          <cell r="D255">
            <v>1540.79</v>
          </cell>
          <cell r="E255">
            <v>2474.41</v>
          </cell>
          <cell r="F255">
            <v>3699.3171000000002</v>
          </cell>
          <cell r="G255">
            <v>644.08000000000004</v>
          </cell>
          <cell r="H255">
            <v>1371.45</v>
          </cell>
          <cell r="I255">
            <v>8402.2879187974941</v>
          </cell>
          <cell r="J255">
            <v>7026.1</v>
          </cell>
          <cell r="K255">
            <v>4650.6738963999996</v>
          </cell>
          <cell r="L255">
            <v>3461.3031896701932</v>
          </cell>
          <cell r="M255">
            <v>1410.82</v>
          </cell>
          <cell r="N255">
            <v>5019.0600000000004</v>
          </cell>
          <cell r="O255">
            <v>8853.5109030000003</v>
          </cell>
          <cell r="P255">
            <v>1975.5599808801148</v>
          </cell>
          <cell r="Q255">
            <v>448.67400000000015</v>
          </cell>
          <cell r="R255">
            <v>1065.9755999999998</v>
          </cell>
        </row>
        <row r="256">
          <cell r="A256">
            <v>2040</v>
          </cell>
          <cell r="B256">
            <v>2</v>
          </cell>
          <cell r="C256">
            <v>51167</v>
          </cell>
          <cell r="D256">
            <v>1366.6599999999999</v>
          </cell>
          <cell r="E256">
            <v>2209.15</v>
          </cell>
          <cell r="F256">
            <v>3302.7053000000005</v>
          </cell>
          <cell r="G256">
            <v>566.45000000000005</v>
          </cell>
          <cell r="H256">
            <v>1212.5999999999999</v>
          </cell>
          <cell r="I256">
            <v>7102.8747988102778</v>
          </cell>
          <cell r="J256">
            <v>5994</v>
          </cell>
          <cell r="K256">
            <v>4102.1560131999986</v>
          </cell>
          <cell r="L256">
            <v>3238.5718987919099</v>
          </cell>
          <cell r="M256">
            <v>1248.3900000000001</v>
          </cell>
          <cell r="N256">
            <v>4445.5</v>
          </cell>
          <cell r="O256">
            <v>7145.6262000000006</v>
          </cell>
          <cell r="P256">
            <v>1704.6574359841488</v>
          </cell>
          <cell r="Q256">
            <v>352.48166666666657</v>
          </cell>
          <cell r="R256">
            <v>873.20260000000007</v>
          </cell>
        </row>
        <row r="257">
          <cell r="A257">
            <v>2040</v>
          </cell>
          <cell r="B257">
            <v>3</v>
          </cell>
          <cell r="C257">
            <v>51196</v>
          </cell>
          <cell r="D257">
            <v>1392.33</v>
          </cell>
          <cell r="E257">
            <v>2411.75</v>
          </cell>
          <cell r="F257">
            <v>3346.0786000000003</v>
          </cell>
          <cell r="G257">
            <v>561.81000000000006</v>
          </cell>
          <cell r="H257">
            <v>1250.8100000000002</v>
          </cell>
          <cell r="I257">
            <v>5897.8578537079848</v>
          </cell>
          <cell r="J257">
            <v>5767.08</v>
          </cell>
          <cell r="K257">
            <v>4220.2697039999994</v>
          </cell>
          <cell r="L257">
            <v>2945.3376548349652</v>
          </cell>
          <cell r="M257">
            <v>1267.0999999999999</v>
          </cell>
          <cell r="N257">
            <v>4605.66</v>
          </cell>
          <cell r="O257">
            <v>7233.8791919999994</v>
          </cell>
          <cell r="P257">
            <v>1721.4490499416559</v>
          </cell>
          <cell r="Q257">
            <v>307.73333333333318</v>
          </cell>
          <cell r="R257">
            <v>1000.4227999999998</v>
          </cell>
        </row>
        <row r="258">
          <cell r="A258">
            <v>2040</v>
          </cell>
          <cell r="B258">
            <v>4</v>
          </cell>
          <cell r="C258">
            <v>51227</v>
          </cell>
          <cell r="D258">
            <v>1236.71</v>
          </cell>
          <cell r="E258">
            <v>2191.81</v>
          </cell>
          <cell r="F258">
            <v>2974.7533000000003</v>
          </cell>
          <cell r="G258">
            <v>478.41999999999996</v>
          </cell>
          <cell r="H258">
            <v>1072.3800000000001</v>
          </cell>
          <cell r="I258">
            <v>4339.472350591609</v>
          </cell>
          <cell r="J258">
            <v>4778.7300000000005</v>
          </cell>
          <cell r="K258">
            <v>3754.1672391999996</v>
          </cell>
          <cell r="L258">
            <v>2581.1146262101634</v>
          </cell>
          <cell r="M258">
            <v>1004.58</v>
          </cell>
          <cell r="N258">
            <v>4117.88</v>
          </cell>
          <cell r="O258">
            <v>6090.9038300000002</v>
          </cell>
          <cell r="P258">
            <v>1430.7148858281514</v>
          </cell>
          <cell r="Q258">
            <v>291.00599999999991</v>
          </cell>
          <cell r="R258">
            <v>894.97559999999976</v>
          </cell>
        </row>
        <row r="259">
          <cell r="A259">
            <v>2040</v>
          </cell>
          <cell r="B259">
            <v>5</v>
          </cell>
          <cell r="C259">
            <v>51257</v>
          </cell>
          <cell r="D259">
            <v>1176.1099999999999</v>
          </cell>
          <cell r="E259">
            <v>1978.63</v>
          </cell>
          <cell r="F259">
            <v>2847.1466000000005</v>
          </cell>
          <cell r="G259">
            <v>430.79</v>
          </cell>
          <cell r="H259">
            <v>968.31999999999994</v>
          </cell>
          <cell r="I259">
            <v>3892.8285608127499</v>
          </cell>
          <cell r="J259">
            <v>4553.78</v>
          </cell>
          <cell r="K259">
            <v>3744.5154459999994</v>
          </cell>
          <cell r="L259">
            <v>2336.535047658972</v>
          </cell>
          <cell r="M259">
            <v>1005.8100000000001</v>
          </cell>
          <cell r="N259">
            <v>4143.95</v>
          </cell>
          <cell r="O259">
            <v>5495.4785110000003</v>
          </cell>
          <cell r="P259">
            <v>1401.3033081126866</v>
          </cell>
          <cell r="Q259">
            <v>278.10899999999998</v>
          </cell>
          <cell r="R259">
            <v>916.32600000000002</v>
          </cell>
        </row>
        <row r="260">
          <cell r="A260">
            <v>2040</v>
          </cell>
          <cell r="B260">
            <v>6</v>
          </cell>
          <cell r="C260">
            <v>51288</v>
          </cell>
          <cell r="D260">
            <v>1183.45</v>
          </cell>
          <cell r="E260">
            <v>2017.13</v>
          </cell>
          <cell r="F260">
            <v>2910.7388000000001</v>
          </cell>
          <cell r="G260">
            <v>421.61</v>
          </cell>
          <cell r="H260">
            <v>929.24</v>
          </cell>
          <cell r="I260">
            <v>4439.8306380167405</v>
          </cell>
          <cell r="J260">
            <v>4460.5599999999995</v>
          </cell>
          <cell r="K260">
            <v>3886.8357107999996</v>
          </cell>
          <cell r="L260">
            <v>2333.2779707218479</v>
          </cell>
          <cell r="M260">
            <v>1007.52</v>
          </cell>
          <cell r="N260">
            <v>4357.7</v>
          </cell>
          <cell r="O260">
            <v>5370.0078290000001</v>
          </cell>
          <cell r="P260">
            <v>1459.5406748989774</v>
          </cell>
          <cell r="Q260">
            <v>237.71433333333309</v>
          </cell>
          <cell r="R260">
            <v>912.07119999999986</v>
          </cell>
        </row>
        <row r="261">
          <cell r="A261">
            <v>2040</v>
          </cell>
          <cell r="B261">
            <v>7</v>
          </cell>
          <cell r="C261">
            <v>51318</v>
          </cell>
          <cell r="D261">
            <v>1369.84</v>
          </cell>
          <cell r="E261">
            <v>2324.9900000000002</v>
          </cell>
          <cell r="F261">
            <v>3245.942</v>
          </cell>
          <cell r="G261">
            <v>466.82</v>
          </cell>
          <cell r="H261">
            <v>1057.21</v>
          </cell>
          <cell r="I261">
            <v>5288.210072644737</v>
          </cell>
          <cell r="J261">
            <v>4857.66</v>
          </cell>
          <cell r="K261">
            <v>4354.0585647999987</v>
          </cell>
          <cell r="L261">
            <v>2877.3535498118754</v>
          </cell>
          <cell r="M261">
            <v>1000.58</v>
          </cell>
          <cell r="N261">
            <v>4903.68</v>
          </cell>
          <cell r="O261">
            <v>6241.7349400000003</v>
          </cell>
          <cell r="P261">
            <v>1713.3826059175046</v>
          </cell>
          <cell r="Q261">
            <v>279.91233333333327</v>
          </cell>
          <cell r="R261">
            <v>1097.0973999999999</v>
          </cell>
        </row>
        <row r="262">
          <cell r="A262">
            <v>2040</v>
          </cell>
          <cell r="B262">
            <v>8</v>
          </cell>
          <cell r="C262">
            <v>51349</v>
          </cell>
          <cell r="D262">
            <v>1363.9799999999998</v>
          </cell>
          <cell r="E262">
            <v>2279.9699999999998</v>
          </cell>
          <cell r="F262">
            <v>3254.0481</v>
          </cell>
          <cell r="G262">
            <v>465.8</v>
          </cell>
          <cell r="H262">
            <v>1038.6400000000001</v>
          </cell>
          <cell r="I262">
            <v>4693.0449597367424</v>
          </cell>
          <cell r="J262">
            <v>4908.3900000000003</v>
          </cell>
          <cell r="K262">
            <v>4269.7312895999994</v>
          </cell>
          <cell r="L262">
            <v>2773.1339144792778</v>
          </cell>
          <cell r="M262">
            <v>1127.6499999999999</v>
          </cell>
          <cell r="N262">
            <v>4868.1500000000005</v>
          </cell>
          <cell r="O262">
            <v>6790.4562350000006</v>
          </cell>
          <cell r="P262">
            <v>1687.6092841322823</v>
          </cell>
          <cell r="Q262">
            <v>286.68100000000004</v>
          </cell>
          <cell r="R262">
            <v>1196.9189999999999</v>
          </cell>
        </row>
        <row r="263">
          <cell r="A263">
            <v>2040</v>
          </cell>
          <cell r="B263">
            <v>9</v>
          </cell>
          <cell r="C263">
            <v>51380</v>
          </cell>
          <cell r="D263">
            <v>1200.3899999999999</v>
          </cell>
          <cell r="E263">
            <v>2020.2599999999998</v>
          </cell>
          <cell r="F263">
            <v>2947.7879000000003</v>
          </cell>
          <cell r="G263">
            <v>440.19</v>
          </cell>
          <cell r="H263">
            <v>1013.71</v>
          </cell>
          <cell r="I263">
            <v>3909.5948876592765</v>
          </cell>
          <cell r="J263">
            <v>4639.04</v>
          </cell>
          <cell r="K263">
            <v>3873.3293675999998</v>
          </cell>
          <cell r="L263">
            <v>2561.1425227972563</v>
          </cell>
          <cell r="M263">
            <v>1014.24</v>
          </cell>
          <cell r="N263">
            <v>4238.5</v>
          </cell>
          <cell r="O263">
            <v>5683.2808509999995</v>
          </cell>
          <cell r="P263">
            <v>1436.1465629956801</v>
          </cell>
          <cell r="Q263">
            <v>326.80799999999988</v>
          </cell>
          <cell r="R263">
            <v>941.0852000000001</v>
          </cell>
        </row>
        <row r="264">
          <cell r="A264">
            <v>2040</v>
          </cell>
          <cell r="B264">
            <v>10</v>
          </cell>
          <cell r="C264">
            <v>51410</v>
          </cell>
          <cell r="D264">
            <v>1218.1299999999999</v>
          </cell>
          <cell r="E264">
            <v>2099.23</v>
          </cell>
          <cell r="F264">
            <v>3044.3194999999996</v>
          </cell>
          <cell r="G264">
            <v>473.97999999999996</v>
          </cell>
          <cell r="H264">
            <v>1084.5899999999999</v>
          </cell>
          <cell r="I264">
            <v>4791.3859341038997</v>
          </cell>
          <cell r="J264">
            <v>4956.05</v>
          </cell>
          <cell r="K264">
            <v>3927.6631043999996</v>
          </cell>
          <cell r="L264">
            <v>2988.3871650314741</v>
          </cell>
          <cell r="M264">
            <v>1126.8999999999999</v>
          </cell>
          <cell r="N264">
            <v>4252.55</v>
          </cell>
          <cell r="O264">
            <v>6252.3060700000005</v>
          </cell>
          <cell r="P264">
            <v>1500.74167262635</v>
          </cell>
          <cell r="Q264">
            <v>345.06933333333319</v>
          </cell>
          <cell r="R264">
            <v>892.24999999999989</v>
          </cell>
        </row>
        <row r="265">
          <cell r="A265">
            <v>2040</v>
          </cell>
          <cell r="B265">
            <v>11</v>
          </cell>
          <cell r="C265">
            <v>51441</v>
          </cell>
          <cell r="D265">
            <v>1284.1499999999999</v>
          </cell>
          <cell r="E265">
            <v>2178.3799999999997</v>
          </cell>
          <cell r="F265">
            <v>3173.4609</v>
          </cell>
          <cell r="G265">
            <v>512.69000000000005</v>
          </cell>
          <cell r="H265">
            <v>1157.6399999999999</v>
          </cell>
          <cell r="I265">
            <v>6709.8211968156866</v>
          </cell>
          <cell r="J265">
            <v>5813.43</v>
          </cell>
          <cell r="K265">
            <v>4125.4169375999991</v>
          </cell>
          <cell r="L265">
            <v>2979.1174401910848</v>
          </cell>
          <cell r="M265">
            <v>1161.6400000000001</v>
          </cell>
          <cell r="N265">
            <v>4336.2400000000007</v>
          </cell>
          <cell r="O265">
            <v>6767.1902060000002</v>
          </cell>
          <cell r="P265">
            <v>1612.3220474101959</v>
          </cell>
          <cell r="Q265">
            <v>357.47466666666628</v>
          </cell>
          <cell r="R265">
            <v>943.53660000000013</v>
          </cell>
        </row>
        <row r="266">
          <cell r="A266">
            <v>2040</v>
          </cell>
          <cell r="B266">
            <v>12</v>
          </cell>
          <cell r="C266">
            <v>51471</v>
          </cell>
          <cell r="D266">
            <v>1486.9199999999998</v>
          </cell>
          <cell r="E266">
            <v>2440.4700000000003</v>
          </cell>
          <cell r="F266">
            <v>3617.6999000000001</v>
          </cell>
          <cell r="G266">
            <v>629.14</v>
          </cell>
          <cell r="H266">
            <v>1308.05</v>
          </cell>
          <cell r="I266">
            <v>8161.7499097867785</v>
          </cell>
          <cell r="J266">
            <v>7082.3899999999994</v>
          </cell>
          <cell r="K266">
            <v>4659.0511183999997</v>
          </cell>
          <cell r="L266">
            <v>3144.8052552980007</v>
          </cell>
          <cell r="M266">
            <v>1304.6299999999999</v>
          </cell>
          <cell r="N266">
            <v>4888.04</v>
          </cell>
          <cell r="O266">
            <v>7916.0798619999996</v>
          </cell>
          <cell r="P266">
            <v>1919.6892412722534</v>
          </cell>
          <cell r="Q266">
            <v>448.60799999999972</v>
          </cell>
          <cell r="R266">
            <v>1120.2332000000001</v>
          </cell>
        </row>
        <row r="267">
          <cell r="A267">
            <v>2041</v>
          </cell>
          <cell r="B267">
            <v>1</v>
          </cell>
          <cell r="C267">
            <v>51502</v>
          </cell>
          <cell r="D267">
            <v>1540.79</v>
          </cell>
          <cell r="E267">
            <v>2474.41</v>
          </cell>
          <cell r="F267">
            <v>3699.3171000000002</v>
          </cell>
          <cell r="G267">
            <v>644.08000000000004</v>
          </cell>
          <cell r="H267">
            <v>1371.45</v>
          </cell>
          <cell r="I267">
            <v>8482.9222675096553</v>
          </cell>
          <cell r="J267">
            <v>7026.1</v>
          </cell>
          <cell r="K267">
            <v>4650.6738963999996</v>
          </cell>
          <cell r="L267">
            <v>3523.5022736150577</v>
          </cell>
          <cell r="M267">
            <v>1410.82</v>
          </cell>
          <cell r="N267">
            <v>5019.0600000000004</v>
          </cell>
          <cell r="O267">
            <v>8853.5109030000003</v>
          </cell>
          <cell r="P267">
            <v>1975.5599808801148</v>
          </cell>
          <cell r="Q267">
            <v>448.67400000000015</v>
          </cell>
          <cell r="R267">
            <v>1065.9755999999998</v>
          </cell>
        </row>
        <row r="268">
          <cell r="A268">
            <v>2041</v>
          </cell>
          <cell r="B268">
            <v>2</v>
          </cell>
          <cell r="C268">
            <v>51533</v>
          </cell>
          <cell r="D268">
            <v>1366.6599999999999</v>
          </cell>
          <cell r="E268">
            <v>2209.15</v>
          </cell>
          <cell r="F268">
            <v>3302.7053000000005</v>
          </cell>
          <cell r="G268">
            <v>566.45000000000005</v>
          </cell>
          <cell r="H268">
            <v>1212.5999999999999</v>
          </cell>
          <cell r="I268">
            <v>7104.4966273662039</v>
          </cell>
          <cell r="J268">
            <v>5994</v>
          </cell>
          <cell r="K268">
            <v>4102.1560131999986</v>
          </cell>
          <cell r="L268">
            <v>3143.52309140732</v>
          </cell>
          <cell r="M268">
            <v>1248.3900000000001</v>
          </cell>
          <cell r="N268">
            <v>4445.5</v>
          </cell>
          <cell r="O268">
            <v>7145.6262000000006</v>
          </cell>
          <cell r="P268">
            <v>1704.6574359841488</v>
          </cell>
          <cell r="Q268">
            <v>352.48166666666657</v>
          </cell>
          <cell r="R268">
            <v>873.20260000000007</v>
          </cell>
        </row>
        <row r="269">
          <cell r="A269">
            <v>2041</v>
          </cell>
          <cell r="B269">
            <v>3</v>
          </cell>
          <cell r="C269">
            <v>51561</v>
          </cell>
          <cell r="D269">
            <v>1392.33</v>
          </cell>
          <cell r="E269">
            <v>2411.75</v>
          </cell>
          <cell r="F269">
            <v>3346.0786000000003</v>
          </cell>
          <cell r="G269">
            <v>561.81000000000006</v>
          </cell>
          <cell r="H269">
            <v>1250.8100000000002</v>
          </cell>
          <cell r="I269">
            <v>5904.2624535960522</v>
          </cell>
          <cell r="J269">
            <v>5767.08</v>
          </cell>
          <cell r="K269">
            <v>4220.2697039999994</v>
          </cell>
          <cell r="L269">
            <v>2942.0494224787953</v>
          </cell>
          <cell r="M269">
            <v>1267.0999999999999</v>
          </cell>
          <cell r="N269">
            <v>4605.66</v>
          </cell>
          <cell r="O269">
            <v>7233.8791919999994</v>
          </cell>
          <cell r="P269">
            <v>1721.4490499416559</v>
          </cell>
          <cell r="Q269">
            <v>307.73333333333318</v>
          </cell>
          <cell r="R269">
            <v>1000.4227999999998</v>
          </cell>
        </row>
        <row r="270">
          <cell r="A270">
            <v>2041</v>
          </cell>
          <cell r="B270">
            <v>4</v>
          </cell>
          <cell r="C270">
            <v>51592</v>
          </cell>
          <cell r="D270">
            <v>1236.71</v>
          </cell>
          <cell r="E270">
            <v>2191.81</v>
          </cell>
          <cell r="F270">
            <v>2974.7533000000003</v>
          </cell>
          <cell r="G270">
            <v>478.41999999999996</v>
          </cell>
          <cell r="H270">
            <v>1072.3800000000001</v>
          </cell>
          <cell r="I270">
            <v>4331.156388829897</v>
          </cell>
          <cell r="J270">
            <v>4778.7300000000005</v>
          </cell>
          <cell r="K270">
            <v>3754.1672391999996</v>
          </cell>
          <cell r="L270">
            <v>2606.4879714659673</v>
          </cell>
          <cell r="M270">
            <v>1004.58</v>
          </cell>
          <cell r="N270">
            <v>4117.88</v>
          </cell>
          <cell r="O270">
            <v>6090.9038300000002</v>
          </cell>
          <cell r="P270">
            <v>1430.7148858281514</v>
          </cell>
          <cell r="Q270">
            <v>291.00599999999991</v>
          </cell>
          <cell r="R270">
            <v>894.97559999999976</v>
          </cell>
        </row>
        <row r="271">
          <cell r="A271">
            <v>2041</v>
          </cell>
          <cell r="B271">
            <v>5</v>
          </cell>
          <cell r="C271">
            <v>51622</v>
          </cell>
          <cell r="D271">
            <v>1176.1099999999999</v>
          </cell>
          <cell r="E271">
            <v>1978.63</v>
          </cell>
          <cell r="F271">
            <v>2847.1466000000005</v>
          </cell>
          <cell r="G271">
            <v>430.79</v>
          </cell>
          <cell r="H271">
            <v>968.31999999999994</v>
          </cell>
          <cell r="I271">
            <v>3885.6810803590547</v>
          </cell>
          <cell r="J271">
            <v>4553.78</v>
          </cell>
          <cell r="K271">
            <v>3744.5154459999994</v>
          </cell>
          <cell r="L271">
            <v>2337.525990717384</v>
          </cell>
          <cell r="M271">
            <v>1005.8100000000001</v>
          </cell>
          <cell r="N271">
            <v>4143.95</v>
          </cell>
          <cell r="O271">
            <v>5495.4785110000003</v>
          </cell>
          <cell r="P271">
            <v>1401.3033081126866</v>
          </cell>
          <cell r="Q271">
            <v>278.10899999999998</v>
          </cell>
          <cell r="R271">
            <v>916.32600000000002</v>
          </cell>
        </row>
        <row r="272">
          <cell r="A272">
            <v>2041</v>
          </cell>
          <cell r="B272">
            <v>6</v>
          </cell>
          <cell r="C272">
            <v>51653</v>
          </cell>
          <cell r="D272">
            <v>1183.45</v>
          </cell>
          <cell r="E272">
            <v>2017.13</v>
          </cell>
          <cell r="F272">
            <v>2910.7388000000001</v>
          </cell>
          <cell r="G272">
            <v>421.61</v>
          </cell>
          <cell r="H272">
            <v>929.24</v>
          </cell>
          <cell r="I272">
            <v>4455.9048209512748</v>
          </cell>
          <cell r="J272">
            <v>4460.5599999999995</v>
          </cell>
          <cell r="K272">
            <v>3886.8357107999996</v>
          </cell>
          <cell r="L272">
            <v>2331.1095254481183</v>
          </cell>
          <cell r="M272">
            <v>1007.52</v>
          </cell>
          <cell r="N272">
            <v>4357.7</v>
          </cell>
          <cell r="O272">
            <v>5370.0078290000001</v>
          </cell>
          <cell r="P272">
            <v>1459.5406748989774</v>
          </cell>
          <cell r="Q272">
            <v>237.71433333333309</v>
          </cell>
          <cell r="R272">
            <v>912.07119999999986</v>
          </cell>
        </row>
        <row r="273">
          <cell r="A273">
            <v>2041</v>
          </cell>
          <cell r="B273">
            <v>7</v>
          </cell>
          <cell r="C273">
            <v>51683</v>
          </cell>
          <cell r="D273">
            <v>1369.84</v>
          </cell>
          <cell r="E273">
            <v>2324.9900000000002</v>
          </cell>
          <cell r="F273">
            <v>3245.942</v>
          </cell>
          <cell r="G273">
            <v>466.82</v>
          </cell>
          <cell r="H273">
            <v>1057.21</v>
          </cell>
          <cell r="I273">
            <v>5336.4177199129235</v>
          </cell>
          <cell r="J273">
            <v>4857.66</v>
          </cell>
          <cell r="K273">
            <v>4354.0585647999987</v>
          </cell>
          <cell r="L273">
            <v>2912.0808355463714</v>
          </cell>
          <cell r="M273">
            <v>1000.58</v>
          </cell>
          <cell r="N273">
            <v>4903.68</v>
          </cell>
          <cell r="O273">
            <v>6241.7349400000003</v>
          </cell>
          <cell r="P273">
            <v>1713.3826059175046</v>
          </cell>
          <cell r="Q273">
            <v>279.91233333333327</v>
          </cell>
          <cell r="R273">
            <v>1097.0973999999999</v>
          </cell>
        </row>
        <row r="274">
          <cell r="A274">
            <v>2041</v>
          </cell>
          <cell r="B274">
            <v>8</v>
          </cell>
          <cell r="C274">
            <v>51714</v>
          </cell>
          <cell r="D274">
            <v>1363.9799999999998</v>
          </cell>
          <cell r="E274">
            <v>2279.9699999999998</v>
          </cell>
          <cell r="F274">
            <v>3254.0481</v>
          </cell>
          <cell r="G274">
            <v>465.8</v>
          </cell>
          <cell r="H274">
            <v>1038.6400000000001</v>
          </cell>
          <cell r="I274">
            <v>4714.0245862138308</v>
          </cell>
          <cell r="J274">
            <v>4908.3900000000003</v>
          </cell>
          <cell r="K274">
            <v>4269.7312895999994</v>
          </cell>
          <cell r="L274">
            <v>2747.8317372684687</v>
          </cell>
          <cell r="M274">
            <v>1127.6499999999999</v>
          </cell>
          <cell r="N274">
            <v>4868.1500000000005</v>
          </cell>
          <cell r="O274">
            <v>6790.4562350000006</v>
          </cell>
          <cell r="P274">
            <v>1687.6092841322823</v>
          </cell>
          <cell r="Q274">
            <v>286.68100000000004</v>
          </cell>
          <cell r="R274">
            <v>1196.9189999999999</v>
          </cell>
        </row>
        <row r="275">
          <cell r="A275">
            <v>2041</v>
          </cell>
          <cell r="B275">
            <v>9</v>
          </cell>
          <cell r="C275">
            <v>51745</v>
          </cell>
          <cell r="D275">
            <v>1200.3899999999999</v>
          </cell>
          <cell r="E275">
            <v>2020.2599999999998</v>
          </cell>
          <cell r="F275">
            <v>2947.7879000000003</v>
          </cell>
          <cell r="G275">
            <v>440.19</v>
          </cell>
          <cell r="H275">
            <v>1013.71</v>
          </cell>
          <cell r="I275">
            <v>3910.7637048229899</v>
          </cell>
          <cell r="J275">
            <v>4639.04</v>
          </cell>
          <cell r="K275">
            <v>3873.3293675999998</v>
          </cell>
          <cell r="L275">
            <v>2582.9540322000021</v>
          </cell>
          <cell r="M275">
            <v>1014.24</v>
          </cell>
          <cell r="N275">
            <v>4238.5</v>
          </cell>
          <cell r="O275">
            <v>5683.2808509999995</v>
          </cell>
          <cell r="P275">
            <v>1436.1465629956801</v>
          </cell>
          <cell r="Q275">
            <v>326.80799999999988</v>
          </cell>
          <cell r="R275">
            <v>941.0852000000001</v>
          </cell>
        </row>
        <row r="276">
          <cell r="A276">
            <v>2041</v>
          </cell>
          <cell r="B276">
            <v>10</v>
          </cell>
          <cell r="C276">
            <v>51775</v>
          </cell>
          <cell r="D276">
            <v>1218.1299999999999</v>
          </cell>
          <cell r="E276">
            <v>2099.23</v>
          </cell>
          <cell r="F276">
            <v>3044.3194999999996</v>
          </cell>
          <cell r="G276">
            <v>473.97999999999996</v>
          </cell>
          <cell r="H276">
            <v>1084.5899999999999</v>
          </cell>
          <cell r="I276">
            <v>4806.6479045774313</v>
          </cell>
          <cell r="J276">
            <v>4956.05</v>
          </cell>
          <cell r="K276">
            <v>3927.6631043999996</v>
          </cell>
          <cell r="L276">
            <v>3009.1007542229568</v>
          </cell>
          <cell r="M276">
            <v>1126.8999999999999</v>
          </cell>
          <cell r="N276">
            <v>4252.55</v>
          </cell>
          <cell r="O276">
            <v>6252.3060700000005</v>
          </cell>
          <cell r="P276">
            <v>1500.74167262635</v>
          </cell>
          <cell r="Q276">
            <v>345.06933333333319</v>
          </cell>
          <cell r="R276">
            <v>892.24999999999989</v>
          </cell>
        </row>
        <row r="277">
          <cell r="A277">
            <v>2041</v>
          </cell>
          <cell r="B277">
            <v>11</v>
          </cell>
          <cell r="C277">
            <v>51806</v>
          </cell>
          <cell r="D277">
            <v>1284.1499999999999</v>
          </cell>
          <cell r="E277">
            <v>2178.3799999999997</v>
          </cell>
          <cell r="F277">
            <v>3173.4609</v>
          </cell>
          <cell r="G277">
            <v>512.69000000000005</v>
          </cell>
          <cell r="H277">
            <v>1157.6399999999999</v>
          </cell>
          <cell r="I277">
            <v>6734.6199887350776</v>
          </cell>
          <cell r="J277">
            <v>5813.43</v>
          </cell>
          <cell r="K277">
            <v>4125.4169375999991</v>
          </cell>
          <cell r="L277">
            <v>2979.861398494586</v>
          </cell>
          <cell r="M277">
            <v>1161.6400000000001</v>
          </cell>
          <cell r="N277">
            <v>4336.2400000000007</v>
          </cell>
          <cell r="O277">
            <v>6767.1902060000002</v>
          </cell>
          <cell r="P277">
            <v>1612.3220474101959</v>
          </cell>
          <cell r="Q277">
            <v>357.47466666666628</v>
          </cell>
          <cell r="R277">
            <v>943.53660000000013</v>
          </cell>
        </row>
        <row r="278">
          <cell r="A278">
            <v>2041</v>
          </cell>
          <cell r="B278">
            <v>12</v>
          </cell>
          <cell r="C278">
            <v>51836</v>
          </cell>
          <cell r="D278">
            <v>1486.9199999999998</v>
          </cell>
          <cell r="E278">
            <v>2440.4700000000003</v>
          </cell>
          <cell r="F278">
            <v>3617.6999000000001</v>
          </cell>
          <cell r="G278">
            <v>629.14</v>
          </cell>
          <cell r="H278">
            <v>1308.05</v>
          </cell>
          <cell r="I278">
            <v>8219.3445018614129</v>
          </cell>
          <cell r="J278">
            <v>7082.3899999999994</v>
          </cell>
          <cell r="K278">
            <v>4659.0511183999997</v>
          </cell>
          <cell r="L278">
            <v>3185.9721565103046</v>
          </cell>
          <cell r="M278">
            <v>1304.6299999999999</v>
          </cell>
          <cell r="N278">
            <v>4888.04</v>
          </cell>
          <cell r="O278">
            <v>7916.0798619999996</v>
          </cell>
          <cell r="P278">
            <v>1919.6892412722534</v>
          </cell>
          <cell r="Q278">
            <v>448.60799999999972</v>
          </cell>
          <cell r="R278">
            <v>1120.2332000000001</v>
          </cell>
        </row>
        <row r="279">
          <cell r="A279">
            <v>2042</v>
          </cell>
          <cell r="B279">
            <v>1</v>
          </cell>
          <cell r="C279">
            <v>51867</v>
          </cell>
          <cell r="D279">
            <v>1540.79</v>
          </cell>
          <cell r="E279">
            <v>2474.41</v>
          </cell>
          <cell r="F279">
            <v>3699.3171000000002</v>
          </cell>
          <cell r="G279">
            <v>644.08000000000004</v>
          </cell>
          <cell r="H279">
            <v>1371.45</v>
          </cell>
          <cell r="I279">
            <v>8500.0089911181294</v>
          </cell>
          <cell r="J279">
            <v>7026.1</v>
          </cell>
          <cell r="K279">
            <v>4650.6738963999996</v>
          </cell>
          <cell r="L279">
            <v>3552.1519854285357</v>
          </cell>
          <cell r="M279">
            <v>1410.82</v>
          </cell>
          <cell r="N279">
            <v>5019.0600000000004</v>
          </cell>
          <cell r="O279">
            <v>8853.5109030000003</v>
          </cell>
          <cell r="P279">
            <v>1975.5599808801148</v>
          </cell>
          <cell r="Q279">
            <v>448.67400000000015</v>
          </cell>
          <cell r="R279">
            <v>1065.9755999999998</v>
          </cell>
        </row>
        <row r="280">
          <cell r="A280">
            <v>2042</v>
          </cell>
          <cell r="B280">
            <v>2</v>
          </cell>
          <cell r="C280">
            <v>51898</v>
          </cell>
          <cell r="D280">
            <v>1366.6599999999999</v>
          </cell>
          <cell r="E280">
            <v>2209.15</v>
          </cell>
          <cell r="F280">
            <v>3302.7053000000005</v>
          </cell>
          <cell r="G280">
            <v>566.45000000000005</v>
          </cell>
          <cell r="H280">
            <v>1212.5999999999999</v>
          </cell>
          <cell r="I280">
            <v>7098.875116892661</v>
          </cell>
          <cell r="J280">
            <v>5994</v>
          </cell>
          <cell r="K280">
            <v>4102.1560131999986</v>
          </cell>
          <cell r="L280">
            <v>3156.605625163485</v>
          </cell>
          <cell r="M280">
            <v>1248.3900000000001</v>
          </cell>
          <cell r="N280">
            <v>4445.5</v>
          </cell>
          <cell r="O280">
            <v>7145.6262000000006</v>
          </cell>
          <cell r="P280">
            <v>1704.6574359841488</v>
          </cell>
          <cell r="Q280">
            <v>352.48166666666657</v>
          </cell>
          <cell r="R280">
            <v>873.20260000000007</v>
          </cell>
        </row>
        <row r="281">
          <cell r="A281">
            <v>2042</v>
          </cell>
          <cell r="B281">
            <v>3</v>
          </cell>
          <cell r="C281">
            <v>51926</v>
          </cell>
          <cell r="D281">
            <v>1392.33</v>
          </cell>
          <cell r="E281">
            <v>2411.75</v>
          </cell>
          <cell r="F281">
            <v>3346.0786000000003</v>
          </cell>
          <cell r="G281">
            <v>561.81000000000006</v>
          </cell>
          <cell r="H281">
            <v>1250.8100000000002</v>
          </cell>
          <cell r="I281">
            <v>5903.5969732056719</v>
          </cell>
          <cell r="J281">
            <v>5767.08</v>
          </cell>
          <cell r="K281">
            <v>4220.2697039999994</v>
          </cell>
          <cell r="L281">
            <v>2949.5518653295849</v>
          </cell>
          <cell r="M281">
            <v>1267.0999999999999</v>
          </cell>
          <cell r="N281">
            <v>4605.66</v>
          </cell>
          <cell r="O281">
            <v>7233.8791919999994</v>
          </cell>
          <cell r="P281">
            <v>1721.4490499416559</v>
          </cell>
          <cell r="Q281">
            <v>307.73333333333318</v>
          </cell>
          <cell r="R281">
            <v>1000.4227999999998</v>
          </cell>
        </row>
        <row r="282">
          <cell r="A282">
            <v>2042</v>
          </cell>
          <cell r="B282">
            <v>4</v>
          </cell>
          <cell r="C282">
            <v>51957</v>
          </cell>
          <cell r="D282">
            <v>1236.71</v>
          </cell>
          <cell r="E282">
            <v>2191.81</v>
          </cell>
          <cell r="F282">
            <v>2974.7533000000003</v>
          </cell>
          <cell r="G282">
            <v>478.41999999999996</v>
          </cell>
          <cell r="H282">
            <v>1072.3800000000001</v>
          </cell>
          <cell r="I282">
            <v>4343.2802349964459</v>
          </cell>
          <cell r="J282">
            <v>4778.7300000000005</v>
          </cell>
          <cell r="K282">
            <v>3754.1672391999996</v>
          </cell>
          <cell r="L282">
            <v>2607.9070718976409</v>
          </cell>
          <cell r="M282">
            <v>1004.58</v>
          </cell>
          <cell r="N282">
            <v>4117.88</v>
          </cell>
          <cell r="O282">
            <v>6090.9038300000002</v>
          </cell>
          <cell r="P282">
            <v>1430.7148858281514</v>
          </cell>
          <cell r="Q282">
            <v>291.00599999999991</v>
          </cell>
          <cell r="R282">
            <v>894.97559999999976</v>
          </cell>
        </row>
        <row r="283">
          <cell r="A283">
            <v>2042</v>
          </cell>
          <cell r="B283">
            <v>5</v>
          </cell>
          <cell r="C283">
            <v>51987</v>
          </cell>
          <cell r="D283">
            <v>1176.1099999999999</v>
          </cell>
          <cell r="E283">
            <v>1978.63</v>
          </cell>
          <cell r="F283">
            <v>2847.1466000000005</v>
          </cell>
          <cell r="G283">
            <v>430.79</v>
          </cell>
          <cell r="H283">
            <v>968.31999999999994</v>
          </cell>
          <cell r="I283">
            <v>3913.3147444162355</v>
          </cell>
          <cell r="J283">
            <v>4553.78</v>
          </cell>
          <cell r="K283">
            <v>3744.5154459999994</v>
          </cell>
          <cell r="L283">
            <v>2320.3496443715699</v>
          </cell>
          <cell r="M283">
            <v>1005.8100000000001</v>
          </cell>
          <cell r="N283">
            <v>4143.95</v>
          </cell>
          <cell r="O283">
            <v>5495.4785110000003</v>
          </cell>
          <cell r="P283">
            <v>1401.3033081126866</v>
          </cell>
          <cell r="Q283">
            <v>278.10899999999998</v>
          </cell>
          <cell r="R283">
            <v>916.32600000000002</v>
          </cell>
        </row>
        <row r="284">
          <cell r="A284">
            <v>2042</v>
          </cell>
          <cell r="B284">
            <v>6</v>
          </cell>
          <cell r="C284">
            <v>52018</v>
          </cell>
          <cell r="D284">
            <v>1183.45</v>
          </cell>
          <cell r="E284">
            <v>2017.13</v>
          </cell>
          <cell r="F284">
            <v>2910.7388000000001</v>
          </cell>
          <cell r="G284">
            <v>421.61</v>
          </cell>
          <cell r="H284">
            <v>929.24</v>
          </cell>
          <cell r="I284">
            <v>4494.8340606297024</v>
          </cell>
          <cell r="J284">
            <v>4460.5599999999995</v>
          </cell>
          <cell r="K284">
            <v>3886.8357107999996</v>
          </cell>
          <cell r="L284">
            <v>2360.0717827351241</v>
          </cell>
          <cell r="M284">
            <v>1007.52</v>
          </cell>
          <cell r="N284">
            <v>4357.7</v>
          </cell>
          <cell r="O284">
            <v>5370.0078290000001</v>
          </cell>
          <cell r="P284">
            <v>1459.5406748989774</v>
          </cell>
          <cell r="Q284">
            <v>237.71433333333309</v>
          </cell>
          <cell r="R284">
            <v>912.07119999999986</v>
          </cell>
        </row>
        <row r="285">
          <cell r="A285">
            <v>2042</v>
          </cell>
          <cell r="B285">
            <v>7</v>
          </cell>
          <cell r="C285">
            <v>52048</v>
          </cell>
          <cell r="D285">
            <v>1369.84</v>
          </cell>
          <cell r="E285">
            <v>2324.9900000000002</v>
          </cell>
          <cell r="F285">
            <v>3245.942</v>
          </cell>
          <cell r="G285">
            <v>466.82</v>
          </cell>
          <cell r="H285">
            <v>1057.21</v>
          </cell>
          <cell r="I285">
            <v>5388.0622439032959</v>
          </cell>
          <cell r="J285">
            <v>4857.66</v>
          </cell>
          <cell r="K285">
            <v>4354.0585647999987</v>
          </cell>
          <cell r="L285">
            <v>2926.7730260573553</v>
          </cell>
          <cell r="M285">
            <v>1000.58</v>
          </cell>
          <cell r="N285">
            <v>4903.68</v>
          </cell>
          <cell r="O285">
            <v>6241.7349400000003</v>
          </cell>
          <cell r="P285">
            <v>1713.3826059175046</v>
          </cell>
          <cell r="Q285">
            <v>279.91233333333327</v>
          </cell>
          <cell r="R285">
            <v>1097.0973999999999</v>
          </cell>
        </row>
        <row r="286">
          <cell r="A286">
            <v>2042</v>
          </cell>
          <cell r="B286">
            <v>8</v>
          </cell>
          <cell r="C286">
            <v>52079</v>
          </cell>
          <cell r="D286">
            <v>1363.9799999999998</v>
          </cell>
          <cell r="E286">
            <v>2279.9699999999998</v>
          </cell>
          <cell r="F286">
            <v>3254.0481</v>
          </cell>
          <cell r="G286">
            <v>465.8</v>
          </cell>
          <cell r="H286">
            <v>1038.6400000000001</v>
          </cell>
          <cell r="I286">
            <v>4748.2380739600294</v>
          </cell>
          <cell r="J286">
            <v>4908.3900000000003</v>
          </cell>
          <cell r="K286">
            <v>4269.7312895999994</v>
          </cell>
          <cell r="L286">
            <v>2711.2898117323343</v>
          </cell>
          <cell r="M286">
            <v>1127.6499999999999</v>
          </cell>
          <cell r="N286">
            <v>4868.1500000000005</v>
          </cell>
          <cell r="O286">
            <v>6790.4562350000006</v>
          </cell>
          <cell r="P286">
            <v>1687.6092841322823</v>
          </cell>
          <cell r="Q286">
            <v>286.68100000000004</v>
          </cell>
          <cell r="R286">
            <v>1196.9189999999999</v>
          </cell>
        </row>
        <row r="287">
          <cell r="A287">
            <v>2042</v>
          </cell>
          <cell r="B287">
            <v>9</v>
          </cell>
          <cell r="C287">
            <v>52110</v>
          </cell>
          <cell r="D287">
            <v>1200.3899999999999</v>
          </cell>
          <cell r="E287">
            <v>2020.2599999999998</v>
          </cell>
          <cell r="F287">
            <v>2947.7879000000003</v>
          </cell>
          <cell r="G287">
            <v>440.19</v>
          </cell>
          <cell r="H287">
            <v>1013.71</v>
          </cell>
          <cell r="I287">
            <v>3941.8529968519365</v>
          </cell>
          <cell r="J287">
            <v>4639.04</v>
          </cell>
          <cell r="K287">
            <v>3873.3293675999998</v>
          </cell>
          <cell r="L287">
            <v>2600.0990807830158</v>
          </cell>
          <cell r="M287">
            <v>1014.24</v>
          </cell>
          <cell r="N287">
            <v>4238.5</v>
          </cell>
          <cell r="O287">
            <v>5683.2808509999995</v>
          </cell>
          <cell r="P287">
            <v>1436.1465629956801</v>
          </cell>
          <cell r="Q287">
            <v>326.80799999999988</v>
          </cell>
          <cell r="R287">
            <v>941.0852000000001</v>
          </cell>
        </row>
        <row r="288">
          <cell r="A288">
            <v>2042</v>
          </cell>
          <cell r="B288">
            <v>10</v>
          </cell>
          <cell r="C288">
            <v>52140</v>
          </cell>
          <cell r="D288">
            <v>1218.1299999999999</v>
          </cell>
          <cell r="E288">
            <v>2099.23</v>
          </cell>
          <cell r="F288">
            <v>3044.3194999999996</v>
          </cell>
          <cell r="G288">
            <v>473.97999999999996</v>
          </cell>
          <cell r="H288">
            <v>1084.5899999999999</v>
          </cell>
          <cell r="I288">
            <v>4836.2845216597543</v>
          </cell>
          <cell r="J288">
            <v>4956.05</v>
          </cell>
          <cell r="K288">
            <v>3927.6631043999996</v>
          </cell>
          <cell r="L288">
            <v>3018.532445981944</v>
          </cell>
          <cell r="M288">
            <v>1126.8999999999999</v>
          </cell>
          <cell r="N288">
            <v>4252.55</v>
          </cell>
          <cell r="O288">
            <v>6252.3060700000005</v>
          </cell>
          <cell r="P288">
            <v>1500.74167262635</v>
          </cell>
          <cell r="Q288">
            <v>345.06933333333319</v>
          </cell>
          <cell r="R288">
            <v>892.24999999999989</v>
          </cell>
        </row>
        <row r="289">
          <cell r="A289">
            <v>2042</v>
          </cell>
          <cell r="B289">
            <v>11</v>
          </cell>
          <cell r="C289">
            <v>52171</v>
          </cell>
          <cell r="D289">
            <v>1284.1499999999999</v>
          </cell>
          <cell r="E289">
            <v>2178.3799999999997</v>
          </cell>
          <cell r="F289">
            <v>3173.4609</v>
          </cell>
          <cell r="G289">
            <v>512.69000000000005</v>
          </cell>
          <cell r="H289">
            <v>1157.6399999999999</v>
          </cell>
          <cell r="I289">
            <v>6729.4153678953053</v>
          </cell>
          <cell r="J289">
            <v>5813.43</v>
          </cell>
          <cell r="K289">
            <v>4125.4169375999991</v>
          </cell>
          <cell r="L289">
            <v>2975.8565289377038</v>
          </cell>
          <cell r="M289">
            <v>1161.6400000000001</v>
          </cell>
          <cell r="N289">
            <v>4336.2400000000007</v>
          </cell>
          <cell r="O289">
            <v>6767.1902060000002</v>
          </cell>
          <cell r="P289">
            <v>1612.3220474101959</v>
          </cell>
          <cell r="Q289">
            <v>357.47466666666628</v>
          </cell>
          <cell r="R289">
            <v>943.53660000000013</v>
          </cell>
        </row>
        <row r="290">
          <cell r="A290">
            <v>2042</v>
          </cell>
          <cell r="B290">
            <v>12</v>
          </cell>
          <cell r="C290">
            <v>52201</v>
          </cell>
          <cell r="D290">
            <v>1486.9199999999998</v>
          </cell>
          <cell r="E290">
            <v>2440.4700000000003</v>
          </cell>
          <cell r="F290">
            <v>3617.6999000000001</v>
          </cell>
          <cell r="G290">
            <v>629.14</v>
          </cell>
          <cell r="H290">
            <v>1308.05</v>
          </cell>
          <cell r="I290">
            <v>8223.6047905245105</v>
          </cell>
          <cell r="J290">
            <v>7082.3899999999994</v>
          </cell>
          <cell r="K290">
            <v>4659.0511183999997</v>
          </cell>
          <cell r="L290">
            <v>3220.6979563208529</v>
          </cell>
          <cell r="M290">
            <v>1304.6299999999999</v>
          </cell>
          <cell r="N290">
            <v>4888.04</v>
          </cell>
          <cell r="O290">
            <v>7916.0798619999996</v>
          </cell>
          <cell r="P290">
            <v>1919.6892412722534</v>
          </cell>
          <cell r="Q290">
            <v>448.60799999999972</v>
          </cell>
          <cell r="R290">
            <v>1120.2332000000001</v>
          </cell>
        </row>
        <row r="291">
          <cell r="A291">
            <v>2043</v>
          </cell>
          <cell r="B291">
            <v>1</v>
          </cell>
          <cell r="C291">
            <v>52232</v>
          </cell>
          <cell r="D291">
            <v>1540.79</v>
          </cell>
          <cell r="E291">
            <v>2474.41</v>
          </cell>
          <cell r="F291">
            <v>3699.3171000000002</v>
          </cell>
          <cell r="G291">
            <v>644.08000000000004</v>
          </cell>
          <cell r="H291">
            <v>1371.45</v>
          </cell>
          <cell r="J291">
            <v>7026.1</v>
          </cell>
          <cell r="K291">
            <v>4650.6738963999996</v>
          </cell>
          <cell r="L291">
            <v>3651.8786524194411</v>
          </cell>
          <cell r="M291">
            <v>1410.82</v>
          </cell>
          <cell r="N291">
            <v>5019.0600000000004</v>
          </cell>
          <cell r="O291">
            <v>8853.5109030000003</v>
          </cell>
          <cell r="P291">
            <v>1975.5599808801148</v>
          </cell>
          <cell r="Q291">
            <v>448.67400000000015</v>
          </cell>
          <cell r="R291">
            <v>1065.9755999999998</v>
          </cell>
        </row>
        <row r="292">
          <cell r="A292">
            <v>2043</v>
          </cell>
          <cell r="B292">
            <v>2</v>
          </cell>
          <cell r="C292">
            <v>52263</v>
          </cell>
          <cell r="D292">
            <v>1366.6599999999999</v>
          </cell>
          <cell r="E292">
            <v>2209.15</v>
          </cell>
          <cell r="F292">
            <v>3302.7053000000005</v>
          </cell>
          <cell r="G292">
            <v>566.45000000000005</v>
          </cell>
          <cell r="H292">
            <v>1212.5999999999999</v>
          </cell>
          <cell r="J292">
            <v>5994</v>
          </cell>
          <cell r="K292">
            <v>4102.1560131999986</v>
          </cell>
          <cell r="L292">
            <v>3245.2273280899494</v>
          </cell>
          <cell r="M292">
            <v>1248.3900000000001</v>
          </cell>
          <cell r="N292">
            <v>4445.5</v>
          </cell>
          <cell r="O292">
            <v>7145.6262000000006</v>
          </cell>
          <cell r="P292">
            <v>1704.6574359841488</v>
          </cell>
          <cell r="Q292">
            <v>352.48166666666657</v>
          </cell>
          <cell r="R292">
            <v>873.20260000000007</v>
          </cell>
        </row>
        <row r="293">
          <cell r="A293">
            <v>2043</v>
          </cell>
          <cell r="B293">
            <v>3</v>
          </cell>
          <cell r="C293">
            <v>52291</v>
          </cell>
          <cell r="D293">
            <v>1392.33</v>
          </cell>
          <cell r="E293">
            <v>2411.75</v>
          </cell>
          <cell r="F293">
            <v>3346.0786000000003</v>
          </cell>
          <cell r="G293">
            <v>561.81000000000006</v>
          </cell>
          <cell r="H293">
            <v>1250.8100000000002</v>
          </cell>
          <cell r="J293">
            <v>5767.08</v>
          </cell>
          <cell r="K293">
            <v>4220.2697039999994</v>
          </cell>
          <cell r="L293">
            <v>3032.3605339487126</v>
          </cell>
          <cell r="M293">
            <v>1267.0999999999999</v>
          </cell>
          <cell r="N293">
            <v>4605.66</v>
          </cell>
          <cell r="O293">
            <v>7233.8791919999994</v>
          </cell>
          <cell r="P293">
            <v>1721.4490499416559</v>
          </cell>
          <cell r="Q293">
            <v>307.73333333333318</v>
          </cell>
          <cell r="R293">
            <v>1000.4227999999998</v>
          </cell>
        </row>
        <row r="294">
          <cell r="A294">
            <v>2043</v>
          </cell>
          <cell r="B294">
            <v>4</v>
          </cell>
          <cell r="C294">
            <v>52322</v>
          </cell>
          <cell r="D294">
            <v>1236.71</v>
          </cell>
          <cell r="E294">
            <v>2191.81</v>
          </cell>
          <cell r="F294">
            <v>2974.7533000000003</v>
          </cell>
          <cell r="G294">
            <v>478.41999999999996</v>
          </cell>
          <cell r="H294">
            <v>1072.3800000000001</v>
          </cell>
          <cell r="J294">
            <v>4778.7300000000005</v>
          </cell>
          <cell r="K294">
            <v>3754.1672391999996</v>
          </cell>
          <cell r="L294">
            <v>2681.1240629411668</v>
          </cell>
          <cell r="M294">
            <v>1004.58</v>
          </cell>
          <cell r="N294">
            <v>4117.88</v>
          </cell>
          <cell r="O294">
            <v>6090.9038300000002</v>
          </cell>
          <cell r="P294">
            <v>1430.7148858281514</v>
          </cell>
          <cell r="Q294">
            <v>291.00599999999991</v>
          </cell>
          <cell r="R294">
            <v>894.97559999999976</v>
          </cell>
        </row>
        <row r="295">
          <cell r="A295">
            <v>2043</v>
          </cell>
          <cell r="B295">
            <v>5</v>
          </cell>
          <cell r="C295">
            <v>52352</v>
          </cell>
          <cell r="D295">
            <v>1176.1099999999999</v>
          </cell>
          <cell r="E295">
            <v>1978.63</v>
          </cell>
          <cell r="F295">
            <v>2847.1466000000005</v>
          </cell>
          <cell r="G295">
            <v>430.79</v>
          </cell>
          <cell r="H295">
            <v>968.31999999999994</v>
          </cell>
          <cell r="J295">
            <v>4553.78</v>
          </cell>
          <cell r="K295">
            <v>3744.5154459999994</v>
          </cell>
          <cell r="L295">
            <v>2385.4934606373013</v>
          </cell>
          <cell r="M295">
            <v>1005.8100000000001</v>
          </cell>
          <cell r="N295">
            <v>4143.95</v>
          </cell>
          <cell r="O295">
            <v>5495.4785110000003</v>
          </cell>
          <cell r="P295">
            <v>1401.3033081126866</v>
          </cell>
          <cell r="Q295">
            <v>278.10899999999998</v>
          </cell>
          <cell r="R295">
            <v>916.32600000000002</v>
          </cell>
        </row>
        <row r="296">
          <cell r="A296">
            <v>2043</v>
          </cell>
          <cell r="B296">
            <v>6</v>
          </cell>
          <cell r="C296">
            <v>52383</v>
          </cell>
          <cell r="D296">
            <v>1183.45</v>
          </cell>
          <cell r="E296">
            <v>2017.13</v>
          </cell>
          <cell r="F296">
            <v>2910.7388000000001</v>
          </cell>
          <cell r="G296">
            <v>421.61</v>
          </cell>
          <cell r="H296">
            <v>929.24</v>
          </cell>
          <cell r="J296">
            <v>4460.5599999999995</v>
          </cell>
          <cell r="K296">
            <v>3886.8357107999996</v>
          </cell>
          <cell r="L296">
            <v>2426.330798035412</v>
          </cell>
          <cell r="M296">
            <v>1007.52</v>
          </cell>
          <cell r="N296">
            <v>4357.7</v>
          </cell>
          <cell r="O296">
            <v>5370.0078290000001</v>
          </cell>
          <cell r="P296">
            <v>1459.5406748989774</v>
          </cell>
          <cell r="Q296">
            <v>237.71433333333309</v>
          </cell>
          <cell r="R296">
            <v>912.07119999999986</v>
          </cell>
        </row>
        <row r="297">
          <cell r="A297">
            <v>2043</v>
          </cell>
          <cell r="B297">
            <v>7</v>
          </cell>
          <cell r="C297">
            <v>52413</v>
          </cell>
          <cell r="D297">
            <v>1369.84</v>
          </cell>
          <cell r="E297">
            <v>2324.9900000000002</v>
          </cell>
          <cell r="F297">
            <v>3245.942</v>
          </cell>
          <cell r="G297">
            <v>466.82</v>
          </cell>
          <cell r="H297">
            <v>1057.21</v>
          </cell>
          <cell r="J297">
            <v>4857.66</v>
          </cell>
          <cell r="K297">
            <v>4354.0585647999987</v>
          </cell>
          <cell r="L297">
            <v>3008.9421787639153</v>
          </cell>
          <cell r="M297">
            <v>1000.58</v>
          </cell>
          <cell r="N297">
            <v>4903.68</v>
          </cell>
          <cell r="O297">
            <v>6241.7349400000003</v>
          </cell>
          <cell r="P297">
            <v>1713.3826059175046</v>
          </cell>
          <cell r="Q297">
            <v>279.91233333333327</v>
          </cell>
          <cell r="R297">
            <v>1097.0973999999999</v>
          </cell>
        </row>
        <row r="298">
          <cell r="A298">
            <v>2043</v>
          </cell>
          <cell r="B298">
            <v>8</v>
          </cell>
          <cell r="C298">
            <v>52444</v>
          </cell>
          <cell r="D298">
            <v>1363.9799999999998</v>
          </cell>
          <cell r="E298">
            <v>2279.9699999999998</v>
          </cell>
          <cell r="F298">
            <v>3254.0481</v>
          </cell>
          <cell r="G298">
            <v>465.8</v>
          </cell>
          <cell r="H298">
            <v>1038.6400000000001</v>
          </cell>
          <cell r="J298">
            <v>4908.3900000000003</v>
          </cell>
          <cell r="K298">
            <v>4269.7312895999994</v>
          </cell>
          <cell r="L298">
            <v>2787.4092731967189</v>
          </cell>
          <cell r="M298">
            <v>1127.6499999999999</v>
          </cell>
          <cell r="N298">
            <v>4868.1500000000005</v>
          </cell>
          <cell r="O298">
            <v>6790.4562350000006</v>
          </cell>
          <cell r="P298">
            <v>1687.6092841322823</v>
          </cell>
          <cell r="Q298">
            <v>286.68100000000004</v>
          </cell>
          <cell r="R298">
            <v>1196.9189999999999</v>
          </cell>
        </row>
        <row r="299">
          <cell r="A299">
            <v>2043</v>
          </cell>
          <cell r="B299">
            <v>9</v>
          </cell>
          <cell r="C299">
            <v>52475</v>
          </cell>
          <cell r="D299">
            <v>1200.3899999999999</v>
          </cell>
          <cell r="E299">
            <v>2020.2599999999998</v>
          </cell>
          <cell r="F299">
            <v>2947.7879000000003</v>
          </cell>
          <cell r="G299">
            <v>440.19</v>
          </cell>
          <cell r="H299">
            <v>1013.71</v>
          </cell>
          <cell r="J299">
            <v>4639.04</v>
          </cell>
          <cell r="K299">
            <v>3873.3293675999998</v>
          </cell>
          <cell r="L299">
            <v>2673.0968624759985</v>
          </cell>
          <cell r="M299">
            <v>1014.24</v>
          </cell>
          <cell r="N299">
            <v>4238.5</v>
          </cell>
          <cell r="O299">
            <v>5683.2808509999995</v>
          </cell>
          <cell r="P299">
            <v>1436.1465629956801</v>
          </cell>
          <cell r="Q299">
            <v>326.80799999999988</v>
          </cell>
          <cell r="R299">
            <v>941.0852000000001</v>
          </cell>
        </row>
        <row r="300">
          <cell r="A300">
            <v>2043</v>
          </cell>
          <cell r="B300">
            <v>10</v>
          </cell>
          <cell r="C300">
            <v>52505</v>
          </cell>
          <cell r="D300">
            <v>1218.1299999999999</v>
          </cell>
          <cell r="E300">
            <v>2099.23</v>
          </cell>
          <cell r="F300">
            <v>3044.3194999999996</v>
          </cell>
          <cell r="G300">
            <v>473.97999999999996</v>
          </cell>
          <cell r="H300">
            <v>1084.5899999999999</v>
          </cell>
          <cell r="J300">
            <v>4956.05</v>
          </cell>
          <cell r="K300">
            <v>3927.6631043999996</v>
          </cell>
          <cell r="L300">
            <v>3103.2777444028866</v>
          </cell>
          <cell r="M300">
            <v>1126.8999999999999</v>
          </cell>
          <cell r="N300">
            <v>4252.55</v>
          </cell>
          <cell r="O300">
            <v>6252.3060700000005</v>
          </cell>
          <cell r="P300">
            <v>1500.74167262635</v>
          </cell>
          <cell r="Q300">
            <v>345.06933333333319</v>
          </cell>
          <cell r="R300">
            <v>892.24999999999989</v>
          </cell>
        </row>
        <row r="301">
          <cell r="A301">
            <v>2043</v>
          </cell>
          <cell r="B301">
            <v>11</v>
          </cell>
          <cell r="C301">
            <v>52536</v>
          </cell>
          <cell r="D301">
            <v>1284.1499999999999</v>
          </cell>
          <cell r="E301">
            <v>2178.3799999999997</v>
          </cell>
          <cell r="F301">
            <v>3173.4609</v>
          </cell>
          <cell r="G301">
            <v>512.69000000000005</v>
          </cell>
          <cell r="H301">
            <v>1157.6399999999999</v>
          </cell>
          <cell r="J301">
            <v>5813.43</v>
          </cell>
          <cell r="K301">
            <v>4125.4169375999991</v>
          </cell>
          <cell r="L301">
            <v>3059.4037009876292</v>
          </cell>
          <cell r="M301">
            <v>1161.6400000000001</v>
          </cell>
          <cell r="N301">
            <v>4336.2400000000007</v>
          </cell>
          <cell r="O301">
            <v>6767.1902060000002</v>
          </cell>
          <cell r="P301">
            <v>1612.3220474101959</v>
          </cell>
          <cell r="Q301">
            <v>357.47466666666628</v>
          </cell>
          <cell r="R301">
            <v>943.53660000000013</v>
          </cell>
        </row>
        <row r="302">
          <cell r="A302">
            <v>2043</v>
          </cell>
          <cell r="B302">
            <v>12</v>
          </cell>
          <cell r="C302">
            <v>52566</v>
          </cell>
          <cell r="D302">
            <v>1486.9199999999998</v>
          </cell>
          <cell r="E302">
            <v>2440.4700000000003</v>
          </cell>
          <cell r="F302">
            <v>3617.6999000000001</v>
          </cell>
          <cell r="G302">
            <v>629.14</v>
          </cell>
          <cell r="H302">
            <v>1308.05</v>
          </cell>
          <cell r="J302">
            <v>7082.3899999999994</v>
          </cell>
          <cell r="K302">
            <v>4659.0511183999997</v>
          </cell>
          <cell r="L302">
            <v>3311.1190514445602</v>
          </cell>
          <cell r="M302">
            <v>1304.6299999999999</v>
          </cell>
          <cell r="N302">
            <v>4888.04</v>
          </cell>
          <cell r="O302">
            <v>7916.0798619999996</v>
          </cell>
          <cell r="P302">
            <v>1919.6892412722534</v>
          </cell>
          <cell r="Q302">
            <v>448.60799999999972</v>
          </cell>
          <cell r="R302">
            <v>1120.2332000000001</v>
          </cell>
        </row>
        <row r="303">
          <cell r="A303">
            <v>2044</v>
          </cell>
          <cell r="B303">
            <v>1</v>
          </cell>
          <cell r="C303">
            <v>52597</v>
          </cell>
          <cell r="D303">
            <v>1540.79</v>
          </cell>
          <cell r="E303">
            <v>2474.41</v>
          </cell>
          <cell r="F303">
            <v>3699.3171000000002</v>
          </cell>
          <cell r="G303">
            <v>644.08000000000004</v>
          </cell>
          <cell r="H303">
            <v>1371.45</v>
          </cell>
          <cell r="J303">
            <v>7026.1</v>
          </cell>
          <cell r="K303">
            <v>4650.6738963999996</v>
          </cell>
          <cell r="L303">
            <v>3754.4051455861163</v>
          </cell>
          <cell r="M303">
            <v>1410.82</v>
          </cell>
          <cell r="N303">
            <v>5019.0600000000004</v>
          </cell>
          <cell r="O303">
            <v>8853.5109030000003</v>
          </cell>
          <cell r="P303">
            <v>1975.5599808801148</v>
          </cell>
          <cell r="Q303">
            <v>448.67400000000015</v>
          </cell>
          <cell r="R303">
            <v>1065.9755999999998</v>
          </cell>
        </row>
        <row r="304">
          <cell r="A304">
            <v>2044</v>
          </cell>
          <cell r="B304">
            <v>2</v>
          </cell>
          <cell r="C304">
            <v>52628</v>
          </cell>
          <cell r="D304">
            <v>1366.6599999999999</v>
          </cell>
          <cell r="E304">
            <v>2209.15</v>
          </cell>
          <cell r="F304">
            <v>3302.7053000000005</v>
          </cell>
          <cell r="G304">
            <v>566.45000000000005</v>
          </cell>
          <cell r="H304">
            <v>1212.5999999999999</v>
          </cell>
          <cell r="J304">
            <v>5994</v>
          </cell>
          <cell r="K304">
            <v>4102.1560131999986</v>
          </cell>
          <cell r="L304">
            <v>3336.337085326074</v>
          </cell>
          <cell r="M304">
            <v>1248.3900000000001</v>
          </cell>
          <cell r="N304">
            <v>4445.5</v>
          </cell>
          <cell r="O304">
            <v>7145.6262000000006</v>
          </cell>
          <cell r="P304">
            <v>1704.6574359841488</v>
          </cell>
          <cell r="Q304">
            <v>352.48166666666657</v>
          </cell>
          <cell r="R304">
            <v>873.20260000000007</v>
          </cell>
        </row>
        <row r="305">
          <cell r="A305">
            <v>2044</v>
          </cell>
          <cell r="B305">
            <v>3</v>
          </cell>
          <cell r="C305">
            <v>52657</v>
          </cell>
          <cell r="D305">
            <v>1392.33</v>
          </cell>
          <cell r="E305">
            <v>2411.75</v>
          </cell>
          <cell r="F305">
            <v>3346.0786000000003</v>
          </cell>
          <cell r="G305">
            <v>561.81000000000006</v>
          </cell>
          <cell r="H305">
            <v>1250.8100000000002</v>
          </cell>
          <cell r="J305">
            <v>5767.08</v>
          </cell>
          <cell r="K305">
            <v>4220.2697039999994</v>
          </cell>
          <cell r="L305">
            <v>3117.4940559393222</v>
          </cell>
          <cell r="M305">
            <v>1267.0999999999999</v>
          </cell>
          <cell r="N305">
            <v>4605.66</v>
          </cell>
          <cell r="O305">
            <v>7233.8791919999994</v>
          </cell>
          <cell r="P305">
            <v>1721.4490499416559</v>
          </cell>
          <cell r="Q305">
            <v>307.73333333333318</v>
          </cell>
          <cell r="R305">
            <v>1000.4227999999998</v>
          </cell>
        </row>
        <row r="306">
          <cell r="A306">
            <v>2044</v>
          </cell>
          <cell r="B306">
            <v>4</v>
          </cell>
          <cell r="C306">
            <v>52688</v>
          </cell>
          <cell r="D306">
            <v>1236.71</v>
          </cell>
          <cell r="E306">
            <v>2191.81</v>
          </cell>
          <cell r="F306">
            <v>2974.7533000000003</v>
          </cell>
          <cell r="G306">
            <v>478.41999999999996</v>
          </cell>
          <cell r="H306">
            <v>1072.3800000000001</v>
          </cell>
          <cell r="J306">
            <v>4778.7300000000005</v>
          </cell>
          <cell r="K306">
            <v>3754.1672391999996</v>
          </cell>
          <cell r="L306">
            <v>2756.3966210082394</v>
          </cell>
          <cell r="M306">
            <v>1004.58</v>
          </cell>
          <cell r="N306">
            <v>4117.88</v>
          </cell>
          <cell r="O306">
            <v>6090.9038300000002</v>
          </cell>
          <cell r="P306">
            <v>1430.7148858281514</v>
          </cell>
          <cell r="Q306">
            <v>291.00599999999991</v>
          </cell>
          <cell r="R306">
            <v>894.97559999999976</v>
          </cell>
        </row>
        <row r="307">
          <cell r="A307">
            <v>2044</v>
          </cell>
          <cell r="B307">
            <v>5</v>
          </cell>
          <cell r="C307">
            <v>52718</v>
          </cell>
          <cell r="D307">
            <v>1176.1099999999999</v>
          </cell>
          <cell r="E307">
            <v>1978.63</v>
          </cell>
          <cell r="F307">
            <v>2847.1466000000005</v>
          </cell>
          <cell r="G307">
            <v>430.79</v>
          </cell>
          <cell r="H307">
            <v>968.31999999999994</v>
          </cell>
          <cell r="J307">
            <v>4553.78</v>
          </cell>
          <cell r="K307">
            <v>3744.5154459999994</v>
          </cell>
          <cell r="L307">
            <v>2452.466189544693</v>
          </cell>
          <cell r="M307">
            <v>1005.8100000000001</v>
          </cell>
          <cell r="N307">
            <v>4143.95</v>
          </cell>
          <cell r="O307">
            <v>5495.4785110000003</v>
          </cell>
          <cell r="P307">
            <v>1401.3033081126866</v>
          </cell>
          <cell r="Q307">
            <v>278.10899999999998</v>
          </cell>
          <cell r="R307">
            <v>916.32600000000002</v>
          </cell>
        </row>
        <row r="308">
          <cell r="A308">
            <v>2044</v>
          </cell>
          <cell r="B308">
            <v>6</v>
          </cell>
          <cell r="C308">
            <v>52749</v>
          </cell>
          <cell r="D308">
            <v>1183.45</v>
          </cell>
          <cell r="E308">
            <v>2017.13</v>
          </cell>
          <cell r="F308">
            <v>2910.7388000000001</v>
          </cell>
          <cell r="G308">
            <v>421.61</v>
          </cell>
          <cell r="H308">
            <v>929.24</v>
          </cell>
          <cell r="J308">
            <v>4460.5599999999995</v>
          </cell>
          <cell r="K308">
            <v>3886.8357107999996</v>
          </cell>
          <cell r="L308">
            <v>2494.4500351902557</v>
          </cell>
          <cell r="M308">
            <v>1007.52</v>
          </cell>
          <cell r="N308">
            <v>4357.7</v>
          </cell>
          <cell r="O308">
            <v>5370.0078290000001</v>
          </cell>
          <cell r="P308">
            <v>1459.5406748989774</v>
          </cell>
          <cell r="Q308">
            <v>237.71433333333309</v>
          </cell>
          <cell r="R308">
            <v>912.07119999999986</v>
          </cell>
        </row>
        <row r="309">
          <cell r="A309">
            <v>2044</v>
          </cell>
          <cell r="B309">
            <v>7</v>
          </cell>
          <cell r="C309">
            <v>52779</v>
          </cell>
          <cell r="D309">
            <v>1369.84</v>
          </cell>
          <cell r="E309">
            <v>2324.9900000000002</v>
          </cell>
          <cell r="F309">
            <v>3245.942</v>
          </cell>
          <cell r="G309">
            <v>466.82</v>
          </cell>
          <cell r="H309">
            <v>1057.21</v>
          </cell>
          <cell r="J309">
            <v>4857.66</v>
          </cell>
          <cell r="K309">
            <v>4354.0585647999987</v>
          </cell>
          <cell r="L309">
            <v>3093.4182304327119</v>
          </cell>
          <cell r="M309">
            <v>1000.58</v>
          </cell>
          <cell r="N309">
            <v>4903.68</v>
          </cell>
          <cell r="O309">
            <v>6241.7349400000003</v>
          </cell>
          <cell r="P309">
            <v>1713.3826059175046</v>
          </cell>
          <cell r="Q309">
            <v>279.91233333333327</v>
          </cell>
          <cell r="R309">
            <v>1097.0973999999999</v>
          </cell>
        </row>
        <row r="310">
          <cell r="A310">
            <v>2044</v>
          </cell>
          <cell r="B310">
            <v>8</v>
          </cell>
          <cell r="C310">
            <v>52810</v>
          </cell>
          <cell r="D310">
            <v>1363.9799999999998</v>
          </cell>
          <cell r="E310">
            <v>2279.9699999999998</v>
          </cell>
          <cell r="F310">
            <v>3254.0481</v>
          </cell>
          <cell r="G310">
            <v>465.8</v>
          </cell>
          <cell r="H310">
            <v>1038.6400000000001</v>
          </cell>
          <cell r="J310">
            <v>4908.3900000000003</v>
          </cell>
          <cell r="K310">
            <v>4269.7312895999994</v>
          </cell>
          <cell r="L310">
            <v>2865.6657885417162</v>
          </cell>
          <cell r="M310">
            <v>1127.6499999999999</v>
          </cell>
          <cell r="N310">
            <v>4868.1500000000005</v>
          </cell>
          <cell r="O310">
            <v>6790.4562350000006</v>
          </cell>
          <cell r="P310">
            <v>1687.6092841322823</v>
          </cell>
          <cell r="Q310">
            <v>286.68100000000004</v>
          </cell>
          <cell r="R310">
            <v>1196.9189999999999</v>
          </cell>
        </row>
        <row r="311">
          <cell r="A311">
            <v>2044</v>
          </cell>
          <cell r="B311">
            <v>9</v>
          </cell>
          <cell r="C311">
            <v>52841</v>
          </cell>
          <cell r="D311">
            <v>1200.3899999999999</v>
          </cell>
          <cell r="E311">
            <v>2020.2599999999998</v>
          </cell>
          <cell r="F311">
            <v>2947.7879000000003</v>
          </cell>
          <cell r="G311">
            <v>440.19</v>
          </cell>
          <cell r="H311">
            <v>1013.71</v>
          </cell>
          <cell r="J311">
            <v>4639.04</v>
          </cell>
          <cell r="K311">
            <v>3873.3293675999998</v>
          </cell>
          <cell r="L311">
            <v>2748.1440568900116</v>
          </cell>
          <cell r="M311">
            <v>1014.24</v>
          </cell>
          <cell r="N311">
            <v>4238.5</v>
          </cell>
          <cell r="O311">
            <v>5683.2808509999995</v>
          </cell>
          <cell r="P311">
            <v>1436.1465629956801</v>
          </cell>
          <cell r="Q311">
            <v>326.80799999999988</v>
          </cell>
          <cell r="R311">
            <v>941.0852000000001</v>
          </cell>
        </row>
        <row r="312">
          <cell r="A312">
            <v>2044</v>
          </cell>
          <cell r="B312">
            <v>10</v>
          </cell>
          <cell r="C312">
            <v>52871</v>
          </cell>
          <cell r="D312">
            <v>1218.1299999999999</v>
          </cell>
          <cell r="E312">
            <v>2099.23</v>
          </cell>
          <cell r="F312">
            <v>3044.3194999999996</v>
          </cell>
          <cell r="G312">
            <v>473.97999999999996</v>
          </cell>
          <cell r="H312">
            <v>1084.5899999999999</v>
          </cell>
          <cell r="J312">
            <v>4956.05</v>
          </cell>
          <cell r="K312">
            <v>3927.6631043999996</v>
          </cell>
          <cell r="L312">
            <v>3190.4022670769968</v>
          </cell>
          <cell r="M312">
            <v>1126.8999999999999</v>
          </cell>
          <cell r="N312">
            <v>4252.55</v>
          </cell>
          <cell r="O312">
            <v>6252.3060700000005</v>
          </cell>
          <cell r="P312">
            <v>1500.74167262635</v>
          </cell>
          <cell r="Q312">
            <v>345.06933333333319</v>
          </cell>
          <cell r="R312">
            <v>892.24999999999989</v>
          </cell>
        </row>
        <row r="313">
          <cell r="A313">
            <v>2044</v>
          </cell>
          <cell r="B313">
            <v>11</v>
          </cell>
          <cell r="C313">
            <v>52902</v>
          </cell>
          <cell r="D313">
            <v>1284.1499999999999</v>
          </cell>
          <cell r="E313">
            <v>2178.3799999999997</v>
          </cell>
          <cell r="F313">
            <v>3173.4609</v>
          </cell>
          <cell r="G313">
            <v>512.69000000000005</v>
          </cell>
          <cell r="H313">
            <v>1157.6399999999999</v>
          </cell>
          <cell r="J313">
            <v>5813.43</v>
          </cell>
          <cell r="K313">
            <v>4125.4169375999991</v>
          </cell>
          <cell r="L313">
            <v>3145.2964598928561</v>
          </cell>
          <cell r="M313">
            <v>1161.6400000000001</v>
          </cell>
          <cell r="N313">
            <v>4336.2400000000007</v>
          </cell>
          <cell r="O313">
            <v>6767.1902060000002</v>
          </cell>
          <cell r="P313">
            <v>1612.3220474101959</v>
          </cell>
          <cell r="Q313">
            <v>357.47466666666628</v>
          </cell>
          <cell r="R313">
            <v>943.53660000000013</v>
          </cell>
        </row>
        <row r="314">
          <cell r="A314">
            <v>2044</v>
          </cell>
          <cell r="B314">
            <v>12</v>
          </cell>
          <cell r="C314">
            <v>52932</v>
          </cell>
          <cell r="D314">
            <v>1486.9199999999998</v>
          </cell>
          <cell r="E314">
            <v>2440.4700000000003</v>
          </cell>
          <cell r="F314">
            <v>3617.6999000000001</v>
          </cell>
          <cell r="G314">
            <v>629.14</v>
          </cell>
          <cell r="H314">
            <v>1308.05</v>
          </cell>
          <cell r="J314">
            <v>7082.3899999999994</v>
          </cell>
          <cell r="K314">
            <v>4659.0511183999997</v>
          </cell>
          <cell r="L314">
            <v>3404.0787188138656</v>
          </cell>
          <cell r="M314">
            <v>1304.6299999999999</v>
          </cell>
          <cell r="N314">
            <v>4888.04</v>
          </cell>
          <cell r="O314">
            <v>7916.0798619999996</v>
          </cell>
          <cell r="P314">
            <v>1919.6892412722534</v>
          </cell>
          <cell r="Q314">
            <v>448.60799999999972</v>
          </cell>
          <cell r="R314">
            <v>1120.2332000000001</v>
          </cell>
        </row>
        <row r="315">
          <cell r="A315">
            <v>2045</v>
          </cell>
          <cell r="B315">
            <v>1</v>
          </cell>
          <cell r="C315">
            <v>52963</v>
          </cell>
          <cell r="D315">
            <v>1540.79</v>
          </cell>
          <cell r="E315">
            <v>2474.41</v>
          </cell>
          <cell r="F315">
            <v>3699.3171000000002</v>
          </cell>
          <cell r="G315">
            <v>644.08000000000004</v>
          </cell>
          <cell r="H315">
            <v>1371.45</v>
          </cell>
          <cell r="J315">
            <v>7026.1</v>
          </cell>
          <cell r="K315">
            <v>4650.6738963999996</v>
          </cell>
          <cell r="L315">
            <v>3859.8100700484456</v>
          </cell>
          <cell r="M315">
            <v>1410.82</v>
          </cell>
          <cell r="N315">
            <v>5019.0600000000004</v>
          </cell>
          <cell r="O315">
            <v>8853.5109030000003</v>
          </cell>
          <cell r="P315">
            <v>1975.5599808801148</v>
          </cell>
          <cell r="Q315">
            <v>448.67400000000015</v>
          </cell>
          <cell r="R315">
            <v>1065.9755999999998</v>
          </cell>
        </row>
        <row r="316">
          <cell r="A316">
            <v>2045</v>
          </cell>
          <cell r="B316">
            <v>2</v>
          </cell>
          <cell r="C316">
            <v>52994</v>
          </cell>
          <cell r="D316">
            <v>1366.6599999999999</v>
          </cell>
          <cell r="E316">
            <v>2209.15</v>
          </cell>
          <cell r="F316">
            <v>3302.7053000000005</v>
          </cell>
          <cell r="G316">
            <v>566.45000000000005</v>
          </cell>
          <cell r="H316">
            <v>1212.5999999999999</v>
          </cell>
          <cell r="J316">
            <v>5994</v>
          </cell>
          <cell r="K316">
            <v>4102.1560131999986</v>
          </cell>
          <cell r="L316">
            <v>3430.0047489966028</v>
          </cell>
          <cell r="M316">
            <v>1248.3900000000001</v>
          </cell>
          <cell r="N316">
            <v>4445.5</v>
          </cell>
          <cell r="O316">
            <v>7145.6262000000006</v>
          </cell>
          <cell r="P316">
            <v>1704.6574359841488</v>
          </cell>
          <cell r="Q316">
            <v>352.48166666666657</v>
          </cell>
          <cell r="R316">
            <v>873.20260000000007</v>
          </cell>
        </row>
        <row r="317">
          <cell r="A317">
            <v>2045</v>
          </cell>
          <cell r="B317">
            <v>3</v>
          </cell>
          <cell r="C317">
            <v>53022</v>
          </cell>
          <cell r="D317">
            <v>1392.33</v>
          </cell>
          <cell r="E317">
            <v>2411.75</v>
          </cell>
          <cell r="F317">
            <v>3346.0786000000003</v>
          </cell>
          <cell r="G317">
            <v>561.81000000000006</v>
          </cell>
          <cell r="H317">
            <v>1250.8100000000002</v>
          </cell>
          <cell r="J317">
            <v>5767.08</v>
          </cell>
          <cell r="K317">
            <v>4220.2697039999994</v>
          </cell>
          <cell r="L317">
            <v>3205.0177015598179</v>
          </cell>
          <cell r="M317">
            <v>1267.0999999999999</v>
          </cell>
          <cell r="N317">
            <v>4605.66</v>
          </cell>
          <cell r="O317">
            <v>7233.8791919999994</v>
          </cell>
          <cell r="P317">
            <v>1721.4490499416559</v>
          </cell>
          <cell r="Q317">
            <v>307.73333333333318</v>
          </cell>
          <cell r="R317">
            <v>1000.4227999999998</v>
          </cell>
        </row>
        <row r="318">
          <cell r="A318">
            <v>2045</v>
          </cell>
          <cell r="B318">
            <v>4</v>
          </cell>
          <cell r="C318">
            <v>53053</v>
          </cell>
          <cell r="D318">
            <v>1236.71</v>
          </cell>
          <cell r="E318">
            <v>2191.81</v>
          </cell>
          <cell r="F318">
            <v>2974.7533000000003</v>
          </cell>
          <cell r="G318">
            <v>478.41999999999996</v>
          </cell>
          <cell r="H318">
            <v>1072.3800000000001</v>
          </cell>
          <cell r="J318">
            <v>4778.7300000000005</v>
          </cell>
          <cell r="K318">
            <v>3754.1672391999996</v>
          </cell>
          <cell r="L318">
            <v>2833.7824561430452</v>
          </cell>
          <cell r="M318">
            <v>1004.58</v>
          </cell>
          <cell r="N318">
            <v>4117.88</v>
          </cell>
          <cell r="O318">
            <v>6090.9038300000002</v>
          </cell>
          <cell r="P318">
            <v>1430.7148858281514</v>
          </cell>
          <cell r="Q318">
            <v>291.00599999999991</v>
          </cell>
          <cell r="R318">
            <v>894.97559999999976</v>
          </cell>
        </row>
        <row r="319">
          <cell r="A319">
            <v>2045</v>
          </cell>
          <cell r="B319">
            <v>5</v>
          </cell>
          <cell r="C319">
            <v>53083</v>
          </cell>
          <cell r="D319">
            <v>1176.1099999999999</v>
          </cell>
          <cell r="E319">
            <v>1978.63</v>
          </cell>
          <cell r="F319">
            <v>2847.1466000000005</v>
          </cell>
          <cell r="G319">
            <v>430.79</v>
          </cell>
          <cell r="H319">
            <v>968.31999999999994</v>
          </cell>
          <cell r="J319">
            <v>4553.78</v>
          </cell>
          <cell r="K319">
            <v>3744.5154459999994</v>
          </cell>
          <cell r="L319">
            <v>2521.3191778161599</v>
          </cell>
          <cell r="M319">
            <v>1005.8100000000001</v>
          </cell>
          <cell r="N319">
            <v>4143.95</v>
          </cell>
          <cell r="O319">
            <v>5495.4785110000003</v>
          </cell>
          <cell r="P319">
            <v>1401.3033081126866</v>
          </cell>
          <cell r="Q319">
            <v>278.10899999999998</v>
          </cell>
          <cell r="R319">
            <v>916.32600000000002</v>
          </cell>
        </row>
        <row r="320">
          <cell r="A320">
            <v>2045</v>
          </cell>
          <cell r="B320">
            <v>6</v>
          </cell>
          <cell r="C320">
            <v>53114</v>
          </cell>
          <cell r="D320">
            <v>1183.45</v>
          </cell>
          <cell r="E320">
            <v>2017.13</v>
          </cell>
          <cell r="F320">
            <v>2910.7388000000001</v>
          </cell>
          <cell r="G320">
            <v>421.61</v>
          </cell>
          <cell r="H320">
            <v>929.24</v>
          </cell>
          <cell r="J320">
            <v>4460.5599999999995</v>
          </cell>
          <cell r="K320">
            <v>3886.8357107999996</v>
          </cell>
          <cell r="L320">
            <v>2564.4817199282215</v>
          </cell>
          <cell r="M320">
            <v>1007.52</v>
          </cell>
          <cell r="N320">
            <v>4357.7</v>
          </cell>
          <cell r="O320">
            <v>5370.0078290000001</v>
          </cell>
          <cell r="P320">
            <v>1459.5406748989774</v>
          </cell>
          <cell r="Q320">
            <v>237.71433333333309</v>
          </cell>
          <cell r="R320">
            <v>912.07119999999986</v>
          </cell>
        </row>
        <row r="321">
          <cell r="A321">
            <v>2045</v>
          </cell>
          <cell r="B321">
            <v>7</v>
          </cell>
          <cell r="C321">
            <v>53144</v>
          </cell>
          <cell r="D321">
            <v>1369.84</v>
          </cell>
          <cell r="E321">
            <v>2324.9900000000002</v>
          </cell>
          <cell r="F321">
            <v>3245.942</v>
          </cell>
          <cell r="G321">
            <v>466.82</v>
          </cell>
          <cell r="H321">
            <v>1057.21</v>
          </cell>
          <cell r="J321">
            <v>4857.66</v>
          </cell>
          <cell r="K321">
            <v>4354.0585647999987</v>
          </cell>
          <cell r="L321">
            <v>3180.2659472521095</v>
          </cell>
          <cell r="M321">
            <v>1000.58</v>
          </cell>
          <cell r="N321">
            <v>4903.68</v>
          </cell>
          <cell r="O321">
            <v>6241.7349400000003</v>
          </cell>
          <cell r="P321">
            <v>1713.3826059175046</v>
          </cell>
          <cell r="Q321">
            <v>279.91233333333327</v>
          </cell>
          <cell r="R321">
            <v>1097.0973999999999</v>
          </cell>
        </row>
        <row r="322">
          <cell r="A322">
            <v>2045</v>
          </cell>
          <cell r="B322">
            <v>8</v>
          </cell>
          <cell r="C322">
            <v>53175</v>
          </cell>
          <cell r="D322">
            <v>1363.9799999999998</v>
          </cell>
          <cell r="E322">
            <v>2279.9699999999998</v>
          </cell>
          <cell r="F322">
            <v>3254.0481</v>
          </cell>
          <cell r="G322">
            <v>465.8</v>
          </cell>
          <cell r="H322">
            <v>1038.6400000000001</v>
          </cell>
          <cell r="J322">
            <v>4908.3900000000003</v>
          </cell>
          <cell r="K322">
            <v>4269.7312895999994</v>
          </cell>
          <cell r="L322">
            <v>2946.119355555024</v>
          </cell>
          <cell r="M322">
            <v>1127.6499999999999</v>
          </cell>
          <cell r="N322">
            <v>4868.1500000000005</v>
          </cell>
          <cell r="O322">
            <v>6790.4562350000006</v>
          </cell>
          <cell r="P322">
            <v>1687.6092841322823</v>
          </cell>
          <cell r="Q322">
            <v>286.68100000000004</v>
          </cell>
          <cell r="R322">
            <v>1196.9189999999999</v>
          </cell>
        </row>
        <row r="323">
          <cell r="A323">
            <v>2045</v>
          </cell>
          <cell r="B323">
            <v>9</v>
          </cell>
          <cell r="C323">
            <v>53206</v>
          </cell>
          <cell r="D323">
            <v>1200.3899999999999</v>
          </cell>
          <cell r="E323">
            <v>2020.2599999999998</v>
          </cell>
          <cell r="F323">
            <v>2947.7879000000003</v>
          </cell>
          <cell r="G323">
            <v>440.19</v>
          </cell>
          <cell r="H323">
            <v>1013.71</v>
          </cell>
          <cell r="J323">
            <v>4639.04</v>
          </cell>
          <cell r="K323">
            <v>3873.3293675999998</v>
          </cell>
          <cell r="L323">
            <v>2825.298201287198</v>
          </cell>
          <cell r="M323">
            <v>1014.24</v>
          </cell>
          <cell r="N323">
            <v>4238.5</v>
          </cell>
          <cell r="O323">
            <v>5683.2808509999995</v>
          </cell>
          <cell r="P323">
            <v>1436.1465629956801</v>
          </cell>
          <cell r="Q323">
            <v>326.80799999999988</v>
          </cell>
          <cell r="R323">
            <v>941.0852000000001</v>
          </cell>
        </row>
        <row r="324">
          <cell r="A324">
            <v>2045</v>
          </cell>
          <cell r="B324">
            <v>10</v>
          </cell>
          <cell r="C324">
            <v>53236</v>
          </cell>
          <cell r="D324">
            <v>1218.1299999999999</v>
          </cell>
          <cell r="E324">
            <v>2099.23</v>
          </cell>
          <cell r="F324">
            <v>3044.3194999999996</v>
          </cell>
          <cell r="G324">
            <v>473.97999999999996</v>
          </cell>
          <cell r="H324">
            <v>1084.5899999999999</v>
          </cell>
          <cell r="J324">
            <v>4956.05</v>
          </cell>
          <cell r="K324">
            <v>3927.6631043999996</v>
          </cell>
          <cell r="L324">
            <v>3279.9728107251831</v>
          </cell>
          <cell r="M324">
            <v>1126.8999999999999</v>
          </cell>
          <cell r="N324">
            <v>4252.55</v>
          </cell>
          <cell r="O324">
            <v>6252.3060700000005</v>
          </cell>
          <cell r="P324">
            <v>1500.74167262635</v>
          </cell>
          <cell r="Q324">
            <v>345.06933333333319</v>
          </cell>
          <cell r="R324">
            <v>892.24999999999989</v>
          </cell>
        </row>
        <row r="325">
          <cell r="A325">
            <v>2045</v>
          </cell>
          <cell r="B325">
            <v>11</v>
          </cell>
          <cell r="C325">
            <v>53267</v>
          </cell>
          <cell r="D325">
            <v>1284.1499999999999</v>
          </cell>
          <cell r="E325">
            <v>2178.3799999999997</v>
          </cell>
          <cell r="F325">
            <v>3173.4609</v>
          </cell>
          <cell r="G325">
            <v>512.69000000000005</v>
          </cell>
          <cell r="H325">
            <v>1157.6399999999999</v>
          </cell>
          <cell r="J325">
            <v>5813.43</v>
          </cell>
          <cell r="K325">
            <v>4125.4169375999991</v>
          </cell>
          <cell r="L325">
            <v>3233.6006580043477</v>
          </cell>
          <cell r="M325">
            <v>1161.6400000000001</v>
          </cell>
          <cell r="N325">
            <v>4336.2400000000007</v>
          </cell>
          <cell r="O325">
            <v>6767.1902060000002</v>
          </cell>
          <cell r="P325">
            <v>1612.3220474101959</v>
          </cell>
          <cell r="Q325">
            <v>357.47466666666628</v>
          </cell>
          <cell r="R325">
            <v>943.53660000000013</v>
          </cell>
        </row>
        <row r="326">
          <cell r="A326">
            <v>2045</v>
          </cell>
          <cell r="B326">
            <v>12</v>
          </cell>
          <cell r="C326">
            <v>53297</v>
          </cell>
          <cell r="D326">
            <v>1486.9199999999998</v>
          </cell>
          <cell r="E326">
            <v>2440.4700000000003</v>
          </cell>
          <cell r="F326">
            <v>3617.6999000000001</v>
          </cell>
          <cell r="G326">
            <v>629.14</v>
          </cell>
          <cell r="H326">
            <v>1308.05</v>
          </cell>
          <cell r="J326">
            <v>7082.3899999999994</v>
          </cell>
          <cell r="K326">
            <v>4659.0511183999997</v>
          </cell>
          <cell r="L326">
            <v>3499.6482288445641</v>
          </cell>
          <cell r="M326">
            <v>1304.6299999999999</v>
          </cell>
          <cell r="N326">
            <v>4888.04</v>
          </cell>
          <cell r="O326">
            <v>7916.0798619999996</v>
          </cell>
          <cell r="P326">
            <v>1919.6892412722534</v>
          </cell>
          <cell r="Q326">
            <v>448.60799999999972</v>
          </cell>
          <cell r="R326">
            <v>1120.2332000000001</v>
          </cell>
        </row>
        <row r="327">
          <cell r="A327">
            <v>2046</v>
          </cell>
          <cell r="B327">
            <v>1</v>
          </cell>
          <cell r="C327">
            <v>53328</v>
          </cell>
          <cell r="D327">
            <v>1540.79</v>
          </cell>
          <cell r="E327">
            <v>2474.41</v>
          </cell>
          <cell r="F327">
            <v>3699.3171000000002</v>
          </cell>
          <cell r="G327">
            <v>644.08000000000004</v>
          </cell>
          <cell r="H327">
            <v>1371.45</v>
          </cell>
          <cell r="J327">
            <v>7026.1</v>
          </cell>
          <cell r="K327">
            <v>4650.6738963999996</v>
          </cell>
          <cell r="L327">
            <v>3968.1742377650548</v>
          </cell>
          <cell r="M327">
            <v>1410.82</v>
          </cell>
          <cell r="N327">
            <v>5019.0600000000004</v>
          </cell>
          <cell r="O327">
            <v>8853.5109030000003</v>
          </cell>
          <cell r="P327">
            <v>1975.5599808801148</v>
          </cell>
          <cell r="Q327">
            <v>448.67400000000015</v>
          </cell>
          <cell r="R327">
            <v>1065.9755999999998</v>
          </cell>
        </row>
        <row r="328">
          <cell r="A328">
            <v>2046</v>
          </cell>
          <cell r="B328">
            <v>2</v>
          </cell>
          <cell r="C328">
            <v>53359</v>
          </cell>
          <cell r="D328">
            <v>1366.6599999999999</v>
          </cell>
          <cell r="E328">
            <v>2209.15</v>
          </cell>
          <cell r="F328">
            <v>3302.7053000000005</v>
          </cell>
          <cell r="G328">
            <v>566.45000000000005</v>
          </cell>
          <cell r="H328">
            <v>1212.5999999999999</v>
          </cell>
          <cell r="J328">
            <v>5994</v>
          </cell>
          <cell r="K328">
            <v>4102.1560131999986</v>
          </cell>
          <cell r="L328">
            <v>3526.3021323246817</v>
          </cell>
          <cell r="M328">
            <v>1248.3900000000001</v>
          </cell>
          <cell r="N328">
            <v>4445.5</v>
          </cell>
          <cell r="O328">
            <v>7145.6262000000006</v>
          </cell>
          <cell r="P328">
            <v>1704.6574359841488</v>
          </cell>
          <cell r="Q328">
            <v>352.48166666666657</v>
          </cell>
          <cell r="R328">
            <v>873.20260000000007</v>
          </cell>
        </row>
        <row r="329">
          <cell r="A329">
            <v>2046</v>
          </cell>
          <cell r="B329">
            <v>3</v>
          </cell>
          <cell r="C329">
            <v>53387</v>
          </cell>
          <cell r="D329">
            <v>1392.33</v>
          </cell>
          <cell r="E329">
            <v>2411.75</v>
          </cell>
          <cell r="F329">
            <v>3346.0786000000003</v>
          </cell>
          <cell r="G329">
            <v>561.81000000000006</v>
          </cell>
          <cell r="H329">
            <v>1250.8100000000002</v>
          </cell>
          <cell r="J329">
            <v>5767.08</v>
          </cell>
          <cell r="K329">
            <v>4220.2697039999994</v>
          </cell>
          <cell r="L329">
            <v>3294.9985735311093</v>
          </cell>
          <cell r="M329">
            <v>1267.0999999999999</v>
          </cell>
          <cell r="N329">
            <v>4605.66</v>
          </cell>
          <cell r="O329">
            <v>7233.8791919999994</v>
          </cell>
          <cell r="P329">
            <v>1721.4490499416559</v>
          </cell>
          <cell r="Q329">
            <v>307.73333333333318</v>
          </cell>
          <cell r="R329">
            <v>1000.4227999999998</v>
          </cell>
        </row>
        <row r="330">
          <cell r="A330">
            <v>2046</v>
          </cell>
          <cell r="B330">
            <v>4</v>
          </cell>
          <cell r="C330">
            <v>53418</v>
          </cell>
          <cell r="D330">
            <v>1236.71</v>
          </cell>
          <cell r="E330">
            <v>2191.81</v>
          </cell>
          <cell r="F330">
            <v>2974.7533000000003</v>
          </cell>
          <cell r="G330">
            <v>478.41999999999996</v>
          </cell>
          <cell r="H330">
            <v>1072.3800000000001</v>
          </cell>
          <cell r="J330">
            <v>4778.7300000000005</v>
          </cell>
          <cell r="K330">
            <v>3754.1672391999996</v>
          </cell>
          <cell r="L330">
            <v>2913.340898599261</v>
          </cell>
          <cell r="M330">
            <v>1004.58</v>
          </cell>
          <cell r="N330">
            <v>4117.88</v>
          </cell>
          <cell r="O330">
            <v>6090.9038300000002</v>
          </cell>
          <cell r="P330">
            <v>1430.7148858281514</v>
          </cell>
          <cell r="Q330">
            <v>291.00599999999991</v>
          </cell>
          <cell r="R330">
            <v>894.97559999999976</v>
          </cell>
        </row>
        <row r="331">
          <cell r="A331">
            <v>2046</v>
          </cell>
          <cell r="B331">
            <v>5</v>
          </cell>
          <cell r="C331">
            <v>53448</v>
          </cell>
          <cell r="D331">
            <v>1176.1099999999999</v>
          </cell>
          <cell r="E331">
            <v>1978.63</v>
          </cell>
          <cell r="F331">
            <v>2847.1466000000005</v>
          </cell>
          <cell r="G331">
            <v>430.79</v>
          </cell>
          <cell r="H331">
            <v>968.31999999999994</v>
          </cell>
          <cell r="J331">
            <v>4553.78</v>
          </cell>
          <cell r="K331">
            <v>3744.5154459999994</v>
          </cell>
          <cell r="L331">
            <v>2592.1052137333481</v>
          </cell>
          <cell r="M331">
            <v>1005.8100000000001</v>
          </cell>
          <cell r="N331">
            <v>4143.95</v>
          </cell>
          <cell r="O331">
            <v>5495.4785110000003</v>
          </cell>
          <cell r="P331">
            <v>1401.3033081126866</v>
          </cell>
          <cell r="Q331">
            <v>278.10899999999998</v>
          </cell>
          <cell r="R331">
            <v>916.32600000000002</v>
          </cell>
        </row>
        <row r="332">
          <cell r="A332">
            <v>2046</v>
          </cell>
          <cell r="B332">
            <v>6</v>
          </cell>
          <cell r="C332">
            <v>53479</v>
          </cell>
          <cell r="D332">
            <v>1183.45</v>
          </cell>
          <cell r="E332">
            <v>2017.13</v>
          </cell>
          <cell r="F332">
            <v>2910.7388000000001</v>
          </cell>
          <cell r="G332">
            <v>421.61</v>
          </cell>
          <cell r="H332">
            <v>929.24</v>
          </cell>
          <cell r="J332">
            <v>4460.5599999999995</v>
          </cell>
          <cell r="K332">
            <v>3886.8357107999996</v>
          </cell>
          <cell r="L332">
            <v>2636.4795442152058</v>
          </cell>
          <cell r="M332">
            <v>1007.52</v>
          </cell>
          <cell r="N332">
            <v>4357.7</v>
          </cell>
          <cell r="O332">
            <v>5370.0078290000001</v>
          </cell>
          <cell r="P332">
            <v>1459.5406748989774</v>
          </cell>
          <cell r="Q332">
            <v>237.71433333333309</v>
          </cell>
          <cell r="R332">
            <v>912.07119999999986</v>
          </cell>
        </row>
        <row r="333">
          <cell r="A333">
            <v>2046</v>
          </cell>
          <cell r="B333">
            <v>7</v>
          </cell>
          <cell r="C333">
            <v>53509</v>
          </cell>
          <cell r="D333">
            <v>1369.84</v>
          </cell>
          <cell r="E333">
            <v>2324.9900000000002</v>
          </cell>
          <cell r="F333">
            <v>3245.942</v>
          </cell>
          <cell r="G333">
            <v>466.82</v>
          </cell>
          <cell r="H333">
            <v>1057.21</v>
          </cell>
          <cell r="J333">
            <v>4857.66</v>
          </cell>
          <cell r="K333">
            <v>4354.0585647999987</v>
          </cell>
          <cell r="L333">
            <v>3269.5519137212118</v>
          </cell>
          <cell r="M333">
            <v>1000.58</v>
          </cell>
          <cell r="N333">
            <v>4903.68</v>
          </cell>
          <cell r="O333">
            <v>6241.7349400000003</v>
          </cell>
          <cell r="P333">
            <v>1713.3826059175046</v>
          </cell>
          <cell r="Q333">
            <v>279.91233333333327</v>
          </cell>
          <cell r="R333">
            <v>1097.0973999999999</v>
          </cell>
        </row>
        <row r="334">
          <cell r="A334">
            <v>2046</v>
          </cell>
          <cell r="B334">
            <v>8</v>
          </cell>
          <cell r="C334">
            <v>53540</v>
          </cell>
          <cell r="D334">
            <v>1363.9799999999998</v>
          </cell>
          <cell r="E334">
            <v>2279.9699999999998</v>
          </cell>
          <cell r="F334">
            <v>3254.0481</v>
          </cell>
          <cell r="G334">
            <v>465.8</v>
          </cell>
          <cell r="H334">
            <v>1038.6400000000001</v>
          </cell>
          <cell r="J334">
            <v>4908.3900000000003</v>
          </cell>
          <cell r="K334">
            <v>4269.7312895999994</v>
          </cell>
          <cell r="L334">
            <v>3028.8316564622305</v>
          </cell>
          <cell r="M334">
            <v>1127.6499999999999</v>
          </cell>
          <cell r="N334">
            <v>4868.1500000000005</v>
          </cell>
          <cell r="O334">
            <v>6790.4562350000006</v>
          </cell>
          <cell r="P334">
            <v>1687.6092841322823</v>
          </cell>
          <cell r="Q334">
            <v>286.68100000000004</v>
          </cell>
          <cell r="R334">
            <v>1196.9189999999999</v>
          </cell>
        </row>
        <row r="335">
          <cell r="A335">
            <v>2046</v>
          </cell>
          <cell r="B335">
            <v>9</v>
          </cell>
          <cell r="C335">
            <v>53571</v>
          </cell>
          <cell r="D335">
            <v>1200.3899999999999</v>
          </cell>
          <cell r="E335">
            <v>2020.2599999999998</v>
          </cell>
          <cell r="F335">
            <v>2947.7879000000003</v>
          </cell>
          <cell r="G335">
            <v>440.19</v>
          </cell>
          <cell r="H335">
            <v>1013.71</v>
          </cell>
          <cell r="J335">
            <v>4639.04</v>
          </cell>
          <cell r="K335">
            <v>3873.3293675999998</v>
          </cell>
          <cell r="L335">
            <v>2904.6184482883359</v>
          </cell>
          <cell r="M335">
            <v>1014.24</v>
          </cell>
          <cell r="N335">
            <v>4238.5</v>
          </cell>
          <cell r="O335">
            <v>5683.2808509999995</v>
          </cell>
          <cell r="P335">
            <v>1436.1465629956801</v>
          </cell>
          <cell r="Q335">
            <v>326.80799999999988</v>
          </cell>
          <cell r="R335">
            <v>941.0852000000001</v>
          </cell>
        </row>
        <row r="336">
          <cell r="A336">
            <v>2046</v>
          </cell>
          <cell r="B336">
            <v>10</v>
          </cell>
          <cell r="C336">
            <v>53601</v>
          </cell>
          <cell r="D336">
            <v>1218.1299999999999</v>
          </cell>
          <cell r="E336">
            <v>2099.23</v>
          </cell>
          <cell r="F336">
            <v>3044.3194999999996</v>
          </cell>
          <cell r="G336">
            <v>473.97999999999996</v>
          </cell>
          <cell r="H336">
            <v>1084.5899999999999</v>
          </cell>
          <cell r="J336">
            <v>4956.05</v>
          </cell>
          <cell r="K336">
            <v>3927.6631043999996</v>
          </cell>
          <cell r="L336">
            <v>3372.0580473862919</v>
          </cell>
          <cell r="M336">
            <v>1126.8999999999999</v>
          </cell>
          <cell r="N336">
            <v>4252.55</v>
          </cell>
          <cell r="O336">
            <v>6252.3060700000005</v>
          </cell>
          <cell r="P336">
            <v>1500.74167262635</v>
          </cell>
          <cell r="Q336">
            <v>345.06933333333319</v>
          </cell>
          <cell r="R336">
            <v>892.24999999999989</v>
          </cell>
        </row>
        <row r="337">
          <cell r="A337">
            <v>2046</v>
          </cell>
          <cell r="B337">
            <v>11</v>
          </cell>
          <cell r="C337">
            <v>53632</v>
          </cell>
          <cell r="D337">
            <v>1284.1499999999999</v>
          </cell>
          <cell r="E337">
            <v>2178.3799999999997</v>
          </cell>
          <cell r="F337">
            <v>3173.4609</v>
          </cell>
          <cell r="G337">
            <v>512.69000000000005</v>
          </cell>
          <cell r="H337">
            <v>1157.6399999999999</v>
          </cell>
          <cell r="J337">
            <v>5813.43</v>
          </cell>
          <cell r="K337">
            <v>4125.4169375999991</v>
          </cell>
          <cell r="L337">
            <v>3324.3839964778194</v>
          </cell>
          <cell r="M337">
            <v>1161.6400000000001</v>
          </cell>
          <cell r="N337">
            <v>4336.2400000000007</v>
          </cell>
          <cell r="O337">
            <v>6767.1902060000002</v>
          </cell>
          <cell r="P337">
            <v>1612.3220474101959</v>
          </cell>
          <cell r="Q337">
            <v>357.47466666666628</v>
          </cell>
          <cell r="R337">
            <v>943.53660000000013</v>
          </cell>
        </row>
        <row r="338">
          <cell r="A338">
            <v>2046</v>
          </cell>
          <cell r="B338">
            <v>12</v>
          </cell>
          <cell r="C338">
            <v>53662</v>
          </cell>
          <cell r="D338">
            <v>1486.9199999999998</v>
          </cell>
          <cell r="E338">
            <v>2440.4700000000003</v>
          </cell>
          <cell r="F338">
            <v>3617.6999000000001</v>
          </cell>
          <cell r="G338">
            <v>629.14</v>
          </cell>
          <cell r="H338">
            <v>1308.05</v>
          </cell>
          <cell r="J338">
            <v>7082.3899999999994</v>
          </cell>
          <cell r="K338">
            <v>4659.0511183999997</v>
          </cell>
          <cell r="L338">
            <v>3597.9008528693744</v>
          </cell>
          <cell r="M338">
            <v>1304.6299999999999</v>
          </cell>
          <cell r="N338">
            <v>4888.04</v>
          </cell>
          <cell r="O338">
            <v>7916.0798619999996</v>
          </cell>
          <cell r="P338">
            <v>1919.6892412722534</v>
          </cell>
          <cell r="Q338">
            <v>448.60799999999972</v>
          </cell>
          <cell r="R338">
            <v>1120.2332000000001</v>
          </cell>
        </row>
        <row r="339">
          <cell r="A339">
            <v>2047</v>
          </cell>
          <cell r="B339">
            <v>1</v>
          </cell>
          <cell r="C339">
            <v>53693</v>
          </cell>
          <cell r="D339">
            <v>1540.79</v>
          </cell>
          <cell r="E339">
            <v>2474.41</v>
          </cell>
          <cell r="F339">
            <v>3699.3171000000002</v>
          </cell>
          <cell r="G339">
            <v>644.08000000000004</v>
          </cell>
          <cell r="H339">
            <v>1371.45</v>
          </cell>
          <cell r="J339">
            <v>7026.1</v>
          </cell>
          <cell r="K339">
            <v>4650.6738963999996</v>
          </cell>
          <cell r="L339">
            <v>4079.5807294903079</v>
          </cell>
          <cell r="M339">
            <v>1410.82</v>
          </cell>
          <cell r="N339">
            <v>5019.0600000000004</v>
          </cell>
          <cell r="O339">
            <v>8853.5109030000003</v>
          </cell>
          <cell r="P339">
            <v>1975.5599808801148</v>
          </cell>
          <cell r="Q339">
            <v>448.67400000000015</v>
          </cell>
          <cell r="R339">
            <v>1065.9755999999998</v>
          </cell>
        </row>
        <row r="340">
          <cell r="A340">
            <v>2047</v>
          </cell>
          <cell r="B340">
            <v>2</v>
          </cell>
          <cell r="C340">
            <v>53724</v>
          </cell>
          <cell r="D340">
            <v>1366.6599999999999</v>
          </cell>
          <cell r="E340">
            <v>2209.15</v>
          </cell>
          <cell r="F340">
            <v>3302.7053000000005</v>
          </cell>
          <cell r="G340">
            <v>566.45000000000005</v>
          </cell>
          <cell r="H340">
            <v>1212.5999999999999</v>
          </cell>
          <cell r="J340">
            <v>5994</v>
          </cell>
          <cell r="K340">
            <v>4102.1560131999986</v>
          </cell>
          <cell r="L340">
            <v>3625.3030646896964</v>
          </cell>
          <cell r="M340">
            <v>1248.3900000000001</v>
          </cell>
          <cell r="N340">
            <v>4445.5</v>
          </cell>
          <cell r="O340">
            <v>7145.6262000000006</v>
          </cell>
          <cell r="P340">
            <v>1704.6574359841488</v>
          </cell>
          <cell r="Q340">
            <v>352.48166666666657</v>
          </cell>
          <cell r="R340">
            <v>873.20260000000007</v>
          </cell>
        </row>
        <row r="341">
          <cell r="A341">
            <v>2047</v>
          </cell>
          <cell r="B341">
            <v>3</v>
          </cell>
          <cell r="C341">
            <v>53752</v>
          </cell>
          <cell r="D341">
            <v>1392.33</v>
          </cell>
          <cell r="E341">
            <v>2411.75</v>
          </cell>
          <cell r="F341">
            <v>3346.0786000000003</v>
          </cell>
          <cell r="G341">
            <v>561.81000000000006</v>
          </cell>
          <cell r="H341">
            <v>1250.8100000000002</v>
          </cell>
          <cell r="J341">
            <v>5767.08</v>
          </cell>
          <cell r="K341">
            <v>4220.2697039999994</v>
          </cell>
          <cell r="L341">
            <v>3387.5056584829945</v>
          </cell>
          <cell r="M341">
            <v>1267.0999999999999</v>
          </cell>
          <cell r="N341">
            <v>4605.66</v>
          </cell>
          <cell r="O341">
            <v>7233.8791919999994</v>
          </cell>
          <cell r="P341">
            <v>1721.4490499416559</v>
          </cell>
          <cell r="Q341">
            <v>307.73333333333318</v>
          </cell>
          <cell r="R341">
            <v>1000.4227999999998</v>
          </cell>
        </row>
        <row r="342">
          <cell r="A342">
            <v>2047</v>
          </cell>
          <cell r="B342">
            <v>4</v>
          </cell>
          <cell r="C342">
            <v>53783</v>
          </cell>
          <cell r="D342">
            <v>1236.71</v>
          </cell>
          <cell r="E342">
            <v>2191.81</v>
          </cell>
          <cell r="F342">
            <v>2974.7533000000003</v>
          </cell>
          <cell r="G342">
            <v>478.41999999999996</v>
          </cell>
          <cell r="H342">
            <v>1072.3800000000001</v>
          </cell>
          <cell r="J342">
            <v>4778.7300000000005</v>
          </cell>
          <cell r="K342">
            <v>3754.1672391999996</v>
          </cell>
          <cell r="L342">
            <v>2995.1329443274349</v>
          </cell>
          <cell r="M342">
            <v>1004.58</v>
          </cell>
          <cell r="N342">
            <v>4117.88</v>
          </cell>
          <cell r="O342">
            <v>6090.9038300000002</v>
          </cell>
          <cell r="P342">
            <v>1430.7148858281514</v>
          </cell>
          <cell r="Q342">
            <v>291.00599999999991</v>
          </cell>
          <cell r="R342">
            <v>894.97559999999976</v>
          </cell>
        </row>
        <row r="343">
          <cell r="A343">
            <v>2047</v>
          </cell>
          <cell r="B343">
            <v>5</v>
          </cell>
          <cell r="C343">
            <v>53813</v>
          </cell>
          <cell r="D343">
            <v>1176.1099999999999</v>
          </cell>
          <cell r="E343">
            <v>1978.63</v>
          </cell>
          <cell r="F343">
            <v>2847.1466000000005</v>
          </cell>
          <cell r="G343">
            <v>430.79</v>
          </cell>
          <cell r="H343">
            <v>968.31999999999994</v>
          </cell>
          <cell r="J343">
            <v>4553.78</v>
          </cell>
          <cell r="K343">
            <v>3744.5154459999994</v>
          </cell>
          <cell r="L343">
            <v>2664.8785676089115</v>
          </cell>
          <cell r="M343">
            <v>1005.8100000000001</v>
          </cell>
          <cell r="N343">
            <v>4143.95</v>
          </cell>
          <cell r="O343">
            <v>5495.4785110000003</v>
          </cell>
          <cell r="P343">
            <v>1401.3033081126866</v>
          </cell>
          <cell r="Q343">
            <v>278.10899999999998</v>
          </cell>
          <cell r="R343">
            <v>916.32600000000002</v>
          </cell>
        </row>
        <row r="344">
          <cell r="A344">
            <v>2047</v>
          </cell>
          <cell r="B344">
            <v>6</v>
          </cell>
          <cell r="C344">
            <v>53844</v>
          </cell>
          <cell r="D344">
            <v>1183.45</v>
          </cell>
          <cell r="E344">
            <v>2017.13</v>
          </cell>
          <cell r="F344">
            <v>2910.7388000000001</v>
          </cell>
          <cell r="G344">
            <v>421.61</v>
          </cell>
          <cell r="H344">
            <v>929.24</v>
          </cell>
          <cell r="J344">
            <v>4460.5599999999995</v>
          </cell>
          <cell r="K344">
            <v>3886.8357107999996</v>
          </cell>
          <cell r="L344">
            <v>2710.4987074190472</v>
          </cell>
          <cell r="M344">
            <v>1007.52</v>
          </cell>
          <cell r="N344">
            <v>4357.7</v>
          </cell>
          <cell r="O344">
            <v>5370.0078290000001</v>
          </cell>
          <cell r="P344">
            <v>1459.5406748989774</v>
          </cell>
          <cell r="Q344">
            <v>237.71433333333309</v>
          </cell>
          <cell r="R344">
            <v>912.07119999999986</v>
          </cell>
        </row>
        <row r="345">
          <cell r="A345">
            <v>2047</v>
          </cell>
          <cell r="B345">
            <v>7</v>
          </cell>
          <cell r="C345">
            <v>53874</v>
          </cell>
          <cell r="D345">
            <v>1369.84</v>
          </cell>
          <cell r="E345">
            <v>2324.9900000000002</v>
          </cell>
          <cell r="F345">
            <v>3245.942</v>
          </cell>
          <cell r="G345">
            <v>466.82</v>
          </cell>
          <cell r="H345">
            <v>1057.21</v>
          </cell>
          <cell r="J345">
            <v>4857.66</v>
          </cell>
          <cell r="K345">
            <v>4354.0585647999987</v>
          </cell>
          <cell r="L345">
            <v>3361.3445836989345</v>
          </cell>
          <cell r="M345">
            <v>1000.58</v>
          </cell>
          <cell r="N345">
            <v>4903.68</v>
          </cell>
          <cell r="O345">
            <v>6241.7349400000003</v>
          </cell>
          <cell r="P345">
            <v>1713.3826059175046</v>
          </cell>
          <cell r="Q345">
            <v>279.91233333333327</v>
          </cell>
          <cell r="R345">
            <v>1097.0973999999999</v>
          </cell>
        </row>
        <row r="346">
          <cell r="A346">
            <v>2047</v>
          </cell>
          <cell r="B346">
            <v>8</v>
          </cell>
          <cell r="C346">
            <v>53905</v>
          </cell>
          <cell r="D346">
            <v>1363.9799999999998</v>
          </cell>
          <cell r="E346">
            <v>2279.9699999999998</v>
          </cell>
          <cell r="F346">
            <v>3254.0481</v>
          </cell>
          <cell r="G346">
            <v>465.8</v>
          </cell>
          <cell r="H346">
            <v>1038.6400000000001</v>
          </cell>
          <cell r="J346">
            <v>4908.3900000000003</v>
          </cell>
          <cell r="K346">
            <v>4269.7312895999994</v>
          </cell>
          <cell r="L346">
            <v>3113.866105217407</v>
          </cell>
          <cell r="M346">
            <v>1127.6499999999999</v>
          </cell>
          <cell r="N346">
            <v>4868.1500000000005</v>
          </cell>
          <cell r="O346">
            <v>6790.4562350000006</v>
          </cell>
          <cell r="P346">
            <v>1687.6092841322823</v>
          </cell>
          <cell r="Q346">
            <v>286.68100000000004</v>
          </cell>
          <cell r="R346">
            <v>1196.9189999999999</v>
          </cell>
        </row>
        <row r="347">
          <cell r="A347">
            <v>2047</v>
          </cell>
          <cell r="B347">
            <v>9</v>
          </cell>
          <cell r="C347">
            <v>53936</v>
          </cell>
          <cell r="D347">
            <v>1200.3899999999999</v>
          </cell>
          <cell r="E347">
            <v>2020.2599999999998</v>
          </cell>
          <cell r="F347">
            <v>2947.7879000000003</v>
          </cell>
          <cell r="G347">
            <v>440.19</v>
          </cell>
          <cell r="H347">
            <v>1013.71</v>
          </cell>
          <cell r="J347">
            <v>4639.04</v>
          </cell>
          <cell r="K347">
            <v>3873.3293675999998</v>
          </cell>
          <cell r="L347">
            <v>2986.1656112240307</v>
          </cell>
          <cell r="M347">
            <v>1014.24</v>
          </cell>
          <cell r="N347">
            <v>4238.5</v>
          </cell>
          <cell r="O347">
            <v>5683.2808509999995</v>
          </cell>
          <cell r="P347">
            <v>1436.1465629956801</v>
          </cell>
          <cell r="Q347">
            <v>326.80799999999988</v>
          </cell>
          <cell r="R347">
            <v>941.0852000000001</v>
          </cell>
        </row>
        <row r="348">
          <cell r="A348">
            <v>2047</v>
          </cell>
          <cell r="B348">
            <v>10</v>
          </cell>
          <cell r="C348">
            <v>53966</v>
          </cell>
          <cell r="D348">
            <v>1218.1299999999999</v>
          </cell>
          <cell r="E348">
            <v>2099.23</v>
          </cell>
          <cell r="F348">
            <v>3044.3194999999996</v>
          </cell>
          <cell r="G348">
            <v>473.97999999999996</v>
          </cell>
          <cell r="H348">
            <v>1084.5899999999999</v>
          </cell>
          <cell r="J348">
            <v>4956.05</v>
          </cell>
          <cell r="K348">
            <v>3927.6631043999996</v>
          </cell>
          <cell r="L348">
            <v>3466.7285770666613</v>
          </cell>
          <cell r="M348">
            <v>1126.8999999999999</v>
          </cell>
          <cell r="N348">
            <v>4252.55</v>
          </cell>
          <cell r="O348">
            <v>6252.3060700000005</v>
          </cell>
          <cell r="P348">
            <v>1500.74167262635</v>
          </cell>
          <cell r="Q348">
            <v>345.06933333333319</v>
          </cell>
          <cell r="R348">
            <v>892.24999999999989</v>
          </cell>
        </row>
        <row r="349">
          <cell r="A349">
            <v>2047</v>
          </cell>
          <cell r="B349">
            <v>11</v>
          </cell>
          <cell r="C349">
            <v>53997</v>
          </cell>
          <cell r="D349">
            <v>1284.1499999999999</v>
          </cell>
          <cell r="E349">
            <v>2178.3799999999997</v>
          </cell>
          <cell r="F349">
            <v>3173.4609</v>
          </cell>
          <cell r="G349">
            <v>512.69000000000005</v>
          </cell>
          <cell r="H349">
            <v>1157.6399999999999</v>
          </cell>
          <cell r="J349">
            <v>5813.43</v>
          </cell>
          <cell r="K349">
            <v>4125.4169375999991</v>
          </cell>
          <cell r="L349">
            <v>3417.7160771789336</v>
          </cell>
          <cell r="M349">
            <v>1161.6400000000001</v>
          </cell>
          <cell r="N349">
            <v>4336.2400000000007</v>
          </cell>
          <cell r="O349">
            <v>6767.1902060000002</v>
          </cell>
          <cell r="P349">
            <v>1612.3220474101959</v>
          </cell>
          <cell r="Q349">
            <v>357.47466666666628</v>
          </cell>
          <cell r="R349">
            <v>943.53660000000013</v>
          </cell>
        </row>
        <row r="350">
          <cell r="A350">
            <v>2047</v>
          </cell>
          <cell r="B350">
            <v>12</v>
          </cell>
          <cell r="C350">
            <v>54027</v>
          </cell>
          <cell r="D350">
            <v>1486.9199999999998</v>
          </cell>
          <cell r="E350">
            <v>2440.4700000000003</v>
          </cell>
          <cell r="F350">
            <v>3617.6999000000001</v>
          </cell>
          <cell r="G350">
            <v>629.14</v>
          </cell>
          <cell r="H350">
            <v>1308.05</v>
          </cell>
          <cell r="J350">
            <v>7082.3899999999994</v>
          </cell>
          <cell r="K350">
            <v>4659.0511183999997</v>
          </cell>
          <cell r="L350">
            <v>3698.9119193136817</v>
          </cell>
          <cell r="M350">
            <v>1304.6299999999999</v>
          </cell>
          <cell r="N350">
            <v>4888.04</v>
          </cell>
          <cell r="O350">
            <v>7916.0798619999996</v>
          </cell>
          <cell r="P350">
            <v>1919.6892412722534</v>
          </cell>
          <cell r="Q350">
            <v>448.60799999999972</v>
          </cell>
          <cell r="R350">
            <v>1120.2332000000001</v>
          </cell>
        </row>
        <row r="351">
          <cell r="A351">
            <v>2048</v>
          </cell>
          <cell r="B351">
            <v>1</v>
          </cell>
          <cell r="C351">
            <v>54058</v>
          </cell>
          <cell r="D351">
            <v>1540.79</v>
          </cell>
          <cell r="E351">
            <v>2474.41</v>
          </cell>
          <cell r="F351">
            <v>3699.3171000000002</v>
          </cell>
          <cell r="G351">
            <v>644.08000000000004</v>
          </cell>
          <cell r="H351">
            <v>1371.45</v>
          </cell>
          <cell r="J351">
            <v>7026.1</v>
          </cell>
          <cell r="K351">
            <v>4650.6738963999996</v>
          </cell>
          <cell r="L351">
            <v>4194.1149584707473</v>
          </cell>
          <cell r="M351">
            <v>1410.82</v>
          </cell>
          <cell r="N351">
            <v>5019.0600000000004</v>
          </cell>
          <cell r="O351">
            <v>8853.5109030000003</v>
          </cell>
          <cell r="P351">
            <v>1975.5599808801148</v>
          </cell>
          <cell r="Q351">
            <v>448.67400000000015</v>
          </cell>
          <cell r="R351">
            <v>1065.9755999999998</v>
          </cell>
        </row>
        <row r="352">
          <cell r="A352">
            <v>2048</v>
          </cell>
          <cell r="B352">
            <v>2</v>
          </cell>
          <cell r="C352">
            <v>54089</v>
          </cell>
          <cell r="D352">
            <v>1366.6599999999999</v>
          </cell>
          <cell r="E352">
            <v>2209.15</v>
          </cell>
          <cell r="F352">
            <v>3302.7053000000005</v>
          </cell>
          <cell r="G352">
            <v>566.45000000000005</v>
          </cell>
          <cell r="H352">
            <v>1212.5999999999999</v>
          </cell>
          <cell r="J352">
            <v>5994</v>
          </cell>
          <cell r="K352">
            <v>4102.1560131999986</v>
          </cell>
          <cell r="L352">
            <v>3727.0834482308587</v>
          </cell>
          <cell r="M352">
            <v>1248.3900000000001</v>
          </cell>
          <cell r="N352">
            <v>4445.5</v>
          </cell>
          <cell r="O352">
            <v>7145.6262000000006</v>
          </cell>
          <cell r="P352">
            <v>1704.6574359841488</v>
          </cell>
          <cell r="Q352">
            <v>352.48166666666657</v>
          </cell>
          <cell r="R352">
            <v>873.20260000000007</v>
          </cell>
        </row>
        <row r="353">
          <cell r="A353">
            <v>2048</v>
          </cell>
          <cell r="B353">
            <v>3</v>
          </cell>
          <cell r="C353">
            <v>54118</v>
          </cell>
          <cell r="D353">
            <v>1392.33</v>
          </cell>
          <cell r="E353">
            <v>2411.75</v>
          </cell>
          <cell r="F353">
            <v>3346.0786000000003</v>
          </cell>
          <cell r="G353">
            <v>561.81000000000006</v>
          </cell>
          <cell r="H353">
            <v>1250.8100000000002</v>
          </cell>
          <cell r="J353">
            <v>5767.08</v>
          </cell>
          <cell r="K353">
            <v>4220.2697039999994</v>
          </cell>
          <cell r="L353">
            <v>3482.6098798449038</v>
          </cell>
          <cell r="M353">
            <v>1267.0999999999999</v>
          </cell>
          <cell r="N353">
            <v>4605.66</v>
          </cell>
          <cell r="O353">
            <v>7233.8791919999994</v>
          </cell>
          <cell r="P353">
            <v>1721.4490499416559</v>
          </cell>
          <cell r="Q353">
            <v>307.73333333333318</v>
          </cell>
          <cell r="R353">
            <v>1000.4227999999998</v>
          </cell>
        </row>
        <row r="354">
          <cell r="A354">
            <v>2048</v>
          </cell>
          <cell r="B354">
            <v>4</v>
          </cell>
          <cell r="C354">
            <v>54149</v>
          </cell>
          <cell r="D354">
            <v>1236.71</v>
          </cell>
          <cell r="E354">
            <v>2191.81</v>
          </cell>
          <cell r="F354">
            <v>2974.7533000000003</v>
          </cell>
          <cell r="G354">
            <v>478.41999999999996</v>
          </cell>
          <cell r="H354">
            <v>1072.3800000000001</v>
          </cell>
          <cell r="J354">
            <v>4778.7300000000005</v>
          </cell>
          <cell r="K354">
            <v>3754.1672391999996</v>
          </cell>
          <cell r="L354">
            <v>3079.221301739427</v>
          </cell>
          <cell r="M354">
            <v>1004.58</v>
          </cell>
          <cell r="N354">
            <v>4117.88</v>
          </cell>
          <cell r="O354">
            <v>6090.9038300000002</v>
          </cell>
          <cell r="P354">
            <v>1430.7148858281514</v>
          </cell>
          <cell r="Q354">
            <v>291.00599999999991</v>
          </cell>
          <cell r="R354">
            <v>894.97559999999976</v>
          </cell>
        </row>
        <row r="355">
          <cell r="A355">
            <v>2048</v>
          </cell>
          <cell r="B355">
            <v>5</v>
          </cell>
          <cell r="C355">
            <v>54179</v>
          </cell>
          <cell r="D355">
            <v>1176.1099999999999</v>
          </cell>
          <cell r="E355">
            <v>1978.63</v>
          </cell>
          <cell r="F355">
            <v>2847.1466000000005</v>
          </cell>
          <cell r="G355">
            <v>430.79</v>
          </cell>
          <cell r="H355">
            <v>968.31999999999994</v>
          </cell>
          <cell r="J355">
            <v>4553.78</v>
          </cell>
          <cell r="K355">
            <v>3744.5154459999994</v>
          </cell>
          <cell r="L355">
            <v>2739.6950333945315</v>
          </cell>
          <cell r="M355">
            <v>1005.8100000000001</v>
          </cell>
          <cell r="N355">
            <v>4143.95</v>
          </cell>
          <cell r="O355">
            <v>5495.4785110000003</v>
          </cell>
          <cell r="P355">
            <v>1401.3033081126866</v>
          </cell>
          <cell r="Q355">
            <v>278.10899999999998</v>
          </cell>
          <cell r="R355">
            <v>916.32600000000002</v>
          </cell>
        </row>
        <row r="356">
          <cell r="A356">
            <v>2048</v>
          </cell>
          <cell r="B356">
            <v>6</v>
          </cell>
          <cell r="C356">
            <v>54210</v>
          </cell>
          <cell r="D356">
            <v>1183.45</v>
          </cell>
          <cell r="E356">
            <v>2017.13</v>
          </cell>
          <cell r="F356">
            <v>2910.7388000000001</v>
          </cell>
          <cell r="G356">
            <v>421.61</v>
          </cell>
          <cell r="H356">
            <v>929.24</v>
          </cell>
          <cell r="J356">
            <v>4460.5599999999995</v>
          </cell>
          <cell r="K356">
            <v>3886.8357107999996</v>
          </cell>
          <cell r="L356">
            <v>2786.5959586298363</v>
          </cell>
          <cell r="M356">
            <v>1007.52</v>
          </cell>
          <cell r="N356">
            <v>4357.7</v>
          </cell>
          <cell r="O356">
            <v>5370.0078290000001</v>
          </cell>
          <cell r="P356">
            <v>1459.5406748989774</v>
          </cell>
          <cell r="Q356">
            <v>237.71433333333309</v>
          </cell>
          <cell r="R356">
            <v>912.07119999999986</v>
          </cell>
        </row>
        <row r="357">
          <cell r="A357">
            <v>2048</v>
          </cell>
          <cell r="B357">
            <v>7</v>
          </cell>
          <cell r="C357">
            <v>54240</v>
          </cell>
          <cell r="D357">
            <v>1369.84</v>
          </cell>
          <cell r="E357">
            <v>2324.9900000000002</v>
          </cell>
          <cell r="F357">
            <v>3245.942</v>
          </cell>
          <cell r="G357">
            <v>466.82</v>
          </cell>
          <cell r="H357">
            <v>1057.21</v>
          </cell>
          <cell r="J357">
            <v>4857.66</v>
          </cell>
          <cell r="K357">
            <v>4354.0585647999987</v>
          </cell>
          <cell r="L357">
            <v>3455.7143328862812</v>
          </cell>
          <cell r="M357">
            <v>1000.58</v>
          </cell>
          <cell r="N357">
            <v>4903.68</v>
          </cell>
          <cell r="O357">
            <v>6241.7349400000003</v>
          </cell>
          <cell r="P357">
            <v>1713.3826059175046</v>
          </cell>
          <cell r="Q357">
            <v>279.91233333333327</v>
          </cell>
          <cell r="R357">
            <v>1097.0973999999999</v>
          </cell>
        </row>
        <row r="358">
          <cell r="A358">
            <v>2048</v>
          </cell>
          <cell r="B358">
            <v>8</v>
          </cell>
          <cell r="C358">
            <v>54271</v>
          </cell>
          <cell r="D358">
            <v>1363.9799999999998</v>
          </cell>
          <cell r="E358">
            <v>2279.9699999999998</v>
          </cell>
          <cell r="F358">
            <v>3254.0481</v>
          </cell>
          <cell r="G358">
            <v>465.8</v>
          </cell>
          <cell r="H358">
            <v>1038.6400000000001</v>
          </cell>
          <cell r="J358">
            <v>4908.3900000000003</v>
          </cell>
          <cell r="K358">
            <v>4269.7312895999994</v>
          </cell>
          <cell r="L358">
            <v>3201.2878961213851</v>
          </cell>
          <cell r="M358">
            <v>1127.6499999999999</v>
          </cell>
          <cell r="N358">
            <v>4868.1500000000005</v>
          </cell>
          <cell r="O358">
            <v>6790.4562350000006</v>
          </cell>
          <cell r="P358">
            <v>1687.6092841322823</v>
          </cell>
          <cell r="Q358">
            <v>286.68100000000004</v>
          </cell>
          <cell r="R358">
            <v>1196.9189999999999</v>
          </cell>
        </row>
        <row r="359">
          <cell r="A359">
            <v>2048</v>
          </cell>
          <cell r="B359">
            <v>9</v>
          </cell>
          <cell r="C359">
            <v>54302</v>
          </cell>
          <cell r="D359">
            <v>1200.3899999999999</v>
          </cell>
          <cell r="E359">
            <v>2020.2599999999998</v>
          </cell>
          <cell r="F359">
            <v>2947.7879000000003</v>
          </cell>
          <cell r="G359">
            <v>440.19</v>
          </cell>
          <cell r="H359">
            <v>1013.71</v>
          </cell>
          <cell r="J359">
            <v>4639.04</v>
          </cell>
          <cell r="K359">
            <v>3873.3293675999998</v>
          </cell>
          <cell r="L359">
            <v>3070.0022107591449</v>
          </cell>
          <cell r="M359">
            <v>1014.24</v>
          </cell>
          <cell r="N359">
            <v>4238.5</v>
          </cell>
          <cell r="O359">
            <v>5683.2808509999995</v>
          </cell>
          <cell r="P359">
            <v>1436.1465629956801</v>
          </cell>
          <cell r="Q359">
            <v>326.80799999999988</v>
          </cell>
          <cell r="R359">
            <v>941.0852000000001</v>
          </cell>
        </row>
        <row r="360">
          <cell r="A360">
            <v>2048</v>
          </cell>
          <cell r="B360">
            <v>10</v>
          </cell>
          <cell r="C360">
            <v>54332</v>
          </cell>
          <cell r="D360">
            <v>1218.1299999999999</v>
          </cell>
          <cell r="E360">
            <v>2099.23</v>
          </cell>
          <cell r="F360">
            <v>3044.3194999999996</v>
          </cell>
          <cell r="G360">
            <v>473.97999999999996</v>
          </cell>
          <cell r="H360">
            <v>1084.5899999999999</v>
          </cell>
          <cell r="J360">
            <v>4956.05</v>
          </cell>
          <cell r="K360">
            <v>3927.6631043999996</v>
          </cell>
          <cell r="L360">
            <v>3564.0569818678073</v>
          </cell>
          <cell r="M360">
            <v>1126.8999999999999</v>
          </cell>
          <cell r="N360">
            <v>4252.55</v>
          </cell>
          <cell r="O360">
            <v>6252.3060700000005</v>
          </cell>
          <cell r="P360">
            <v>1500.74167262635</v>
          </cell>
          <cell r="Q360">
            <v>345.06933333333319</v>
          </cell>
          <cell r="R360">
            <v>892.24999999999989</v>
          </cell>
        </row>
        <row r="361">
          <cell r="A361">
            <v>2048</v>
          </cell>
          <cell r="B361">
            <v>11</v>
          </cell>
          <cell r="C361">
            <v>54363</v>
          </cell>
          <cell r="D361">
            <v>1284.1499999999999</v>
          </cell>
          <cell r="E361">
            <v>2178.3799999999997</v>
          </cell>
          <cell r="F361">
            <v>3173.4609</v>
          </cell>
          <cell r="G361">
            <v>512.69000000000005</v>
          </cell>
          <cell r="H361">
            <v>1157.6399999999999</v>
          </cell>
          <cell r="J361">
            <v>5813.43</v>
          </cell>
          <cell r="K361">
            <v>4125.4169375999991</v>
          </cell>
          <cell r="L361">
            <v>3513.6684560457311</v>
          </cell>
          <cell r="M361">
            <v>1161.6400000000001</v>
          </cell>
          <cell r="N361">
            <v>4336.2400000000007</v>
          </cell>
          <cell r="O361">
            <v>6767.1902060000002</v>
          </cell>
          <cell r="P361">
            <v>1612.3220474101959</v>
          </cell>
          <cell r="Q361">
            <v>357.47466666666628</v>
          </cell>
          <cell r="R361">
            <v>943.53660000000013</v>
          </cell>
        </row>
        <row r="362">
          <cell r="A362">
            <v>2048</v>
          </cell>
          <cell r="B362">
            <v>12</v>
          </cell>
          <cell r="C362">
            <v>54393</v>
          </cell>
          <cell r="D362">
            <v>1486.9199999999998</v>
          </cell>
          <cell r="E362">
            <v>2440.4700000000003</v>
          </cell>
          <cell r="F362">
            <v>3617.6999000000001</v>
          </cell>
          <cell r="G362">
            <v>629.14</v>
          </cell>
          <cell r="H362">
            <v>1308.05</v>
          </cell>
          <cell r="J362">
            <v>7082.3899999999994</v>
          </cell>
          <cell r="K362">
            <v>4659.0511183999997</v>
          </cell>
          <cell r="L362">
            <v>3802.7588714484127</v>
          </cell>
          <cell r="M362">
            <v>1304.6299999999999</v>
          </cell>
          <cell r="N362">
            <v>4888.04</v>
          </cell>
          <cell r="O362">
            <v>7916.0798619999996</v>
          </cell>
          <cell r="P362">
            <v>1919.6892412722534</v>
          </cell>
          <cell r="Q362">
            <v>448.60799999999972</v>
          </cell>
          <cell r="R362">
            <v>1120.2332000000001</v>
          </cell>
        </row>
        <row r="363">
          <cell r="A363">
            <v>2049</v>
          </cell>
          <cell r="B363">
            <v>1</v>
          </cell>
          <cell r="C363">
            <v>54424</v>
          </cell>
          <cell r="D363">
            <v>1540.79</v>
          </cell>
          <cell r="E363">
            <v>2474.41</v>
          </cell>
          <cell r="F363">
            <v>3699.3171000000002</v>
          </cell>
          <cell r="G363">
            <v>644.08000000000004</v>
          </cell>
          <cell r="H363">
            <v>1371.45</v>
          </cell>
          <cell r="J363">
            <v>7026.1</v>
          </cell>
          <cell r="K363">
            <v>4650.6738963999996</v>
          </cell>
          <cell r="L363">
            <v>4311.8647359298129</v>
          </cell>
          <cell r="M363">
            <v>1410.82</v>
          </cell>
          <cell r="N363">
            <v>5019.0600000000004</v>
          </cell>
          <cell r="O363">
            <v>8853.5109030000003</v>
          </cell>
          <cell r="P363">
            <v>1975.5599808801148</v>
          </cell>
          <cell r="Q363">
            <v>448.67400000000015</v>
          </cell>
          <cell r="R363">
            <v>1065.9755999999998</v>
          </cell>
        </row>
        <row r="364">
          <cell r="A364">
            <v>2049</v>
          </cell>
          <cell r="B364">
            <v>2</v>
          </cell>
          <cell r="C364">
            <v>54455</v>
          </cell>
          <cell r="D364">
            <v>1366.6599999999999</v>
          </cell>
          <cell r="E364">
            <v>2209.15</v>
          </cell>
          <cell r="F364">
            <v>3302.7053000000005</v>
          </cell>
          <cell r="G364">
            <v>566.45000000000005</v>
          </cell>
          <cell r="H364">
            <v>1212.5999999999999</v>
          </cell>
          <cell r="J364">
            <v>5994</v>
          </cell>
          <cell r="K364">
            <v>4102.1560131999986</v>
          </cell>
          <cell r="L364">
            <v>3831.7213160399392</v>
          </cell>
          <cell r="M364">
            <v>1248.3900000000001</v>
          </cell>
          <cell r="N364">
            <v>4445.5</v>
          </cell>
          <cell r="O364">
            <v>7145.6262000000006</v>
          </cell>
          <cell r="P364">
            <v>1704.6574359841488</v>
          </cell>
          <cell r="Q364">
            <v>352.48166666666657</v>
          </cell>
          <cell r="R364">
            <v>873.20260000000007</v>
          </cell>
        </row>
        <row r="365">
          <cell r="A365">
            <v>2049</v>
          </cell>
          <cell r="B365">
            <v>3</v>
          </cell>
          <cell r="C365">
            <v>54483</v>
          </cell>
          <cell r="D365">
            <v>1392.33</v>
          </cell>
          <cell r="E365">
            <v>2411.75</v>
          </cell>
          <cell r="F365">
            <v>3346.0786000000003</v>
          </cell>
          <cell r="G365">
            <v>561.81000000000006</v>
          </cell>
          <cell r="H365">
            <v>1250.8100000000002</v>
          </cell>
          <cell r="J365">
            <v>5767.08</v>
          </cell>
          <cell r="K365">
            <v>4220.2697039999994</v>
          </cell>
          <cell r="L365">
            <v>3580.3841522215484</v>
          </cell>
          <cell r="M365">
            <v>1267.0999999999999</v>
          </cell>
          <cell r="N365">
            <v>4605.66</v>
          </cell>
          <cell r="O365">
            <v>7233.8791919999994</v>
          </cell>
          <cell r="P365">
            <v>1721.4490499416559</v>
          </cell>
          <cell r="Q365">
            <v>307.73333333333318</v>
          </cell>
          <cell r="R365">
            <v>1000.4227999999998</v>
          </cell>
        </row>
        <row r="366">
          <cell r="A366">
            <v>2049</v>
          </cell>
          <cell r="B366">
            <v>4</v>
          </cell>
          <cell r="C366">
            <v>54514</v>
          </cell>
          <cell r="D366">
            <v>1236.71</v>
          </cell>
          <cell r="E366">
            <v>2191.81</v>
          </cell>
          <cell r="F366">
            <v>2974.7533000000003</v>
          </cell>
          <cell r="G366">
            <v>478.41999999999996</v>
          </cell>
          <cell r="H366">
            <v>1072.3800000000001</v>
          </cell>
          <cell r="J366">
            <v>4778.7300000000005</v>
          </cell>
          <cell r="K366">
            <v>3754.1672391999996</v>
          </cell>
          <cell r="L366">
            <v>3165.6704397857611</v>
          </cell>
          <cell r="M366">
            <v>1004.58</v>
          </cell>
          <cell r="N366">
            <v>4117.88</v>
          </cell>
          <cell r="O366">
            <v>6090.9038300000002</v>
          </cell>
          <cell r="P366">
            <v>1430.7148858281514</v>
          </cell>
          <cell r="Q366">
            <v>291.00599999999991</v>
          </cell>
          <cell r="R366">
            <v>894.97559999999976</v>
          </cell>
        </row>
        <row r="367">
          <cell r="A367">
            <v>2049</v>
          </cell>
          <cell r="B367">
            <v>5</v>
          </cell>
          <cell r="C367">
            <v>54544</v>
          </cell>
          <cell r="D367">
            <v>1176.1099999999999</v>
          </cell>
          <cell r="E367">
            <v>1978.63</v>
          </cell>
          <cell r="F367">
            <v>2847.1466000000005</v>
          </cell>
          <cell r="G367">
            <v>430.79</v>
          </cell>
          <cell r="H367">
            <v>968.31999999999994</v>
          </cell>
          <cell r="J367">
            <v>4553.78</v>
          </cell>
          <cell r="K367">
            <v>3744.5154459999994</v>
          </cell>
          <cell r="L367">
            <v>2816.6119714570823</v>
          </cell>
          <cell r="M367">
            <v>1005.8100000000001</v>
          </cell>
          <cell r="N367">
            <v>4143.95</v>
          </cell>
          <cell r="O367">
            <v>5495.4785110000003</v>
          </cell>
          <cell r="P367">
            <v>1401.3033081126866</v>
          </cell>
          <cell r="Q367">
            <v>278.10899999999998</v>
          </cell>
          <cell r="R367">
            <v>916.32600000000002</v>
          </cell>
        </row>
        <row r="368">
          <cell r="A368">
            <v>2049</v>
          </cell>
          <cell r="B368">
            <v>6</v>
          </cell>
          <cell r="C368">
            <v>54575</v>
          </cell>
          <cell r="D368">
            <v>1183.45</v>
          </cell>
          <cell r="E368">
            <v>2017.13</v>
          </cell>
          <cell r="F368">
            <v>2910.7388000000001</v>
          </cell>
          <cell r="G368">
            <v>421.61</v>
          </cell>
          <cell r="H368">
            <v>929.24</v>
          </cell>
          <cell r="J368">
            <v>4460.5599999999995</v>
          </cell>
          <cell r="K368">
            <v>3886.8357107999996</v>
          </cell>
          <cell r="L368">
            <v>2864.8296401683683</v>
          </cell>
          <cell r="M368">
            <v>1007.52</v>
          </cell>
          <cell r="N368">
            <v>4357.7</v>
          </cell>
          <cell r="O368">
            <v>5370.0078290000001</v>
          </cell>
          <cell r="P368">
            <v>1459.5406748989774</v>
          </cell>
          <cell r="Q368">
            <v>237.71433333333309</v>
          </cell>
          <cell r="R368">
            <v>912.07119999999986</v>
          </cell>
        </row>
        <row r="369">
          <cell r="A369">
            <v>2049</v>
          </cell>
          <cell r="B369">
            <v>7</v>
          </cell>
          <cell r="C369">
            <v>54605</v>
          </cell>
          <cell r="D369">
            <v>1369.84</v>
          </cell>
          <cell r="E369">
            <v>2324.9900000000002</v>
          </cell>
          <cell r="F369">
            <v>3245.942</v>
          </cell>
          <cell r="G369">
            <v>466.82</v>
          </cell>
          <cell r="H369">
            <v>1057.21</v>
          </cell>
          <cell r="J369">
            <v>4857.66</v>
          </cell>
          <cell r="K369">
            <v>4354.0585647999987</v>
          </cell>
          <cell r="L369">
            <v>3552.7335127820629</v>
          </cell>
          <cell r="M369">
            <v>1000.58</v>
          </cell>
          <cell r="N369">
            <v>4903.68</v>
          </cell>
          <cell r="O369">
            <v>6241.7349400000003</v>
          </cell>
          <cell r="P369">
            <v>1713.3826059175046</v>
          </cell>
          <cell r="Q369">
            <v>279.91233333333327</v>
          </cell>
          <cell r="R369">
            <v>1097.0973999999999</v>
          </cell>
        </row>
        <row r="370">
          <cell r="A370">
            <v>2049</v>
          </cell>
          <cell r="B370">
            <v>8</v>
          </cell>
          <cell r="C370">
            <v>54636</v>
          </cell>
          <cell r="D370">
            <v>1363.9799999999998</v>
          </cell>
          <cell r="E370">
            <v>2279.9699999999998</v>
          </cell>
          <cell r="F370">
            <v>3254.0481</v>
          </cell>
          <cell r="G370">
            <v>465.8</v>
          </cell>
          <cell r="H370">
            <v>1038.6400000000001</v>
          </cell>
          <cell r="J370">
            <v>4908.3900000000003</v>
          </cell>
          <cell r="K370">
            <v>4269.7312895999994</v>
          </cell>
          <cell r="L370">
            <v>3291.1640538049919</v>
          </cell>
          <cell r="M370">
            <v>1127.6499999999999</v>
          </cell>
          <cell r="N370">
            <v>4868.1500000000005</v>
          </cell>
          <cell r="O370">
            <v>6790.4562350000006</v>
          </cell>
          <cell r="P370">
            <v>1687.6092841322823</v>
          </cell>
          <cell r="Q370">
            <v>286.68100000000004</v>
          </cell>
          <cell r="R370">
            <v>1196.9189999999999</v>
          </cell>
        </row>
        <row r="371">
          <cell r="A371">
            <v>2049</v>
          </cell>
          <cell r="B371">
            <v>9</v>
          </cell>
          <cell r="C371">
            <v>54667</v>
          </cell>
          <cell r="D371">
            <v>1200.3899999999999</v>
          </cell>
          <cell r="E371">
            <v>2020.2599999999998</v>
          </cell>
          <cell r="F371">
            <v>2947.7879000000003</v>
          </cell>
          <cell r="G371">
            <v>440.19</v>
          </cell>
          <cell r="H371">
            <v>1013.71</v>
          </cell>
          <cell r="J371">
            <v>4639.04</v>
          </cell>
          <cell r="K371">
            <v>3873.3293675999998</v>
          </cell>
          <cell r="L371">
            <v>3156.1925228262076</v>
          </cell>
          <cell r="M371">
            <v>1014.24</v>
          </cell>
          <cell r="N371">
            <v>4238.5</v>
          </cell>
          <cell r="O371">
            <v>5683.2808509999995</v>
          </cell>
          <cell r="P371">
            <v>1436.1465629956801</v>
          </cell>
          <cell r="Q371">
            <v>326.80799999999988</v>
          </cell>
          <cell r="R371">
            <v>941.0852000000001</v>
          </cell>
        </row>
        <row r="372">
          <cell r="A372">
            <v>2049</v>
          </cell>
          <cell r="B372">
            <v>10</v>
          </cell>
          <cell r="C372">
            <v>54697</v>
          </cell>
          <cell r="D372">
            <v>1218.1299999999999</v>
          </cell>
          <cell r="E372">
            <v>2099.23</v>
          </cell>
          <cell r="F372">
            <v>3044.3194999999996</v>
          </cell>
          <cell r="G372">
            <v>473.97999999999996</v>
          </cell>
          <cell r="H372">
            <v>1084.5899999999999</v>
          </cell>
          <cell r="J372">
            <v>4956.05</v>
          </cell>
          <cell r="K372">
            <v>3927.6631043999996</v>
          </cell>
          <cell r="L372">
            <v>3664.1178816337451</v>
          </cell>
          <cell r="M372">
            <v>1126.8999999999999</v>
          </cell>
          <cell r="N372">
            <v>4252.55</v>
          </cell>
          <cell r="O372">
            <v>6252.3060700000005</v>
          </cell>
          <cell r="P372">
            <v>1500.74167262635</v>
          </cell>
          <cell r="Q372">
            <v>345.06933333333319</v>
          </cell>
          <cell r="R372">
            <v>892.24999999999989</v>
          </cell>
        </row>
        <row r="373">
          <cell r="A373">
            <v>2049</v>
          </cell>
          <cell r="B373">
            <v>11</v>
          </cell>
          <cell r="C373">
            <v>54728</v>
          </cell>
          <cell r="D373">
            <v>1284.1499999999999</v>
          </cell>
          <cell r="E373">
            <v>2178.3799999999997</v>
          </cell>
          <cell r="F373">
            <v>3173.4609</v>
          </cell>
          <cell r="G373">
            <v>512.69000000000005</v>
          </cell>
          <cell r="H373">
            <v>1157.6399999999999</v>
          </cell>
          <cell r="J373">
            <v>5813.43</v>
          </cell>
          <cell r="K373">
            <v>4125.4169375999991</v>
          </cell>
          <cell r="L373">
            <v>3612.314697949214</v>
          </cell>
          <cell r="M373">
            <v>1161.6400000000001</v>
          </cell>
          <cell r="N373">
            <v>4336.2400000000007</v>
          </cell>
          <cell r="O373">
            <v>6767.1902060000002</v>
          </cell>
          <cell r="P373">
            <v>1612.3220474101959</v>
          </cell>
          <cell r="Q373">
            <v>357.47466666666628</v>
          </cell>
          <cell r="R373">
            <v>943.53660000000013</v>
          </cell>
        </row>
        <row r="374">
          <cell r="A374">
            <v>2049</v>
          </cell>
          <cell r="B374">
            <v>12</v>
          </cell>
          <cell r="C374">
            <v>54758</v>
          </cell>
          <cell r="D374">
            <v>1486.9199999999998</v>
          </cell>
          <cell r="E374">
            <v>2440.4700000000003</v>
          </cell>
          <cell r="F374">
            <v>3617.6999000000001</v>
          </cell>
          <cell r="G374">
            <v>629.14</v>
          </cell>
          <cell r="H374">
            <v>1308.05</v>
          </cell>
          <cell r="J374">
            <v>7082.3899999999994</v>
          </cell>
          <cell r="K374">
            <v>4659.0511183999997</v>
          </cell>
          <cell r="L374">
            <v>3909.5213267643262</v>
          </cell>
          <cell r="M374">
            <v>1304.6299999999999</v>
          </cell>
          <cell r="N374">
            <v>4888.04</v>
          </cell>
          <cell r="O374">
            <v>7916.0798619999996</v>
          </cell>
          <cell r="P374">
            <v>1919.6892412722534</v>
          </cell>
          <cell r="Q374">
            <v>448.60799999999972</v>
          </cell>
          <cell r="R374">
            <v>1120.2332000000001</v>
          </cell>
        </row>
        <row r="375">
          <cell r="A375">
            <v>2050</v>
          </cell>
          <cell r="B375">
            <v>1</v>
          </cell>
          <cell r="C375">
            <v>54789</v>
          </cell>
          <cell r="D375">
            <v>1540.79</v>
          </cell>
          <cell r="E375">
            <v>2474.41</v>
          </cell>
          <cell r="F375">
            <v>3699.3171000000002</v>
          </cell>
          <cell r="G375">
            <v>644.08000000000004</v>
          </cell>
          <cell r="H375">
            <v>1371.45</v>
          </cell>
          <cell r="J375">
            <v>7026.1</v>
          </cell>
          <cell r="K375">
            <v>4650.6738963999996</v>
          </cell>
          <cell r="L375">
            <v>4432.9203383910417</v>
          </cell>
          <cell r="M375">
            <v>1410.82</v>
          </cell>
          <cell r="N375">
            <v>5019.0600000000004</v>
          </cell>
          <cell r="O375">
            <v>8853.5109030000003</v>
          </cell>
          <cell r="P375">
            <v>1975.5599808801148</v>
          </cell>
          <cell r="Q375">
            <v>448.67400000000015</v>
          </cell>
          <cell r="R375">
            <v>1065.9755999999998</v>
          </cell>
        </row>
        <row r="376">
          <cell r="A376">
            <v>2050</v>
          </cell>
          <cell r="B376">
            <v>2</v>
          </cell>
          <cell r="C376">
            <v>54820</v>
          </cell>
          <cell r="D376">
            <v>1366.6599999999999</v>
          </cell>
          <cell r="E376">
            <v>2209.15</v>
          </cell>
          <cell r="F376">
            <v>3302.7053000000005</v>
          </cell>
          <cell r="G376">
            <v>566.45000000000005</v>
          </cell>
          <cell r="H376">
            <v>1212.5999999999999</v>
          </cell>
          <cell r="J376">
            <v>5994</v>
          </cell>
          <cell r="K376">
            <v>4102.1560131999986</v>
          </cell>
          <cell r="L376">
            <v>3939.2968919877599</v>
          </cell>
          <cell r="M376">
            <v>1248.3900000000001</v>
          </cell>
          <cell r="N376">
            <v>4445.5</v>
          </cell>
          <cell r="O376">
            <v>7145.6262000000006</v>
          </cell>
          <cell r="P376">
            <v>1704.6574359841488</v>
          </cell>
          <cell r="Q376">
            <v>352.48166666666657</v>
          </cell>
          <cell r="R376">
            <v>873.20260000000007</v>
          </cell>
        </row>
        <row r="377">
          <cell r="A377">
            <v>2050</v>
          </cell>
          <cell r="B377">
            <v>3</v>
          </cell>
          <cell r="C377">
            <v>54848</v>
          </cell>
          <cell r="D377">
            <v>1392.33</v>
          </cell>
          <cell r="E377">
            <v>2411.75</v>
          </cell>
          <cell r="F377">
            <v>3346.0786000000003</v>
          </cell>
          <cell r="G377">
            <v>561.81000000000006</v>
          </cell>
          <cell r="H377">
            <v>1250.8100000000002</v>
          </cell>
          <cell r="J377">
            <v>5767.08</v>
          </cell>
          <cell r="K377">
            <v>4220.2697039999994</v>
          </cell>
          <cell r="L377">
            <v>3680.9034372951678</v>
          </cell>
          <cell r="M377">
            <v>1267.0999999999999</v>
          </cell>
          <cell r="N377">
            <v>4605.66</v>
          </cell>
          <cell r="O377">
            <v>7233.8791919999994</v>
          </cell>
          <cell r="P377">
            <v>1721.4490499416559</v>
          </cell>
          <cell r="Q377">
            <v>307.73333333333318</v>
          </cell>
          <cell r="R377">
            <v>1000.4227999999998</v>
          </cell>
        </row>
        <row r="378">
          <cell r="A378">
            <v>2050</v>
          </cell>
          <cell r="B378">
            <v>4</v>
          </cell>
          <cell r="C378">
            <v>54879</v>
          </cell>
          <cell r="D378">
            <v>1236.71</v>
          </cell>
          <cell r="E378">
            <v>2191.81</v>
          </cell>
          <cell r="F378">
            <v>2974.7533000000003</v>
          </cell>
          <cell r="G378">
            <v>478.41999999999996</v>
          </cell>
          <cell r="H378">
            <v>1072.3800000000001</v>
          </cell>
          <cell r="J378">
            <v>4778.7300000000005</v>
          </cell>
          <cell r="K378">
            <v>3754.1672391999996</v>
          </cell>
          <cell r="L378">
            <v>3254.5466373827453</v>
          </cell>
          <cell r="M378">
            <v>1004.58</v>
          </cell>
          <cell r="N378">
            <v>4117.88</v>
          </cell>
          <cell r="O378">
            <v>6090.9038300000002</v>
          </cell>
          <cell r="P378">
            <v>1430.7148858281514</v>
          </cell>
          <cell r="Q378">
            <v>291.00599999999991</v>
          </cell>
          <cell r="R378">
            <v>894.97559999999976</v>
          </cell>
        </row>
        <row r="379">
          <cell r="A379">
            <v>2050</v>
          </cell>
          <cell r="B379">
            <v>5</v>
          </cell>
          <cell r="C379">
            <v>54909</v>
          </cell>
          <cell r="D379">
            <v>1176.1099999999999</v>
          </cell>
          <cell r="E379">
            <v>1978.63</v>
          </cell>
          <cell r="F379">
            <v>2847.1466000000005</v>
          </cell>
          <cell r="G379">
            <v>430.79</v>
          </cell>
          <cell r="H379">
            <v>968.31999999999994</v>
          </cell>
          <cell r="J379">
            <v>4553.78</v>
          </cell>
          <cell r="K379">
            <v>3744.5154459999994</v>
          </cell>
          <cell r="L379">
            <v>2895.6883525557391</v>
          </cell>
          <cell r="M379">
            <v>1005.8100000000001</v>
          </cell>
          <cell r="N379">
            <v>4143.95</v>
          </cell>
          <cell r="O379">
            <v>5495.4785110000003</v>
          </cell>
          <cell r="P379">
            <v>1401.3033081126866</v>
          </cell>
          <cell r="Q379">
            <v>278.10899999999998</v>
          </cell>
          <cell r="R379">
            <v>916.32600000000002</v>
          </cell>
        </row>
        <row r="380">
          <cell r="A380">
            <v>2050</v>
          </cell>
          <cell r="B380">
            <v>6</v>
          </cell>
          <cell r="C380">
            <v>54940</v>
          </cell>
          <cell r="D380">
            <v>1183.45</v>
          </cell>
          <cell r="E380">
            <v>2017.13</v>
          </cell>
          <cell r="F380">
            <v>2910.7388000000001</v>
          </cell>
          <cell r="G380">
            <v>421.61</v>
          </cell>
          <cell r="H380">
            <v>929.24</v>
          </cell>
          <cell r="J380">
            <v>4460.5599999999995</v>
          </cell>
          <cell r="K380">
            <v>3886.8357107999996</v>
          </cell>
          <cell r="L380">
            <v>2945.2597323160949</v>
          </cell>
          <cell r="M380">
            <v>1007.52</v>
          </cell>
          <cell r="N380">
            <v>4357.7</v>
          </cell>
          <cell r="O380">
            <v>5370.0078290000001</v>
          </cell>
          <cell r="P380">
            <v>1459.5406748989774</v>
          </cell>
          <cell r="Q380">
            <v>237.71433333333309</v>
          </cell>
          <cell r="R380">
            <v>912.07119999999986</v>
          </cell>
        </row>
        <row r="381">
          <cell r="A381">
            <v>2050</v>
          </cell>
          <cell r="B381">
            <v>7</v>
          </cell>
          <cell r="C381">
            <v>54970</v>
          </cell>
          <cell r="D381">
            <v>1369.84</v>
          </cell>
          <cell r="E381">
            <v>2324.9900000000002</v>
          </cell>
          <cell r="F381">
            <v>3245.942</v>
          </cell>
          <cell r="G381">
            <v>466.82</v>
          </cell>
          <cell r="H381">
            <v>1057.21</v>
          </cell>
          <cell r="J381">
            <v>4857.66</v>
          </cell>
          <cell r="K381">
            <v>4354.0585647999987</v>
          </cell>
          <cell r="L381">
            <v>3652.4765061534185</v>
          </cell>
          <cell r="M381">
            <v>1000.58</v>
          </cell>
          <cell r="N381">
            <v>4903.68</v>
          </cell>
          <cell r="O381">
            <v>6241.7349400000003</v>
          </cell>
          <cell r="P381">
            <v>1713.3826059175046</v>
          </cell>
          <cell r="Q381">
            <v>279.91233333333327</v>
          </cell>
          <cell r="R381">
            <v>1097.0973999999999</v>
          </cell>
        </row>
        <row r="382">
          <cell r="A382">
            <v>2050</v>
          </cell>
          <cell r="B382">
            <v>8</v>
          </cell>
          <cell r="C382">
            <v>55001</v>
          </cell>
          <cell r="D382">
            <v>1363.9799999999998</v>
          </cell>
          <cell r="E382">
            <v>2279.9699999999998</v>
          </cell>
          <cell r="F382">
            <v>3254.0481</v>
          </cell>
          <cell r="G382">
            <v>465.8</v>
          </cell>
          <cell r="H382">
            <v>1038.6400000000001</v>
          </cell>
          <cell r="J382">
            <v>4908.3900000000003</v>
          </cell>
          <cell r="K382">
            <v>4269.7312895999994</v>
          </cell>
          <cell r="L382">
            <v>3383.5634846155663</v>
          </cell>
          <cell r="M382">
            <v>1127.6499999999999</v>
          </cell>
          <cell r="N382">
            <v>4868.1500000000005</v>
          </cell>
          <cell r="O382">
            <v>6790.4562350000006</v>
          </cell>
          <cell r="P382">
            <v>1687.6092841322823</v>
          </cell>
          <cell r="Q382">
            <v>286.68100000000004</v>
          </cell>
          <cell r="R382">
            <v>1196.9189999999999</v>
          </cell>
        </row>
        <row r="383">
          <cell r="A383">
            <v>2050</v>
          </cell>
          <cell r="B383">
            <v>9</v>
          </cell>
          <cell r="C383">
            <v>55032</v>
          </cell>
          <cell r="D383">
            <v>1200.3899999999999</v>
          </cell>
          <cell r="E383">
            <v>2020.2599999999998</v>
          </cell>
          <cell r="F383">
            <v>2947.7879000000003</v>
          </cell>
          <cell r="G383">
            <v>440.19</v>
          </cell>
          <cell r="H383">
            <v>1013.71</v>
          </cell>
          <cell r="J383">
            <v>4639.04</v>
          </cell>
          <cell r="K383">
            <v>3873.3293675999998</v>
          </cell>
          <cell r="L383">
            <v>3244.802627904553</v>
          </cell>
          <cell r="M383">
            <v>1014.24</v>
          </cell>
          <cell r="N383">
            <v>4238.5</v>
          </cell>
          <cell r="O383">
            <v>5683.2808509999995</v>
          </cell>
          <cell r="P383">
            <v>1436.1465629956801</v>
          </cell>
          <cell r="Q383">
            <v>326.80799999999988</v>
          </cell>
          <cell r="R383">
            <v>941.0852000000001</v>
          </cell>
        </row>
        <row r="384">
          <cell r="A384">
            <v>2050</v>
          </cell>
          <cell r="B384">
            <v>10</v>
          </cell>
          <cell r="C384">
            <v>55062</v>
          </cell>
          <cell r="D384">
            <v>1218.1299999999999</v>
          </cell>
          <cell r="E384">
            <v>2099.23</v>
          </cell>
          <cell r="F384">
            <v>3044.3194999999996</v>
          </cell>
          <cell r="G384">
            <v>473.97999999999996</v>
          </cell>
          <cell r="H384">
            <v>1084.5899999999999</v>
          </cell>
          <cell r="J384">
            <v>4956.05</v>
          </cell>
          <cell r="K384">
            <v>3927.6631043999996</v>
          </cell>
          <cell r="L384">
            <v>3766.9879911606117</v>
          </cell>
          <cell r="M384">
            <v>1126.8999999999999</v>
          </cell>
          <cell r="N384">
            <v>4252.55</v>
          </cell>
          <cell r="O384">
            <v>6252.3060700000005</v>
          </cell>
          <cell r="P384">
            <v>1500.74167262635</v>
          </cell>
          <cell r="Q384">
            <v>345.06933333333319</v>
          </cell>
          <cell r="R384">
            <v>892.24999999999989</v>
          </cell>
        </row>
        <row r="385">
          <cell r="A385">
            <v>2050</v>
          </cell>
          <cell r="B385">
            <v>11</v>
          </cell>
          <cell r="C385">
            <v>55093</v>
          </cell>
          <cell r="D385">
            <v>1284.1499999999999</v>
          </cell>
          <cell r="E385">
            <v>2178.3799999999997</v>
          </cell>
          <cell r="F385">
            <v>3173.4609</v>
          </cell>
          <cell r="G385">
            <v>512.69000000000005</v>
          </cell>
          <cell r="H385">
            <v>1157.6399999999999</v>
          </cell>
          <cell r="J385">
            <v>5813.43</v>
          </cell>
          <cell r="K385">
            <v>4125.4169375999991</v>
          </cell>
          <cell r="L385">
            <v>3713.7304330941374</v>
          </cell>
          <cell r="M385">
            <v>1161.6400000000001</v>
          </cell>
          <cell r="N385">
            <v>4336.2400000000007</v>
          </cell>
          <cell r="O385">
            <v>6767.1902060000002</v>
          </cell>
          <cell r="P385">
            <v>1612.3220474101959</v>
          </cell>
          <cell r="Q385">
            <v>357.47466666666628</v>
          </cell>
          <cell r="R385">
            <v>943.53660000000013</v>
          </cell>
        </row>
        <row r="386">
          <cell r="A386">
            <v>2050</v>
          </cell>
          <cell r="B386">
            <v>12</v>
          </cell>
          <cell r="C386">
            <v>55123</v>
          </cell>
          <cell r="D386">
            <v>1486.9199999999998</v>
          </cell>
          <cell r="E386">
            <v>2440.4700000000003</v>
          </cell>
          <cell r="F386">
            <v>3617.6999000000001</v>
          </cell>
          <cell r="G386">
            <v>629.14</v>
          </cell>
          <cell r="H386">
            <v>1308.05</v>
          </cell>
          <cell r="J386">
            <v>7082.3899999999994</v>
          </cell>
          <cell r="K386">
            <v>4659.0511183999997</v>
          </cell>
          <cell r="L386">
            <v>4019.2811380132339</v>
          </cell>
          <cell r="M386">
            <v>1304.6299999999999</v>
          </cell>
          <cell r="N386">
            <v>4888.04</v>
          </cell>
          <cell r="O386">
            <v>7916.0798619999996</v>
          </cell>
          <cell r="P386">
            <v>1919.6892412722534</v>
          </cell>
          <cell r="Q386">
            <v>448.60799999999972</v>
          </cell>
          <cell r="R386">
            <v>1120.2332000000001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ow r="3">
          <cell r="B3" t="str">
            <v>Purchase</v>
          </cell>
          <cell r="D3" t="str">
            <v>OnPeak</v>
          </cell>
          <cell r="I3" t="str">
            <v>2019 Planned Purchase Product 1</v>
          </cell>
        </row>
        <row r="4">
          <cell r="B4" t="str">
            <v>Sale</v>
          </cell>
          <cell r="D4" t="str">
            <v>OffPeak</v>
          </cell>
          <cell r="I4" t="str">
            <v>2019 Planned Purchase Product 2</v>
          </cell>
          <cell r="J4">
            <v>162</v>
          </cell>
          <cell r="K4" t="str">
            <v>EDF Purchase 2MW 5x16 Jan-Mar &amp; Jul-Dec</v>
          </cell>
        </row>
        <row r="5">
          <cell r="D5" t="str">
            <v>2X8</v>
          </cell>
          <cell r="I5" t="str">
            <v>2019 Planned Purchase Product 2.1</v>
          </cell>
          <cell r="J5">
            <v>165</v>
          </cell>
          <cell r="K5" t="str">
            <v>EDF Purchase 1.5MW 5x8 &amp; 2x24 Jan-Mar &amp; Jul-Dec</v>
          </cell>
        </row>
        <row r="6">
          <cell r="D6" t="str">
            <v>2X16</v>
          </cell>
          <cell r="I6" t="str">
            <v>2019 Planned Purchase Product 3</v>
          </cell>
          <cell r="J6">
            <v>163</v>
          </cell>
          <cell r="K6" t="str">
            <v>EDF Purchase 2MW 7x24 Jul-Sep</v>
          </cell>
        </row>
        <row r="7">
          <cell r="D7" t="str">
            <v>2X24</v>
          </cell>
          <cell r="I7" t="str">
            <v>2019 Planned Purchase Product 4</v>
          </cell>
          <cell r="J7">
            <v>164</v>
          </cell>
          <cell r="K7" t="str">
            <v>EDF Purchase 4MW 7x24 Jan-Feb</v>
          </cell>
        </row>
        <row r="8">
          <cell r="D8" t="str">
            <v>5X8</v>
          </cell>
          <cell r="I8" t="str">
            <v>2019 Planned Purchase Product 5</v>
          </cell>
          <cell r="J8">
            <v>166</v>
          </cell>
          <cell r="K8" t="str">
            <v>EDF Purchase 2MW 5x16 Jan-Feb &amp; Dec</v>
          </cell>
        </row>
        <row r="9">
          <cell r="D9" t="str">
            <v>5X16</v>
          </cell>
          <cell r="I9" t="str">
            <v>2023-2024 Contract</v>
          </cell>
          <cell r="J9">
            <v>167</v>
          </cell>
          <cell r="K9" t="str">
            <v>Random two-year contract</v>
          </cell>
        </row>
        <row r="10">
          <cell r="D10" t="str">
            <v>7X8</v>
          </cell>
          <cell r="I10" t="str">
            <v>Barre I Solar</v>
          </cell>
          <cell r="J10">
            <v>145</v>
          </cell>
          <cell r="K10" t="str">
            <v>Kearsarge Barre I</v>
          </cell>
        </row>
        <row r="11">
          <cell r="D11" t="str">
            <v>7X16</v>
          </cell>
          <cell r="I11" t="str">
            <v>Barre II Solar</v>
          </cell>
          <cell r="J11">
            <v>146</v>
          </cell>
          <cell r="K11" t="str">
            <v>Kearsarge Barre II</v>
          </cell>
        </row>
        <row r="12">
          <cell r="D12" t="str">
            <v>7X24</v>
          </cell>
          <cell r="I12" t="str">
            <v>Barton Diesel #1-4</v>
          </cell>
          <cell r="J12">
            <v>87</v>
          </cell>
          <cell r="K12" t="str">
            <v xml:space="preserve">Barton Diesel #1-4 </v>
          </cell>
        </row>
        <row r="13">
          <cell r="D13" t="str">
            <v>UCAP</v>
          </cell>
          <cell r="I13" t="str">
            <v>Barton Hydro</v>
          </cell>
          <cell r="J13">
            <v>82</v>
          </cell>
          <cell r="K13" t="str">
            <v>Barton Hydro</v>
          </cell>
        </row>
        <row r="14">
          <cell r="I14" t="str">
            <v>Billings Road Solar</v>
          </cell>
          <cell r="J14">
            <v>170</v>
          </cell>
          <cell r="K14" t="str">
            <v>BTM owned solar project in Hardwick</v>
          </cell>
        </row>
        <row r="15">
          <cell r="I15" t="str">
            <v>Bone Hill Solar</v>
          </cell>
          <cell r="J15">
            <v>169</v>
          </cell>
          <cell r="K15" t="str">
            <v>BTM owned solar project in Northfield</v>
          </cell>
        </row>
        <row r="16">
          <cell r="I16" t="str">
            <v>Brookfield 2023-2027</v>
          </cell>
          <cell r="J16">
            <v>158</v>
          </cell>
          <cell r="K16" t="str">
            <v>Brookfield Energy Marketing LP</v>
          </cell>
        </row>
        <row r="17">
          <cell r="I17" t="str">
            <v>Cadys Falls Hydro</v>
          </cell>
          <cell r="J17">
            <v>88</v>
          </cell>
          <cell r="K17" t="str">
            <v>Cadys Falls Hydroelectric Facility</v>
          </cell>
        </row>
        <row r="18">
          <cell r="I18" t="str">
            <v>Chester Solar</v>
          </cell>
          <cell r="J18">
            <v>102</v>
          </cell>
          <cell r="K18" t="str">
            <v>WMA Chester Solar #1</v>
          </cell>
        </row>
        <row r="19">
          <cell r="J19">
            <v>94</v>
          </cell>
          <cell r="K19" t="str">
            <v>Coventry Clean Energy. 5 methane turbines sited on Coventry Landfill.</v>
          </cell>
        </row>
      </sheetData>
      <sheetData sheetId="10">
        <row r="8">
          <cell r="E8">
            <v>0</v>
          </cell>
        </row>
        <row r="104">
          <cell r="C104" t="str">
            <v>Brookfield 2023-2027</v>
          </cell>
        </row>
        <row r="116">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cell r="FJ116">
            <v>0</v>
          </cell>
          <cell r="FK116">
            <v>0</v>
          </cell>
          <cell r="FL116">
            <v>0</v>
          </cell>
          <cell r="FM116">
            <v>0</v>
          </cell>
          <cell r="FN116">
            <v>0</v>
          </cell>
          <cell r="FO116">
            <v>0</v>
          </cell>
          <cell r="FP116">
            <v>0</v>
          </cell>
          <cell r="FQ116">
            <v>0</v>
          </cell>
          <cell r="FR116">
            <v>0</v>
          </cell>
          <cell r="FS116">
            <v>0</v>
          </cell>
          <cell r="FT116">
            <v>0</v>
          </cell>
          <cell r="FU116">
            <v>0</v>
          </cell>
          <cell r="FV116">
            <v>0</v>
          </cell>
          <cell r="FW116">
            <v>0</v>
          </cell>
          <cell r="FX116">
            <v>0</v>
          </cell>
          <cell r="FY116">
            <v>0</v>
          </cell>
          <cell r="FZ116">
            <v>0</v>
          </cell>
          <cell r="GA116">
            <v>0</v>
          </cell>
          <cell r="GB116">
            <v>0</v>
          </cell>
          <cell r="GC116">
            <v>0</v>
          </cell>
          <cell r="GD116">
            <v>0</v>
          </cell>
          <cell r="GE116">
            <v>0</v>
          </cell>
          <cell r="GF116">
            <v>0</v>
          </cell>
          <cell r="GG116">
            <v>0</v>
          </cell>
          <cell r="GH116">
            <v>0</v>
          </cell>
          <cell r="GI116">
            <v>0</v>
          </cell>
          <cell r="GJ116">
            <v>0</v>
          </cell>
          <cell r="GK116">
            <v>0</v>
          </cell>
          <cell r="GL116">
            <v>0</v>
          </cell>
          <cell r="GM116">
            <v>0</v>
          </cell>
          <cell r="GN116">
            <v>0</v>
          </cell>
          <cell r="GO116">
            <v>0</v>
          </cell>
          <cell r="GP116">
            <v>0</v>
          </cell>
          <cell r="GQ116">
            <v>0</v>
          </cell>
          <cell r="GR116">
            <v>0</v>
          </cell>
          <cell r="GS116">
            <v>0</v>
          </cell>
          <cell r="GT116">
            <v>0</v>
          </cell>
          <cell r="GU116">
            <v>0</v>
          </cell>
          <cell r="GV116">
            <v>0</v>
          </cell>
          <cell r="GW116">
            <v>0</v>
          </cell>
          <cell r="GX116">
            <v>0</v>
          </cell>
          <cell r="GY116">
            <v>0</v>
          </cell>
          <cell r="GZ116">
            <v>0</v>
          </cell>
          <cell r="HA116">
            <v>0</v>
          </cell>
          <cell r="HB116">
            <v>0</v>
          </cell>
          <cell r="HC116">
            <v>0</v>
          </cell>
          <cell r="HD116">
            <v>0</v>
          </cell>
          <cell r="HE116">
            <v>0</v>
          </cell>
          <cell r="HF116">
            <v>0</v>
          </cell>
          <cell r="HG116">
            <v>0</v>
          </cell>
          <cell r="HH116">
            <v>0</v>
          </cell>
          <cell r="HI116">
            <v>0</v>
          </cell>
          <cell r="HJ116">
            <v>0</v>
          </cell>
          <cell r="HK116">
            <v>0</v>
          </cell>
          <cell r="HL116">
            <v>0</v>
          </cell>
          <cell r="HM116">
            <v>0</v>
          </cell>
          <cell r="HN116">
            <v>0</v>
          </cell>
          <cell r="HO116">
            <v>0</v>
          </cell>
          <cell r="HP116">
            <v>0</v>
          </cell>
          <cell r="HQ116">
            <v>0</v>
          </cell>
          <cell r="HR116">
            <v>0</v>
          </cell>
          <cell r="HS116">
            <v>0</v>
          </cell>
          <cell r="HT116">
            <v>0</v>
          </cell>
          <cell r="HU116">
            <v>0</v>
          </cell>
          <cell r="HV116">
            <v>0</v>
          </cell>
          <cell r="HW116">
            <v>0</v>
          </cell>
          <cell r="HX116">
            <v>0</v>
          </cell>
          <cell r="HY116">
            <v>0</v>
          </cell>
          <cell r="HZ116">
            <v>0</v>
          </cell>
          <cell r="IA116">
            <v>0</v>
          </cell>
          <cell r="IB116">
            <v>0</v>
          </cell>
          <cell r="IC116">
            <v>0</v>
          </cell>
          <cell r="ID116">
            <v>0</v>
          </cell>
          <cell r="IE116">
            <v>0</v>
          </cell>
          <cell r="IF116">
            <v>0</v>
          </cell>
          <cell r="IG116">
            <v>0</v>
          </cell>
          <cell r="IH116">
            <v>0</v>
          </cell>
          <cell r="II116">
            <v>0</v>
          </cell>
          <cell r="IJ116">
            <v>0</v>
          </cell>
          <cell r="IK116">
            <v>0</v>
          </cell>
          <cell r="IL116">
            <v>0</v>
          </cell>
          <cell r="IM116">
            <v>0</v>
          </cell>
          <cell r="IN116">
            <v>0</v>
          </cell>
          <cell r="IO116">
            <v>0</v>
          </cell>
          <cell r="IP116">
            <v>0</v>
          </cell>
          <cell r="IQ116">
            <v>0</v>
          </cell>
          <cell r="IR116">
            <v>0</v>
          </cell>
          <cell r="IS116">
            <v>0</v>
          </cell>
          <cell r="IT116">
            <v>0</v>
          </cell>
          <cell r="IU116">
            <v>0</v>
          </cell>
          <cell r="IV116">
            <v>0</v>
          </cell>
          <cell r="IW116">
            <v>0</v>
          </cell>
          <cell r="IX116">
            <v>0</v>
          </cell>
          <cell r="IY116">
            <v>0</v>
          </cell>
          <cell r="IZ116">
            <v>0</v>
          </cell>
          <cell r="JA116">
            <v>0</v>
          </cell>
          <cell r="JB116">
            <v>0</v>
          </cell>
          <cell r="JC116">
            <v>0</v>
          </cell>
          <cell r="JD116">
            <v>0</v>
          </cell>
          <cell r="JE116">
            <v>0</v>
          </cell>
          <cell r="JF116">
            <v>0</v>
          </cell>
          <cell r="JG116">
            <v>0</v>
          </cell>
          <cell r="JH116">
            <v>0</v>
          </cell>
          <cell r="JI116">
            <v>0</v>
          </cell>
          <cell r="JJ116">
            <v>0</v>
          </cell>
          <cell r="JK116">
            <v>0</v>
          </cell>
          <cell r="JL116">
            <v>0</v>
          </cell>
          <cell r="JM116">
            <v>0</v>
          </cell>
          <cell r="JN116">
            <v>0</v>
          </cell>
          <cell r="JO116">
            <v>0</v>
          </cell>
          <cell r="JP116">
            <v>0</v>
          </cell>
          <cell r="JQ116">
            <v>0</v>
          </cell>
          <cell r="JR116">
            <v>0</v>
          </cell>
          <cell r="JS116">
            <v>0</v>
          </cell>
          <cell r="JT116">
            <v>0</v>
          </cell>
          <cell r="JU116">
            <v>0</v>
          </cell>
          <cell r="JV116">
            <v>0</v>
          </cell>
          <cell r="JW116">
            <v>0</v>
          </cell>
          <cell r="JX116">
            <v>0</v>
          </cell>
          <cell r="JY116">
            <v>0</v>
          </cell>
          <cell r="JZ116">
            <v>0</v>
          </cell>
          <cell r="KA116">
            <v>0</v>
          </cell>
          <cell r="KB116">
            <v>0</v>
          </cell>
          <cell r="KC116">
            <v>0</v>
          </cell>
          <cell r="KD116">
            <v>0</v>
          </cell>
          <cell r="KE116">
            <v>0</v>
          </cell>
          <cell r="KF116">
            <v>0</v>
          </cell>
          <cell r="KG116">
            <v>0</v>
          </cell>
          <cell r="KH116">
            <v>0</v>
          </cell>
          <cell r="KI116">
            <v>0</v>
          </cell>
          <cell r="KJ116">
            <v>0</v>
          </cell>
          <cell r="KK116">
            <v>0</v>
          </cell>
          <cell r="KL116">
            <v>0</v>
          </cell>
          <cell r="KM116">
            <v>0</v>
          </cell>
          <cell r="KN116">
            <v>0</v>
          </cell>
          <cell r="KO116">
            <v>0</v>
          </cell>
          <cell r="KP116">
            <v>0</v>
          </cell>
          <cell r="KQ116">
            <v>0</v>
          </cell>
          <cell r="KR116">
            <v>0</v>
          </cell>
          <cell r="KS116">
            <v>0</v>
          </cell>
          <cell r="KT116">
            <v>0</v>
          </cell>
          <cell r="KU116">
            <v>0</v>
          </cell>
          <cell r="KV116">
            <v>0</v>
          </cell>
          <cell r="KW116">
            <v>0</v>
          </cell>
          <cell r="KX116">
            <v>0</v>
          </cell>
          <cell r="KY116">
            <v>0</v>
          </cell>
          <cell r="KZ116">
            <v>0</v>
          </cell>
          <cell r="LA116">
            <v>0</v>
          </cell>
          <cell r="LB116">
            <v>0</v>
          </cell>
          <cell r="LC116">
            <v>0</v>
          </cell>
          <cell r="LD116">
            <v>0</v>
          </cell>
          <cell r="LE116">
            <v>0</v>
          </cell>
          <cell r="LF116">
            <v>0</v>
          </cell>
          <cell r="LG116">
            <v>0</v>
          </cell>
          <cell r="LH116">
            <v>0</v>
          </cell>
          <cell r="LI116">
            <v>0</v>
          </cell>
          <cell r="LJ116">
            <v>0</v>
          </cell>
          <cell r="LK116">
            <v>0</v>
          </cell>
          <cell r="LL116">
            <v>0</v>
          </cell>
          <cell r="LM116">
            <v>0</v>
          </cell>
          <cell r="LN116">
            <v>0</v>
          </cell>
          <cell r="LO116">
            <v>0</v>
          </cell>
          <cell r="LP116">
            <v>0</v>
          </cell>
          <cell r="LQ116">
            <v>0</v>
          </cell>
          <cell r="LR116">
            <v>0</v>
          </cell>
          <cell r="LS116">
            <v>0</v>
          </cell>
          <cell r="LT116">
            <v>0</v>
          </cell>
          <cell r="LU116">
            <v>0</v>
          </cell>
          <cell r="LV116">
            <v>0</v>
          </cell>
          <cell r="LW116">
            <v>0</v>
          </cell>
          <cell r="LX116">
            <v>0</v>
          </cell>
          <cell r="LY116">
            <v>0</v>
          </cell>
          <cell r="LZ116">
            <v>0</v>
          </cell>
          <cell r="MA116">
            <v>0</v>
          </cell>
          <cell r="MB116">
            <v>0</v>
          </cell>
          <cell r="MC116">
            <v>0</v>
          </cell>
          <cell r="MD116">
            <v>0</v>
          </cell>
          <cell r="ME116">
            <v>0</v>
          </cell>
          <cell r="MF116">
            <v>0</v>
          </cell>
          <cell r="MG116">
            <v>0</v>
          </cell>
          <cell r="MH116">
            <v>0</v>
          </cell>
          <cell r="MI116">
            <v>0</v>
          </cell>
          <cell r="MJ116">
            <v>0</v>
          </cell>
          <cell r="MK116">
            <v>0</v>
          </cell>
          <cell r="ML116">
            <v>0</v>
          </cell>
          <cell r="MM116">
            <v>0</v>
          </cell>
          <cell r="MN116">
            <v>0</v>
          </cell>
        </row>
        <row r="132">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cell r="FJ132">
            <v>0</v>
          </cell>
          <cell r="FK132">
            <v>0</v>
          </cell>
          <cell r="FL132">
            <v>0</v>
          </cell>
          <cell r="FM132">
            <v>0</v>
          </cell>
          <cell r="FN132">
            <v>0</v>
          </cell>
          <cell r="FO132">
            <v>0</v>
          </cell>
          <cell r="FP132">
            <v>0</v>
          </cell>
          <cell r="FQ132">
            <v>0</v>
          </cell>
          <cell r="FR132">
            <v>0</v>
          </cell>
          <cell r="FS132">
            <v>0</v>
          </cell>
          <cell r="FT132">
            <v>0</v>
          </cell>
          <cell r="FU132">
            <v>0</v>
          </cell>
          <cell r="FV132">
            <v>0</v>
          </cell>
          <cell r="FW132">
            <v>0</v>
          </cell>
          <cell r="FX132">
            <v>0</v>
          </cell>
          <cell r="FY132">
            <v>0</v>
          </cell>
          <cell r="FZ132">
            <v>0</v>
          </cell>
          <cell r="GA132">
            <v>0</v>
          </cell>
          <cell r="GB132">
            <v>0</v>
          </cell>
          <cell r="GC132">
            <v>0</v>
          </cell>
          <cell r="GD132">
            <v>0</v>
          </cell>
          <cell r="GE132">
            <v>0</v>
          </cell>
          <cell r="GF132">
            <v>0</v>
          </cell>
          <cell r="GG132">
            <v>0</v>
          </cell>
          <cell r="GH132">
            <v>0</v>
          </cell>
          <cell r="GI132">
            <v>0</v>
          </cell>
          <cell r="GJ132">
            <v>0</v>
          </cell>
          <cell r="GK132">
            <v>0</v>
          </cell>
          <cell r="GL132">
            <v>0</v>
          </cell>
          <cell r="GM132">
            <v>0</v>
          </cell>
          <cell r="GN132">
            <v>0</v>
          </cell>
          <cell r="GO132">
            <v>0</v>
          </cell>
          <cell r="GP132">
            <v>0</v>
          </cell>
          <cell r="GQ132">
            <v>0</v>
          </cell>
          <cell r="GR132">
            <v>0</v>
          </cell>
          <cell r="GS132">
            <v>0</v>
          </cell>
          <cell r="GT132">
            <v>0</v>
          </cell>
          <cell r="GU132">
            <v>0</v>
          </cell>
          <cell r="GV132">
            <v>0</v>
          </cell>
          <cell r="GW132">
            <v>0</v>
          </cell>
          <cell r="GX132">
            <v>0</v>
          </cell>
          <cell r="GY132">
            <v>0</v>
          </cell>
          <cell r="GZ132">
            <v>0</v>
          </cell>
          <cell r="HA132">
            <v>0</v>
          </cell>
          <cell r="HB132">
            <v>0</v>
          </cell>
          <cell r="HC132">
            <v>0</v>
          </cell>
          <cell r="HD132">
            <v>0</v>
          </cell>
          <cell r="HE132">
            <v>0</v>
          </cell>
          <cell r="HF132">
            <v>0</v>
          </cell>
          <cell r="HG132">
            <v>0</v>
          </cell>
          <cell r="HH132">
            <v>0</v>
          </cell>
          <cell r="HI132">
            <v>0</v>
          </cell>
          <cell r="HJ132">
            <v>0</v>
          </cell>
          <cell r="HK132">
            <v>0</v>
          </cell>
          <cell r="HL132">
            <v>0</v>
          </cell>
          <cell r="HM132">
            <v>0</v>
          </cell>
          <cell r="HN132">
            <v>0</v>
          </cell>
          <cell r="HO132">
            <v>0</v>
          </cell>
          <cell r="HP132">
            <v>0</v>
          </cell>
          <cell r="HQ132">
            <v>0</v>
          </cell>
          <cell r="HR132">
            <v>0</v>
          </cell>
          <cell r="HS132">
            <v>0</v>
          </cell>
          <cell r="HT132">
            <v>0</v>
          </cell>
          <cell r="HU132">
            <v>0</v>
          </cell>
          <cell r="HV132">
            <v>0</v>
          </cell>
          <cell r="HW132">
            <v>0</v>
          </cell>
          <cell r="HX132">
            <v>0</v>
          </cell>
          <cell r="HY132">
            <v>0</v>
          </cell>
          <cell r="HZ132">
            <v>0</v>
          </cell>
          <cell r="IA132">
            <v>0</v>
          </cell>
          <cell r="IB132">
            <v>0</v>
          </cell>
          <cell r="IC132">
            <v>0</v>
          </cell>
          <cell r="ID132">
            <v>0</v>
          </cell>
          <cell r="IE132">
            <v>0</v>
          </cell>
          <cell r="IF132">
            <v>0</v>
          </cell>
          <cell r="IG132">
            <v>0</v>
          </cell>
          <cell r="IH132">
            <v>0</v>
          </cell>
          <cell r="II132">
            <v>0</v>
          </cell>
          <cell r="IJ132">
            <v>0</v>
          </cell>
          <cell r="IK132">
            <v>0</v>
          </cell>
          <cell r="IL132">
            <v>0</v>
          </cell>
          <cell r="IM132">
            <v>0</v>
          </cell>
          <cell r="IN132">
            <v>0</v>
          </cell>
          <cell r="IO132">
            <v>0</v>
          </cell>
          <cell r="IP132">
            <v>0</v>
          </cell>
          <cell r="IQ132">
            <v>0</v>
          </cell>
          <cell r="IR132">
            <v>0</v>
          </cell>
          <cell r="IS132">
            <v>0</v>
          </cell>
          <cell r="IT132">
            <v>0</v>
          </cell>
          <cell r="IU132">
            <v>0</v>
          </cell>
          <cell r="IV132">
            <v>0</v>
          </cell>
          <cell r="IW132">
            <v>0</v>
          </cell>
          <cell r="IX132">
            <v>0</v>
          </cell>
          <cell r="IY132">
            <v>0</v>
          </cell>
          <cell r="IZ132">
            <v>0</v>
          </cell>
          <cell r="JA132">
            <v>0</v>
          </cell>
          <cell r="JB132">
            <v>0</v>
          </cell>
          <cell r="JC132">
            <v>0</v>
          </cell>
          <cell r="JD132">
            <v>0</v>
          </cell>
          <cell r="JE132">
            <v>0</v>
          </cell>
          <cell r="JF132">
            <v>0</v>
          </cell>
          <cell r="JG132">
            <v>0</v>
          </cell>
          <cell r="JH132">
            <v>0</v>
          </cell>
          <cell r="JI132">
            <v>0</v>
          </cell>
          <cell r="JJ132">
            <v>0</v>
          </cell>
          <cell r="JK132">
            <v>0</v>
          </cell>
          <cell r="JL132">
            <v>0</v>
          </cell>
          <cell r="JM132">
            <v>0</v>
          </cell>
          <cell r="JN132">
            <v>0</v>
          </cell>
          <cell r="JO132">
            <v>0</v>
          </cell>
          <cell r="JP132">
            <v>0</v>
          </cell>
          <cell r="JQ132">
            <v>0</v>
          </cell>
          <cell r="JR132">
            <v>0</v>
          </cell>
          <cell r="JS132">
            <v>0</v>
          </cell>
          <cell r="JT132">
            <v>0</v>
          </cell>
          <cell r="JU132">
            <v>0</v>
          </cell>
          <cell r="JV132">
            <v>0</v>
          </cell>
          <cell r="JW132">
            <v>0</v>
          </cell>
          <cell r="JX132">
            <v>0</v>
          </cell>
          <cell r="JY132">
            <v>0</v>
          </cell>
          <cell r="JZ132">
            <v>0</v>
          </cell>
          <cell r="KA132">
            <v>0</v>
          </cell>
          <cell r="KB132">
            <v>0</v>
          </cell>
          <cell r="KC132">
            <v>0</v>
          </cell>
          <cell r="KD132">
            <v>0</v>
          </cell>
          <cell r="KE132">
            <v>0</v>
          </cell>
          <cell r="KF132">
            <v>0</v>
          </cell>
          <cell r="KG132">
            <v>0</v>
          </cell>
          <cell r="KH132">
            <v>0</v>
          </cell>
          <cell r="KI132">
            <v>0</v>
          </cell>
          <cell r="KJ132">
            <v>0</v>
          </cell>
          <cell r="KK132">
            <v>0</v>
          </cell>
          <cell r="KL132">
            <v>0</v>
          </cell>
          <cell r="KM132">
            <v>0</v>
          </cell>
          <cell r="KN132">
            <v>0</v>
          </cell>
          <cell r="KO132">
            <v>0</v>
          </cell>
          <cell r="KP132">
            <v>0</v>
          </cell>
          <cell r="KQ132">
            <v>0</v>
          </cell>
          <cell r="KR132">
            <v>0</v>
          </cell>
          <cell r="KS132">
            <v>0</v>
          </cell>
          <cell r="KT132">
            <v>0</v>
          </cell>
          <cell r="KU132">
            <v>0</v>
          </cell>
          <cell r="KV132">
            <v>0</v>
          </cell>
          <cell r="KW132">
            <v>0</v>
          </cell>
          <cell r="KX132">
            <v>0</v>
          </cell>
          <cell r="KY132">
            <v>0</v>
          </cell>
          <cell r="KZ132">
            <v>0</v>
          </cell>
          <cell r="LA132">
            <v>0</v>
          </cell>
          <cell r="LB132">
            <v>0</v>
          </cell>
          <cell r="LC132">
            <v>0</v>
          </cell>
          <cell r="LD132">
            <v>0</v>
          </cell>
          <cell r="LE132">
            <v>0</v>
          </cell>
          <cell r="LF132">
            <v>0</v>
          </cell>
          <cell r="LG132">
            <v>0</v>
          </cell>
          <cell r="LH132">
            <v>0</v>
          </cell>
          <cell r="LI132">
            <v>0</v>
          </cell>
          <cell r="LJ132">
            <v>0</v>
          </cell>
          <cell r="LK132">
            <v>0</v>
          </cell>
          <cell r="LL132">
            <v>0</v>
          </cell>
          <cell r="LM132">
            <v>0</v>
          </cell>
          <cell r="LN132">
            <v>0</v>
          </cell>
          <cell r="LO132">
            <v>0</v>
          </cell>
          <cell r="LP132">
            <v>0</v>
          </cell>
          <cell r="LQ132">
            <v>0</v>
          </cell>
          <cell r="LR132">
            <v>0</v>
          </cell>
          <cell r="LS132">
            <v>0</v>
          </cell>
          <cell r="LT132">
            <v>0</v>
          </cell>
          <cell r="LU132">
            <v>0</v>
          </cell>
          <cell r="LV132">
            <v>0</v>
          </cell>
          <cell r="LW132">
            <v>0</v>
          </cell>
          <cell r="LX132">
            <v>0</v>
          </cell>
          <cell r="LY132">
            <v>0</v>
          </cell>
          <cell r="LZ132">
            <v>0</v>
          </cell>
          <cell r="MA132">
            <v>0</v>
          </cell>
          <cell r="MB132">
            <v>0</v>
          </cell>
          <cell r="MC132">
            <v>0</v>
          </cell>
          <cell r="MD132">
            <v>0</v>
          </cell>
          <cell r="ME132">
            <v>0</v>
          </cell>
          <cell r="MF132">
            <v>0</v>
          </cell>
          <cell r="MG132">
            <v>0</v>
          </cell>
          <cell r="MH132">
            <v>0</v>
          </cell>
          <cell r="MI132">
            <v>0</v>
          </cell>
          <cell r="MJ132">
            <v>0</v>
          </cell>
          <cell r="MK132">
            <v>0</v>
          </cell>
          <cell r="ML132">
            <v>0</v>
          </cell>
          <cell r="MM132">
            <v>0</v>
          </cell>
          <cell r="MN132">
            <v>0</v>
          </cell>
        </row>
        <row r="184">
          <cell r="C184" t="str">
            <v>HQUS Contract</v>
          </cell>
        </row>
        <row r="196">
          <cell r="E196">
            <v>0</v>
          </cell>
          <cell r="F196">
            <v>0</v>
          </cell>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960000.00000000361</v>
          </cell>
          <cell r="W196">
            <v>992000.00000000373</v>
          </cell>
          <cell r="X196">
            <v>992000.00000000373</v>
          </cell>
          <cell r="Y196">
            <v>960000.00000000361</v>
          </cell>
          <cell r="Z196">
            <v>992000.00000000373</v>
          </cell>
          <cell r="AA196">
            <v>958668.51595007302</v>
          </cell>
          <cell r="AB196">
            <v>992000.00000000373</v>
          </cell>
          <cell r="AC196">
            <v>992000.00000000338</v>
          </cell>
          <cell r="AD196">
            <v>928000.00000000338</v>
          </cell>
          <cell r="AE196">
            <v>993335.12786003074</v>
          </cell>
          <cell r="AF196">
            <v>960000.00000000361</v>
          </cell>
          <cell r="AG196">
            <v>992000.00000000373</v>
          </cell>
          <cell r="AH196">
            <v>960000.00000000361</v>
          </cell>
          <cell r="AI196">
            <v>992000.00000000373</v>
          </cell>
          <cell r="AJ196">
            <v>992000.00000000373</v>
          </cell>
          <cell r="AK196">
            <v>960000.00000000361</v>
          </cell>
          <cell r="AL196">
            <v>992000.00000000373</v>
          </cell>
          <cell r="AM196">
            <v>958668.51595007302</v>
          </cell>
          <cell r="AN196">
            <v>992000.00000000373</v>
          </cell>
          <cell r="AO196">
            <v>992000.00000000338</v>
          </cell>
          <cell r="AP196">
            <v>896000.00000000326</v>
          </cell>
          <cell r="AQ196">
            <v>993335.12786003074</v>
          </cell>
          <cell r="AR196">
            <v>960000.00000000361</v>
          </cell>
          <cell r="AS196">
            <v>992000.00000000373</v>
          </cell>
          <cell r="AT196">
            <v>960000.00000000361</v>
          </cell>
          <cell r="AU196">
            <v>992000.00000000373</v>
          </cell>
          <cell r="AV196">
            <v>992000.00000000373</v>
          </cell>
          <cell r="AW196">
            <v>960000.00000000361</v>
          </cell>
          <cell r="AX196">
            <v>992000.00000000373</v>
          </cell>
          <cell r="AY196">
            <v>958668.51595007302</v>
          </cell>
          <cell r="AZ196">
            <v>992000.00000000373</v>
          </cell>
          <cell r="BA196">
            <v>992000.00000000338</v>
          </cell>
          <cell r="BB196">
            <v>896000.00000000326</v>
          </cell>
          <cell r="BC196">
            <v>993335.12786003074</v>
          </cell>
          <cell r="BD196">
            <v>960000.00000000361</v>
          </cell>
          <cell r="BE196">
            <v>992000.00000000373</v>
          </cell>
          <cell r="BF196">
            <v>960000.00000000361</v>
          </cell>
          <cell r="BG196">
            <v>992000.00000000373</v>
          </cell>
          <cell r="BH196">
            <v>992000.00000000373</v>
          </cell>
          <cell r="BI196">
            <v>960000.00000000361</v>
          </cell>
          <cell r="BJ196">
            <v>992000.00000000373</v>
          </cell>
          <cell r="BK196">
            <v>958668.51595007302</v>
          </cell>
          <cell r="BL196">
            <v>992000.00000000373</v>
          </cell>
          <cell r="BM196">
            <v>992000.00000000338</v>
          </cell>
          <cell r="BN196">
            <v>896000.00000000326</v>
          </cell>
          <cell r="BO196">
            <v>993335.12786003074</v>
          </cell>
          <cell r="BP196">
            <v>960000.00000000361</v>
          </cell>
          <cell r="BQ196">
            <v>992000.00000000373</v>
          </cell>
          <cell r="BR196">
            <v>960000.00000000361</v>
          </cell>
          <cell r="BS196">
            <v>992000.00000000373</v>
          </cell>
          <cell r="BT196">
            <v>992000.00000000373</v>
          </cell>
          <cell r="BU196">
            <v>960000.00000000361</v>
          </cell>
          <cell r="BV196">
            <v>992000.00000000373</v>
          </cell>
          <cell r="BW196">
            <v>958668.51595007302</v>
          </cell>
          <cell r="BX196">
            <v>992000.00000000373</v>
          </cell>
          <cell r="BY196">
            <v>992000.00000000338</v>
          </cell>
          <cell r="BZ196">
            <v>928000.00000000338</v>
          </cell>
          <cell r="CA196">
            <v>993335.12786003074</v>
          </cell>
          <cell r="CB196">
            <v>960000.00000000361</v>
          </cell>
          <cell r="CC196">
            <v>992000.00000000373</v>
          </cell>
          <cell r="CD196">
            <v>960000.00000000361</v>
          </cell>
          <cell r="CE196">
            <v>992000.00000000373</v>
          </cell>
          <cell r="CF196">
            <v>992000.00000000373</v>
          </cell>
          <cell r="CG196">
            <v>960000.00000000361</v>
          </cell>
          <cell r="CH196">
            <v>992000.00000000373</v>
          </cell>
          <cell r="CI196">
            <v>958668.51595007302</v>
          </cell>
          <cell r="CJ196">
            <v>992000.00000000373</v>
          </cell>
          <cell r="CK196">
            <v>992000.00000000338</v>
          </cell>
          <cell r="CL196">
            <v>896000.00000000326</v>
          </cell>
          <cell r="CM196">
            <v>993335.12786003074</v>
          </cell>
          <cell r="CN196">
            <v>960000.00000000361</v>
          </cell>
          <cell r="CO196">
            <v>992000.00000000373</v>
          </cell>
          <cell r="CP196">
            <v>960000.00000000361</v>
          </cell>
          <cell r="CQ196">
            <v>992000.00000000373</v>
          </cell>
          <cell r="CR196">
            <v>992000.00000000373</v>
          </cell>
          <cell r="CS196">
            <v>960000.00000000361</v>
          </cell>
          <cell r="CT196">
            <v>992000.00000000373</v>
          </cell>
          <cell r="CU196">
            <v>958668.51595007302</v>
          </cell>
          <cell r="CV196">
            <v>992000.00000000373</v>
          </cell>
          <cell r="CW196">
            <v>992000.00000000338</v>
          </cell>
          <cell r="CX196">
            <v>896000.00000000326</v>
          </cell>
          <cell r="CY196">
            <v>993335.12786003074</v>
          </cell>
          <cell r="CZ196">
            <v>960000.00000000361</v>
          </cell>
          <cell r="DA196">
            <v>992000.00000000373</v>
          </cell>
          <cell r="DB196">
            <v>960000.00000000361</v>
          </cell>
          <cell r="DC196">
            <v>992000.00000000373</v>
          </cell>
          <cell r="DD196">
            <v>992000.00000000373</v>
          </cell>
          <cell r="DE196">
            <v>960000.00000000361</v>
          </cell>
          <cell r="DF196">
            <v>992000.00000000373</v>
          </cell>
          <cell r="DG196">
            <v>958699.19813592243</v>
          </cell>
          <cell r="DH196">
            <v>992031.74896</v>
          </cell>
          <cell r="DI196">
            <v>992031.74895999965</v>
          </cell>
          <cell r="DJ196">
            <v>896028.67647999979</v>
          </cell>
          <cell r="DK196">
            <v>993366.91955079418</v>
          </cell>
          <cell r="DL196">
            <v>960030.7248000002</v>
          </cell>
          <cell r="DM196">
            <v>992031.74896</v>
          </cell>
          <cell r="DN196">
            <v>960030.7248000002</v>
          </cell>
          <cell r="DO196">
            <v>992031.74896</v>
          </cell>
          <cell r="DP196">
            <v>992031.74896</v>
          </cell>
          <cell r="DQ196">
            <v>960030.7248000002</v>
          </cell>
          <cell r="DR196">
            <v>992031.74896</v>
          </cell>
          <cell r="DS196">
            <v>958699.19813592243</v>
          </cell>
          <cell r="DT196">
            <v>992031.74896</v>
          </cell>
          <cell r="DU196">
            <v>992031.74895999965</v>
          </cell>
          <cell r="DV196">
            <v>928029.70063999982</v>
          </cell>
          <cell r="DW196">
            <v>993366.91955079418</v>
          </cell>
          <cell r="DX196">
            <v>960030.7248000002</v>
          </cell>
          <cell r="DY196">
            <v>992031.74896</v>
          </cell>
          <cell r="DZ196">
            <v>960030.7248000002</v>
          </cell>
          <cell r="EA196">
            <v>992031.74896</v>
          </cell>
          <cell r="EB196">
            <v>992031.74896</v>
          </cell>
          <cell r="EC196">
            <v>960030.7248000002</v>
          </cell>
          <cell r="ED196">
            <v>992031.74896</v>
          </cell>
          <cell r="EE196">
            <v>958699.19813592243</v>
          </cell>
          <cell r="EF196">
            <v>992031.74896</v>
          </cell>
          <cell r="EG196">
            <v>992031.74895999965</v>
          </cell>
          <cell r="EH196">
            <v>896028.67647999979</v>
          </cell>
          <cell r="EI196">
            <v>993366.91955079418</v>
          </cell>
          <cell r="EJ196">
            <v>960030.7248000002</v>
          </cell>
          <cell r="EK196">
            <v>992031.74896</v>
          </cell>
          <cell r="EL196">
            <v>960030.7248000002</v>
          </cell>
          <cell r="EM196">
            <v>992031.74896</v>
          </cell>
          <cell r="EN196">
            <v>992031.74896</v>
          </cell>
          <cell r="EO196">
            <v>960030.7248000002</v>
          </cell>
          <cell r="EP196">
            <v>992031.74896</v>
          </cell>
          <cell r="EQ196">
            <v>958699.19813592243</v>
          </cell>
          <cell r="ER196">
            <v>992031.74896</v>
          </cell>
          <cell r="ES196">
            <v>992031.74895999965</v>
          </cell>
          <cell r="ET196">
            <v>896028.67647999979</v>
          </cell>
          <cell r="EU196">
            <v>993366.91955079418</v>
          </cell>
          <cell r="EV196">
            <v>960030.7248000002</v>
          </cell>
          <cell r="EW196">
            <v>992031.74896</v>
          </cell>
          <cell r="EX196">
            <v>960030.7248000002</v>
          </cell>
          <cell r="EY196">
            <v>992031.74896</v>
          </cell>
          <cell r="EZ196">
            <v>992031.74896</v>
          </cell>
          <cell r="FA196">
            <v>960030.7248000002</v>
          </cell>
          <cell r="FB196">
            <v>992031.74896</v>
          </cell>
          <cell r="FC196">
            <v>958699.19813592243</v>
          </cell>
          <cell r="FD196">
            <v>992031.74896</v>
          </cell>
          <cell r="FE196">
            <v>992031.74895999965</v>
          </cell>
          <cell r="FF196">
            <v>896028.67647999979</v>
          </cell>
          <cell r="FG196">
            <v>993366.91955079418</v>
          </cell>
          <cell r="FH196">
            <v>960030.7248000002</v>
          </cell>
          <cell r="FI196">
            <v>992031.74896</v>
          </cell>
          <cell r="FJ196">
            <v>960030.7248000002</v>
          </cell>
          <cell r="FK196">
            <v>992031.74896</v>
          </cell>
          <cell r="FL196">
            <v>992031.74896</v>
          </cell>
          <cell r="FM196">
            <v>960030.7248000002</v>
          </cell>
          <cell r="FN196">
            <v>992031.74896</v>
          </cell>
          <cell r="FO196">
            <v>958687.68932038825</v>
          </cell>
          <cell r="FP196">
            <v>992019.84</v>
          </cell>
          <cell r="FQ196">
            <v>992019.83999999973</v>
          </cell>
          <cell r="FR196">
            <v>928018.55999999994</v>
          </cell>
          <cell r="FS196">
            <v>993354.99456258398</v>
          </cell>
          <cell r="FT196">
            <v>960019.2</v>
          </cell>
          <cell r="FU196">
            <v>992019.84</v>
          </cell>
          <cell r="FV196">
            <v>960019.2</v>
          </cell>
          <cell r="FW196">
            <v>992019.84</v>
          </cell>
          <cell r="FX196">
            <v>992019.84</v>
          </cell>
          <cell r="FY196">
            <v>960019.2</v>
          </cell>
          <cell r="FZ196">
            <v>992019.84</v>
          </cell>
          <cell r="GA196">
            <v>958687.68932038825</v>
          </cell>
          <cell r="GB196">
            <v>992019.84</v>
          </cell>
          <cell r="GC196">
            <v>992019.83999999973</v>
          </cell>
          <cell r="GD196">
            <v>896017.92000000004</v>
          </cell>
          <cell r="GE196">
            <v>993354.99456258398</v>
          </cell>
          <cell r="GF196">
            <v>960019.2</v>
          </cell>
          <cell r="GG196">
            <v>992019.84</v>
          </cell>
          <cell r="GH196">
            <v>960019.2</v>
          </cell>
          <cell r="GI196">
            <v>992019.84</v>
          </cell>
          <cell r="GJ196">
            <v>992019.84</v>
          </cell>
          <cell r="GK196">
            <v>960019.2</v>
          </cell>
          <cell r="GL196">
            <v>992019.84</v>
          </cell>
          <cell r="GM196">
            <v>958687.68932038825</v>
          </cell>
          <cell r="GN196">
            <v>992019.84</v>
          </cell>
          <cell r="GO196">
            <v>992019.83999999973</v>
          </cell>
          <cell r="GP196">
            <v>896017.92000000004</v>
          </cell>
          <cell r="GQ196">
            <v>993354.99456258398</v>
          </cell>
          <cell r="GR196">
            <v>960019.2</v>
          </cell>
          <cell r="GS196">
            <v>992019.84</v>
          </cell>
          <cell r="GT196">
            <v>960019.2</v>
          </cell>
          <cell r="GU196">
            <v>992019.84</v>
          </cell>
          <cell r="GV196">
            <v>992019.84</v>
          </cell>
          <cell r="GW196">
            <v>960019.2</v>
          </cell>
          <cell r="GX196">
            <v>992019.84</v>
          </cell>
          <cell r="GY196">
            <v>0</v>
          </cell>
          <cell r="GZ196">
            <v>0</v>
          </cell>
          <cell r="HA196">
            <v>0</v>
          </cell>
          <cell r="HB196">
            <v>0</v>
          </cell>
          <cell r="HC196">
            <v>0</v>
          </cell>
          <cell r="HD196">
            <v>0</v>
          </cell>
          <cell r="HE196">
            <v>0</v>
          </cell>
          <cell r="HF196">
            <v>0</v>
          </cell>
          <cell r="HG196">
            <v>0</v>
          </cell>
          <cell r="HH196">
            <v>0</v>
          </cell>
          <cell r="HI196">
            <v>0</v>
          </cell>
          <cell r="HJ196">
            <v>0</v>
          </cell>
          <cell r="HK196">
            <v>0</v>
          </cell>
          <cell r="HL196">
            <v>0</v>
          </cell>
          <cell r="HM196">
            <v>0</v>
          </cell>
          <cell r="HN196">
            <v>0</v>
          </cell>
          <cell r="HO196">
            <v>0</v>
          </cell>
          <cell r="HP196">
            <v>0</v>
          </cell>
          <cell r="HQ196">
            <v>0</v>
          </cell>
          <cell r="HR196">
            <v>0</v>
          </cell>
          <cell r="HS196">
            <v>0</v>
          </cell>
          <cell r="HT196">
            <v>0</v>
          </cell>
          <cell r="HU196">
            <v>0</v>
          </cell>
          <cell r="HV196">
            <v>0</v>
          </cell>
          <cell r="HW196">
            <v>0</v>
          </cell>
          <cell r="HX196">
            <v>0</v>
          </cell>
          <cell r="HY196">
            <v>0</v>
          </cell>
          <cell r="HZ196">
            <v>0</v>
          </cell>
          <cell r="IA196">
            <v>0</v>
          </cell>
          <cell r="IB196">
            <v>0</v>
          </cell>
          <cell r="IC196">
            <v>0</v>
          </cell>
          <cell r="ID196">
            <v>0</v>
          </cell>
          <cell r="IE196">
            <v>0</v>
          </cell>
          <cell r="IF196">
            <v>0</v>
          </cell>
          <cell r="IG196">
            <v>0</v>
          </cell>
          <cell r="IH196">
            <v>0</v>
          </cell>
          <cell r="II196">
            <v>0</v>
          </cell>
          <cell r="IJ196">
            <v>0</v>
          </cell>
          <cell r="IK196">
            <v>0</v>
          </cell>
          <cell r="IL196">
            <v>0</v>
          </cell>
          <cell r="IM196">
            <v>0</v>
          </cell>
          <cell r="IN196">
            <v>0</v>
          </cell>
          <cell r="IO196">
            <v>0</v>
          </cell>
          <cell r="IP196">
            <v>0</v>
          </cell>
          <cell r="IQ196">
            <v>0</v>
          </cell>
          <cell r="IR196">
            <v>0</v>
          </cell>
          <cell r="IS196">
            <v>0</v>
          </cell>
          <cell r="IT196">
            <v>0</v>
          </cell>
          <cell r="IU196">
            <v>0</v>
          </cell>
          <cell r="IV196">
            <v>0</v>
          </cell>
          <cell r="IW196">
            <v>0</v>
          </cell>
          <cell r="IX196">
            <v>0</v>
          </cell>
          <cell r="IY196">
            <v>0</v>
          </cell>
          <cell r="IZ196">
            <v>0</v>
          </cell>
          <cell r="JA196">
            <v>0</v>
          </cell>
          <cell r="JB196">
            <v>0</v>
          </cell>
          <cell r="JC196">
            <v>0</v>
          </cell>
          <cell r="JD196">
            <v>0</v>
          </cell>
          <cell r="JE196">
            <v>0</v>
          </cell>
          <cell r="JF196">
            <v>0</v>
          </cell>
          <cell r="JG196">
            <v>0</v>
          </cell>
          <cell r="JH196">
            <v>0</v>
          </cell>
          <cell r="JI196">
            <v>0</v>
          </cell>
          <cell r="JJ196">
            <v>0</v>
          </cell>
          <cell r="JK196">
            <v>0</v>
          </cell>
          <cell r="JL196">
            <v>0</v>
          </cell>
          <cell r="JM196">
            <v>0</v>
          </cell>
          <cell r="JN196">
            <v>0</v>
          </cell>
          <cell r="JO196">
            <v>0</v>
          </cell>
          <cell r="JP196">
            <v>0</v>
          </cell>
          <cell r="JQ196">
            <v>0</v>
          </cell>
          <cell r="JR196">
            <v>0</v>
          </cell>
          <cell r="JS196">
            <v>0</v>
          </cell>
          <cell r="JT196">
            <v>0</v>
          </cell>
          <cell r="JU196">
            <v>0</v>
          </cell>
          <cell r="JV196">
            <v>0</v>
          </cell>
          <cell r="JW196">
            <v>0</v>
          </cell>
          <cell r="JX196">
            <v>0</v>
          </cell>
          <cell r="JY196">
            <v>0</v>
          </cell>
          <cell r="JZ196">
            <v>0</v>
          </cell>
          <cell r="KA196">
            <v>0</v>
          </cell>
          <cell r="KB196">
            <v>0</v>
          </cell>
          <cell r="KC196">
            <v>0</v>
          </cell>
          <cell r="KD196">
            <v>0</v>
          </cell>
          <cell r="KE196">
            <v>0</v>
          </cell>
          <cell r="KF196">
            <v>0</v>
          </cell>
          <cell r="KG196">
            <v>0</v>
          </cell>
          <cell r="KH196">
            <v>0</v>
          </cell>
          <cell r="KI196">
            <v>0</v>
          </cell>
          <cell r="KJ196">
            <v>0</v>
          </cell>
          <cell r="KK196">
            <v>0</v>
          </cell>
          <cell r="KL196">
            <v>0</v>
          </cell>
          <cell r="KM196">
            <v>0</v>
          </cell>
          <cell r="KN196">
            <v>0</v>
          </cell>
          <cell r="KO196">
            <v>0</v>
          </cell>
          <cell r="KP196">
            <v>0</v>
          </cell>
          <cell r="KQ196">
            <v>0</v>
          </cell>
          <cell r="KR196">
            <v>0</v>
          </cell>
          <cell r="KS196">
            <v>0</v>
          </cell>
          <cell r="KT196">
            <v>0</v>
          </cell>
          <cell r="KU196">
            <v>0</v>
          </cell>
          <cell r="KV196">
            <v>0</v>
          </cell>
          <cell r="KW196">
            <v>0</v>
          </cell>
          <cell r="KX196">
            <v>0</v>
          </cell>
          <cell r="KY196">
            <v>0</v>
          </cell>
          <cell r="KZ196">
            <v>0</v>
          </cell>
          <cell r="LA196">
            <v>0</v>
          </cell>
          <cell r="LB196">
            <v>0</v>
          </cell>
          <cell r="LC196">
            <v>0</v>
          </cell>
          <cell r="LD196">
            <v>0</v>
          </cell>
          <cell r="LE196">
            <v>0</v>
          </cell>
          <cell r="LF196">
            <v>0</v>
          </cell>
          <cell r="LG196">
            <v>0</v>
          </cell>
          <cell r="LH196">
            <v>0</v>
          </cell>
          <cell r="LI196">
            <v>0</v>
          </cell>
          <cell r="LJ196">
            <v>0</v>
          </cell>
          <cell r="LK196">
            <v>0</v>
          </cell>
          <cell r="LL196">
            <v>0</v>
          </cell>
          <cell r="LM196">
            <v>0</v>
          </cell>
          <cell r="LN196">
            <v>0</v>
          </cell>
          <cell r="LO196">
            <v>0</v>
          </cell>
          <cell r="LP196">
            <v>0</v>
          </cell>
          <cell r="LQ196">
            <v>0</v>
          </cell>
          <cell r="LR196">
            <v>0</v>
          </cell>
          <cell r="LS196">
            <v>0</v>
          </cell>
          <cell r="LT196">
            <v>0</v>
          </cell>
          <cell r="LU196">
            <v>0</v>
          </cell>
          <cell r="LV196">
            <v>0</v>
          </cell>
          <cell r="LW196">
            <v>0</v>
          </cell>
          <cell r="LX196">
            <v>0</v>
          </cell>
          <cell r="LY196">
            <v>0</v>
          </cell>
          <cell r="LZ196">
            <v>0</v>
          </cell>
          <cell r="MA196">
            <v>0</v>
          </cell>
          <cell r="MB196">
            <v>0</v>
          </cell>
          <cell r="MC196">
            <v>0</v>
          </cell>
          <cell r="MD196">
            <v>0</v>
          </cell>
          <cell r="ME196">
            <v>0</v>
          </cell>
          <cell r="MF196">
            <v>0</v>
          </cell>
          <cell r="MG196">
            <v>0</v>
          </cell>
          <cell r="MH196">
            <v>0</v>
          </cell>
          <cell r="MI196">
            <v>0</v>
          </cell>
          <cell r="MJ196">
            <v>0</v>
          </cell>
          <cell r="MK196">
            <v>0</v>
          </cell>
          <cell r="ML196">
            <v>0</v>
          </cell>
          <cell r="MM196">
            <v>0</v>
          </cell>
          <cell r="MN196">
            <v>0</v>
          </cell>
        </row>
        <row r="228">
          <cell r="E228">
            <v>881419.17808219185</v>
          </cell>
          <cell r="F228">
            <v>796120.5479452057</v>
          </cell>
          <cell r="G228">
            <v>881419.17808219185</v>
          </cell>
          <cell r="H228">
            <v>852986.3013698631</v>
          </cell>
          <cell r="I228">
            <v>881419.17808219185</v>
          </cell>
          <cell r="J228">
            <v>852986.3013698631</v>
          </cell>
          <cell r="K228">
            <v>881419.17808219208</v>
          </cell>
          <cell r="L228">
            <v>881419.17808219197</v>
          </cell>
          <cell r="M228">
            <v>852986.30136986321</v>
          </cell>
          <cell r="N228">
            <v>881419.17808219208</v>
          </cell>
          <cell r="O228">
            <v>852986.30136986333</v>
          </cell>
          <cell r="P228">
            <v>881419.17808219197</v>
          </cell>
          <cell r="Q228">
            <v>881419.17808219185</v>
          </cell>
          <cell r="R228">
            <v>796120.5479452057</v>
          </cell>
          <cell r="S228">
            <v>881419.17808219185</v>
          </cell>
          <cell r="T228">
            <v>852986.3013698631</v>
          </cell>
          <cell r="U228">
            <v>881419.17808219185</v>
          </cell>
          <cell r="V228">
            <v>852986.3013698631</v>
          </cell>
          <cell r="W228">
            <v>881419.17808219208</v>
          </cell>
          <cell r="X228">
            <v>881419.17808219197</v>
          </cell>
          <cell r="Y228">
            <v>852986.30136986321</v>
          </cell>
          <cell r="Z228">
            <v>881419.17808219208</v>
          </cell>
          <cell r="AA228">
            <v>852986.30136986333</v>
          </cell>
          <cell r="AB228">
            <v>881419.17808219197</v>
          </cell>
          <cell r="AC228">
            <v>881419.17808219185</v>
          </cell>
          <cell r="AD228">
            <v>824553.42465753434</v>
          </cell>
          <cell r="AE228">
            <v>881419.17808219185</v>
          </cell>
          <cell r="AF228">
            <v>852986.3013698631</v>
          </cell>
          <cell r="AG228">
            <v>881419.17808219185</v>
          </cell>
          <cell r="AH228">
            <v>852986.3013698631</v>
          </cell>
          <cell r="AI228">
            <v>881419.17808219208</v>
          </cell>
          <cell r="AJ228">
            <v>881419.17808219197</v>
          </cell>
          <cell r="AK228">
            <v>852986.30136986321</v>
          </cell>
          <cell r="AL228">
            <v>881419.17808219208</v>
          </cell>
          <cell r="AM228">
            <v>852986.30136986333</v>
          </cell>
          <cell r="AN228">
            <v>881419.17808219197</v>
          </cell>
          <cell r="AO228">
            <v>881419.17808219185</v>
          </cell>
          <cell r="AP228">
            <v>796120.5479452057</v>
          </cell>
          <cell r="AQ228">
            <v>881419.17808219185</v>
          </cell>
          <cell r="AR228">
            <v>852986.3013698631</v>
          </cell>
          <cell r="AS228">
            <v>881419.17808219185</v>
          </cell>
          <cell r="AT228">
            <v>852986.3013698631</v>
          </cell>
          <cell r="AU228">
            <v>881419.17808219208</v>
          </cell>
          <cell r="AV228">
            <v>881419.17808219197</v>
          </cell>
          <cell r="AW228">
            <v>852986.30136986321</v>
          </cell>
          <cell r="AX228">
            <v>881419.17808219208</v>
          </cell>
          <cell r="AY228">
            <v>852986.30136986333</v>
          </cell>
          <cell r="AZ228">
            <v>881419.17808219197</v>
          </cell>
          <cell r="BA228">
            <v>881419.17808219185</v>
          </cell>
          <cell r="BB228">
            <v>796120.5479452057</v>
          </cell>
          <cell r="BC228">
            <v>881419.17808219185</v>
          </cell>
          <cell r="BD228">
            <v>852986.3013698631</v>
          </cell>
          <cell r="BE228">
            <v>881419.17808219185</v>
          </cell>
          <cell r="BF228">
            <v>852986.3013698631</v>
          </cell>
          <cell r="BG228">
            <v>881419.17808219208</v>
          </cell>
          <cell r="BH228">
            <v>881419.17808219197</v>
          </cell>
          <cell r="BI228">
            <v>852986.30136986321</v>
          </cell>
          <cell r="BJ228">
            <v>881419.17808219208</v>
          </cell>
          <cell r="BK228">
            <v>852986.30136986333</v>
          </cell>
          <cell r="BL228">
            <v>881419.17808219197</v>
          </cell>
          <cell r="BM228">
            <v>881419.17808219185</v>
          </cell>
          <cell r="BN228">
            <v>796120.5479452057</v>
          </cell>
          <cell r="BO228">
            <v>881419.17808219185</v>
          </cell>
          <cell r="BP228">
            <v>852986.3013698631</v>
          </cell>
          <cell r="BQ228">
            <v>881419.17808219185</v>
          </cell>
          <cell r="BR228">
            <v>852986.3013698631</v>
          </cell>
          <cell r="BS228">
            <v>881419.17808219208</v>
          </cell>
          <cell r="BT228">
            <v>881419.17808219197</v>
          </cell>
          <cell r="BU228">
            <v>852986.30136986321</v>
          </cell>
          <cell r="BV228">
            <v>881419.17808219208</v>
          </cell>
          <cell r="BW228">
            <v>852986.30136986333</v>
          </cell>
          <cell r="BX228">
            <v>881419.17808219197</v>
          </cell>
          <cell r="BY228">
            <v>881419.17808219185</v>
          </cell>
          <cell r="BZ228">
            <v>824553.42465753434</v>
          </cell>
          <cell r="CA228">
            <v>881419.17808219185</v>
          </cell>
          <cell r="CB228">
            <v>852986.3013698631</v>
          </cell>
          <cell r="CC228">
            <v>881419.17808219185</v>
          </cell>
          <cell r="CD228">
            <v>852986.3013698631</v>
          </cell>
          <cell r="CE228">
            <v>881419.17808219208</v>
          </cell>
          <cell r="CF228">
            <v>881419.17808219197</v>
          </cell>
          <cell r="CG228">
            <v>852986.30136986321</v>
          </cell>
          <cell r="CH228">
            <v>881419.17808219208</v>
          </cell>
          <cell r="CI228">
            <v>852986.30136986333</v>
          </cell>
          <cell r="CJ228">
            <v>881419.17808219197</v>
          </cell>
          <cell r="CK228">
            <v>881419.17808219185</v>
          </cell>
          <cell r="CL228">
            <v>796120.5479452057</v>
          </cell>
          <cell r="CM228">
            <v>881419.17808219185</v>
          </cell>
          <cell r="CN228">
            <v>852986.3013698631</v>
          </cell>
          <cell r="CO228">
            <v>881419.17808219185</v>
          </cell>
          <cell r="CP228">
            <v>852986.3013698631</v>
          </cell>
          <cell r="CQ228">
            <v>881419.17808219208</v>
          </cell>
          <cell r="CR228">
            <v>881419.17808219197</v>
          </cell>
          <cell r="CS228">
            <v>852986.30136986321</v>
          </cell>
          <cell r="CT228">
            <v>881419.17808219208</v>
          </cell>
          <cell r="CU228">
            <v>852986.30136986333</v>
          </cell>
          <cell r="CV228">
            <v>881419.17808219197</v>
          </cell>
          <cell r="CW228">
            <v>881419.17808219185</v>
          </cell>
          <cell r="CX228">
            <v>796120.5479452057</v>
          </cell>
          <cell r="CY228">
            <v>881419.17808219185</v>
          </cell>
          <cell r="CZ228">
            <v>852986.3013698631</v>
          </cell>
          <cell r="DA228">
            <v>881419.17808219185</v>
          </cell>
          <cell r="DB228">
            <v>852986.3013698631</v>
          </cell>
          <cell r="DC228">
            <v>881419.17808219208</v>
          </cell>
          <cell r="DD228">
            <v>881419.17808219197</v>
          </cell>
          <cell r="DE228">
            <v>852986.30136986321</v>
          </cell>
          <cell r="DF228">
            <v>881419.17808219208</v>
          </cell>
          <cell r="DG228">
            <v>852986.30136986333</v>
          </cell>
          <cell r="DH228">
            <v>881419.17808219197</v>
          </cell>
          <cell r="DI228">
            <v>881419.17808219185</v>
          </cell>
          <cell r="DJ228">
            <v>796120.5479452057</v>
          </cell>
          <cell r="DK228">
            <v>881419.17808219185</v>
          </cell>
          <cell r="DL228">
            <v>852986.3013698631</v>
          </cell>
          <cell r="DM228">
            <v>881419.17808219185</v>
          </cell>
          <cell r="DN228">
            <v>852986.3013698631</v>
          </cell>
          <cell r="DO228">
            <v>881419.17808219208</v>
          </cell>
          <cell r="DP228">
            <v>881419.17808219197</v>
          </cell>
          <cell r="DQ228">
            <v>852986.30136986321</v>
          </cell>
          <cell r="DR228">
            <v>881419.17808219208</v>
          </cell>
          <cell r="DS228">
            <v>852986.30136986333</v>
          </cell>
          <cell r="DT228">
            <v>881419.17808219197</v>
          </cell>
          <cell r="DU228">
            <v>881419.17808219185</v>
          </cell>
          <cell r="DV228">
            <v>824553.42465753434</v>
          </cell>
          <cell r="DW228">
            <v>881419.17808219185</v>
          </cell>
          <cell r="DX228">
            <v>852986.3013698631</v>
          </cell>
          <cell r="DY228">
            <v>881419.17808219185</v>
          </cell>
          <cell r="DZ228">
            <v>852986.3013698631</v>
          </cell>
          <cell r="EA228">
            <v>881419.17808219208</v>
          </cell>
          <cell r="EB228">
            <v>881419.17808219197</v>
          </cell>
          <cell r="EC228">
            <v>852986.30136986321</v>
          </cell>
          <cell r="ED228">
            <v>881419.17808219208</v>
          </cell>
          <cell r="EE228">
            <v>852986.30136986333</v>
          </cell>
          <cell r="EF228">
            <v>881419.17808219197</v>
          </cell>
          <cell r="EG228">
            <v>881419.17808219185</v>
          </cell>
          <cell r="EH228">
            <v>796120.5479452057</v>
          </cell>
          <cell r="EI228">
            <v>881419.17808219185</v>
          </cell>
          <cell r="EJ228">
            <v>852986.3013698631</v>
          </cell>
          <cell r="EK228">
            <v>881419.17808219185</v>
          </cell>
          <cell r="EL228">
            <v>852986.3013698631</v>
          </cell>
          <cell r="EM228">
            <v>881419.17808219208</v>
          </cell>
          <cell r="EN228">
            <v>881419.17808219197</v>
          </cell>
          <cell r="EO228">
            <v>852986.30136986321</v>
          </cell>
          <cell r="EP228">
            <v>881419.17808219208</v>
          </cell>
          <cell r="EQ228">
            <v>852986.30136986333</v>
          </cell>
          <cell r="ER228">
            <v>881419.17808219197</v>
          </cell>
          <cell r="ES228">
            <v>881419.17808219185</v>
          </cell>
          <cell r="ET228">
            <v>796120.5479452057</v>
          </cell>
          <cell r="EU228">
            <v>881419.17808219185</v>
          </cell>
          <cell r="EV228">
            <v>852986.3013698631</v>
          </cell>
          <cell r="EW228">
            <v>881419.17808219185</v>
          </cell>
          <cell r="EX228">
            <v>852986.3013698631</v>
          </cell>
          <cell r="EY228">
            <v>881419.17808219208</v>
          </cell>
          <cell r="EZ228">
            <v>881419.17808219197</v>
          </cell>
          <cell r="FA228">
            <v>852986.30136986321</v>
          </cell>
          <cell r="FB228">
            <v>881419.17808219208</v>
          </cell>
          <cell r="FC228">
            <v>852986.30136986333</v>
          </cell>
          <cell r="FD228">
            <v>881419.17808219197</v>
          </cell>
          <cell r="FE228">
            <v>881419.17808219185</v>
          </cell>
          <cell r="FF228">
            <v>796120.5479452057</v>
          </cell>
          <cell r="FG228">
            <v>881419.17808219185</v>
          </cell>
          <cell r="FH228">
            <v>852986.3013698631</v>
          </cell>
          <cell r="FI228">
            <v>881419.17808219185</v>
          </cell>
          <cell r="FJ228">
            <v>852986.3013698631</v>
          </cell>
          <cell r="FK228">
            <v>881419.17808219208</v>
          </cell>
          <cell r="FL228">
            <v>881419.17808219197</v>
          </cell>
          <cell r="FM228">
            <v>852986.30136986321</v>
          </cell>
          <cell r="FN228">
            <v>881419.17808219208</v>
          </cell>
          <cell r="FO228">
            <v>852986.30136986333</v>
          </cell>
          <cell r="FP228">
            <v>881419.17808219197</v>
          </cell>
          <cell r="FQ228">
            <v>881419.17808219185</v>
          </cell>
          <cell r="FR228">
            <v>824553.42465753434</v>
          </cell>
          <cell r="FS228">
            <v>881419.17808219185</v>
          </cell>
          <cell r="FT228">
            <v>852986.3013698631</v>
          </cell>
          <cell r="FU228">
            <v>881419.17808219185</v>
          </cell>
          <cell r="FV228">
            <v>852986.3013698631</v>
          </cell>
          <cell r="FW228">
            <v>881419.17808219208</v>
          </cell>
          <cell r="FX228">
            <v>881419.17808219197</v>
          </cell>
          <cell r="FY228">
            <v>852986.30136986321</v>
          </cell>
          <cell r="FZ228">
            <v>881419.17808219208</v>
          </cell>
          <cell r="GA228">
            <v>852986.30136986333</v>
          </cell>
          <cell r="GB228">
            <v>881419.17808219197</v>
          </cell>
          <cell r="GC228">
            <v>881419.17808219185</v>
          </cell>
          <cell r="GD228">
            <v>796120.5479452057</v>
          </cell>
          <cell r="GE228">
            <v>881419.17808219185</v>
          </cell>
          <cell r="GF228">
            <v>852986.3013698631</v>
          </cell>
          <cell r="GG228">
            <v>881419.17808219185</v>
          </cell>
          <cell r="GH228">
            <v>852986.3013698631</v>
          </cell>
          <cell r="GI228">
            <v>881419.17808219208</v>
          </cell>
          <cell r="GJ228">
            <v>881419.17808219197</v>
          </cell>
          <cell r="GK228">
            <v>852986.30136986321</v>
          </cell>
          <cell r="GL228">
            <v>881419.17808219208</v>
          </cell>
          <cell r="GM228">
            <v>852986.30136986333</v>
          </cell>
          <cell r="GN228">
            <v>881419.17808219197</v>
          </cell>
          <cell r="GO228">
            <v>881419.17808219185</v>
          </cell>
          <cell r="GP228">
            <v>796120.5479452057</v>
          </cell>
          <cell r="GQ228">
            <v>881419.17808219185</v>
          </cell>
          <cell r="GR228">
            <v>852986.3013698631</v>
          </cell>
          <cell r="GS228">
            <v>881419.17808219185</v>
          </cell>
          <cell r="GT228">
            <v>852986.3013698631</v>
          </cell>
          <cell r="GU228">
            <v>881419.17808219208</v>
          </cell>
          <cell r="GV228">
            <v>881419.17808219197</v>
          </cell>
          <cell r="GW228">
            <v>852986.30136986321</v>
          </cell>
          <cell r="GX228">
            <v>881419.17808219208</v>
          </cell>
          <cell r="GY228">
            <v>852986.30136986333</v>
          </cell>
          <cell r="GZ228">
            <v>881419.17808219197</v>
          </cell>
          <cell r="HA228">
            <v>881419.17808219185</v>
          </cell>
          <cell r="HB228">
            <v>796120.5479452057</v>
          </cell>
          <cell r="HC228">
            <v>881419.17808219185</v>
          </cell>
          <cell r="HD228">
            <v>852986.3013698631</v>
          </cell>
          <cell r="HE228">
            <v>881419.17808219185</v>
          </cell>
          <cell r="HF228">
            <v>852986.3013698631</v>
          </cell>
          <cell r="HG228">
            <v>881419.17808219208</v>
          </cell>
          <cell r="HH228">
            <v>881419.17808219197</v>
          </cell>
          <cell r="HI228">
            <v>852986.30136986321</v>
          </cell>
          <cell r="HJ228">
            <v>881419.17808219208</v>
          </cell>
          <cell r="HK228">
            <v>852986.30136986333</v>
          </cell>
          <cell r="HL228">
            <v>881419.17808219197</v>
          </cell>
          <cell r="HM228">
            <v>881419.17808219185</v>
          </cell>
          <cell r="HN228">
            <v>824553.42465753434</v>
          </cell>
          <cell r="HO228">
            <v>881419.17808219185</v>
          </cell>
          <cell r="HP228">
            <v>852986.3013698631</v>
          </cell>
          <cell r="HQ228">
            <v>881419.17808219185</v>
          </cell>
          <cell r="HR228">
            <v>852986.3013698631</v>
          </cell>
          <cell r="HS228">
            <v>881419.17808219208</v>
          </cell>
          <cell r="HT228">
            <v>881419.17808219197</v>
          </cell>
          <cell r="HU228">
            <v>852986.30136986321</v>
          </cell>
          <cell r="HV228">
            <v>881419.17808219208</v>
          </cell>
          <cell r="HW228">
            <v>852986.30136986333</v>
          </cell>
          <cell r="HX228">
            <v>881419.17808219197</v>
          </cell>
          <cell r="HY228">
            <v>881419.17808219185</v>
          </cell>
          <cell r="HZ228">
            <v>796120.5479452057</v>
          </cell>
          <cell r="IA228">
            <v>881419.17808219185</v>
          </cell>
          <cell r="IB228">
            <v>852986.3013698631</v>
          </cell>
          <cell r="IC228">
            <v>881419.17808219185</v>
          </cell>
          <cell r="ID228">
            <v>852986.3013698631</v>
          </cell>
          <cell r="IE228">
            <v>881419.17808219208</v>
          </cell>
          <cell r="IF228">
            <v>881419.17808219197</v>
          </cell>
          <cell r="IG228">
            <v>852986.30136986321</v>
          </cell>
          <cell r="IH228">
            <v>881419.17808219208</v>
          </cell>
          <cell r="II228">
            <v>852986.30136986333</v>
          </cell>
          <cell r="IJ228">
            <v>881419.17808219197</v>
          </cell>
          <cell r="IK228">
            <v>881419.17808219185</v>
          </cell>
          <cell r="IL228">
            <v>796120.5479452057</v>
          </cell>
          <cell r="IM228">
            <v>881419.17808219185</v>
          </cell>
          <cell r="IN228">
            <v>852986.3013698631</v>
          </cell>
          <cell r="IO228">
            <v>881419.17808219185</v>
          </cell>
          <cell r="IP228">
            <v>852986.3013698631</v>
          </cell>
          <cell r="IQ228">
            <v>881419.17808219208</v>
          </cell>
          <cell r="IR228">
            <v>881419.17808219197</v>
          </cell>
          <cell r="IS228">
            <v>852986.30136986321</v>
          </cell>
          <cell r="IT228">
            <v>881419.17808219208</v>
          </cell>
          <cell r="IU228">
            <v>852986.30136986333</v>
          </cell>
          <cell r="IV228">
            <v>881419.17808219197</v>
          </cell>
          <cell r="IW228">
            <v>881419.17808219185</v>
          </cell>
          <cell r="IX228">
            <v>796120.5479452057</v>
          </cell>
          <cell r="IY228">
            <v>881419.17808219185</v>
          </cell>
          <cell r="IZ228">
            <v>852986.3013698631</v>
          </cell>
          <cell r="JA228">
            <v>881419.17808219185</v>
          </cell>
          <cell r="JB228">
            <v>852986.3013698631</v>
          </cell>
          <cell r="JC228">
            <v>881419.17808219208</v>
          </cell>
          <cell r="JD228">
            <v>881419.17808219197</v>
          </cell>
          <cell r="JE228">
            <v>852986.30136986321</v>
          </cell>
          <cell r="JF228">
            <v>881419.17808219208</v>
          </cell>
          <cell r="JG228">
            <v>852986.30136986333</v>
          </cell>
          <cell r="JH228">
            <v>881419.17808219197</v>
          </cell>
          <cell r="JI228">
            <v>881419.17808219185</v>
          </cell>
          <cell r="JJ228">
            <v>824553.42465753434</v>
          </cell>
          <cell r="JK228">
            <v>881419.17808219185</v>
          </cell>
          <cell r="JL228">
            <v>852986.3013698631</v>
          </cell>
          <cell r="JM228">
            <v>881419.17808219185</v>
          </cell>
          <cell r="JN228">
            <v>852986.3013698631</v>
          </cell>
          <cell r="JO228">
            <v>881419.17808219208</v>
          </cell>
          <cell r="JP228">
            <v>881419.17808219197</v>
          </cell>
          <cell r="JQ228">
            <v>852986.30136986321</v>
          </cell>
          <cell r="JR228">
            <v>881419.17808219208</v>
          </cell>
          <cell r="JS228">
            <v>852986.30136986333</v>
          </cell>
          <cell r="JT228">
            <v>881419.17808219197</v>
          </cell>
          <cell r="JU228">
            <v>881419.17808219185</v>
          </cell>
          <cell r="JV228">
            <v>796120.5479452057</v>
          </cell>
          <cell r="JW228">
            <v>881419.17808219185</v>
          </cell>
          <cell r="JX228">
            <v>852986.3013698631</v>
          </cell>
          <cell r="JY228">
            <v>881419.17808219185</v>
          </cell>
          <cell r="JZ228">
            <v>852986.3013698631</v>
          </cell>
          <cell r="KA228">
            <v>881419.17808219208</v>
          </cell>
          <cell r="KB228">
            <v>881419.17808219197</v>
          </cell>
          <cell r="KC228">
            <v>852986.30136986321</v>
          </cell>
          <cell r="KD228">
            <v>881419.17808219208</v>
          </cell>
          <cell r="KE228">
            <v>852986.30136986333</v>
          </cell>
          <cell r="KF228">
            <v>881419.17808219197</v>
          </cell>
          <cell r="KG228">
            <v>881419.17808219185</v>
          </cell>
          <cell r="KH228">
            <v>796120.5479452057</v>
          </cell>
          <cell r="KI228">
            <v>881419.17808219185</v>
          </cell>
          <cell r="KJ228">
            <v>852986.3013698631</v>
          </cell>
          <cell r="KK228">
            <v>881419.17808219185</v>
          </cell>
          <cell r="KL228">
            <v>852986.3013698631</v>
          </cell>
          <cell r="KM228">
            <v>881419.17808219208</v>
          </cell>
          <cell r="KN228">
            <v>881419.17808219197</v>
          </cell>
          <cell r="KO228">
            <v>852986.30136986321</v>
          </cell>
          <cell r="KP228">
            <v>881419.17808219208</v>
          </cell>
          <cell r="KQ228">
            <v>852986.30136986333</v>
          </cell>
          <cell r="KR228">
            <v>881419.17808219197</v>
          </cell>
          <cell r="KS228">
            <v>881419.17808219185</v>
          </cell>
          <cell r="KT228">
            <v>796120.5479452057</v>
          </cell>
          <cell r="KU228">
            <v>881419.17808219185</v>
          </cell>
          <cell r="KV228">
            <v>852986.3013698631</v>
          </cell>
          <cell r="KW228">
            <v>881419.17808219185</v>
          </cell>
          <cell r="KX228">
            <v>852986.3013698631</v>
          </cell>
          <cell r="KY228">
            <v>881419.17808219208</v>
          </cell>
          <cell r="KZ228">
            <v>881419.17808219197</v>
          </cell>
          <cell r="LA228">
            <v>852986.30136986321</v>
          </cell>
          <cell r="LB228">
            <v>881419.17808219208</v>
          </cell>
          <cell r="LC228">
            <v>852986.30136986333</v>
          </cell>
          <cell r="LD228">
            <v>881419.17808219197</v>
          </cell>
          <cell r="LE228">
            <v>881419.17808219185</v>
          </cell>
          <cell r="LF228">
            <v>824553.42465753434</v>
          </cell>
          <cell r="LG228">
            <v>881419.17808219185</v>
          </cell>
          <cell r="LH228">
            <v>852986.3013698631</v>
          </cell>
          <cell r="LI228">
            <v>881419.17808219185</v>
          </cell>
          <cell r="LJ228">
            <v>852986.3013698631</v>
          </cell>
          <cell r="LK228">
            <v>881419.17808219208</v>
          </cell>
          <cell r="LL228">
            <v>881419.17808219197</v>
          </cell>
          <cell r="LM228">
            <v>852986.30136986321</v>
          </cell>
          <cell r="LN228">
            <v>881419.17808219208</v>
          </cell>
          <cell r="LO228">
            <v>852986.30136986333</v>
          </cell>
          <cell r="LP228">
            <v>881419.17808219197</v>
          </cell>
          <cell r="LQ228">
            <v>881419.17808219185</v>
          </cell>
          <cell r="LR228">
            <v>796120.5479452057</v>
          </cell>
          <cell r="LS228">
            <v>881419.17808219185</v>
          </cell>
          <cell r="LT228">
            <v>852986.3013698631</v>
          </cell>
          <cell r="LU228">
            <v>881419.17808219185</v>
          </cell>
          <cell r="LV228">
            <v>852986.3013698631</v>
          </cell>
          <cell r="LW228">
            <v>881419.17808219208</v>
          </cell>
          <cell r="LX228">
            <v>881419.17808219197</v>
          </cell>
          <cell r="LY228">
            <v>852986.30136986321</v>
          </cell>
          <cell r="LZ228">
            <v>881419.17808219208</v>
          </cell>
          <cell r="MA228">
            <v>852986.30136986333</v>
          </cell>
          <cell r="MB228">
            <v>881419.17808219197</v>
          </cell>
          <cell r="MC228">
            <v>881419.17808219185</v>
          </cell>
          <cell r="MD228">
            <v>796120.5479452057</v>
          </cell>
          <cell r="ME228">
            <v>881419.17808219185</v>
          </cell>
          <cell r="MF228">
            <v>852986.3013698631</v>
          </cell>
          <cell r="MG228">
            <v>0</v>
          </cell>
          <cell r="MH228">
            <v>0</v>
          </cell>
          <cell r="MI228">
            <v>0</v>
          </cell>
          <cell r="MJ228">
            <v>0</v>
          </cell>
          <cell r="MK228">
            <v>0</v>
          </cell>
          <cell r="ML228">
            <v>0</v>
          </cell>
          <cell r="MM228">
            <v>0</v>
          </cell>
          <cell r="MN228">
            <v>0</v>
          </cell>
        </row>
        <row r="244">
          <cell r="E244">
            <v>17097.236261987102</v>
          </cell>
          <cell r="F244">
            <v>13985.954099927074</v>
          </cell>
          <cell r="G244">
            <v>16178.667242712212</v>
          </cell>
          <cell r="H244">
            <v>21838.237651792868</v>
          </cell>
          <cell r="I244">
            <v>23349.431844793493</v>
          </cell>
          <cell r="J244">
            <v>23882.7945011466</v>
          </cell>
          <cell r="K244">
            <v>26223.663937363235</v>
          </cell>
          <cell r="L244">
            <v>25156.938624656923</v>
          </cell>
          <cell r="M244">
            <v>28060.801975912964</v>
          </cell>
          <cell r="N244">
            <v>25512.51372889234</v>
          </cell>
          <cell r="O244">
            <v>23482.853320766855</v>
          </cell>
          <cell r="P244">
            <v>23230.906810048353</v>
          </cell>
          <cell r="Q244">
            <v>17097.236261987102</v>
          </cell>
          <cell r="R244">
            <v>13985.954099927074</v>
          </cell>
          <cell r="S244">
            <v>16178.667242712212</v>
          </cell>
          <cell r="T244">
            <v>21838.237651792868</v>
          </cell>
          <cell r="U244">
            <v>23349.431844793493</v>
          </cell>
          <cell r="V244">
            <v>23882.7945011466</v>
          </cell>
          <cell r="W244">
            <v>26223.663937363235</v>
          </cell>
          <cell r="X244">
            <v>25156.938624656923</v>
          </cell>
          <cell r="Y244">
            <v>28060.801975912964</v>
          </cell>
          <cell r="Z244">
            <v>25512.51372889234</v>
          </cell>
          <cell r="AA244">
            <v>23482.853320766855</v>
          </cell>
          <cell r="AB244">
            <v>23230.906810048353</v>
          </cell>
          <cell r="AC244">
            <v>17097.236261987102</v>
          </cell>
          <cell r="AD244">
            <v>14485.452460638757</v>
          </cell>
          <cell r="AE244">
            <v>16178.667242712212</v>
          </cell>
          <cell r="AF244">
            <v>21838.237651792868</v>
          </cell>
          <cell r="AG244">
            <v>23349.431844793493</v>
          </cell>
          <cell r="AH244">
            <v>23882.7945011466</v>
          </cell>
          <cell r="AI244">
            <v>26223.663937363235</v>
          </cell>
          <cell r="AJ244">
            <v>25156.938624656923</v>
          </cell>
          <cell r="AK244">
            <v>28060.801975912964</v>
          </cell>
          <cell r="AL244">
            <v>25512.51372889234</v>
          </cell>
          <cell r="AM244">
            <v>23482.853320766855</v>
          </cell>
          <cell r="AN244">
            <v>23230.906810048353</v>
          </cell>
          <cell r="AO244">
            <v>17097.236261987102</v>
          </cell>
          <cell r="AP244">
            <v>13985.954099927074</v>
          </cell>
          <cell r="AQ244">
            <v>16178.667242712212</v>
          </cell>
          <cell r="AR244">
            <v>21838.237651792868</v>
          </cell>
          <cell r="AS244">
            <v>23349.431844793493</v>
          </cell>
          <cell r="AT244">
            <v>23882.7945011466</v>
          </cell>
          <cell r="AU244">
            <v>26223.663937363235</v>
          </cell>
          <cell r="AV244">
            <v>25156.938624656923</v>
          </cell>
          <cell r="AW244">
            <v>28060.801975912964</v>
          </cell>
          <cell r="AX244">
            <v>25512.51372889234</v>
          </cell>
          <cell r="AY244">
            <v>23482.853320766855</v>
          </cell>
          <cell r="AZ244">
            <v>23230.906810048353</v>
          </cell>
          <cell r="BA244">
            <v>17097.236261987102</v>
          </cell>
          <cell r="BB244">
            <v>13985.954099927074</v>
          </cell>
          <cell r="BC244">
            <v>16178.667242712212</v>
          </cell>
          <cell r="BD244">
            <v>21838.237651792868</v>
          </cell>
          <cell r="BE244">
            <v>23349.431844793493</v>
          </cell>
          <cell r="BF244">
            <v>23882.7945011466</v>
          </cell>
          <cell r="BG244">
            <v>26223.663937363235</v>
          </cell>
          <cell r="BH244">
            <v>25156.938624656923</v>
          </cell>
          <cell r="BI244">
            <v>28060.801975912964</v>
          </cell>
          <cell r="BJ244">
            <v>25512.51372889234</v>
          </cell>
          <cell r="BK244">
            <v>23482.853320766855</v>
          </cell>
          <cell r="BL244">
            <v>23230.906810048353</v>
          </cell>
          <cell r="BM244">
            <v>17097.236261987102</v>
          </cell>
          <cell r="BN244">
            <v>13985.954099927074</v>
          </cell>
          <cell r="BO244">
            <v>16178.667242712212</v>
          </cell>
          <cell r="BP244">
            <v>21838.237651792868</v>
          </cell>
          <cell r="BQ244">
            <v>23349.431844793493</v>
          </cell>
          <cell r="BR244">
            <v>23882.7945011466</v>
          </cell>
          <cell r="BS244">
            <v>26223.663937363235</v>
          </cell>
          <cell r="BT244">
            <v>25156.938624656923</v>
          </cell>
          <cell r="BU244">
            <v>28060.801975912964</v>
          </cell>
          <cell r="BV244">
            <v>25512.51372889234</v>
          </cell>
          <cell r="BW244">
            <v>23482.853320766855</v>
          </cell>
          <cell r="BX244">
            <v>23230.906810048353</v>
          </cell>
          <cell r="BY244">
            <v>17097.236261987102</v>
          </cell>
          <cell r="BZ244">
            <v>14485.452460638757</v>
          </cell>
          <cell r="CA244">
            <v>16178.667242712212</v>
          </cell>
          <cell r="CB244">
            <v>21838.237651792868</v>
          </cell>
          <cell r="CC244">
            <v>23349.431844793493</v>
          </cell>
          <cell r="CD244">
            <v>23882.7945011466</v>
          </cell>
          <cell r="CE244">
            <v>26223.663937363235</v>
          </cell>
          <cell r="CF244">
            <v>25156.938624656923</v>
          </cell>
          <cell r="CG244">
            <v>28060.801975912964</v>
          </cell>
          <cell r="CH244">
            <v>25512.51372889234</v>
          </cell>
          <cell r="CI244">
            <v>23482.853320766855</v>
          </cell>
          <cell r="CJ244">
            <v>23230.906810048353</v>
          </cell>
          <cell r="CK244">
            <v>17097.236261987102</v>
          </cell>
          <cell r="CL244">
            <v>13985.954099927074</v>
          </cell>
          <cell r="CM244">
            <v>16178.667242712212</v>
          </cell>
          <cell r="CN244">
            <v>21838.237651792868</v>
          </cell>
          <cell r="CO244">
            <v>23349.431844793493</v>
          </cell>
          <cell r="CP244">
            <v>23882.7945011466</v>
          </cell>
          <cell r="CQ244">
            <v>26223.663937363235</v>
          </cell>
          <cell r="CR244">
            <v>25156.938624656923</v>
          </cell>
          <cell r="CS244">
            <v>28060.801975912964</v>
          </cell>
          <cell r="CT244">
            <v>25512.51372889234</v>
          </cell>
          <cell r="CU244">
            <v>23482.853320766855</v>
          </cell>
          <cell r="CV244">
            <v>23230.906810048353</v>
          </cell>
          <cell r="CW244">
            <v>17097.236261987102</v>
          </cell>
          <cell r="CX244">
            <v>13985.954099927074</v>
          </cell>
          <cell r="CY244">
            <v>16178.667242712212</v>
          </cell>
          <cell r="CZ244">
            <v>21838.237651792868</v>
          </cell>
          <cell r="DA244">
            <v>23349.431844793493</v>
          </cell>
          <cell r="DB244">
            <v>23882.7945011466</v>
          </cell>
          <cell r="DC244">
            <v>26223.663937363235</v>
          </cell>
          <cell r="DD244">
            <v>25156.938624656923</v>
          </cell>
          <cell r="DE244">
            <v>28060.801975912964</v>
          </cell>
          <cell r="DF244">
            <v>25512.51372889234</v>
          </cell>
          <cell r="DG244">
            <v>23482.853320766855</v>
          </cell>
          <cell r="DH244">
            <v>23230.906810048353</v>
          </cell>
          <cell r="DI244">
            <v>17097.236261987102</v>
          </cell>
          <cell r="DJ244">
            <v>13985.954099927074</v>
          </cell>
          <cell r="DK244">
            <v>16178.667242712212</v>
          </cell>
          <cell r="DL244">
            <v>21838.237651792868</v>
          </cell>
          <cell r="DM244">
            <v>23349.431844793493</v>
          </cell>
          <cell r="DN244">
            <v>23882.7945011466</v>
          </cell>
          <cell r="DO244">
            <v>26223.663937363235</v>
          </cell>
          <cell r="DP244">
            <v>25156.938624656923</v>
          </cell>
          <cell r="DQ244">
            <v>28060.801975912964</v>
          </cell>
          <cell r="DR244">
            <v>25512.51372889234</v>
          </cell>
          <cell r="DS244">
            <v>23482.853320766855</v>
          </cell>
          <cell r="DT244">
            <v>23230.906810048353</v>
          </cell>
          <cell r="DU244">
            <v>17097.236261987102</v>
          </cell>
          <cell r="DV244">
            <v>14485.452460638757</v>
          </cell>
          <cell r="DW244">
            <v>16178.667242712212</v>
          </cell>
          <cell r="DX244">
            <v>21838.237651792868</v>
          </cell>
          <cell r="DY244">
            <v>23349.431844793493</v>
          </cell>
          <cell r="DZ244">
            <v>23882.7945011466</v>
          </cell>
          <cell r="EA244">
            <v>26223.663937363235</v>
          </cell>
          <cell r="EB244">
            <v>25156.938624656923</v>
          </cell>
          <cell r="EC244">
            <v>28060.801975912964</v>
          </cell>
          <cell r="ED244">
            <v>25512.51372889234</v>
          </cell>
          <cell r="EE244">
            <v>23482.853320766855</v>
          </cell>
          <cell r="EF244">
            <v>23230.906810048353</v>
          </cell>
          <cell r="EG244">
            <v>17097.236261987102</v>
          </cell>
          <cell r="EH244">
            <v>13985.954099927074</v>
          </cell>
          <cell r="EI244">
            <v>16178.667242712212</v>
          </cell>
          <cell r="EJ244">
            <v>21838.237651792868</v>
          </cell>
          <cell r="EK244">
            <v>23349.431844793493</v>
          </cell>
          <cell r="EL244">
            <v>23882.7945011466</v>
          </cell>
          <cell r="EM244">
            <v>26223.663937363235</v>
          </cell>
          <cell r="EN244">
            <v>25156.938624656923</v>
          </cell>
          <cell r="EO244">
            <v>28060.801975912964</v>
          </cell>
          <cell r="EP244">
            <v>25512.51372889234</v>
          </cell>
          <cell r="EQ244">
            <v>23482.853320766855</v>
          </cell>
          <cell r="ER244">
            <v>23230.906810048353</v>
          </cell>
          <cell r="ES244">
            <v>17097.236261987102</v>
          </cell>
          <cell r="ET244">
            <v>13985.954099927074</v>
          </cell>
          <cell r="EU244">
            <v>16178.667242712212</v>
          </cell>
          <cell r="EV244">
            <v>21838.237651792868</v>
          </cell>
          <cell r="EW244">
            <v>23349.431844793493</v>
          </cell>
          <cell r="EX244">
            <v>23882.7945011466</v>
          </cell>
          <cell r="EY244">
            <v>26223.663937363235</v>
          </cell>
          <cell r="EZ244">
            <v>25156.938624656923</v>
          </cell>
          <cell r="FA244">
            <v>28060.801975912964</v>
          </cell>
          <cell r="FB244">
            <v>25512.51372889234</v>
          </cell>
          <cell r="FC244">
            <v>23482.853320766855</v>
          </cell>
          <cell r="FD244">
            <v>23230.906810048353</v>
          </cell>
          <cell r="FE244">
            <v>17097.236261987102</v>
          </cell>
          <cell r="FF244">
            <v>13985.954099927074</v>
          </cell>
          <cell r="FG244">
            <v>16178.667242712212</v>
          </cell>
          <cell r="FH244">
            <v>21838.237651792868</v>
          </cell>
          <cell r="FI244">
            <v>23349.431844793493</v>
          </cell>
          <cell r="FJ244">
            <v>23882.7945011466</v>
          </cell>
          <cell r="FK244">
            <v>26223.663937363235</v>
          </cell>
          <cell r="FL244">
            <v>25156.938624656923</v>
          </cell>
          <cell r="FM244">
            <v>28060.801975912964</v>
          </cell>
          <cell r="FN244">
            <v>25512.51372889234</v>
          </cell>
          <cell r="FO244">
            <v>23482.853320766855</v>
          </cell>
          <cell r="FP244">
            <v>23230.906810048353</v>
          </cell>
          <cell r="FQ244">
            <v>17097.236261987102</v>
          </cell>
          <cell r="FR244">
            <v>14485.452460638757</v>
          </cell>
          <cell r="FS244">
            <v>16178.667242712212</v>
          </cell>
          <cell r="FT244">
            <v>21838.237651792868</v>
          </cell>
          <cell r="FU244">
            <v>23349.431844793493</v>
          </cell>
          <cell r="FV244">
            <v>23882.7945011466</v>
          </cell>
          <cell r="FW244">
            <v>26223.663937363235</v>
          </cell>
          <cell r="FX244">
            <v>25156.938624656923</v>
          </cell>
          <cell r="FY244">
            <v>28060.801975912964</v>
          </cell>
          <cell r="FZ244">
            <v>25512.51372889234</v>
          </cell>
          <cell r="GA244">
            <v>23482.853320766855</v>
          </cell>
          <cell r="GB244">
            <v>23230.906810048353</v>
          </cell>
          <cell r="GC244">
            <v>17097.236261987102</v>
          </cell>
          <cell r="GD244">
            <v>13985.954099927074</v>
          </cell>
          <cell r="GE244">
            <v>16178.667242712212</v>
          </cell>
          <cell r="GF244">
            <v>21838.237651792868</v>
          </cell>
          <cell r="GG244">
            <v>23349.431844793493</v>
          </cell>
          <cell r="GH244">
            <v>23882.7945011466</v>
          </cell>
          <cell r="GI244">
            <v>26223.663937363235</v>
          </cell>
          <cell r="GJ244">
            <v>25156.938624656923</v>
          </cell>
          <cell r="GK244">
            <v>28060.801975912964</v>
          </cell>
          <cell r="GL244">
            <v>25512.51372889234</v>
          </cell>
          <cell r="GM244">
            <v>23482.853320766855</v>
          </cell>
          <cell r="GN244">
            <v>23230.906810048353</v>
          </cell>
          <cell r="GO244">
            <v>17097.236261987102</v>
          </cell>
          <cell r="GP244">
            <v>13985.954099927074</v>
          </cell>
          <cell r="GQ244">
            <v>16178.667242712212</v>
          </cell>
          <cell r="GR244">
            <v>21838.237651792868</v>
          </cell>
          <cell r="GS244">
            <v>23349.431844793493</v>
          </cell>
          <cell r="GT244">
            <v>23882.7945011466</v>
          </cell>
          <cell r="GU244">
            <v>26223.663937363235</v>
          </cell>
          <cell r="GV244">
            <v>25156.938624656923</v>
          </cell>
          <cell r="GW244">
            <v>28060.801975912964</v>
          </cell>
          <cell r="GX244">
            <v>25512.51372889234</v>
          </cell>
          <cell r="GY244">
            <v>23482.853320766855</v>
          </cell>
          <cell r="GZ244">
            <v>23230.906810048353</v>
          </cell>
          <cell r="HA244">
            <v>17097.236261987102</v>
          </cell>
          <cell r="HB244">
            <v>13985.954099927074</v>
          </cell>
          <cell r="HC244">
            <v>16178.667242712212</v>
          </cell>
          <cell r="HD244">
            <v>21838.237651792868</v>
          </cell>
          <cell r="HE244">
            <v>23349.431844793493</v>
          </cell>
          <cell r="HF244">
            <v>23882.7945011466</v>
          </cell>
          <cell r="HG244">
            <v>26223.663937363235</v>
          </cell>
          <cell r="HH244">
            <v>25156.938624656923</v>
          </cell>
          <cell r="HI244">
            <v>28060.801975912964</v>
          </cell>
          <cell r="HJ244">
            <v>25512.51372889234</v>
          </cell>
          <cell r="HK244">
            <v>23482.853320766855</v>
          </cell>
          <cell r="HL244">
            <v>23230.906810048353</v>
          </cell>
          <cell r="HM244">
            <v>17097.236261987102</v>
          </cell>
          <cell r="HN244">
            <v>14485.452460638757</v>
          </cell>
          <cell r="HO244">
            <v>16178.667242712212</v>
          </cell>
          <cell r="HP244">
            <v>21838.237651792868</v>
          </cell>
          <cell r="HQ244">
            <v>23349.431844793493</v>
          </cell>
          <cell r="HR244">
            <v>23882.7945011466</v>
          </cell>
          <cell r="HS244">
            <v>26223.663937363235</v>
          </cell>
          <cell r="HT244">
            <v>25156.938624656923</v>
          </cell>
          <cell r="HU244">
            <v>28060.801975912964</v>
          </cell>
          <cell r="HV244">
            <v>25512.51372889234</v>
          </cell>
          <cell r="HW244">
            <v>23482.853320766855</v>
          </cell>
          <cell r="HX244">
            <v>23230.906810048353</v>
          </cell>
          <cell r="HY244">
            <v>17097.236261987102</v>
          </cell>
          <cell r="HZ244">
            <v>13985.954099927074</v>
          </cell>
          <cell r="IA244">
            <v>16178.667242712212</v>
          </cell>
          <cell r="IB244">
            <v>21838.237651792868</v>
          </cell>
          <cell r="IC244">
            <v>23349.431844793493</v>
          </cell>
          <cell r="ID244">
            <v>23882.7945011466</v>
          </cell>
          <cell r="IE244">
            <v>26223.663937363235</v>
          </cell>
          <cell r="IF244">
            <v>25156.938624656923</v>
          </cell>
          <cell r="IG244">
            <v>28060.801975912964</v>
          </cell>
          <cell r="IH244">
            <v>25512.51372889234</v>
          </cell>
          <cell r="II244">
            <v>23482.853320766855</v>
          </cell>
          <cell r="IJ244">
            <v>23230.906810048353</v>
          </cell>
          <cell r="IK244">
            <v>17097.236261987102</v>
          </cell>
          <cell r="IL244">
            <v>13985.954099927074</v>
          </cell>
          <cell r="IM244">
            <v>16178.667242712212</v>
          </cell>
          <cell r="IN244">
            <v>21838.237651792868</v>
          </cell>
          <cell r="IO244">
            <v>23349.431844793493</v>
          </cell>
          <cell r="IP244">
            <v>23882.7945011466</v>
          </cell>
          <cell r="IQ244">
            <v>26223.663937363235</v>
          </cell>
          <cell r="IR244">
            <v>25156.938624656923</v>
          </cell>
          <cell r="IS244">
            <v>28060.801975912964</v>
          </cell>
          <cell r="IT244">
            <v>25512.51372889234</v>
          </cell>
          <cell r="IU244">
            <v>23482.853320766855</v>
          </cell>
          <cell r="IV244">
            <v>23230.906810048353</v>
          </cell>
          <cell r="IW244">
            <v>17097.236261987102</v>
          </cell>
          <cell r="IX244">
            <v>13985.954099927074</v>
          </cell>
          <cell r="IY244">
            <v>16178.667242712212</v>
          </cell>
          <cell r="IZ244">
            <v>21838.237651792868</v>
          </cell>
          <cell r="JA244">
            <v>23349.431844793493</v>
          </cell>
          <cell r="JB244">
            <v>23882.7945011466</v>
          </cell>
          <cell r="JC244">
            <v>26223.663937363235</v>
          </cell>
          <cell r="JD244">
            <v>25156.938624656923</v>
          </cell>
          <cell r="JE244">
            <v>28060.801975912964</v>
          </cell>
          <cell r="JF244">
            <v>25512.51372889234</v>
          </cell>
          <cell r="JG244">
            <v>23482.853320766855</v>
          </cell>
          <cell r="JH244">
            <v>23230.906810048353</v>
          </cell>
          <cell r="JI244">
            <v>17097.236261987102</v>
          </cell>
          <cell r="JJ244">
            <v>14485.452460638757</v>
          </cell>
          <cell r="JK244">
            <v>16178.667242712212</v>
          </cell>
          <cell r="JL244">
            <v>21838.237651792868</v>
          </cell>
          <cell r="JM244">
            <v>23349.431844793493</v>
          </cell>
          <cell r="JN244">
            <v>23882.7945011466</v>
          </cell>
          <cell r="JO244">
            <v>26223.663937363235</v>
          </cell>
          <cell r="JP244">
            <v>25156.938624656923</v>
          </cell>
          <cell r="JQ244">
            <v>28060.801975912964</v>
          </cell>
          <cell r="JR244">
            <v>25512.51372889234</v>
          </cell>
          <cell r="JS244">
            <v>23482.853320766855</v>
          </cell>
          <cell r="JT244">
            <v>23230.906810048353</v>
          </cell>
          <cell r="JU244">
            <v>17097.236261987102</v>
          </cell>
          <cell r="JV244">
            <v>13985.954099927074</v>
          </cell>
          <cell r="JW244">
            <v>16178.667242712212</v>
          </cell>
          <cell r="JX244">
            <v>21838.237651792868</v>
          </cell>
          <cell r="JY244">
            <v>23349.431844793493</v>
          </cell>
          <cell r="JZ244">
            <v>23882.7945011466</v>
          </cell>
          <cell r="KA244">
            <v>26223.663937363235</v>
          </cell>
          <cell r="KB244">
            <v>25156.938624656923</v>
          </cell>
          <cell r="KC244">
            <v>28060.801975912964</v>
          </cell>
          <cell r="KD244">
            <v>25512.51372889234</v>
          </cell>
          <cell r="KE244">
            <v>23482.853320766855</v>
          </cell>
          <cell r="KF244">
            <v>23230.906810048353</v>
          </cell>
          <cell r="KG244">
            <v>17097.236261987102</v>
          </cell>
          <cell r="KH244">
            <v>13985.954099927074</v>
          </cell>
          <cell r="KI244">
            <v>16178.667242712212</v>
          </cell>
          <cell r="KJ244">
            <v>21838.237651792868</v>
          </cell>
          <cell r="KK244">
            <v>23349.431844793493</v>
          </cell>
          <cell r="KL244">
            <v>23882.7945011466</v>
          </cell>
          <cell r="KM244">
            <v>26223.663937363235</v>
          </cell>
          <cell r="KN244">
            <v>25156.938624656923</v>
          </cell>
          <cell r="KO244">
            <v>28060.801975912964</v>
          </cell>
          <cell r="KP244">
            <v>25512.51372889234</v>
          </cell>
          <cell r="KQ244">
            <v>23482.853320766855</v>
          </cell>
          <cell r="KR244">
            <v>23230.906810048353</v>
          </cell>
          <cell r="KS244">
            <v>17097.236261987102</v>
          </cell>
          <cell r="KT244">
            <v>13985.954099927074</v>
          </cell>
          <cell r="KU244">
            <v>16178.667242712212</v>
          </cell>
          <cell r="KV244">
            <v>21838.237651792868</v>
          </cell>
          <cell r="KW244">
            <v>23349.431844793493</v>
          </cell>
          <cell r="KX244">
            <v>23882.7945011466</v>
          </cell>
          <cell r="KY244">
            <v>26223.663937363235</v>
          </cell>
          <cell r="KZ244">
            <v>25156.938624656923</v>
          </cell>
          <cell r="LA244">
            <v>28060.801975912964</v>
          </cell>
          <cell r="LB244">
            <v>25512.51372889234</v>
          </cell>
          <cell r="LC244">
            <v>23482.853320766855</v>
          </cell>
          <cell r="LD244">
            <v>23230.906810048353</v>
          </cell>
          <cell r="LE244">
            <v>17097.236261987102</v>
          </cell>
          <cell r="LF244">
            <v>14485.452460638757</v>
          </cell>
          <cell r="LG244">
            <v>16178.667242712212</v>
          </cell>
          <cell r="LH244">
            <v>21838.237651792868</v>
          </cell>
          <cell r="LI244">
            <v>23349.431844793493</v>
          </cell>
          <cell r="LJ244">
            <v>23882.7945011466</v>
          </cell>
          <cell r="LK244">
            <v>26223.663937363235</v>
          </cell>
          <cell r="LL244">
            <v>25156.938624656923</v>
          </cell>
          <cell r="LM244">
            <v>28060.801975912964</v>
          </cell>
          <cell r="LN244">
            <v>25512.51372889234</v>
          </cell>
          <cell r="LO244">
            <v>23482.853320766855</v>
          </cell>
          <cell r="LP244">
            <v>23230.906810048353</v>
          </cell>
          <cell r="LQ244">
            <v>17097.236261987102</v>
          </cell>
          <cell r="LR244">
            <v>13985.954099927074</v>
          </cell>
          <cell r="LS244">
            <v>16178.667242712212</v>
          </cell>
          <cell r="LT244">
            <v>21838.237651792868</v>
          </cell>
          <cell r="LU244">
            <v>23349.431844793493</v>
          </cell>
          <cell r="LV244">
            <v>23882.7945011466</v>
          </cell>
          <cell r="LW244">
            <v>26223.663937363235</v>
          </cell>
          <cell r="LX244">
            <v>25156.938624656923</v>
          </cell>
          <cell r="LY244">
            <v>28060.801975912964</v>
          </cell>
          <cell r="LZ244">
            <v>25512.51372889234</v>
          </cell>
          <cell r="MA244">
            <v>23482.853320766855</v>
          </cell>
          <cell r="MB244">
            <v>23230.906810048353</v>
          </cell>
          <cell r="MC244">
            <v>17097.236261987102</v>
          </cell>
          <cell r="MD244">
            <v>13985.954099927074</v>
          </cell>
          <cell r="ME244">
            <v>16178.667242712212</v>
          </cell>
          <cell r="MF244">
            <v>21838.237651792868</v>
          </cell>
          <cell r="MG244">
            <v>0</v>
          </cell>
          <cell r="MH244">
            <v>0</v>
          </cell>
          <cell r="MI244">
            <v>0</v>
          </cell>
          <cell r="MJ244">
            <v>0</v>
          </cell>
          <cell r="MK244">
            <v>0</v>
          </cell>
          <cell r="ML244">
            <v>0</v>
          </cell>
          <cell r="MM244">
            <v>0</v>
          </cell>
          <cell r="MN244">
            <v>0</v>
          </cell>
        </row>
        <row r="260">
          <cell r="E260">
            <v>0</v>
          </cell>
          <cell r="F260">
            <v>0</v>
          </cell>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v>
          </cell>
          <cell r="CD260">
            <v>0</v>
          </cell>
          <cell r="CE260">
            <v>0</v>
          </cell>
          <cell r="CF260">
            <v>0</v>
          </cell>
          <cell r="CG260">
            <v>0</v>
          </cell>
          <cell r="CH260">
            <v>0</v>
          </cell>
          <cell r="CI260">
            <v>0</v>
          </cell>
          <cell r="CJ260">
            <v>0</v>
          </cell>
          <cell r="CK260">
            <v>0</v>
          </cell>
          <cell r="CL260">
            <v>0</v>
          </cell>
          <cell r="CM260">
            <v>0</v>
          </cell>
          <cell r="CN260">
            <v>0</v>
          </cell>
          <cell r="CO260">
            <v>0</v>
          </cell>
          <cell r="CP260">
            <v>0</v>
          </cell>
          <cell r="CQ260">
            <v>0</v>
          </cell>
          <cell r="CR260">
            <v>0</v>
          </cell>
          <cell r="CS260">
            <v>0</v>
          </cell>
          <cell r="CT260">
            <v>0</v>
          </cell>
          <cell r="CU260">
            <v>0</v>
          </cell>
          <cell r="CV260">
            <v>0</v>
          </cell>
          <cell r="CW260">
            <v>0</v>
          </cell>
          <cell r="CX260">
            <v>0</v>
          </cell>
          <cell r="CY260">
            <v>0</v>
          </cell>
          <cell r="CZ260">
            <v>0</v>
          </cell>
          <cell r="DA260">
            <v>0</v>
          </cell>
          <cell r="DB260">
            <v>0</v>
          </cell>
          <cell r="DC260">
            <v>0</v>
          </cell>
          <cell r="DD260">
            <v>0</v>
          </cell>
          <cell r="DE260">
            <v>0</v>
          </cell>
          <cell r="DF260">
            <v>0</v>
          </cell>
          <cell r="DG260">
            <v>0</v>
          </cell>
          <cell r="DH260">
            <v>0</v>
          </cell>
          <cell r="DI260">
            <v>0</v>
          </cell>
          <cell r="DJ260">
            <v>0</v>
          </cell>
          <cell r="DK260">
            <v>0</v>
          </cell>
          <cell r="DL260">
            <v>0</v>
          </cell>
          <cell r="DM260">
            <v>0</v>
          </cell>
          <cell r="DN260">
            <v>0</v>
          </cell>
          <cell r="DO260">
            <v>0</v>
          </cell>
          <cell r="DP260">
            <v>0</v>
          </cell>
          <cell r="DQ260">
            <v>0</v>
          </cell>
          <cell r="DR260">
            <v>0</v>
          </cell>
          <cell r="DS260">
            <v>0</v>
          </cell>
          <cell r="DT260">
            <v>0</v>
          </cell>
          <cell r="DU260">
            <v>0</v>
          </cell>
          <cell r="DV260">
            <v>0</v>
          </cell>
          <cell r="DW260">
            <v>0</v>
          </cell>
          <cell r="DX260">
            <v>0</v>
          </cell>
          <cell r="DY260">
            <v>0</v>
          </cell>
          <cell r="DZ260">
            <v>0</v>
          </cell>
          <cell r="EA260">
            <v>0</v>
          </cell>
          <cell r="EB260">
            <v>0</v>
          </cell>
          <cell r="EC260">
            <v>0</v>
          </cell>
          <cell r="ED260">
            <v>0</v>
          </cell>
          <cell r="EE260">
            <v>0</v>
          </cell>
          <cell r="EF260">
            <v>0</v>
          </cell>
          <cell r="EG260">
            <v>0</v>
          </cell>
          <cell r="EH260">
            <v>0</v>
          </cell>
          <cell r="EI260">
            <v>0</v>
          </cell>
          <cell r="EJ260">
            <v>0</v>
          </cell>
          <cell r="EK260">
            <v>0</v>
          </cell>
          <cell r="EL260">
            <v>0</v>
          </cell>
          <cell r="EM260">
            <v>0</v>
          </cell>
          <cell r="EN260">
            <v>0</v>
          </cell>
          <cell r="EO260">
            <v>0</v>
          </cell>
          <cell r="EP260">
            <v>0</v>
          </cell>
          <cell r="EQ260">
            <v>0</v>
          </cell>
          <cell r="ER260">
            <v>0</v>
          </cell>
          <cell r="ES260">
            <v>0</v>
          </cell>
          <cell r="ET260">
            <v>0</v>
          </cell>
          <cell r="EU260">
            <v>0</v>
          </cell>
          <cell r="EV260">
            <v>0</v>
          </cell>
          <cell r="EW260">
            <v>0</v>
          </cell>
          <cell r="EX260">
            <v>0</v>
          </cell>
          <cell r="EY260">
            <v>0</v>
          </cell>
          <cell r="EZ260">
            <v>0</v>
          </cell>
          <cell r="FA260">
            <v>0</v>
          </cell>
          <cell r="FB260">
            <v>0</v>
          </cell>
          <cell r="FC260">
            <v>0</v>
          </cell>
          <cell r="FD260">
            <v>0</v>
          </cell>
          <cell r="FE260">
            <v>0</v>
          </cell>
          <cell r="FF260">
            <v>0</v>
          </cell>
          <cell r="FG260">
            <v>0</v>
          </cell>
          <cell r="FH260">
            <v>0</v>
          </cell>
          <cell r="FI260">
            <v>0</v>
          </cell>
          <cell r="FJ260">
            <v>0</v>
          </cell>
          <cell r="FK260">
            <v>0</v>
          </cell>
          <cell r="FL260">
            <v>0</v>
          </cell>
          <cell r="FM260">
            <v>0</v>
          </cell>
          <cell r="FN260">
            <v>0</v>
          </cell>
          <cell r="FO260">
            <v>0</v>
          </cell>
          <cell r="FP260">
            <v>0</v>
          </cell>
          <cell r="FQ260">
            <v>0</v>
          </cell>
          <cell r="FR260">
            <v>0</v>
          </cell>
          <cell r="FS260">
            <v>0</v>
          </cell>
          <cell r="FT260">
            <v>0</v>
          </cell>
          <cell r="FU260">
            <v>0</v>
          </cell>
          <cell r="FV260">
            <v>0</v>
          </cell>
          <cell r="FW260">
            <v>0</v>
          </cell>
          <cell r="FX260">
            <v>0</v>
          </cell>
          <cell r="FY260">
            <v>0</v>
          </cell>
          <cell r="FZ260">
            <v>0</v>
          </cell>
          <cell r="GA260">
            <v>0</v>
          </cell>
          <cell r="GB260">
            <v>0</v>
          </cell>
          <cell r="GC260">
            <v>0</v>
          </cell>
          <cell r="GD260">
            <v>0</v>
          </cell>
          <cell r="GE260">
            <v>0</v>
          </cell>
          <cell r="GF260">
            <v>0</v>
          </cell>
          <cell r="GG260">
            <v>0</v>
          </cell>
          <cell r="GH260">
            <v>0</v>
          </cell>
          <cell r="GI260">
            <v>0</v>
          </cell>
          <cell r="GJ260">
            <v>0</v>
          </cell>
          <cell r="GK260">
            <v>0</v>
          </cell>
          <cell r="GL260">
            <v>0</v>
          </cell>
          <cell r="GM260">
            <v>0</v>
          </cell>
          <cell r="GN260">
            <v>0</v>
          </cell>
          <cell r="GO260">
            <v>0</v>
          </cell>
          <cell r="GP260">
            <v>0</v>
          </cell>
          <cell r="GQ260">
            <v>0</v>
          </cell>
          <cell r="GR260">
            <v>0</v>
          </cell>
          <cell r="GS260">
            <v>0</v>
          </cell>
          <cell r="GT260">
            <v>0</v>
          </cell>
          <cell r="GU260">
            <v>0</v>
          </cell>
          <cell r="GV260">
            <v>0</v>
          </cell>
          <cell r="GW260">
            <v>0</v>
          </cell>
          <cell r="GX260">
            <v>0</v>
          </cell>
          <cell r="GY260">
            <v>0</v>
          </cell>
          <cell r="GZ260">
            <v>0</v>
          </cell>
          <cell r="HA260">
            <v>0</v>
          </cell>
          <cell r="HB260">
            <v>0</v>
          </cell>
          <cell r="HC260">
            <v>0</v>
          </cell>
          <cell r="HD260">
            <v>0</v>
          </cell>
          <cell r="HE260">
            <v>0</v>
          </cell>
          <cell r="HF260">
            <v>0</v>
          </cell>
          <cell r="HG260">
            <v>0</v>
          </cell>
          <cell r="HH260">
            <v>0</v>
          </cell>
          <cell r="HI260">
            <v>0</v>
          </cell>
          <cell r="HJ260">
            <v>0</v>
          </cell>
          <cell r="HK260">
            <v>0</v>
          </cell>
          <cell r="HL260">
            <v>0</v>
          </cell>
          <cell r="HM260">
            <v>0</v>
          </cell>
          <cell r="HN260">
            <v>0</v>
          </cell>
          <cell r="HO260">
            <v>0</v>
          </cell>
          <cell r="HP260">
            <v>0</v>
          </cell>
          <cell r="HQ260">
            <v>0</v>
          </cell>
          <cell r="HR260">
            <v>0</v>
          </cell>
          <cell r="HS260">
            <v>0</v>
          </cell>
          <cell r="HT260">
            <v>0</v>
          </cell>
          <cell r="HU260">
            <v>0</v>
          </cell>
          <cell r="HV260">
            <v>0</v>
          </cell>
          <cell r="HW260">
            <v>0</v>
          </cell>
          <cell r="HX260">
            <v>0</v>
          </cell>
          <cell r="HY260">
            <v>0</v>
          </cell>
          <cell r="HZ260">
            <v>0</v>
          </cell>
          <cell r="IA260">
            <v>0</v>
          </cell>
          <cell r="IB260">
            <v>0</v>
          </cell>
          <cell r="IC260">
            <v>0</v>
          </cell>
          <cell r="ID260">
            <v>0</v>
          </cell>
          <cell r="IE260">
            <v>0</v>
          </cell>
          <cell r="IF260">
            <v>0</v>
          </cell>
          <cell r="IG260">
            <v>0</v>
          </cell>
          <cell r="IH260">
            <v>0</v>
          </cell>
          <cell r="II260">
            <v>0</v>
          </cell>
          <cell r="IJ260">
            <v>0</v>
          </cell>
          <cell r="IK260">
            <v>0</v>
          </cell>
          <cell r="IL260">
            <v>0</v>
          </cell>
          <cell r="IM260">
            <v>0</v>
          </cell>
          <cell r="IN260">
            <v>0</v>
          </cell>
          <cell r="IO260">
            <v>0</v>
          </cell>
          <cell r="IP260">
            <v>0</v>
          </cell>
          <cell r="IQ260">
            <v>0</v>
          </cell>
          <cell r="IR260">
            <v>0</v>
          </cell>
          <cell r="IS260">
            <v>0</v>
          </cell>
          <cell r="IT260">
            <v>0</v>
          </cell>
          <cell r="IU260">
            <v>0</v>
          </cell>
          <cell r="IV260">
            <v>0</v>
          </cell>
          <cell r="IW260">
            <v>0</v>
          </cell>
          <cell r="IX260">
            <v>0</v>
          </cell>
          <cell r="IY260">
            <v>0</v>
          </cell>
          <cell r="IZ260">
            <v>0</v>
          </cell>
          <cell r="JA260">
            <v>0</v>
          </cell>
          <cell r="JB260">
            <v>0</v>
          </cell>
          <cell r="JC260">
            <v>0</v>
          </cell>
          <cell r="JD260">
            <v>0</v>
          </cell>
          <cell r="JE260">
            <v>0</v>
          </cell>
          <cell r="JF260">
            <v>0</v>
          </cell>
          <cell r="JG260">
            <v>0</v>
          </cell>
          <cell r="JH260">
            <v>0</v>
          </cell>
          <cell r="JI260">
            <v>0</v>
          </cell>
          <cell r="JJ260">
            <v>0</v>
          </cell>
          <cell r="JK260">
            <v>0</v>
          </cell>
          <cell r="JL260">
            <v>0</v>
          </cell>
          <cell r="JM260">
            <v>0</v>
          </cell>
          <cell r="JN260">
            <v>0</v>
          </cell>
          <cell r="JO260">
            <v>0</v>
          </cell>
          <cell r="JP260">
            <v>0</v>
          </cell>
          <cell r="JQ260">
            <v>0</v>
          </cell>
          <cell r="JR260">
            <v>0</v>
          </cell>
          <cell r="JS260">
            <v>0</v>
          </cell>
          <cell r="JT260">
            <v>0</v>
          </cell>
          <cell r="JU260">
            <v>0</v>
          </cell>
          <cell r="JV260">
            <v>0</v>
          </cell>
          <cell r="JW260">
            <v>0</v>
          </cell>
          <cell r="JX260">
            <v>0</v>
          </cell>
          <cell r="JY260">
            <v>0</v>
          </cell>
          <cell r="JZ260">
            <v>0</v>
          </cell>
          <cell r="KA260">
            <v>0</v>
          </cell>
          <cell r="KB260">
            <v>0</v>
          </cell>
          <cell r="KC260">
            <v>0</v>
          </cell>
          <cell r="KD260">
            <v>0</v>
          </cell>
          <cell r="KE260">
            <v>0</v>
          </cell>
          <cell r="KF260">
            <v>0</v>
          </cell>
          <cell r="KG260">
            <v>0</v>
          </cell>
          <cell r="KH260">
            <v>0</v>
          </cell>
          <cell r="KI260">
            <v>0</v>
          </cell>
          <cell r="KJ260">
            <v>0</v>
          </cell>
          <cell r="KK260">
            <v>0</v>
          </cell>
          <cell r="KL260">
            <v>0</v>
          </cell>
          <cell r="KM260">
            <v>0</v>
          </cell>
          <cell r="KN260">
            <v>0</v>
          </cell>
          <cell r="KO260">
            <v>0</v>
          </cell>
          <cell r="KP260">
            <v>0</v>
          </cell>
          <cell r="KQ260">
            <v>0</v>
          </cell>
          <cell r="KR260">
            <v>0</v>
          </cell>
          <cell r="KS260">
            <v>0</v>
          </cell>
          <cell r="KT260">
            <v>0</v>
          </cell>
          <cell r="KU260">
            <v>0</v>
          </cell>
          <cell r="KV260">
            <v>0</v>
          </cell>
          <cell r="KW260">
            <v>0</v>
          </cell>
          <cell r="KX260">
            <v>0</v>
          </cell>
          <cell r="KY260">
            <v>0</v>
          </cell>
          <cell r="KZ260">
            <v>0</v>
          </cell>
          <cell r="LA260">
            <v>0</v>
          </cell>
          <cell r="LB260">
            <v>0</v>
          </cell>
          <cell r="LC260">
            <v>0</v>
          </cell>
          <cell r="LD260">
            <v>0</v>
          </cell>
          <cell r="LE260">
            <v>0</v>
          </cell>
          <cell r="LF260">
            <v>0</v>
          </cell>
          <cell r="LG260">
            <v>0</v>
          </cell>
          <cell r="LH260">
            <v>0</v>
          </cell>
          <cell r="LI260">
            <v>0</v>
          </cell>
          <cell r="LJ260">
            <v>0</v>
          </cell>
          <cell r="LK260">
            <v>0</v>
          </cell>
          <cell r="LL260">
            <v>0</v>
          </cell>
          <cell r="LM260">
            <v>0</v>
          </cell>
          <cell r="LN260">
            <v>0</v>
          </cell>
          <cell r="LO260">
            <v>0</v>
          </cell>
          <cell r="LP260">
            <v>0</v>
          </cell>
          <cell r="LQ260">
            <v>0</v>
          </cell>
          <cell r="LR260">
            <v>0</v>
          </cell>
          <cell r="LS260">
            <v>0</v>
          </cell>
          <cell r="LT260">
            <v>0</v>
          </cell>
          <cell r="LU260">
            <v>0</v>
          </cell>
          <cell r="LV260">
            <v>0</v>
          </cell>
          <cell r="LW260">
            <v>0</v>
          </cell>
          <cell r="LX260">
            <v>0</v>
          </cell>
          <cell r="LY260">
            <v>0</v>
          </cell>
          <cell r="LZ260">
            <v>0</v>
          </cell>
          <cell r="MA260">
            <v>0</v>
          </cell>
          <cell r="MB260">
            <v>0</v>
          </cell>
          <cell r="MC260">
            <v>0</v>
          </cell>
          <cell r="MD260">
            <v>0</v>
          </cell>
          <cell r="ME260">
            <v>0</v>
          </cell>
          <cell r="MF260">
            <v>0</v>
          </cell>
          <cell r="MG260">
            <v>0</v>
          </cell>
          <cell r="MH260">
            <v>0</v>
          </cell>
          <cell r="MI260">
            <v>0</v>
          </cell>
          <cell r="MJ260">
            <v>0</v>
          </cell>
          <cell r="MK260">
            <v>0</v>
          </cell>
          <cell r="ML260">
            <v>0</v>
          </cell>
          <cell r="MM260">
            <v>0</v>
          </cell>
          <cell r="MN260">
            <v>0</v>
          </cell>
        </row>
        <row r="276">
          <cell r="MQ276">
            <v>0</v>
          </cell>
          <cell r="MR276">
            <v>0</v>
          </cell>
          <cell r="MS276">
            <v>0</v>
          </cell>
          <cell r="MT276">
            <v>0</v>
          </cell>
          <cell r="MU276">
            <v>0</v>
          </cell>
          <cell r="MV276">
            <v>0</v>
          </cell>
          <cell r="MW276">
            <v>0</v>
          </cell>
          <cell r="MX276">
            <v>0</v>
          </cell>
          <cell r="MY276">
            <v>0</v>
          </cell>
          <cell r="MZ276">
            <v>0</v>
          </cell>
          <cell r="NA276">
            <v>0</v>
          </cell>
          <cell r="NB276">
            <v>0</v>
          </cell>
          <cell r="NC276">
            <v>0</v>
          </cell>
          <cell r="ND276">
            <v>0</v>
          </cell>
          <cell r="NE276">
            <v>0</v>
          </cell>
          <cell r="NF276">
            <v>0</v>
          </cell>
          <cell r="NG276">
            <v>0</v>
          </cell>
          <cell r="NH276">
            <v>0</v>
          </cell>
          <cell r="NI276">
            <v>0</v>
          </cell>
          <cell r="NJ276">
            <v>0</v>
          </cell>
          <cell r="NK276">
            <v>0</v>
          </cell>
          <cell r="NL276">
            <v>0</v>
          </cell>
          <cell r="NM276">
            <v>0</v>
          </cell>
          <cell r="NN276">
            <v>0</v>
          </cell>
          <cell r="NO276">
            <v>0</v>
          </cell>
          <cell r="NP276">
            <v>0</v>
          </cell>
          <cell r="NQ276">
            <v>0</v>
          </cell>
          <cell r="NR276">
            <v>0</v>
          </cell>
          <cell r="NS276">
            <v>0</v>
          </cell>
        </row>
        <row r="292">
          <cell r="MQ292">
            <v>0</v>
          </cell>
          <cell r="MR292">
            <v>0</v>
          </cell>
          <cell r="MS292">
            <v>0</v>
          </cell>
          <cell r="MT292">
            <v>0</v>
          </cell>
          <cell r="MU292">
            <v>0</v>
          </cell>
          <cell r="MV292">
            <v>0</v>
          </cell>
          <cell r="MW292">
            <v>0</v>
          </cell>
          <cell r="MX292">
            <v>0</v>
          </cell>
          <cell r="MY292">
            <v>0</v>
          </cell>
          <cell r="MZ292">
            <v>0</v>
          </cell>
          <cell r="NA292">
            <v>0</v>
          </cell>
          <cell r="NB292">
            <v>0</v>
          </cell>
          <cell r="NC292">
            <v>0</v>
          </cell>
          <cell r="ND292">
            <v>0</v>
          </cell>
          <cell r="NE292">
            <v>0</v>
          </cell>
          <cell r="NF292">
            <v>0</v>
          </cell>
          <cell r="NG292">
            <v>0</v>
          </cell>
          <cell r="NH292">
            <v>0</v>
          </cell>
          <cell r="NI292">
            <v>0</v>
          </cell>
          <cell r="NJ292">
            <v>0</v>
          </cell>
          <cell r="NK292">
            <v>0</v>
          </cell>
          <cell r="NL292">
            <v>0</v>
          </cell>
          <cell r="NM292">
            <v>0</v>
          </cell>
          <cell r="NN292">
            <v>0</v>
          </cell>
          <cell r="NO292">
            <v>0</v>
          </cell>
          <cell r="NP292">
            <v>0</v>
          </cell>
          <cell r="NQ292">
            <v>0</v>
          </cell>
          <cell r="NR292">
            <v>0</v>
          </cell>
          <cell r="NS292">
            <v>0</v>
          </cell>
        </row>
        <row r="312">
          <cell r="C312" t="str">
            <v>Standard Offer Program</v>
          </cell>
        </row>
      </sheetData>
      <sheetData sheetId="11">
        <row r="6">
          <cell r="E6">
            <v>44562</v>
          </cell>
          <cell r="F6">
            <v>44593</v>
          </cell>
          <cell r="G6">
            <v>44621</v>
          </cell>
          <cell r="H6">
            <v>44652</v>
          </cell>
          <cell r="I6">
            <v>44682</v>
          </cell>
          <cell r="J6">
            <v>44713</v>
          </cell>
          <cell r="K6">
            <v>44743</v>
          </cell>
          <cell r="L6">
            <v>44774</v>
          </cell>
          <cell r="M6">
            <v>44805</v>
          </cell>
          <cell r="N6">
            <v>44835</v>
          </cell>
          <cell r="O6">
            <v>44866</v>
          </cell>
          <cell r="P6">
            <v>44896</v>
          </cell>
          <cell r="Q6">
            <v>44927</v>
          </cell>
          <cell r="R6">
            <v>44958</v>
          </cell>
          <cell r="S6">
            <v>44986</v>
          </cell>
          <cell r="T6">
            <v>45017</v>
          </cell>
          <cell r="U6">
            <v>45047</v>
          </cell>
          <cell r="V6">
            <v>45078</v>
          </cell>
          <cell r="W6">
            <v>45108</v>
          </cell>
          <cell r="X6">
            <v>45139</v>
          </cell>
          <cell r="Y6">
            <v>45170</v>
          </cell>
          <cell r="Z6">
            <v>45200</v>
          </cell>
          <cell r="AA6">
            <v>45231</v>
          </cell>
          <cell r="AB6">
            <v>45261</v>
          </cell>
          <cell r="AC6">
            <v>45292</v>
          </cell>
          <cell r="AD6">
            <v>45323</v>
          </cell>
          <cell r="AE6">
            <v>45352</v>
          </cell>
          <cell r="AF6">
            <v>45383</v>
          </cell>
          <cell r="AG6">
            <v>45413</v>
          </cell>
          <cell r="AH6">
            <v>45444</v>
          </cell>
          <cell r="AI6">
            <v>45474</v>
          </cell>
          <cell r="AJ6">
            <v>45505</v>
          </cell>
          <cell r="AK6">
            <v>45536</v>
          </cell>
          <cell r="AL6">
            <v>45566</v>
          </cell>
          <cell r="AM6">
            <v>45597</v>
          </cell>
          <cell r="AN6">
            <v>45627</v>
          </cell>
          <cell r="AO6">
            <v>45658</v>
          </cell>
          <cell r="AP6">
            <v>45689</v>
          </cell>
          <cell r="AQ6">
            <v>45717</v>
          </cell>
          <cell r="AR6">
            <v>45748</v>
          </cell>
          <cell r="AS6">
            <v>45778</v>
          </cell>
          <cell r="AT6">
            <v>45809</v>
          </cell>
          <cell r="AU6">
            <v>45839</v>
          </cell>
          <cell r="AV6">
            <v>45870</v>
          </cell>
          <cell r="AW6">
            <v>45901</v>
          </cell>
          <cell r="AX6">
            <v>45931</v>
          </cell>
          <cell r="AY6">
            <v>45962</v>
          </cell>
          <cell r="AZ6">
            <v>45992</v>
          </cell>
          <cell r="BA6">
            <v>46023</v>
          </cell>
          <cell r="BB6">
            <v>46054</v>
          </cell>
          <cell r="BC6">
            <v>46082</v>
          </cell>
          <cell r="BD6">
            <v>46113</v>
          </cell>
          <cell r="BE6">
            <v>46143</v>
          </cell>
          <cell r="BF6">
            <v>46174</v>
          </cell>
          <cell r="BG6">
            <v>46204</v>
          </cell>
          <cell r="BH6">
            <v>46235</v>
          </cell>
          <cell r="BI6">
            <v>46266</v>
          </cell>
          <cell r="BJ6">
            <v>46296</v>
          </cell>
          <cell r="BK6">
            <v>46327</v>
          </cell>
          <cell r="BL6">
            <v>46357</v>
          </cell>
          <cell r="BM6">
            <v>46388</v>
          </cell>
          <cell r="BN6">
            <v>46419</v>
          </cell>
          <cell r="BO6">
            <v>46447</v>
          </cell>
          <cell r="BP6">
            <v>46478</v>
          </cell>
          <cell r="BQ6">
            <v>46508</v>
          </cell>
          <cell r="BR6">
            <v>46539</v>
          </cell>
          <cell r="BS6">
            <v>46569</v>
          </cell>
          <cell r="BT6">
            <v>46600</v>
          </cell>
          <cell r="BU6">
            <v>46631</v>
          </cell>
          <cell r="BV6">
            <v>46661</v>
          </cell>
          <cell r="BW6">
            <v>46692</v>
          </cell>
          <cell r="BX6">
            <v>46722</v>
          </cell>
          <cell r="BY6">
            <v>46753</v>
          </cell>
          <cell r="BZ6">
            <v>46784</v>
          </cell>
          <cell r="CA6">
            <v>46813</v>
          </cell>
          <cell r="CB6">
            <v>46844</v>
          </cell>
          <cell r="CC6">
            <v>46874</v>
          </cell>
          <cell r="CD6">
            <v>46905</v>
          </cell>
          <cell r="CE6">
            <v>46935</v>
          </cell>
          <cell r="CF6">
            <v>46966</v>
          </cell>
          <cell r="CG6">
            <v>46997</v>
          </cell>
          <cell r="CH6">
            <v>47027</v>
          </cell>
          <cell r="CI6">
            <v>47058</v>
          </cell>
          <cell r="CJ6">
            <v>47088</v>
          </cell>
          <cell r="CK6">
            <v>47119</v>
          </cell>
          <cell r="CL6">
            <v>47150</v>
          </cell>
          <cell r="CM6">
            <v>47178</v>
          </cell>
          <cell r="CN6">
            <v>47209</v>
          </cell>
          <cell r="CO6">
            <v>47239</v>
          </cell>
          <cell r="CP6">
            <v>47270</v>
          </cell>
          <cell r="CQ6">
            <v>47300</v>
          </cell>
          <cell r="CR6">
            <v>47331</v>
          </cell>
          <cell r="CS6">
            <v>47362</v>
          </cell>
          <cell r="CT6">
            <v>47392</v>
          </cell>
          <cell r="CU6">
            <v>47423</v>
          </cell>
          <cell r="CV6">
            <v>47453</v>
          </cell>
          <cell r="CW6">
            <v>47484</v>
          </cell>
          <cell r="CX6">
            <v>47515</v>
          </cell>
          <cell r="CY6">
            <v>47543</v>
          </cell>
          <cell r="CZ6">
            <v>47574</v>
          </cell>
          <cell r="DA6">
            <v>47604</v>
          </cell>
          <cell r="DB6">
            <v>47635</v>
          </cell>
          <cell r="DC6">
            <v>47665</v>
          </cell>
          <cell r="DD6">
            <v>47696</v>
          </cell>
          <cell r="DE6">
            <v>47727</v>
          </cell>
          <cell r="DF6">
            <v>47757</v>
          </cell>
          <cell r="DG6">
            <v>47788</v>
          </cell>
          <cell r="DH6">
            <v>47818</v>
          </cell>
          <cell r="DI6">
            <v>47849</v>
          </cell>
          <cell r="DJ6">
            <v>47880</v>
          </cell>
          <cell r="DK6">
            <v>47908</v>
          </cell>
          <cell r="DL6">
            <v>47939</v>
          </cell>
          <cell r="DM6">
            <v>47969</v>
          </cell>
          <cell r="DN6">
            <v>48000</v>
          </cell>
          <cell r="DO6">
            <v>48030</v>
          </cell>
          <cell r="DP6">
            <v>48061</v>
          </cell>
          <cell r="DQ6">
            <v>48092</v>
          </cell>
          <cell r="DR6">
            <v>48122</v>
          </cell>
          <cell r="DS6">
            <v>48153</v>
          </cell>
          <cell r="DT6">
            <v>48183</v>
          </cell>
          <cell r="DU6">
            <v>48214</v>
          </cell>
          <cell r="DV6">
            <v>48245</v>
          </cell>
          <cell r="DW6">
            <v>48274</v>
          </cell>
          <cell r="DX6">
            <v>48305</v>
          </cell>
          <cell r="DY6">
            <v>48335</v>
          </cell>
          <cell r="DZ6">
            <v>48366</v>
          </cell>
          <cell r="EA6">
            <v>48396</v>
          </cell>
          <cell r="EB6">
            <v>48427</v>
          </cell>
          <cell r="EC6">
            <v>48458</v>
          </cell>
          <cell r="ED6">
            <v>48488</v>
          </cell>
          <cell r="EE6">
            <v>48519</v>
          </cell>
          <cell r="EF6">
            <v>48549</v>
          </cell>
          <cell r="EG6">
            <v>48580</v>
          </cell>
          <cell r="EH6">
            <v>48611</v>
          </cell>
          <cell r="EI6">
            <v>48639</v>
          </cell>
          <cell r="EJ6">
            <v>48670</v>
          </cell>
          <cell r="EK6">
            <v>48700</v>
          </cell>
          <cell r="EL6">
            <v>48731</v>
          </cell>
          <cell r="EM6">
            <v>48761</v>
          </cell>
          <cell r="EN6">
            <v>48792</v>
          </cell>
          <cell r="EO6">
            <v>48823</v>
          </cell>
          <cell r="EP6">
            <v>48853</v>
          </cell>
          <cell r="EQ6">
            <v>48884</v>
          </cell>
          <cell r="ER6">
            <v>48914</v>
          </cell>
          <cell r="ES6">
            <v>48945</v>
          </cell>
          <cell r="ET6">
            <v>48976</v>
          </cell>
          <cell r="EU6">
            <v>49004</v>
          </cell>
          <cell r="EV6">
            <v>49035</v>
          </cell>
          <cell r="EW6">
            <v>49065</v>
          </cell>
          <cell r="EX6">
            <v>49096</v>
          </cell>
          <cell r="EY6">
            <v>49126</v>
          </cell>
          <cell r="EZ6">
            <v>49157</v>
          </cell>
          <cell r="FA6">
            <v>49188</v>
          </cell>
          <cell r="FB6">
            <v>49218</v>
          </cell>
          <cell r="FC6">
            <v>49249</v>
          </cell>
          <cell r="FD6">
            <v>49279</v>
          </cell>
          <cell r="FE6">
            <v>49310</v>
          </cell>
          <cell r="FF6">
            <v>49341</v>
          </cell>
          <cell r="FG6">
            <v>49369</v>
          </cell>
          <cell r="FH6">
            <v>49400</v>
          </cell>
          <cell r="FI6">
            <v>49430</v>
          </cell>
          <cell r="FJ6">
            <v>49461</v>
          </cell>
          <cell r="FK6">
            <v>49491</v>
          </cell>
          <cell r="FL6">
            <v>49522</v>
          </cell>
          <cell r="FM6">
            <v>49553</v>
          </cell>
          <cell r="FN6">
            <v>49583</v>
          </cell>
          <cell r="FO6">
            <v>49614</v>
          </cell>
          <cell r="FP6">
            <v>49644</v>
          </cell>
          <cell r="FQ6">
            <v>49675</v>
          </cell>
          <cell r="FR6">
            <v>49706</v>
          </cell>
          <cell r="FS6">
            <v>49735</v>
          </cell>
          <cell r="FT6">
            <v>49766</v>
          </cell>
          <cell r="FU6">
            <v>49796</v>
          </cell>
          <cell r="FV6">
            <v>49827</v>
          </cell>
          <cell r="FW6">
            <v>49857</v>
          </cell>
          <cell r="FX6">
            <v>49888</v>
          </cell>
          <cell r="FY6">
            <v>49919</v>
          </cell>
          <cell r="FZ6">
            <v>49949</v>
          </cell>
          <cell r="GA6">
            <v>49980</v>
          </cell>
          <cell r="GB6">
            <v>50010</v>
          </cell>
          <cell r="GC6">
            <v>50041</v>
          </cell>
          <cell r="GD6">
            <v>50072</v>
          </cell>
          <cell r="GE6">
            <v>50100</v>
          </cell>
          <cell r="GF6">
            <v>50131</v>
          </cell>
          <cell r="GG6">
            <v>50161</v>
          </cell>
          <cell r="GH6">
            <v>50192</v>
          </cell>
          <cell r="GI6">
            <v>50222</v>
          </cell>
          <cell r="GJ6">
            <v>50253</v>
          </cell>
          <cell r="GK6">
            <v>50284</v>
          </cell>
          <cell r="GL6">
            <v>50314</v>
          </cell>
          <cell r="GM6">
            <v>50345</v>
          </cell>
          <cell r="GN6">
            <v>50375</v>
          </cell>
          <cell r="GO6">
            <v>50406</v>
          </cell>
          <cell r="GP6">
            <v>50437</v>
          </cell>
          <cell r="GQ6">
            <v>50465</v>
          </cell>
          <cell r="GR6">
            <v>50496</v>
          </cell>
          <cell r="GS6">
            <v>50526</v>
          </cell>
          <cell r="GT6">
            <v>50557</v>
          </cell>
          <cell r="GU6">
            <v>50587</v>
          </cell>
          <cell r="GV6">
            <v>50618</v>
          </cell>
          <cell r="GW6">
            <v>50649</v>
          </cell>
          <cell r="GX6">
            <v>50679</v>
          </cell>
          <cell r="GY6">
            <v>50710</v>
          </cell>
          <cell r="GZ6">
            <v>50740</v>
          </cell>
          <cell r="HA6">
            <v>50771</v>
          </cell>
          <cell r="HB6">
            <v>50802</v>
          </cell>
          <cell r="HC6">
            <v>50830</v>
          </cell>
          <cell r="HD6">
            <v>50861</v>
          </cell>
          <cell r="HE6">
            <v>50891</v>
          </cell>
          <cell r="HF6">
            <v>50922</v>
          </cell>
          <cell r="HG6">
            <v>50952</v>
          </cell>
          <cell r="HH6">
            <v>50983</v>
          </cell>
          <cell r="HI6">
            <v>51014</v>
          </cell>
          <cell r="HJ6">
            <v>51044</v>
          </cell>
          <cell r="HK6">
            <v>51075</v>
          </cell>
          <cell r="HL6">
            <v>51105</v>
          </cell>
          <cell r="HM6">
            <v>51136</v>
          </cell>
          <cell r="HN6">
            <v>51167</v>
          </cell>
          <cell r="HO6">
            <v>51196</v>
          </cell>
          <cell r="HP6">
            <v>51227</v>
          </cell>
          <cell r="HQ6">
            <v>51257</v>
          </cell>
          <cell r="HR6">
            <v>51288</v>
          </cell>
          <cell r="HS6">
            <v>51318</v>
          </cell>
          <cell r="HT6">
            <v>51349</v>
          </cell>
          <cell r="HU6">
            <v>51380</v>
          </cell>
          <cell r="HV6">
            <v>51410</v>
          </cell>
          <cell r="HW6">
            <v>51441</v>
          </cell>
          <cell r="HX6">
            <v>51471</v>
          </cell>
          <cell r="HY6">
            <v>51502</v>
          </cell>
          <cell r="HZ6">
            <v>51533</v>
          </cell>
          <cell r="IA6">
            <v>51561</v>
          </cell>
          <cell r="IB6">
            <v>51592</v>
          </cell>
          <cell r="IC6">
            <v>51622</v>
          </cell>
          <cell r="ID6">
            <v>51653</v>
          </cell>
          <cell r="IE6">
            <v>51683</v>
          </cell>
          <cell r="IF6">
            <v>51714</v>
          </cell>
          <cell r="IG6">
            <v>51745</v>
          </cell>
          <cell r="IH6">
            <v>51775</v>
          </cell>
          <cell r="II6">
            <v>51806</v>
          </cell>
          <cell r="IJ6">
            <v>51836</v>
          </cell>
          <cell r="IK6">
            <v>51867</v>
          </cell>
          <cell r="IL6">
            <v>51898</v>
          </cell>
          <cell r="IM6">
            <v>51926</v>
          </cell>
          <cell r="IN6">
            <v>51957</v>
          </cell>
          <cell r="IO6">
            <v>51987</v>
          </cell>
          <cell r="IP6">
            <v>52018</v>
          </cell>
          <cell r="IQ6">
            <v>52048</v>
          </cell>
          <cell r="IR6">
            <v>52079</v>
          </cell>
          <cell r="IS6">
            <v>52110</v>
          </cell>
          <cell r="IT6">
            <v>52140</v>
          </cell>
          <cell r="IU6">
            <v>52171</v>
          </cell>
          <cell r="IV6">
            <v>52201</v>
          </cell>
          <cell r="IW6">
            <v>52232</v>
          </cell>
          <cell r="IX6">
            <v>52263</v>
          </cell>
          <cell r="IY6">
            <v>52291</v>
          </cell>
          <cell r="IZ6">
            <v>52322</v>
          </cell>
          <cell r="JA6">
            <v>52352</v>
          </cell>
          <cell r="JB6">
            <v>52383</v>
          </cell>
          <cell r="JC6">
            <v>52413</v>
          </cell>
          <cell r="JD6">
            <v>52444</v>
          </cell>
          <cell r="JE6">
            <v>52475</v>
          </cell>
          <cell r="JF6">
            <v>52505</v>
          </cell>
          <cell r="JG6">
            <v>52536</v>
          </cell>
          <cell r="JH6">
            <v>52566</v>
          </cell>
          <cell r="JI6">
            <v>52597</v>
          </cell>
          <cell r="JJ6">
            <v>52628</v>
          </cell>
          <cell r="JK6">
            <v>52657</v>
          </cell>
          <cell r="JL6">
            <v>52688</v>
          </cell>
          <cell r="JM6">
            <v>52718</v>
          </cell>
          <cell r="JN6">
            <v>52749</v>
          </cell>
          <cell r="JO6">
            <v>52779</v>
          </cell>
          <cell r="JP6">
            <v>52810</v>
          </cell>
          <cell r="JQ6">
            <v>52841</v>
          </cell>
          <cell r="JR6">
            <v>52871</v>
          </cell>
          <cell r="JS6">
            <v>52902</v>
          </cell>
          <cell r="JT6">
            <v>52932</v>
          </cell>
          <cell r="JU6">
            <v>52963</v>
          </cell>
          <cell r="JV6">
            <v>52994</v>
          </cell>
          <cell r="JW6">
            <v>53022</v>
          </cell>
          <cell r="JX6">
            <v>53053</v>
          </cell>
          <cell r="JY6">
            <v>53083</v>
          </cell>
          <cell r="JZ6">
            <v>53114</v>
          </cell>
          <cell r="KA6">
            <v>53144</v>
          </cell>
          <cell r="KB6">
            <v>53175</v>
          </cell>
          <cell r="KC6">
            <v>53206</v>
          </cell>
          <cell r="KD6">
            <v>53236</v>
          </cell>
          <cell r="KE6">
            <v>53267</v>
          </cell>
          <cell r="KF6">
            <v>53297</v>
          </cell>
          <cell r="KG6">
            <v>53328</v>
          </cell>
          <cell r="KH6">
            <v>53359</v>
          </cell>
          <cell r="KI6">
            <v>53387</v>
          </cell>
          <cell r="KJ6">
            <v>53418</v>
          </cell>
          <cell r="KK6">
            <v>53448</v>
          </cell>
          <cell r="KL6">
            <v>53479</v>
          </cell>
          <cell r="KM6">
            <v>53509</v>
          </cell>
          <cell r="KN6">
            <v>53540</v>
          </cell>
          <cell r="KO6">
            <v>53571</v>
          </cell>
          <cell r="KP6">
            <v>53601</v>
          </cell>
          <cell r="KQ6">
            <v>53632</v>
          </cell>
          <cell r="KR6">
            <v>53662</v>
          </cell>
          <cell r="KS6">
            <v>53693</v>
          </cell>
          <cell r="KT6">
            <v>53724</v>
          </cell>
          <cell r="KU6">
            <v>53752</v>
          </cell>
          <cell r="KV6">
            <v>53783</v>
          </cell>
          <cell r="KW6">
            <v>53813</v>
          </cell>
          <cell r="KX6">
            <v>53844</v>
          </cell>
          <cell r="KY6">
            <v>53874</v>
          </cell>
          <cell r="KZ6">
            <v>53905</v>
          </cell>
          <cell r="LA6">
            <v>53936</v>
          </cell>
          <cell r="LB6">
            <v>53966</v>
          </cell>
          <cell r="LC6">
            <v>53997</v>
          </cell>
          <cell r="LD6">
            <v>54027</v>
          </cell>
          <cell r="LE6">
            <v>54058</v>
          </cell>
          <cell r="LF6">
            <v>54089</v>
          </cell>
          <cell r="LG6">
            <v>54118</v>
          </cell>
          <cell r="LH6">
            <v>54149</v>
          </cell>
          <cell r="LI6">
            <v>54179</v>
          </cell>
          <cell r="LJ6">
            <v>54210</v>
          </cell>
          <cell r="LK6">
            <v>54240</v>
          </cell>
          <cell r="LL6">
            <v>54271</v>
          </cell>
          <cell r="LM6">
            <v>54302</v>
          </cell>
          <cell r="LN6">
            <v>54332</v>
          </cell>
          <cell r="LO6">
            <v>54363</v>
          </cell>
          <cell r="LP6">
            <v>54393</v>
          </cell>
          <cell r="LQ6">
            <v>54424</v>
          </cell>
          <cell r="LR6">
            <v>54455</v>
          </cell>
          <cell r="LS6">
            <v>54483</v>
          </cell>
          <cell r="LT6">
            <v>54514</v>
          </cell>
          <cell r="LU6">
            <v>54544</v>
          </cell>
          <cell r="LV6">
            <v>54575</v>
          </cell>
          <cell r="LW6">
            <v>54605</v>
          </cell>
          <cell r="LX6">
            <v>54636</v>
          </cell>
          <cell r="LY6">
            <v>54667</v>
          </cell>
          <cell r="LZ6">
            <v>54697</v>
          </cell>
          <cell r="MA6">
            <v>54728</v>
          </cell>
          <cell r="MB6">
            <v>54758</v>
          </cell>
          <cell r="MC6">
            <v>54789</v>
          </cell>
          <cell r="MD6">
            <v>54820</v>
          </cell>
          <cell r="ME6">
            <v>54848</v>
          </cell>
          <cell r="MF6">
            <v>54879</v>
          </cell>
          <cell r="MG6">
            <v>54909</v>
          </cell>
          <cell r="MH6">
            <v>54940</v>
          </cell>
          <cell r="MI6">
            <v>54970</v>
          </cell>
          <cell r="MJ6">
            <v>55001</v>
          </cell>
          <cell r="MK6">
            <v>55032</v>
          </cell>
          <cell r="ML6">
            <v>55062</v>
          </cell>
          <cell r="MM6">
            <v>55093</v>
          </cell>
          <cell r="MN6">
            <v>55123</v>
          </cell>
        </row>
        <row r="9">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cell r="CL9">
            <v>0</v>
          </cell>
          <cell r="CM9">
            <v>0</v>
          </cell>
          <cell r="CN9">
            <v>0</v>
          </cell>
          <cell r="CO9">
            <v>0</v>
          </cell>
          <cell r="CP9">
            <v>0</v>
          </cell>
          <cell r="CQ9">
            <v>0</v>
          </cell>
          <cell r="CR9">
            <v>0</v>
          </cell>
          <cell r="CS9">
            <v>0</v>
          </cell>
          <cell r="CT9">
            <v>0</v>
          </cell>
          <cell r="CU9">
            <v>0</v>
          </cell>
          <cell r="CV9">
            <v>0</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v>0</v>
          </cell>
          <cell r="DM9">
            <v>0</v>
          </cell>
          <cell r="DN9">
            <v>0</v>
          </cell>
          <cell r="DO9">
            <v>0</v>
          </cell>
          <cell r="DP9">
            <v>0</v>
          </cell>
          <cell r="DQ9">
            <v>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0</v>
          </cell>
          <cell r="EW9">
            <v>0</v>
          </cell>
          <cell r="EX9">
            <v>0</v>
          </cell>
          <cell r="EY9">
            <v>0</v>
          </cell>
          <cell r="EZ9">
            <v>0</v>
          </cell>
          <cell r="FA9">
            <v>0</v>
          </cell>
          <cell r="FB9">
            <v>0</v>
          </cell>
          <cell r="FC9">
            <v>0</v>
          </cell>
          <cell r="FD9">
            <v>0</v>
          </cell>
          <cell r="FE9">
            <v>0</v>
          </cell>
          <cell r="FF9">
            <v>0</v>
          </cell>
          <cell r="FG9">
            <v>0</v>
          </cell>
          <cell r="FH9">
            <v>0</v>
          </cell>
          <cell r="FI9">
            <v>0</v>
          </cell>
          <cell r="FJ9">
            <v>0</v>
          </cell>
          <cell r="FK9">
            <v>0</v>
          </cell>
          <cell r="FL9">
            <v>0</v>
          </cell>
          <cell r="FM9">
            <v>0</v>
          </cell>
          <cell r="FN9">
            <v>0</v>
          </cell>
          <cell r="FO9">
            <v>0</v>
          </cell>
          <cell r="FP9">
            <v>0</v>
          </cell>
          <cell r="FQ9">
            <v>0</v>
          </cell>
          <cell r="FR9">
            <v>0</v>
          </cell>
          <cell r="FS9">
            <v>0</v>
          </cell>
          <cell r="FT9">
            <v>0</v>
          </cell>
          <cell r="FU9">
            <v>0</v>
          </cell>
          <cell r="FV9">
            <v>0</v>
          </cell>
          <cell r="FW9">
            <v>0</v>
          </cell>
          <cell r="FX9">
            <v>0</v>
          </cell>
          <cell r="FY9">
            <v>0</v>
          </cell>
          <cell r="FZ9">
            <v>0</v>
          </cell>
          <cell r="GA9">
            <v>0</v>
          </cell>
          <cell r="GB9">
            <v>0</v>
          </cell>
          <cell r="GC9">
            <v>0</v>
          </cell>
          <cell r="GD9">
            <v>0</v>
          </cell>
          <cell r="GE9">
            <v>0</v>
          </cell>
          <cell r="GF9">
            <v>0</v>
          </cell>
          <cell r="GG9">
            <v>0</v>
          </cell>
          <cell r="GH9">
            <v>0</v>
          </cell>
          <cell r="GI9">
            <v>0</v>
          </cell>
          <cell r="GJ9">
            <v>0</v>
          </cell>
          <cell r="GK9">
            <v>0</v>
          </cell>
          <cell r="GL9">
            <v>0</v>
          </cell>
          <cell r="GM9">
            <v>0</v>
          </cell>
          <cell r="GN9">
            <v>0</v>
          </cell>
          <cell r="GO9">
            <v>0</v>
          </cell>
          <cell r="GP9">
            <v>0</v>
          </cell>
          <cell r="GQ9">
            <v>0</v>
          </cell>
          <cell r="GR9">
            <v>0</v>
          </cell>
          <cell r="GS9">
            <v>0</v>
          </cell>
          <cell r="GT9">
            <v>0</v>
          </cell>
          <cell r="GU9">
            <v>0</v>
          </cell>
          <cell r="GV9">
            <v>0</v>
          </cell>
          <cell r="GW9">
            <v>0</v>
          </cell>
          <cell r="GX9">
            <v>0</v>
          </cell>
          <cell r="GY9">
            <v>0</v>
          </cell>
          <cell r="GZ9">
            <v>0</v>
          </cell>
          <cell r="HA9">
            <v>0</v>
          </cell>
          <cell r="HB9">
            <v>0</v>
          </cell>
          <cell r="HC9">
            <v>0</v>
          </cell>
          <cell r="HD9">
            <v>0</v>
          </cell>
          <cell r="HE9">
            <v>0</v>
          </cell>
          <cell r="HF9">
            <v>0</v>
          </cell>
          <cell r="HG9">
            <v>0</v>
          </cell>
          <cell r="HH9">
            <v>0</v>
          </cell>
          <cell r="HI9">
            <v>0</v>
          </cell>
          <cell r="HJ9">
            <v>0</v>
          </cell>
          <cell r="HK9">
            <v>0</v>
          </cell>
          <cell r="HL9">
            <v>0</v>
          </cell>
          <cell r="HM9">
            <v>0</v>
          </cell>
          <cell r="HN9">
            <v>0</v>
          </cell>
          <cell r="HO9">
            <v>0</v>
          </cell>
          <cell r="HP9">
            <v>0</v>
          </cell>
          <cell r="HQ9">
            <v>0</v>
          </cell>
          <cell r="HR9">
            <v>0</v>
          </cell>
          <cell r="HS9">
            <v>0</v>
          </cell>
          <cell r="HT9">
            <v>0</v>
          </cell>
          <cell r="HU9">
            <v>0</v>
          </cell>
          <cell r="HV9">
            <v>0</v>
          </cell>
          <cell r="HW9">
            <v>0</v>
          </cell>
          <cell r="HX9">
            <v>0</v>
          </cell>
          <cell r="HY9">
            <v>0</v>
          </cell>
          <cell r="HZ9">
            <v>0</v>
          </cell>
          <cell r="IA9">
            <v>0</v>
          </cell>
          <cell r="IB9">
            <v>0</v>
          </cell>
          <cell r="IC9">
            <v>0</v>
          </cell>
          <cell r="ID9">
            <v>0</v>
          </cell>
          <cell r="IE9">
            <v>0</v>
          </cell>
          <cell r="IF9">
            <v>0</v>
          </cell>
          <cell r="IG9">
            <v>0</v>
          </cell>
          <cell r="IH9">
            <v>0</v>
          </cell>
          <cell r="II9">
            <v>0</v>
          </cell>
          <cell r="IJ9">
            <v>0</v>
          </cell>
          <cell r="IK9">
            <v>0</v>
          </cell>
          <cell r="IL9">
            <v>0</v>
          </cell>
          <cell r="IM9">
            <v>0</v>
          </cell>
          <cell r="IN9">
            <v>0</v>
          </cell>
          <cell r="IO9">
            <v>0</v>
          </cell>
          <cell r="IP9">
            <v>0</v>
          </cell>
          <cell r="IQ9">
            <v>0</v>
          </cell>
          <cell r="IR9">
            <v>0</v>
          </cell>
          <cell r="IS9">
            <v>0</v>
          </cell>
          <cell r="IT9">
            <v>0</v>
          </cell>
          <cell r="IU9">
            <v>0</v>
          </cell>
          <cell r="IV9">
            <v>0</v>
          </cell>
          <cell r="IW9">
            <v>0</v>
          </cell>
          <cell r="IX9">
            <v>0</v>
          </cell>
          <cell r="IY9">
            <v>0</v>
          </cell>
          <cell r="IZ9">
            <v>0</v>
          </cell>
          <cell r="JA9">
            <v>0</v>
          </cell>
          <cell r="JB9">
            <v>0</v>
          </cell>
          <cell r="JC9">
            <v>0</v>
          </cell>
          <cell r="JD9">
            <v>0</v>
          </cell>
          <cell r="JE9">
            <v>0</v>
          </cell>
          <cell r="JF9">
            <v>0</v>
          </cell>
          <cell r="JG9">
            <v>0</v>
          </cell>
          <cell r="JH9">
            <v>0</v>
          </cell>
          <cell r="JI9">
            <v>0</v>
          </cell>
          <cell r="JJ9">
            <v>0</v>
          </cell>
          <cell r="JK9">
            <v>0</v>
          </cell>
          <cell r="JL9">
            <v>0</v>
          </cell>
          <cell r="JM9">
            <v>0</v>
          </cell>
          <cell r="JN9">
            <v>0</v>
          </cell>
          <cell r="JO9">
            <v>0</v>
          </cell>
          <cell r="JP9">
            <v>0</v>
          </cell>
          <cell r="JQ9">
            <v>0</v>
          </cell>
          <cell r="JR9">
            <v>0</v>
          </cell>
          <cell r="JS9">
            <v>0</v>
          </cell>
          <cell r="JT9">
            <v>0</v>
          </cell>
          <cell r="JU9">
            <v>0</v>
          </cell>
          <cell r="JV9">
            <v>0</v>
          </cell>
          <cell r="JW9">
            <v>0</v>
          </cell>
          <cell r="JX9">
            <v>0</v>
          </cell>
          <cell r="JY9">
            <v>0</v>
          </cell>
          <cell r="JZ9">
            <v>0</v>
          </cell>
          <cell r="KA9">
            <v>0</v>
          </cell>
          <cell r="KB9">
            <v>0</v>
          </cell>
          <cell r="KC9">
            <v>0</v>
          </cell>
          <cell r="KD9">
            <v>0</v>
          </cell>
          <cell r="KE9">
            <v>0</v>
          </cell>
          <cell r="KF9">
            <v>0</v>
          </cell>
          <cell r="KG9">
            <v>0</v>
          </cell>
          <cell r="KH9">
            <v>0</v>
          </cell>
          <cell r="KI9">
            <v>0</v>
          </cell>
          <cell r="KJ9">
            <v>0</v>
          </cell>
          <cell r="KK9">
            <v>0</v>
          </cell>
          <cell r="KL9">
            <v>0</v>
          </cell>
          <cell r="KM9">
            <v>0</v>
          </cell>
          <cell r="KN9">
            <v>0</v>
          </cell>
          <cell r="KO9">
            <v>0</v>
          </cell>
          <cell r="KP9">
            <v>0</v>
          </cell>
          <cell r="KQ9">
            <v>0</v>
          </cell>
          <cell r="KR9">
            <v>0</v>
          </cell>
          <cell r="KS9">
            <v>0</v>
          </cell>
          <cell r="KT9">
            <v>0</v>
          </cell>
          <cell r="KU9">
            <v>0</v>
          </cell>
          <cell r="KV9">
            <v>0</v>
          </cell>
          <cell r="KW9">
            <v>0</v>
          </cell>
          <cell r="KX9">
            <v>0</v>
          </cell>
          <cell r="KY9">
            <v>0</v>
          </cell>
          <cell r="KZ9">
            <v>0</v>
          </cell>
          <cell r="LA9">
            <v>0</v>
          </cell>
          <cell r="LB9">
            <v>0</v>
          </cell>
          <cell r="LC9">
            <v>0</v>
          </cell>
          <cell r="LD9">
            <v>0</v>
          </cell>
          <cell r="LE9">
            <v>0</v>
          </cell>
          <cell r="LF9">
            <v>0</v>
          </cell>
          <cell r="LG9">
            <v>0</v>
          </cell>
          <cell r="LH9">
            <v>0</v>
          </cell>
          <cell r="LI9">
            <v>0</v>
          </cell>
          <cell r="LJ9">
            <v>0</v>
          </cell>
          <cell r="LK9">
            <v>0</v>
          </cell>
          <cell r="LL9">
            <v>0</v>
          </cell>
          <cell r="LM9">
            <v>0</v>
          </cell>
          <cell r="LN9">
            <v>0</v>
          </cell>
          <cell r="LO9">
            <v>0</v>
          </cell>
          <cell r="LP9">
            <v>0</v>
          </cell>
          <cell r="LQ9">
            <v>0</v>
          </cell>
          <cell r="LR9">
            <v>0</v>
          </cell>
          <cell r="LS9">
            <v>0</v>
          </cell>
          <cell r="LT9">
            <v>0</v>
          </cell>
          <cell r="LU9">
            <v>0</v>
          </cell>
          <cell r="LV9">
            <v>0</v>
          </cell>
          <cell r="LW9">
            <v>0</v>
          </cell>
          <cell r="LX9">
            <v>0</v>
          </cell>
          <cell r="LY9">
            <v>0</v>
          </cell>
          <cell r="LZ9">
            <v>0</v>
          </cell>
          <cell r="MA9">
            <v>0</v>
          </cell>
          <cell r="MB9">
            <v>0</v>
          </cell>
          <cell r="MC9">
            <v>0</v>
          </cell>
          <cell r="MD9">
            <v>0</v>
          </cell>
          <cell r="ME9">
            <v>0</v>
          </cell>
          <cell r="MF9">
            <v>0</v>
          </cell>
          <cell r="MG9">
            <v>0</v>
          </cell>
          <cell r="MH9">
            <v>0</v>
          </cell>
          <cell r="MI9">
            <v>0</v>
          </cell>
          <cell r="MJ9">
            <v>0</v>
          </cell>
          <cell r="MK9">
            <v>0</v>
          </cell>
          <cell r="ML9">
            <v>0</v>
          </cell>
          <cell r="MM9">
            <v>0</v>
          </cell>
          <cell r="MN9">
            <v>0</v>
          </cell>
        </row>
        <row r="20">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cell r="DD20">
            <v>0</v>
          </cell>
          <cell r="DE20">
            <v>0</v>
          </cell>
          <cell r="DF20">
            <v>0</v>
          </cell>
          <cell r="DG20">
            <v>0</v>
          </cell>
          <cell r="DH20">
            <v>0</v>
          </cell>
          <cell r="DI20">
            <v>0</v>
          </cell>
          <cell r="DJ20">
            <v>0</v>
          </cell>
          <cell r="DK20">
            <v>0</v>
          </cell>
          <cell r="DL20">
            <v>0</v>
          </cell>
          <cell r="DM20">
            <v>0</v>
          </cell>
          <cell r="DN20">
            <v>0</v>
          </cell>
          <cell r="DO20">
            <v>0</v>
          </cell>
          <cell r="DP20">
            <v>0</v>
          </cell>
          <cell r="DQ20">
            <v>0</v>
          </cell>
          <cell r="DR20">
            <v>0</v>
          </cell>
          <cell r="DS20">
            <v>0</v>
          </cell>
          <cell r="DT20">
            <v>0</v>
          </cell>
          <cell r="DU20">
            <v>0</v>
          </cell>
          <cell r="DV20">
            <v>0</v>
          </cell>
          <cell r="DW20">
            <v>0</v>
          </cell>
          <cell r="DX20">
            <v>0</v>
          </cell>
          <cell r="DY20">
            <v>0</v>
          </cell>
          <cell r="DZ20">
            <v>0</v>
          </cell>
          <cell r="EA20">
            <v>0</v>
          </cell>
          <cell r="EB20">
            <v>0</v>
          </cell>
          <cell r="EC20">
            <v>0</v>
          </cell>
          <cell r="ED20">
            <v>0</v>
          </cell>
          <cell r="EE20">
            <v>0</v>
          </cell>
          <cell r="EF20">
            <v>0</v>
          </cell>
          <cell r="EG20">
            <v>0</v>
          </cell>
          <cell r="EH20">
            <v>0</v>
          </cell>
          <cell r="EI20">
            <v>0</v>
          </cell>
          <cell r="EJ20">
            <v>0</v>
          </cell>
          <cell r="EK20">
            <v>0</v>
          </cell>
          <cell r="EL20">
            <v>0</v>
          </cell>
          <cell r="EM20">
            <v>0</v>
          </cell>
          <cell r="EN20">
            <v>0</v>
          </cell>
          <cell r="EO20">
            <v>0</v>
          </cell>
          <cell r="EP20">
            <v>0</v>
          </cell>
          <cell r="EQ20">
            <v>0</v>
          </cell>
          <cell r="ER20">
            <v>0</v>
          </cell>
          <cell r="ES20">
            <v>0</v>
          </cell>
          <cell r="ET20">
            <v>0</v>
          </cell>
          <cell r="EU20">
            <v>0</v>
          </cell>
          <cell r="EV20">
            <v>0</v>
          </cell>
          <cell r="EW20">
            <v>0</v>
          </cell>
          <cell r="EX20">
            <v>0</v>
          </cell>
          <cell r="EY20">
            <v>0</v>
          </cell>
          <cell r="EZ20">
            <v>0</v>
          </cell>
          <cell r="FA20">
            <v>0</v>
          </cell>
          <cell r="FB20">
            <v>0</v>
          </cell>
          <cell r="FC20">
            <v>0</v>
          </cell>
          <cell r="FD20">
            <v>0</v>
          </cell>
          <cell r="FE20">
            <v>0</v>
          </cell>
          <cell r="FF20">
            <v>0</v>
          </cell>
          <cell r="FG20">
            <v>0</v>
          </cell>
          <cell r="FH20">
            <v>0</v>
          </cell>
          <cell r="FI20">
            <v>0</v>
          </cell>
          <cell r="FJ20">
            <v>0</v>
          </cell>
          <cell r="FK20">
            <v>0</v>
          </cell>
          <cell r="FL20">
            <v>0</v>
          </cell>
          <cell r="FM20">
            <v>0</v>
          </cell>
          <cell r="FN20">
            <v>0</v>
          </cell>
          <cell r="FO20">
            <v>0</v>
          </cell>
          <cell r="FP20">
            <v>0</v>
          </cell>
          <cell r="FQ20">
            <v>0</v>
          </cell>
          <cell r="FR20">
            <v>0</v>
          </cell>
          <cell r="FS20">
            <v>0</v>
          </cell>
          <cell r="FT20">
            <v>0</v>
          </cell>
          <cell r="FU20">
            <v>0</v>
          </cell>
          <cell r="FV20">
            <v>0</v>
          </cell>
          <cell r="FW20">
            <v>0</v>
          </cell>
          <cell r="FX20">
            <v>0</v>
          </cell>
          <cell r="FY20">
            <v>0</v>
          </cell>
          <cell r="FZ20">
            <v>0</v>
          </cell>
          <cell r="GA20">
            <v>0</v>
          </cell>
          <cell r="GB20">
            <v>0</v>
          </cell>
          <cell r="GC20">
            <v>0</v>
          </cell>
          <cell r="GD20">
            <v>0</v>
          </cell>
          <cell r="GE20">
            <v>0</v>
          </cell>
          <cell r="GF20">
            <v>0</v>
          </cell>
          <cell r="GG20">
            <v>0</v>
          </cell>
          <cell r="GH20">
            <v>0</v>
          </cell>
          <cell r="GI20">
            <v>0</v>
          </cell>
          <cell r="GJ20">
            <v>0</v>
          </cell>
          <cell r="GK20">
            <v>0</v>
          </cell>
          <cell r="GL20">
            <v>0</v>
          </cell>
          <cell r="GM20">
            <v>0</v>
          </cell>
          <cell r="GN20">
            <v>0</v>
          </cell>
          <cell r="GO20">
            <v>0</v>
          </cell>
          <cell r="GP20">
            <v>0</v>
          </cell>
          <cell r="GQ20">
            <v>0</v>
          </cell>
          <cell r="GR20">
            <v>0</v>
          </cell>
          <cell r="GS20">
            <v>0</v>
          </cell>
          <cell r="GT20">
            <v>0</v>
          </cell>
          <cell r="GU20">
            <v>0</v>
          </cell>
          <cell r="GV20">
            <v>0</v>
          </cell>
          <cell r="GW20">
            <v>0</v>
          </cell>
          <cell r="GX20">
            <v>0</v>
          </cell>
          <cell r="GY20">
            <v>0</v>
          </cell>
          <cell r="GZ20">
            <v>0</v>
          </cell>
          <cell r="HA20">
            <v>0</v>
          </cell>
          <cell r="HB20">
            <v>0</v>
          </cell>
          <cell r="HC20">
            <v>0</v>
          </cell>
          <cell r="HD20">
            <v>0</v>
          </cell>
          <cell r="HE20">
            <v>0</v>
          </cell>
          <cell r="HF20">
            <v>0</v>
          </cell>
          <cell r="HG20">
            <v>0</v>
          </cell>
          <cell r="HH20">
            <v>0</v>
          </cell>
          <cell r="HI20">
            <v>0</v>
          </cell>
          <cell r="HJ20">
            <v>0</v>
          </cell>
          <cell r="HK20">
            <v>0</v>
          </cell>
          <cell r="HL20">
            <v>0</v>
          </cell>
          <cell r="HM20">
            <v>0</v>
          </cell>
          <cell r="HN20">
            <v>0</v>
          </cell>
          <cell r="HO20">
            <v>0</v>
          </cell>
          <cell r="HP20">
            <v>0</v>
          </cell>
          <cell r="HQ20">
            <v>0</v>
          </cell>
          <cell r="HR20">
            <v>0</v>
          </cell>
          <cell r="HS20">
            <v>0</v>
          </cell>
          <cell r="HT20">
            <v>0</v>
          </cell>
          <cell r="HU20">
            <v>0</v>
          </cell>
          <cell r="HV20">
            <v>0</v>
          </cell>
          <cell r="HW20">
            <v>0</v>
          </cell>
          <cell r="HX20">
            <v>0</v>
          </cell>
          <cell r="HY20">
            <v>0</v>
          </cell>
          <cell r="HZ20">
            <v>0</v>
          </cell>
          <cell r="IA20">
            <v>0</v>
          </cell>
          <cell r="IB20">
            <v>0</v>
          </cell>
          <cell r="IC20">
            <v>0</v>
          </cell>
          <cell r="ID20">
            <v>0</v>
          </cell>
          <cell r="IE20">
            <v>0</v>
          </cell>
          <cell r="IF20">
            <v>0</v>
          </cell>
          <cell r="IG20">
            <v>0</v>
          </cell>
          <cell r="IH20">
            <v>0</v>
          </cell>
          <cell r="II20">
            <v>0</v>
          </cell>
          <cell r="IJ20">
            <v>0</v>
          </cell>
          <cell r="IK20">
            <v>0</v>
          </cell>
          <cell r="IL20">
            <v>0</v>
          </cell>
          <cell r="IM20">
            <v>0</v>
          </cell>
          <cell r="IN20">
            <v>0</v>
          </cell>
          <cell r="IO20">
            <v>0</v>
          </cell>
          <cell r="IP20">
            <v>0</v>
          </cell>
          <cell r="IQ20">
            <v>0</v>
          </cell>
          <cell r="IR20">
            <v>0</v>
          </cell>
          <cell r="IS20">
            <v>0</v>
          </cell>
          <cell r="IT20">
            <v>0</v>
          </cell>
          <cell r="IU20">
            <v>0</v>
          </cell>
          <cell r="IV20">
            <v>0</v>
          </cell>
          <cell r="IW20">
            <v>0</v>
          </cell>
          <cell r="IX20">
            <v>0</v>
          </cell>
          <cell r="IY20">
            <v>0</v>
          </cell>
          <cell r="IZ20">
            <v>0</v>
          </cell>
          <cell r="JA20">
            <v>0</v>
          </cell>
          <cell r="JB20">
            <v>0</v>
          </cell>
          <cell r="JC20">
            <v>0</v>
          </cell>
          <cell r="JD20">
            <v>0</v>
          </cell>
          <cell r="JE20">
            <v>0</v>
          </cell>
          <cell r="JF20">
            <v>0</v>
          </cell>
          <cell r="JG20">
            <v>0</v>
          </cell>
          <cell r="JH20">
            <v>0</v>
          </cell>
          <cell r="JI20">
            <v>0</v>
          </cell>
          <cell r="JJ20">
            <v>0</v>
          </cell>
          <cell r="JK20">
            <v>0</v>
          </cell>
          <cell r="JL20">
            <v>0</v>
          </cell>
          <cell r="JM20">
            <v>0</v>
          </cell>
          <cell r="JN20">
            <v>0</v>
          </cell>
          <cell r="JO20">
            <v>0</v>
          </cell>
          <cell r="JP20">
            <v>0</v>
          </cell>
          <cell r="JQ20">
            <v>0</v>
          </cell>
          <cell r="JR20">
            <v>0</v>
          </cell>
          <cell r="JS20">
            <v>0</v>
          </cell>
          <cell r="JT20">
            <v>0</v>
          </cell>
          <cell r="JU20">
            <v>0</v>
          </cell>
          <cell r="JV20">
            <v>0</v>
          </cell>
          <cell r="JW20">
            <v>0</v>
          </cell>
          <cell r="JX20">
            <v>0</v>
          </cell>
          <cell r="JY20">
            <v>0</v>
          </cell>
          <cell r="JZ20">
            <v>0</v>
          </cell>
          <cell r="KA20">
            <v>0</v>
          </cell>
          <cell r="KB20">
            <v>0</v>
          </cell>
          <cell r="KC20">
            <v>0</v>
          </cell>
          <cell r="KD20">
            <v>0</v>
          </cell>
          <cell r="KE20">
            <v>0</v>
          </cell>
          <cell r="KF20">
            <v>0</v>
          </cell>
          <cell r="KG20">
            <v>0</v>
          </cell>
          <cell r="KH20">
            <v>0</v>
          </cell>
          <cell r="KI20">
            <v>0</v>
          </cell>
          <cell r="KJ20">
            <v>0</v>
          </cell>
          <cell r="KK20">
            <v>0</v>
          </cell>
          <cell r="KL20">
            <v>0</v>
          </cell>
          <cell r="KM20">
            <v>0</v>
          </cell>
          <cell r="KN20">
            <v>0</v>
          </cell>
          <cell r="KO20">
            <v>0</v>
          </cell>
          <cell r="KP20">
            <v>0</v>
          </cell>
          <cell r="KQ20">
            <v>0</v>
          </cell>
          <cell r="KR20">
            <v>0</v>
          </cell>
          <cell r="KS20">
            <v>0</v>
          </cell>
          <cell r="KT20">
            <v>0</v>
          </cell>
          <cell r="KU20">
            <v>0</v>
          </cell>
          <cell r="KV20">
            <v>0</v>
          </cell>
          <cell r="KW20">
            <v>0</v>
          </cell>
          <cell r="KX20">
            <v>0</v>
          </cell>
          <cell r="KY20">
            <v>0</v>
          </cell>
          <cell r="KZ20">
            <v>0</v>
          </cell>
          <cell r="LA20">
            <v>0</v>
          </cell>
          <cell r="LB20">
            <v>0</v>
          </cell>
          <cell r="LC20">
            <v>0</v>
          </cell>
          <cell r="LD20">
            <v>0</v>
          </cell>
          <cell r="LE20">
            <v>0</v>
          </cell>
          <cell r="LF20">
            <v>0</v>
          </cell>
          <cell r="LG20">
            <v>0</v>
          </cell>
          <cell r="LH20">
            <v>0</v>
          </cell>
          <cell r="LI20">
            <v>0</v>
          </cell>
          <cell r="LJ20">
            <v>0</v>
          </cell>
          <cell r="LK20">
            <v>0</v>
          </cell>
          <cell r="LL20">
            <v>0</v>
          </cell>
          <cell r="LM20">
            <v>0</v>
          </cell>
          <cell r="LN20">
            <v>0</v>
          </cell>
          <cell r="LO20">
            <v>0</v>
          </cell>
          <cell r="LP20">
            <v>0</v>
          </cell>
          <cell r="LQ20">
            <v>0</v>
          </cell>
          <cell r="LR20">
            <v>0</v>
          </cell>
          <cell r="LS20">
            <v>0</v>
          </cell>
          <cell r="LT20">
            <v>0</v>
          </cell>
          <cell r="LU20">
            <v>0</v>
          </cell>
          <cell r="LV20">
            <v>0</v>
          </cell>
          <cell r="LW20">
            <v>0</v>
          </cell>
          <cell r="LX20">
            <v>0</v>
          </cell>
          <cell r="LY20">
            <v>0</v>
          </cell>
          <cell r="LZ20">
            <v>0</v>
          </cell>
          <cell r="MA20">
            <v>0</v>
          </cell>
          <cell r="MB20">
            <v>0</v>
          </cell>
          <cell r="MC20">
            <v>0</v>
          </cell>
          <cell r="MD20">
            <v>0</v>
          </cell>
          <cell r="ME20">
            <v>0</v>
          </cell>
          <cell r="MF20">
            <v>0</v>
          </cell>
          <cell r="MG20">
            <v>0</v>
          </cell>
          <cell r="MH20">
            <v>0</v>
          </cell>
          <cell r="MI20">
            <v>0</v>
          </cell>
          <cell r="MJ20">
            <v>0</v>
          </cell>
          <cell r="MK20">
            <v>0</v>
          </cell>
          <cell r="ML20">
            <v>0</v>
          </cell>
          <cell r="MM20">
            <v>0</v>
          </cell>
          <cell r="MN20">
            <v>0</v>
          </cell>
        </row>
        <row r="24">
          <cell r="C24" t="str">
            <v>Billings Road Solar</v>
          </cell>
        </row>
        <row r="25">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cell r="CL25">
            <v>0</v>
          </cell>
          <cell r="CM25">
            <v>0</v>
          </cell>
          <cell r="CN25">
            <v>0</v>
          </cell>
          <cell r="CO25">
            <v>0</v>
          </cell>
          <cell r="CP25">
            <v>0</v>
          </cell>
          <cell r="CQ25">
            <v>0</v>
          </cell>
          <cell r="CR25">
            <v>0</v>
          </cell>
          <cell r="CS25">
            <v>0</v>
          </cell>
          <cell r="CT25">
            <v>0</v>
          </cell>
          <cell r="CU25">
            <v>0</v>
          </cell>
          <cell r="CV25">
            <v>0</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v>0</v>
          </cell>
          <cell r="DM25">
            <v>0</v>
          </cell>
          <cell r="DN25">
            <v>0</v>
          </cell>
          <cell r="DO25">
            <v>0</v>
          </cell>
          <cell r="DP25">
            <v>0</v>
          </cell>
          <cell r="DQ25">
            <v>0</v>
          </cell>
          <cell r="DR25">
            <v>0</v>
          </cell>
          <cell r="DS25">
            <v>0</v>
          </cell>
          <cell r="DT25">
            <v>0</v>
          </cell>
          <cell r="DU25">
            <v>0</v>
          </cell>
          <cell r="DV25">
            <v>0</v>
          </cell>
          <cell r="DW25">
            <v>0</v>
          </cell>
          <cell r="DX25">
            <v>0</v>
          </cell>
          <cell r="DY25">
            <v>0</v>
          </cell>
          <cell r="DZ25">
            <v>0</v>
          </cell>
          <cell r="EA25">
            <v>0</v>
          </cell>
          <cell r="EB25">
            <v>0</v>
          </cell>
          <cell r="EC25">
            <v>0</v>
          </cell>
          <cell r="ED25">
            <v>0</v>
          </cell>
          <cell r="EE25">
            <v>0</v>
          </cell>
          <cell r="EF25">
            <v>0</v>
          </cell>
          <cell r="EG25">
            <v>0</v>
          </cell>
          <cell r="EH25">
            <v>0</v>
          </cell>
          <cell r="EI25">
            <v>0</v>
          </cell>
          <cell r="EJ25">
            <v>0</v>
          </cell>
          <cell r="EK25">
            <v>0</v>
          </cell>
          <cell r="EL25">
            <v>0</v>
          </cell>
          <cell r="EM25">
            <v>0</v>
          </cell>
          <cell r="EN25">
            <v>0</v>
          </cell>
          <cell r="EO25">
            <v>0</v>
          </cell>
          <cell r="EP25">
            <v>0</v>
          </cell>
          <cell r="EQ25">
            <v>0</v>
          </cell>
          <cell r="ER25">
            <v>0</v>
          </cell>
          <cell r="ES25">
            <v>0</v>
          </cell>
          <cell r="ET25">
            <v>0</v>
          </cell>
          <cell r="EU25">
            <v>0</v>
          </cell>
          <cell r="EV25">
            <v>0</v>
          </cell>
          <cell r="EW25">
            <v>0</v>
          </cell>
          <cell r="EX25">
            <v>0</v>
          </cell>
          <cell r="EY25">
            <v>0</v>
          </cell>
          <cell r="EZ25">
            <v>0</v>
          </cell>
          <cell r="FA25">
            <v>0</v>
          </cell>
          <cell r="FB25">
            <v>0</v>
          </cell>
          <cell r="FC25">
            <v>0</v>
          </cell>
          <cell r="FD25">
            <v>0</v>
          </cell>
          <cell r="FE25">
            <v>0</v>
          </cell>
          <cell r="FF25">
            <v>0</v>
          </cell>
          <cell r="FG25">
            <v>0</v>
          </cell>
          <cell r="FH25">
            <v>0</v>
          </cell>
          <cell r="FI25">
            <v>0</v>
          </cell>
          <cell r="FJ25">
            <v>0</v>
          </cell>
          <cell r="FK25">
            <v>0</v>
          </cell>
          <cell r="FL25">
            <v>0</v>
          </cell>
          <cell r="FM25">
            <v>0</v>
          </cell>
          <cell r="FN25">
            <v>0</v>
          </cell>
          <cell r="FO25">
            <v>0</v>
          </cell>
          <cell r="FP25">
            <v>0</v>
          </cell>
          <cell r="FQ25">
            <v>0</v>
          </cell>
          <cell r="FR25">
            <v>0</v>
          </cell>
          <cell r="FS25">
            <v>0</v>
          </cell>
          <cell r="FT25">
            <v>0</v>
          </cell>
          <cell r="FU25">
            <v>0</v>
          </cell>
          <cell r="FV25">
            <v>0</v>
          </cell>
          <cell r="FW25">
            <v>0</v>
          </cell>
          <cell r="FX25">
            <v>0</v>
          </cell>
          <cell r="FY25">
            <v>0</v>
          </cell>
          <cell r="FZ25">
            <v>0</v>
          </cell>
          <cell r="GA25">
            <v>0</v>
          </cell>
          <cell r="GB25">
            <v>0</v>
          </cell>
          <cell r="GC25">
            <v>0</v>
          </cell>
          <cell r="GD25">
            <v>0</v>
          </cell>
          <cell r="GE25">
            <v>0</v>
          </cell>
          <cell r="GF25">
            <v>0</v>
          </cell>
          <cell r="GG25">
            <v>0</v>
          </cell>
          <cell r="GH25">
            <v>0</v>
          </cell>
          <cell r="GI25">
            <v>0</v>
          </cell>
          <cell r="GJ25">
            <v>0</v>
          </cell>
          <cell r="GK25">
            <v>0</v>
          </cell>
          <cell r="GL25">
            <v>0</v>
          </cell>
          <cell r="GM25">
            <v>0</v>
          </cell>
          <cell r="GN25">
            <v>0</v>
          </cell>
          <cell r="GO25">
            <v>0</v>
          </cell>
          <cell r="GP25">
            <v>0</v>
          </cell>
          <cell r="GQ25">
            <v>0</v>
          </cell>
          <cell r="GR25">
            <v>0</v>
          </cell>
          <cell r="GS25">
            <v>0</v>
          </cell>
          <cell r="GT25">
            <v>0</v>
          </cell>
          <cell r="GU25">
            <v>0</v>
          </cell>
          <cell r="GV25">
            <v>0</v>
          </cell>
          <cell r="GW25">
            <v>0</v>
          </cell>
          <cell r="GX25">
            <v>0</v>
          </cell>
          <cell r="GY25">
            <v>0</v>
          </cell>
          <cell r="GZ25">
            <v>0</v>
          </cell>
          <cell r="HA25">
            <v>0</v>
          </cell>
          <cell r="HB25">
            <v>0</v>
          </cell>
          <cell r="HC25">
            <v>0</v>
          </cell>
          <cell r="HD25">
            <v>0</v>
          </cell>
          <cell r="HE25">
            <v>0</v>
          </cell>
          <cell r="HF25">
            <v>0</v>
          </cell>
          <cell r="HG25">
            <v>0</v>
          </cell>
          <cell r="HH25">
            <v>0</v>
          </cell>
          <cell r="HI25">
            <v>0</v>
          </cell>
          <cell r="HJ25">
            <v>0</v>
          </cell>
          <cell r="HK25">
            <v>0</v>
          </cell>
          <cell r="HL25">
            <v>0</v>
          </cell>
          <cell r="HM25">
            <v>0</v>
          </cell>
          <cell r="HN25">
            <v>0</v>
          </cell>
          <cell r="HO25">
            <v>0</v>
          </cell>
          <cell r="HP25">
            <v>0</v>
          </cell>
          <cell r="HQ25">
            <v>0</v>
          </cell>
          <cell r="HR25">
            <v>0</v>
          </cell>
          <cell r="HS25">
            <v>0</v>
          </cell>
          <cell r="HT25">
            <v>0</v>
          </cell>
          <cell r="HU25">
            <v>0</v>
          </cell>
          <cell r="HV25">
            <v>0</v>
          </cell>
          <cell r="HW25">
            <v>0</v>
          </cell>
          <cell r="HX25">
            <v>0</v>
          </cell>
          <cell r="HY25">
            <v>0</v>
          </cell>
          <cell r="HZ25">
            <v>0</v>
          </cell>
          <cell r="IA25">
            <v>0</v>
          </cell>
          <cell r="IB25">
            <v>0</v>
          </cell>
          <cell r="IC25">
            <v>0</v>
          </cell>
          <cell r="ID25">
            <v>0</v>
          </cell>
          <cell r="IE25">
            <v>0</v>
          </cell>
          <cell r="IF25">
            <v>0</v>
          </cell>
          <cell r="IG25">
            <v>0</v>
          </cell>
          <cell r="IH25">
            <v>0</v>
          </cell>
          <cell r="II25">
            <v>0</v>
          </cell>
          <cell r="IJ25">
            <v>0</v>
          </cell>
          <cell r="IK25">
            <v>0</v>
          </cell>
          <cell r="IL25">
            <v>0</v>
          </cell>
          <cell r="IM25">
            <v>0</v>
          </cell>
          <cell r="IN25">
            <v>0</v>
          </cell>
          <cell r="IO25">
            <v>0</v>
          </cell>
          <cell r="IP25">
            <v>0</v>
          </cell>
          <cell r="IQ25">
            <v>0</v>
          </cell>
          <cell r="IR25">
            <v>0</v>
          </cell>
          <cell r="IS25">
            <v>0</v>
          </cell>
          <cell r="IT25">
            <v>0</v>
          </cell>
          <cell r="IU25">
            <v>0</v>
          </cell>
          <cell r="IV25">
            <v>0</v>
          </cell>
          <cell r="IW25">
            <v>0</v>
          </cell>
          <cell r="IX25">
            <v>0</v>
          </cell>
          <cell r="IY25">
            <v>0</v>
          </cell>
          <cell r="IZ25">
            <v>0</v>
          </cell>
          <cell r="JA25">
            <v>0</v>
          </cell>
          <cell r="JB25">
            <v>0</v>
          </cell>
          <cell r="JC25">
            <v>0</v>
          </cell>
          <cell r="JD25">
            <v>0</v>
          </cell>
          <cell r="JE25">
            <v>0</v>
          </cell>
          <cell r="JF25">
            <v>0</v>
          </cell>
          <cell r="JG25">
            <v>0</v>
          </cell>
          <cell r="JH25">
            <v>0</v>
          </cell>
          <cell r="JI25">
            <v>0</v>
          </cell>
          <cell r="JJ25">
            <v>0</v>
          </cell>
          <cell r="JK25">
            <v>0</v>
          </cell>
          <cell r="JL25">
            <v>0</v>
          </cell>
          <cell r="JM25">
            <v>0</v>
          </cell>
          <cell r="JN25">
            <v>0</v>
          </cell>
          <cell r="JO25">
            <v>0</v>
          </cell>
          <cell r="JP25">
            <v>0</v>
          </cell>
          <cell r="JQ25">
            <v>0</v>
          </cell>
          <cell r="JR25">
            <v>0</v>
          </cell>
          <cell r="JS25">
            <v>0</v>
          </cell>
          <cell r="JT25">
            <v>0</v>
          </cell>
          <cell r="JU25">
            <v>0</v>
          </cell>
          <cell r="JV25">
            <v>0</v>
          </cell>
          <cell r="JW25">
            <v>0</v>
          </cell>
          <cell r="JX25">
            <v>0</v>
          </cell>
          <cell r="JY25">
            <v>0</v>
          </cell>
          <cell r="JZ25">
            <v>0</v>
          </cell>
          <cell r="KA25">
            <v>0</v>
          </cell>
          <cell r="KB25">
            <v>0</v>
          </cell>
          <cell r="KC25">
            <v>0</v>
          </cell>
          <cell r="KD25">
            <v>0</v>
          </cell>
          <cell r="KE25">
            <v>0</v>
          </cell>
          <cell r="KF25">
            <v>0</v>
          </cell>
          <cell r="KG25">
            <v>0</v>
          </cell>
          <cell r="KH25">
            <v>0</v>
          </cell>
          <cell r="KI25">
            <v>0</v>
          </cell>
          <cell r="KJ25">
            <v>0</v>
          </cell>
          <cell r="KK25">
            <v>0</v>
          </cell>
          <cell r="KL25">
            <v>0</v>
          </cell>
          <cell r="KM25">
            <v>0</v>
          </cell>
          <cell r="KN25">
            <v>0</v>
          </cell>
          <cell r="KO25">
            <v>0</v>
          </cell>
          <cell r="KP25">
            <v>0</v>
          </cell>
          <cell r="KQ25">
            <v>0</v>
          </cell>
          <cell r="KR25">
            <v>0</v>
          </cell>
          <cell r="KS25">
            <v>0</v>
          </cell>
          <cell r="KT25">
            <v>0</v>
          </cell>
          <cell r="KU25">
            <v>0</v>
          </cell>
          <cell r="KV25">
            <v>0</v>
          </cell>
          <cell r="KW25">
            <v>0</v>
          </cell>
          <cell r="KX25">
            <v>0</v>
          </cell>
          <cell r="KY25">
            <v>0</v>
          </cell>
          <cell r="KZ25">
            <v>0</v>
          </cell>
          <cell r="LA25">
            <v>0</v>
          </cell>
          <cell r="LB25">
            <v>0</v>
          </cell>
          <cell r="LC25">
            <v>0</v>
          </cell>
          <cell r="LD25">
            <v>0</v>
          </cell>
          <cell r="LE25">
            <v>0</v>
          </cell>
          <cell r="LF25">
            <v>0</v>
          </cell>
          <cell r="LG25">
            <v>0</v>
          </cell>
          <cell r="LH25">
            <v>0</v>
          </cell>
          <cell r="LI25">
            <v>0</v>
          </cell>
          <cell r="LJ25">
            <v>0</v>
          </cell>
          <cell r="LK25">
            <v>0</v>
          </cell>
          <cell r="LL25">
            <v>0</v>
          </cell>
          <cell r="LM25">
            <v>0</v>
          </cell>
          <cell r="LN25">
            <v>0</v>
          </cell>
          <cell r="LO25">
            <v>0</v>
          </cell>
          <cell r="LP25">
            <v>0</v>
          </cell>
          <cell r="LQ25">
            <v>0</v>
          </cell>
          <cell r="LR25">
            <v>0</v>
          </cell>
          <cell r="LS25">
            <v>0</v>
          </cell>
          <cell r="LT25">
            <v>0</v>
          </cell>
          <cell r="LU25">
            <v>0</v>
          </cell>
          <cell r="LV25">
            <v>0</v>
          </cell>
          <cell r="LW25">
            <v>0</v>
          </cell>
          <cell r="LX25">
            <v>0</v>
          </cell>
          <cell r="LY25">
            <v>0</v>
          </cell>
          <cell r="LZ25">
            <v>0</v>
          </cell>
          <cell r="MA25">
            <v>0</v>
          </cell>
          <cell r="MB25">
            <v>0</v>
          </cell>
          <cell r="MC25">
            <v>0</v>
          </cell>
          <cell r="MD25">
            <v>0</v>
          </cell>
          <cell r="ME25">
            <v>0</v>
          </cell>
          <cell r="MF25">
            <v>0</v>
          </cell>
          <cell r="MG25">
            <v>0</v>
          </cell>
          <cell r="MH25">
            <v>0</v>
          </cell>
          <cell r="MI25">
            <v>0</v>
          </cell>
          <cell r="MJ25">
            <v>0</v>
          </cell>
          <cell r="MK25">
            <v>0</v>
          </cell>
          <cell r="ML25">
            <v>0</v>
          </cell>
          <cell r="MM25">
            <v>0</v>
          </cell>
          <cell r="MN25">
            <v>0</v>
          </cell>
        </row>
        <row r="36">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row>
        <row r="40">
          <cell r="C40" t="str">
            <v>Bone Hill Solar</v>
          </cell>
        </row>
        <row r="41">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row>
        <row r="52">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row>
        <row r="56">
          <cell r="C56" t="str">
            <v>Cadys Falls Hydro</v>
          </cell>
        </row>
        <row r="68">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0</v>
          </cell>
          <cell r="FA68">
            <v>0</v>
          </cell>
          <cell r="FB68">
            <v>0</v>
          </cell>
          <cell r="FC68">
            <v>0</v>
          </cell>
          <cell r="FD68">
            <v>0</v>
          </cell>
          <cell r="FE68">
            <v>0</v>
          </cell>
          <cell r="FF68">
            <v>0</v>
          </cell>
          <cell r="FG68">
            <v>0</v>
          </cell>
          <cell r="FH68">
            <v>0</v>
          </cell>
          <cell r="FI68">
            <v>0</v>
          </cell>
          <cell r="FJ68">
            <v>0</v>
          </cell>
          <cell r="FK68">
            <v>0</v>
          </cell>
          <cell r="FL68">
            <v>0</v>
          </cell>
          <cell r="FM68">
            <v>0</v>
          </cell>
          <cell r="FN68">
            <v>0</v>
          </cell>
          <cell r="FO68">
            <v>0</v>
          </cell>
          <cell r="FP68">
            <v>0</v>
          </cell>
          <cell r="FQ68">
            <v>0</v>
          </cell>
          <cell r="FR68">
            <v>0</v>
          </cell>
          <cell r="FS68">
            <v>0</v>
          </cell>
          <cell r="FT68">
            <v>0</v>
          </cell>
          <cell r="FU68">
            <v>0</v>
          </cell>
          <cell r="FV68">
            <v>0</v>
          </cell>
          <cell r="FW68">
            <v>0</v>
          </cell>
          <cell r="FX68">
            <v>0</v>
          </cell>
          <cell r="FY68">
            <v>0</v>
          </cell>
          <cell r="FZ68">
            <v>0</v>
          </cell>
          <cell r="GA68">
            <v>0</v>
          </cell>
          <cell r="GB68">
            <v>0</v>
          </cell>
          <cell r="GC68">
            <v>0</v>
          </cell>
          <cell r="GD68">
            <v>0</v>
          </cell>
          <cell r="GE68">
            <v>0</v>
          </cell>
          <cell r="GF68">
            <v>0</v>
          </cell>
          <cell r="GG68">
            <v>0</v>
          </cell>
          <cell r="GH68">
            <v>0</v>
          </cell>
          <cell r="GI68">
            <v>0</v>
          </cell>
          <cell r="GJ68">
            <v>0</v>
          </cell>
          <cell r="GK68">
            <v>0</v>
          </cell>
          <cell r="GL68">
            <v>0</v>
          </cell>
          <cell r="GM68">
            <v>0</v>
          </cell>
          <cell r="GN68">
            <v>0</v>
          </cell>
          <cell r="GO68">
            <v>0</v>
          </cell>
          <cell r="GP68">
            <v>0</v>
          </cell>
          <cell r="GQ68">
            <v>0</v>
          </cell>
          <cell r="GR68">
            <v>0</v>
          </cell>
          <cell r="GS68">
            <v>0</v>
          </cell>
          <cell r="GT68">
            <v>0</v>
          </cell>
          <cell r="GU68">
            <v>0</v>
          </cell>
          <cell r="GV68">
            <v>0</v>
          </cell>
          <cell r="GW68">
            <v>0</v>
          </cell>
          <cell r="GX68">
            <v>0</v>
          </cell>
          <cell r="GY68">
            <v>0</v>
          </cell>
          <cell r="GZ68">
            <v>0</v>
          </cell>
          <cell r="HA68">
            <v>0</v>
          </cell>
          <cell r="HB68">
            <v>0</v>
          </cell>
          <cell r="HC68">
            <v>0</v>
          </cell>
          <cell r="HD68">
            <v>0</v>
          </cell>
          <cell r="HE68">
            <v>0</v>
          </cell>
          <cell r="HF68">
            <v>0</v>
          </cell>
          <cell r="HG68">
            <v>0</v>
          </cell>
          <cell r="HH68">
            <v>0</v>
          </cell>
          <cell r="HI68">
            <v>0</v>
          </cell>
          <cell r="HJ68">
            <v>0</v>
          </cell>
          <cell r="HK68">
            <v>0</v>
          </cell>
          <cell r="HL68">
            <v>0</v>
          </cell>
          <cell r="HM68">
            <v>0</v>
          </cell>
          <cell r="HN68">
            <v>0</v>
          </cell>
          <cell r="HO68">
            <v>0</v>
          </cell>
          <cell r="HP68">
            <v>0</v>
          </cell>
          <cell r="HQ68">
            <v>0</v>
          </cell>
          <cell r="HR68">
            <v>0</v>
          </cell>
          <cell r="HS68">
            <v>0</v>
          </cell>
          <cell r="HT68">
            <v>0</v>
          </cell>
          <cell r="HU68">
            <v>0</v>
          </cell>
          <cell r="HV68">
            <v>0</v>
          </cell>
          <cell r="HW68">
            <v>0</v>
          </cell>
          <cell r="HX68">
            <v>0</v>
          </cell>
          <cell r="HY68">
            <v>0</v>
          </cell>
          <cell r="HZ68">
            <v>0</v>
          </cell>
          <cell r="IA68">
            <v>0</v>
          </cell>
          <cell r="IB68">
            <v>0</v>
          </cell>
          <cell r="IC68">
            <v>0</v>
          </cell>
          <cell r="ID68">
            <v>0</v>
          </cell>
          <cell r="IE68">
            <v>0</v>
          </cell>
          <cell r="IF68">
            <v>0</v>
          </cell>
          <cell r="IG68">
            <v>0</v>
          </cell>
          <cell r="IH68">
            <v>0</v>
          </cell>
          <cell r="II68">
            <v>0</v>
          </cell>
          <cell r="IJ68">
            <v>0</v>
          </cell>
          <cell r="IK68">
            <v>0</v>
          </cell>
          <cell r="IL68">
            <v>0</v>
          </cell>
          <cell r="IM68">
            <v>0</v>
          </cell>
          <cell r="IN68">
            <v>0</v>
          </cell>
          <cell r="IO68">
            <v>0</v>
          </cell>
          <cell r="IP68">
            <v>0</v>
          </cell>
          <cell r="IQ68">
            <v>0</v>
          </cell>
          <cell r="IR68">
            <v>0</v>
          </cell>
          <cell r="IS68">
            <v>0</v>
          </cell>
          <cell r="IT68">
            <v>0</v>
          </cell>
          <cell r="IU68">
            <v>0</v>
          </cell>
          <cell r="IV68">
            <v>0</v>
          </cell>
          <cell r="IW68">
            <v>0</v>
          </cell>
          <cell r="IX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KY68">
            <v>0</v>
          </cell>
          <cell r="KZ68">
            <v>0</v>
          </cell>
          <cell r="LA68">
            <v>0</v>
          </cell>
          <cell r="LB68">
            <v>0</v>
          </cell>
          <cell r="LC68">
            <v>0</v>
          </cell>
          <cell r="LD68">
            <v>0</v>
          </cell>
          <cell r="LE68">
            <v>0</v>
          </cell>
          <cell r="LF68">
            <v>0</v>
          </cell>
          <cell r="LG68">
            <v>0</v>
          </cell>
          <cell r="LH68">
            <v>0</v>
          </cell>
          <cell r="LI68">
            <v>0</v>
          </cell>
          <cell r="LJ68">
            <v>0</v>
          </cell>
          <cell r="LK68">
            <v>0</v>
          </cell>
          <cell r="LL68">
            <v>0</v>
          </cell>
          <cell r="LM68">
            <v>0</v>
          </cell>
          <cell r="LN68">
            <v>0</v>
          </cell>
          <cell r="LO68">
            <v>0</v>
          </cell>
          <cell r="LP68">
            <v>0</v>
          </cell>
          <cell r="LQ68">
            <v>0</v>
          </cell>
          <cell r="LR68">
            <v>0</v>
          </cell>
          <cell r="LS68">
            <v>0</v>
          </cell>
          <cell r="LT68">
            <v>0</v>
          </cell>
          <cell r="LU68">
            <v>0</v>
          </cell>
          <cell r="LV68">
            <v>0</v>
          </cell>
          <cell r="LW68">
            <v>0</v>
          </cell>
          <cell r="LX68">
            <v>0</v>
          </cell>
          <cell r="LY68">
            <v>0</v>
          </cell>
          <cell r="LZ68">
            <v>0</v>
          </cell>
          <cell r="MA68">
            <v>0</v>
          </cell>
          <cell r="MB68">
            <v>0</v>
          </cell>
          <cell r="MC68">
            <v>0</v>
          </cell>
          <cell r="MD68">
            <v>0</v>
          </cell>
          <cell r="ME68">
            <v>0</v>
          </cell>
          <cell r="MF68">
            <v>0</v>
          </cell>
          <cell r="MG68">
            <v>0</v>
          </cell>
          <cell r="MH68">
            <v>0</v>
          </cell>
          <cell r="MI68">
            <v>0</v>
          </cell>
          <cell r="MJ68">
            <v>0</v>
          </cell>
          <cell r="MK68">
            <v>0</v>
          </cell>
          <cell r="ML68">
            <v>0</v>
          </cell>
          <cell r="MM68">
            <v>0</v>
          </cell>
          <cell r="MN68">
            <v>0</v>
          </cell>
        </row>
        <row r="104">
          <cell r="C104" t="str">
            <v>Enosburg Falls Hydro</v>
          </cell>
        </row>
        <row r="116">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cell r="FJ116">
            <v>0</v>
          </cell>
          <cell r="FK116">
            <v>0</v>
          </cell>
          <cell r="FL116">
            <v>0</v>
          </cell>
          <cell r="FM116">
            <v>0</v>
          </cell>
          <cell r="FN116">
            <v>0</v>
          </cell>
          <cell r="FO116">
            <v>0</v>
          </cell>
          <cell r="FP116">
            <v>0</v>
          </cell>
          <cell r="FQ116">
            <v>0</v>
          </cell>
          <cell r="FR116">
            <v>0</v>
          </cell>
          <cell r="FS116">
            <v>0</v>
          </cell>
          <cell r="FT116">
            <v>0</v>
          </cell>
          <cell r="FU116">
            <v>0</v>
          </cell>
          <cell r="FV116">
            <v>0</v>
          </cell>
          <cell r="FW116">
            <v>0</v>
          </cell>
          <cell r="FX116">
            <v>0</v>
          </cell>
          <cell r="FY116">
            <v>0</v>
          </cell>
          <cell r="FZ116">
            <v>0</v>
          </cell>
          <cell r="GA116">
            <v>0</v>
          </cell>
          <cell r="GB116">
            <v>0</v>
          </cell>
          <cell r="GC116">
            <v>0</v>
          </cell>
          <cell r="GD116">
            <v>0</v>
          </cell>
          <cell r="GE116">
            <v>0</v>
          </cell>
          <cell r="GF116">
            <v>0</v>
          </cell>
          <cell r="GG116">
            <v>0</v>
          </cell>
          <cell r="GH116">
            <v>0</v>
          </cell>
          <cell r="GI116">
            <v>0</v>
          </cell>
          <cell r="GJ116">
            <v>0</v>
          </cell>
          <cell r="GK116">
            <v>0</v>
          </cell>
          <cell r="GL116">
            <v>0</v>
          </cell>
          <cell r="GM116">
            <v>0</v>
          </cell>
          <cell r="GN116">
            <v>0</v>
          </cell>
          <cell r="GO116">
            <v>0</v>
          </cell>
          <cell r="GP116">
            <v>0</v>
          </cell>
          <cell r="GQ116">
            <v>0</v>
          </cell>
          <cell r="GR116">
            <v>0</v>
          </cell>
          <cell r="GS116">
            <v>0</v>
          </cell>
          <cell r="GT116">
            <v>0</v>
          </cell>
          <cell r="GU116">
            <v>0</v>
          </cell>
          <cell r="GV116">
            <v>0</v>
          </cell>
          <cell r="GW116">
            <v>0</v>
          </cell>
          <cell r="GX116">
            <v>0</v>
          </cell>
          <cell r="GY116">
            <v>0</v>
          </cell>
          <cell r="GZ116">
            <v>0</v>
          </cell>
          <cell r="HA116">
            <v>0</v>
          </cell>
          <cell r="HB116">
            <v>0</v>
          </cell>
          <cell r="HC116">
            <v>0</v>
          </cell>
          <cell r="HD116">
            <v>0</v>
          </cell>
          <cell r="HE116">
            <v>0</v>
          </cell>
          <cell r="HF116">
            <v>0</v>
          </cell>
          <cell r="HG116">
            <v>0</v>
          </cell>
          <cell r="HH116">
            <v>0</v>
          </cell>
          <cell r="HI116">
            <v>0</v>
          </cell>
          <cell r="HJ116">
            <v>0</v>
          </cell>
          <cell r="HK116">
            <v>0</v>
          </cell>
          <cell r="HL116">
            <v>0</v>
          </cell>
          <cell r="HM116">
            <v>0</v>
          </cell>
          <cell r="HN116">
            <v>0</v>
          </cell>
          <cell r="HO116">
            <v>0</v>
          </cell>
          <cell r="HP116">
            <v>0</v>
          </cell>
          <cell r="HQ116">
            <v>0</v>
          </cell>
          <cell r="HR116">
            <v>0</v>
          </cell>
          <cell r="HS116">
            <v>0</v>
          </cell>
          <cell r="HT116">
            <v>0</v>
          </cell>
          <cell r="HU116">
            <v>0</v>
          </cell>
          <cell r="HV116">
            <v>0</v>
          </cell>
          <cell r="HW116">
            <v>0</v>
          </cell>
          <cell r="HX116">
            <v>0</v>
          </cell>
          <cell r="HY116">
            <v>0</v>
          </cell>
          <cell r="HZ116">
            <v>0</v>
          </cell>
          <cell r="IA116">
            <v>0</v>
          </cell>
          <cell r="IB116">
            <v>0</v>
          </cell>
          <cell r="IC116">
            <v>0</v>
          </cell>
          <cell r="ID116">
            <v>0</v>
          </cell>
          <cell r="IE116">
            <v>0</v>
          </cell>
          <cell r="IF116">
            <v>0</v>
          </cell>
          <cell r="IG116">
            <v>0</v>
          </cell>
          <cell r="IH116">
            <v>0</v>
          </cell>
          <cell r="II116">
            <v>0</v>
          </cell>
          <cell r="IJ116">
            <v>0</v>
          </cell>
          <cell r="IK116">
            <v>0</v>
          </cell>
          <cell r="IL116">
            <v>0</v>
          </cell>
          <cell r="IM116">
            <v>0</v>
          </cell>
          <cell r="IN116">
            <v>0</v>
          </cell>
          <cell r="IO116">
            <v>0</v>
          </cell>
          <cell r="IP116">
            <v>0</v>
          </cell>
          <cell r="IQ116">
            <v>0</v>
          </cell>
          <cell r="IR116">
            <v>0</v>
          </cell>
          <cell r="IS116">
            <v>0</v>
          </cell>
          <cell r="IT116">
            <v>0</v>
          </cell>
          <cell r="IU116">
            <v>0</v>
          </cell>
          <cell r="IV116">
            <v>0</v>
          </cell>
          <cell r="IW116">
            <v>0</v>
          </cell>
          <cell r="IX116">
            <v>0</v>
          </cell>
          <cell r="IY116">
            <v>0</v>
          </cell>
          <cell r="IZ116">
            <v>0</v>
          </cell>
          <cell r="JA116">
            <v>0</v>
          </cell>
          <cell r="JB116">
            <v>0</v>
          </cell>
          <cell r="JC116">
            <v>0</v>
          </cell>
          <cell r="JD116">
            <v>0</v>
          </cell>
          <cell r="JE116">
            <v>0</v>
          </cell>
          <cell r="JF116">
            <v>0</v>
          </cell>
          <cell r="JG116">
            <v>0</v>
          </cell>
          <cell r="JH116">
            <v>0</v>
          </cell>
          <cell r="JI116">
            <v>0</v>
          </cell>
          <cell r="JJ116">
            <v>0</v>
          </cell>
          <cell r="JK116">
            <v>0</v>
          </cell>
          <cell r="JL116">
            <v>0</v>
          </cell>
          <cell r="JM116">
            <v>0</v>
          </cell>
          <cell r="JN116">
            <v>0</v>
          </cell>
          <cell r="JO116">
            <v>0</v>
          </cell>
          <cell r="JP116">
            <v>0</v>
          </cell>
          <cell r="JQ116">
            <v>0</v>
          </cell>
          <cell r="JR116">
            <v>0</v>
          </cell>
          <cell r="JS116">
            <v>0</v>
          </cell>
          <cell r="JT116">
            <v>0</v>
          </cell>
          <cell r="JU116">
            <v>0</v>
          </cell>
          <cell r="JV116">
            <v>0</v>
          </cell>
          <cell r="JW116">
            <v>0</v>
          </cell>
          <cell r="JX116">
            <v>0</v>
          </cell>
          <cell r="JY116">
            <v>0</v>
          </cell>
          <cell r="JZ116">
            <v>0</v>
          </cell>
          <cell r="KA116">
            <v>0</v>
          </cell>
          <cell r="KB116">
            <v>0</v>
          </cell>
          <cell r="KC116">
            <v>0</v>
          </cell>
          <cell r="KD116">
            <v>0</v>
          </cell>
          <cell r="KE116">
            <v>0</v>
          </cell>
          <cell r="KF116">
            <v>0</v>
          </cell>
          <cell r="KG116">
            <v>0</v>
          </cell>
          <cell r="KH116">
            <v>0</v>
          </cell>
          <cell r="KI116">
            <v>0</v>
          </cell>
          <cell r="KJ116">
            <v>0</v>
          </cell>
          <cell r="KK116">
            <v>0</v>
          </cell>
          <cell r="KL116">
            <v>0</v>
          </cell>
          <cell r="KM116">
            <v>0</v>
          </cell>
          <cell r="KN116">
            <v>0</v>
          </cell>
          <cell r="KO116">
            <v>0</v>
          </cell>
          <cell r="KP116">
            <v>0</v>
          </cell>
          <cell r="KQ116">
            <v>0</v>
          </cell>
          <cell r="KR116">
            <v>0</v>
          </cell>
          <cell r="KS116">
            <v>0</v>
          </cell>
          <cell r="KT116">
            <v>0</v>
          </cell>
          <cell r="KU116">
            <v>0</v>
          </cell>
          <cell r="KV116">
            <v>0</v>
          </cell>
          <cell r="KW116">
            <v>0</v>
          </cell>
          <cell r="KX116">
            <v>0</v>
          </cell>
          <cell r="KY116">
            <v>0</v>
          </cell>
          <cell r="KZ116">
            <v>0</v>
          </cell>
          <cell r="LA116">
            <v>0</v>
          </cell>
          <cell r="LB116">
            <v>0</v>
          </cell>
          <cell r="LC116">
            <v>0</v>
          </cell>
          <cell r="LD116">
            <v>0</v>
          </cell>
          <cell r="LE116">
            <v>0</v>
          </cell>
          <cell r="LF116">
            <v>0</v>
          </cell>
          <cell r="LG116">
            <v>0</v>
          </cell>
          <cell r="LH116">
            <v>0</v>
          </cell>
          <cell r="LI116">
            <v>0</v>
          </cell>
          <cell r="LJ116">
            <v>0</v>
          </cell>
          <cell r="LK116">
            <v>0</v>
          </cell>
          <cell r="LL116">
            <v>0</v>
          </cell>
          <cell r="LM116">
            <v>0</v>
          </cell>
          <cell r="LN116">
            <v>0</v>
          </cell>
          <cell r="LO116">
            <v>0</v>
          </cell>
          <cell r="LP116">
            <v>0</v>
          </cell>
          <cell r="LQ116">
            <v>0</v>
          </cell>
          <cell r="LR116">
            <v>0</v>
          </cell>
          <cell r="LS116">
            <v>0</v>
          </cell>
          <cell r="LT116">
            <v>0</v>
          </cell>
          <cell r="LU116">
            <v>0</v>
          </cell>
          <cell r="LV116">
            <v>0</v>
          </cell>
          <cell r="LW116">
            <v>0</v>
          </cell>
          <cell r="LX116">
            <v>0</v>
          </cell>
          <cell r="LY116">
            <v>0</v>
          </cell>
          <cell r="LZ116">
            <v>0</v>
          </cell>
          <cell r="MA116">
            <v>0</v>
          </cell>
          <cell r="MB116">
            <v>0</v>
          </cell>
          <cell r="MC116">
            <v>0</v>
          </cell>
          <cell r="MD116">
            <v>0</v>
          </cell>
          <cell r="ME116">
            <v>0</v>
          </cell>
          <cell r="MF116">
            <v>0</v>
          </cell>
          <cell r="MG116">
            <v>0</v>
          </cell>
          <cell r="MH116">
            <v>0</v>
          </cell>
          <cell r="MI116">
            <v>0</v>
          </cell>
          <cell r="MJ116">
            <v>0</v>
          </cell>
          <cell r="MK116">
            <v>0</v>
          </cell>
          <cell r="ML116">
            <v>0</v>
          </cell>
          <cell r="MM116">
            <v>0</v>
          </cell>
          <cell r="MN116">
            <v>0</v>
          </cell>
        </row>
        <row r="121">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cell r="DQ121">
            <v>0</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0</v>
          </cell>
          <cell r="EG121">
            <v>0</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0</v>
          </cell>
          <cell r="FA121">
            <v>0</v>
          </cell>
          <cell r="FB121">
            <v>0</v>
          </cell>
          <cell r="FC121">
            <v>0</v>
          </cell>
          <cell r="FD121">
            <v>0</v>
          </cell>
          <cell r="FE121">
            <v>0</v>
          </cell>
          <cell r="FF121">
            <v>0</v>
          </cell>
          <cell r="FG121">
            <v>0</v>
          </cell>
          <cell r="FH121">
            <v>0</v>
          </cell>
          <cell r="FI121">
            <v>0</v>
          </cell>
          <cell r="FJ121">
            <v>0</v>
          </cell>
          <cell r="FK121">
            <v>0</v>
          </cell>
          <cell r="FL121">
            <v>0</v>
          </cell>
          <cell r="FM121">
            <v>0</v>
          </cell>
          <cell r="FN121">
            <v>0</v>
          </cell>
          <cell r="FO121">
            <v>0</v>
          </cell>
          <cell r="FP121">
            <v>0</v>
          </cell>
          <cell r="FQ121">
            <v>0</v>
          </cell>
          <cell r="FR121">
            <v>0</v>
          </cell>
          <cell r="FS121">
            <v>0</v>
          </cell>
          <cell r="FT121">
            <v>0</v>
          </cell>
          <cell r="FU121">
            <v>0</v>
          </cell>
          <cell r="FV121">
            <v>0</v>
          </cell>
          <cell r="FW121">
            <v>0</v>
          </cell>
          <cell r="FX121">
            <v>0</v>
          </cell>
          <cell r="FY121">
            <v>0</v>
          </cell>
          <cell r="FZ121">
            <v>0</v>
          </cell>
          <cell r="GA121">
            <v>0</v>
          </cell>
          <cell r="GB121">
            <v>0</v>
          </cell>
          <cell r="GC121">
            <v>0</v>
          </cell>
          <cell r="GD121">
            <v>0</v>
          </cell>
          <cell r="GE121">
            <v>0</v>
          </cell>
          <cell r="GF121">
            <v>0</v>
          </cell>
          <cell r="GG121">
            <v>0</v>
          </cell>
          <cell r="GH121">
            <v>0</v>
          </cell>
          <cell r="GI121">
            <v>0</v>
          </cell>
          <cell r="GJ121">
            <v>0</v>
          </cell>
          <cell r="GK121">
            <v>0</v>
          </cell>
          <cell r="GL121">
            <v>0</v>
          </cell>
          <cell r="GM121">
            <v>0</v>
          </cell>
          <cell r="GN121">
            <v>0</v>
          </cell>
          <cell r="GO121">
            <v>0</v>
          </cell>
          <cell r="GP121">
            <v>0</v>
          </cell>
          <cell r="GQ121">
            <v>0</v>
          </cell>
          <cell r="GR121">
            <v>0</v>
          </cell>
          <cell r="GS121">
            <v>0</v>
          </cell>
          <cell r="GT121">
            <v>0</v>
          </cell>
          <cell r="GU121">
            <v>0</v>
          </cell>
          <cell r="GV121">
            <v>0</v>
          </cell>
          <cell r="GW121">
            <v>0</v>
          </cell>
          <cell r="GX121">
            <v>0</v>
          </cell>
          <cell r="GY121">
            <v>0</v>
          </cell>
          <cell r="GZ121">
            <v>0</v>
          </cell>
          <cell r="HA121">
            <v>0</v>
          </cell>
          <cell r="HB121">
            <v>0</v>
          </cell>
          <cell r="HC121">
            <v>0</v>
          </cell>
          <cell r="HD121">
            <v>0</v>
          </cell>
          <cell r="HE121">
            <v>0</v>
          </cell>
          <cell r="HF121">
            <v>0</v>
          </cell>
          <cell r="HG121">
            <v>0</v>
          </cell>
          <cell r="HH121">
            <v>0</v>
          </cell>
          <cell r="HI121">
            <v>0</v>
          </cell>
          <cell r="HJ121">
            <v>0</v>
          </cell>
          <cell r="HK121">
            <v>0</v>
          </cell>
          <cell r="HL121">
            <v>0</v>
          </cell>
          <cell r="HM121">
            <v>0</v>
          </cell>
          <cell r="HN121">
            <v>0</v>
          </cell>
          <cell r="HO121">
            <v>0</v>
          </cell>
          <cell r="HP121">
            <v>0</v>
          </cell>
          <cell r="HQ121">
            <v>0</v>
          </cell>
          <cell r="HR121">
            <v>0</v>
          </cell>
          <cell r="HS121">
            <v>0</v>
          </cell>
          <cell r="HT121">
            <v>0</v>
          </cell>
          <cell r="HU121">
            <v>0</v>
          </cell>
          <cell r="HV121">
            <v>0</v>
          </cell>
          <cell r="HW121">
            <v>0</v>
          </cell>
          <cell r="HX121">
            <v>0</v>
          </cell>
          <cell r="HY121">
            <v>0</v>
          </cell>
          <cell r="HZ121">
            <v>0</v>
          </cell>
          <cell r="IA121">
            <v>0</v>
          </cell>
          <cell r="IB121">
            <v>0</v>
          </cell>
          <cell r="IC121">
            <v>0</v>
          </cell>
          <cell r="ID121">
            <v>0</v>
          </cell>
          <cell r="IE121">
            <v>0</v>
          </cell>
          <cell r="IF121">
            <v>0</v>
          </cell>
          <cell r="IG121">
            <v>0</v>
          </cell>
          <cell r="IH121">
            <v>0</v>
          </cell>
          <cell r="II121">
            <v>0</v>
          </cell>
          <cell r="IJ121">
            <v>0</v>
          </cell>
          <cell r="IK121">
            <v>0</v>
          </cell>
          <cell r="IL121">
            <v>0</v>
          </cell>
          <cell r="IM121">
            <v>0</v>
          </cell>
          <cell r="IN121">
            <v>0</v>
          </cell>
          <cell r="IO121">
            <v>0</v>
          </cell>
          <cell r="IP121">
            <v>0</v>
          </cell>
          <cell r="IQ121">
            <v>0</v>
          </cell>
          <cell r="IR121">
            <v>0</v>
          </cell>
          <cell r="IS121">
            <v>0</v>
          </cell>
          <cell r="IT121">
            <v>0</v>
          </cell>
          <cell r="IU121">
            <v>0</v>
          </cell>
          <cell r="IV121">
            <v>0</v>
          </cell>
          <cell r="IW121">
            <v>0</v>
          </cell>
          <cell r="IX121">
            <v>0</v>
          </cell>
          <cell r="IY121">
            <v>0</v>
          </cell>
          <cell r="IZ121">
            <v>0</v>
          </cell>
          <cell r="JA121">
            <v>0</v>
          </cell>
          <cell r="JB121">
            <v>0</v>
          </cell>
          <cell r="JC121">
            <v>0</v>
          </cell>
          <cell r="JD121">
            <v>0</v>
          </cell>
          <cell r="JE121">
            <v>0</v>
          </cell>
          <cell r="JF121">
            <v>0</v>
          </cell>
          <cell r="JG121">
            <v>0</v>
          </cell>
          <cell r="JH121">
            <v>0</v>
          </cell>
          <cell r="JI121">
            <v>0</v>
          </cell>
          <cell r="JJ121">
            <v>0</v>
          </cell>
          <cell r="JK121">
            <v>0</v>
          </cell>
          <cell r="JL121">
            <v>0</v>
          </cell>
          <cell r="JM121">
            <v>0</v>
          </cell>
          <cell r="JN121">
            <v>0</v>
          </cell>
          <cell r="JO121">
            <v>0</v>
          </cell>
          <cell r="JP121">
            <v>0</v>
          </cell>
          <cell r="JQ121">
            <v>0</v>
          </cell>
          <cell r="JR121">
            <v>0</v>
          </cell>
          <cell r="JS121">
            <v>0</v>
          </cell>
          <cell r="JT121">
            <v>0</v>
          </cell>
          <cell r="JU121">
            <v>0</v>
          </cell>
          <cell r="JV121">
            <v>0</v>
          </cell>
          <cell r="JW121">
            <v>0</v>
          </cell>
          <cell r="JX121">
            <v>0</v>
          </cell>
          <cell r="JY121">
            <v>0</v>
          </cell>
          <cell r="JZ121">
            <v>0</v>
          </cell>
          <cell r="KA121">
            <v>0</v>
          </cell>
          <cell r="KB121">
            <v>0</v>
          </cell>
          <cell r="KC121">
            <v>0</v>
          </cell>
          <cell r="KD121">
            <v>0</v>
          </cell>
          <cell r="KE121">
            <v>0</v>
          </cell>
          <cell r="KF121">
            <v>0</v>
          </cell>
          <cell r="KG121">
            <v>0</v>
          </cell>
          <cell r="KH121">
            <v>0</v>
          </cell>
          <cell r="KI121">
            <v>0</v>
          </cell>
          <cell r="KJ121">
            <v>0</v>
          </cell>
          <cell r="KK121">
            <v>0</v>
          </cell>
          <cell r="KL121">
            <v>0</v>
          </cell>
          <cell r="KM121">
            <v>0</v>
          </cell>
          <cell r="KN121">
            <v>0</v>
          </cell>
          <cell r="KO121">
            <v>0</v>
          </cell>
          <cell r="KP121">
            <v>0</v>
          </cell>
          <cell r="KQ121">
            <v>0</v>
          </cell>
          <cell r="KR121">
            <v>0</v>
          </cell>
          <cell r="KS121">
            <v>0</v>
          </cell>
          <cell r="KT121">
            <v>0</v>
          </cell>
          <cell r="KU121">
            <v>0</v>
          </cell>
          <cell r="KV121">
            <v>0</v>
          </cell>
          <cell r="KW121">
            <v>0</v>
          </cell>
          <cell r="KX121">
            <v>0</v>
          </cell>
          <cell r="KY121">
            <v>0</v>
          </cell>
          <cell r="KZ121">
            <v>0</v>
          </cell>
          <cell r="LA121">
            <v>0</v>
          </cell>
          <cell r="LB121">
            <v>0</v>
          </cell>
          <cell r="LC121">
            <v>0</v>
          </cell>
          <cell r="LD121">
            <v>0</v>
          </cell>
          <cell r="LE121">
            <v>0</v>
          </cell>
          <cell r="LF121">
            <v>0</v>
          </cell>
          <cell r="LG121">
            <v>0</v>
          </cell>
          <cell r="LH121">
            <v>0</v>
          </cell>
          <cell r="LI121">
            <v>0</v>
          </cell>
          <cell r="LJ121">
            <v>0</v>
          </cell>
          <cell r="LK121">
            <v>0</v>
          </cell>
          <cell r="LL121">
            <v>0</v>
          </cell>
          <cell r="LM121">
            <v>0</v>
          </cell>
          <cell r="LN121">
            <v>0</v>
          </cell>
          <cell r="LO121">
            <v>0</v>
          </cell>
          <cell r="LP121">
            <v>0</v>
          </cell>
          <cell r="LQ121">
            <v>0</v>
          </cell>
          <cell r="LR121">
            <v>0</v>
          </cell>
          <cell r="LS121">
            <v>0</v>
          </cell>
          <cell r="LT121">
            <v>0</v>
          </cell>
          <cell r="LU121">
            <v>0</v>
          </cell>
          <cell r="LV121">
            <v>0</v>
          </cell>
          <cell r="LW121">
            <v>0</v>
          </cell>
          <cell r="LX121">
            <v>0</v>
          </cell>
          <cell r="LY121">
            <v>0</v>
          </cell>
          <cell r="LZ121">
            <v>0</v>
          </cell>
          <cell r="MA121">
            <v>0</v>
          </cell>
          <cell r="MB121">
            <v>0</v>
          </cell>
          <cell r="MC121">
            <v>0</v>
          </cell>
          <cell r="MD121">
            <v>0</v>
          </cell>
          <cell r="ME121">
            <v>0</v>
          </cell>
          <cell r="MF121">
            <v>0</v>
          </cell>
          <cell r="MG121">
            <v>0</v>
          </cell>
          <cell r="MH121">
            <v>0</v>
          </cell>
          <cell r="MI121">
            <v>0</v>
          </cell>
          <cell r="MJ121">
            <v>0</v>
          </cell>
          <cell r="MK121">
            <v>0</v>
          </cell>
          <cell r="ML121">
            <v>0</v>
          </cell>
          <cell r="MM121">
            <v>0</v>
          </cell>
          <cell r="MN121">
            <v>0</v>
          </cell>
        </row>
        <row r="127">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row>
        <row r="128">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row>
        <row r="132">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cell r="FJ132">
            <v>0</v>
          </cell>
          <cell r="FK132">
            <v>0</v>
          </cell>
          <cell r="FL132">
            <v>0</v>
          </cell>
          <cell r="FM132">
            <v>0</v>
          </cell>
          <cell r="FN132">
            <v>0</v>
          </cell>
          <cell r="FO132">
            <v>0</v>
          </cell>
          <cell r="FP132">
            <v>0</v>
          </cell>
          <cell r="FQ132">
            <v>0</v>
          </cell>
          <cell r="FR132">
            <v>0</v>
          </cell>
          <cell r="FS132">
            <v>0</v>
          </cell>
          <cell r="FT132">
            <v>0</v>
          </cell>
          <cell r="FU132">
            <v>0</v>
          </cell>
          <cell r="FV132">
            <v>0</v>
          </cell>
          <cell r="FW132">
            <v>0</v>
          </cell>
          <cell r="FX132">
            <v>0</v>
          </cell>
          <cell r="FY132">
            <v>0</v>
          </cell>
          <cell r="FZ132">
            <v>0</v>
          </cell>
          <cell r="GA132">
            <v>0</v>
          </cell>
          <cell r="GB132">
            <v>0</v>
          </cell>
          <cell r="GC132">
            <v>0</v>
          </cell>
          <cell r="GD132">
            <v>0</v>
          </cell>
          <cell r="GE132">
            <v>0</v>
          </cell>
          <cell r="GF132">
            <v>0</v>
          </cell>
          <cell r="GG132">
            <v>0</v>
          </cell>
          <cell r="GH132">
            <v>0</v>
          </cell>
          <cell r="GI132">
            <v>0</v>
          </cell>
          <cell r="GJ132">
            <v>0</v>
          </cell>
          <cell r="GK132">
            <v>0</v>
          </cell>
          <cell r="GL132">
            <v>0</v>
          </cell>
          <cell r="GM132">
            <v>0</v>
          </cell>
          <cell r="GN132">
            <v>0</v>
          </cell>
          <cell r="GO132">
            <v>0</v>
          </cell>
          <cell r="GP132">
            <v>0</v>
          </cell>
          <cell r="GQ132">
            <v>0</v>
          </cell>
          <cell r="GR132">
            <v>0</v>
          </cell>
          <cell r="GS132">
            <v>0</v>
          </cell>
          <cell r="GT132">
            <v>0</v>
          </cell>
          <cell r="GU132">
            <v>0</v>
          </cell>
          <cell r="GV132">
            <v>0</v>
          </cell>
          <cell r="GW132">
            <v>0</v>
          </cell>
          <cell r="GX132">
            <v>0</v>
          </cell>
          <cell r="GY132">
            <v>0</v>
          </cell>
          <cell r="GZ132">
            <v>0</v>
          </cell>
          <cell r="HA132">
            <v>0</v>
          </cell>
          <cell r="HB132">
            <v>0</v>
          </cell>
          <cell r="HC132">
            <v>0</v>
          </cell>
          <cell r="HD132">
            <v>0</v>
          </cell>
          <cell r="HE132">
            <v>0</v>
          </cell>
          <cell r="HF132">
            <v>0</v>
          </cell>
          <cell r="HG132">
            <v>0</v>
          </cell>
          <cell r="HH132">
            <v>0</v>
          </cell>
          <cell r="HI132">
            <v>0</v>
          </cell>
          <cell r="HJ132">
            <v>0</v>
          </cell>
          <cell r="HK132">
            <v>0</v>
          </cell>
          <cell r="HL132">
            <v>0</v>
          </cell>
          <cell r="HM132">
            <v>0</v>
          </cell>
          <cell r="HN132">
            <v>0</v>
          </cell>
          <cell r="HO132">
            <v>0</v>
          </cell>
          <cell r="HP132">
            <v>0</v>
          </cell>
          <cell r="HQ132">
            <v>0</v>
          </cell>
          <cell r="HR132">
            <v>0</v>
          </cell>
          <cell r="HS132">
            <v>0</v>
          </cell>
          <cell r="HT132">
            <v>0</v>
          </cell>
          <cell r="HU132">
            <v>0</v>
          </cell>
          <cell r="HV132">
            <v>0</v>
          </cell>
          <cell r="HW132">
            <v>0</v>
          </cell>
          <cell r="HX132">
            <v>0</v>
          </cell>
          <cell r="HY132">
            <v>0</v>
          </cell>
          <cell r="HZ132">
            <v>0</v>
          </cell>
          <cell r="IA132">
            <v>0</v>
          </cell>
          <cell r="IB132">
            <v>0</v>
          </cell>
          <cell r="IC132">
            <v>0</v>
          </cell>
          <cell r="ID132">
            <v>0</v>
          </cell>
          <cell r="IE132">
            <v>0</v>
          </cell>
          <cell r="IF132">
            <v>0</v>
          </cell>
          <cell r="IG132">
            <v>0</v>
          </cell>
          <cell r="IH132">
            <v>0</v>
          </cell>
          <cell r="II132">
            <v>0</v>
          </cell>
          <cell r="IJ132">
            <v>0</v>
          </cell>
          <cell r="IK132">
            <v>0</v>
          </cell>
          <cell r="IL132">
            <v>0</v>
          </cell>
          <cell r="IM132">
            <v>0</v>
          </cell>
          <cell r="IN132">
            <v>0</v>
          </cell>
          <cell r="IO132">
            <v>0</v>
          </cell>
          <cell r="IP132">
            <v>0</v>
          </cell>
          <cell r="IQ132">
            <v>0</v>
          </cell>
          <cell r="IR132">
            <v>0</v>
          </cell>
          <cell r="IS132">
            <v>0</v>
          </cell>
          <cell r="IT132">
            <v>0</v>
          </cell>
          <cell r="IU132">
            <v>0</v>
          </cell>
          <cell r="IV132">
            <v>0</v>
          </cell>
          <cell r="IW132">
            <v>0</v>
          </cell>
          <cell r="IX132">
            <v>0</v>
          </cell>
          <cell r="IY132">
            <v>0</v>
          </cell>
          <cell r="IZ132">
            <v>0</v>
          </cell>
          <cell r="JA132">
            <v>0</v>
          </cell>
          <cell r="JB132">
            <v>0</v>
          </cell>
          <cell r="JC132">
            <v>0</v>
          </cell>
          <cell r="JD132">
            <v>0</v>
          </cell>
          <cell r="JE132">
            <v>0</v>
          </cell>
          <cell r="JF132">
            <v>0</v>
          </cell>
          <cell r="JG132">
            <v>0</v>
          </cell>
          <cell r="JH132">
            <v>0</v>
          </cell>
          <cell r="JI132">
            <v>0</v>
          </cell>
          <cell r="JJ132">
            <v>0</v>
          </cell>
          <cell r="JK132">
            <v>0</v>
          </cell>
          <cell r="JL132">
            <v>0</v>
          </cell>
          <cell r="JM132">
            <v>0</v>
          </cell>
          <cell r="JN132">
            <v>0</v>
          </cell>
          <cell r="JO132">
            <v>0</v>
          </cell>
          <cell r="JP132">
            <v>0</v>
          </cell>
          <cell r="JQ132">
            <v>0</v>
          </cell>
          <cell r="JR132">
            <v>0</v>
          </cell>
          <cell r="JS132">
            <v>0</v>
          </cell>
          <cell r="JT132">
            <v>0</v>
          </cell>
          <cell r="JU132">
            <v>0</v>
          </cell>
          <cell r="JV132">
            <v>0</v>
          </cell>
          <cell r="JW132">
            <v>0</v>
          </cell>
          <cell r="JX132">
            <v>0</v>
          </cell>
          <cell r="JY132">
            <v>0</v>
          </cell>
          <cell r="JZ132">
            <v>0</v>
          </cell>
          <cell r="KA132">
            <v>0</v>
          </cell>
          <cell r="KB132">
            <v>0</v>
          </cell>
          <cell r="KC132">
            <v>0</v>
          </cell>
          <cell r="KD132">
            <v>0</v>
          </cell>
          <cell r="KE132">
            <v>0</v>
          </cell>
          <cell r="KF132">
            <v>0</v>
          </cell>
          <cell r="KG132">
            <v>0</v>
          </cell>
          <cell r="KH132">
            <v>0</v>
          </cell>
          <cell r="KI132">
            <v>0</v>
          </cell>
          <cell r="KJ132">
            <v>0</v>
          </cell>
          <cell r="KK132">
            <v>0</v>
          </cell>
          <cell r="KL132">
            <v>0</v>
          </cell>
          <cell r="KM132">
            <v>0</v>
          </cell>
          <cell r="KN132">
            <v>0</v>
          </cell>
          <cell r="KO132">
            <v>0</v>
          </cell>
          <cell r="KP132">
            <v>0</v>
          </cell>
          <cell r="KQ132">
            <v>0</v>
          </cell>
          <cell r="KR132">
            <v>0</v>
          </cell>
          <cell r="KS132">
            <v>0</v>
          </cell>
          <cell r="KT132">
            <v>0</v>
          </cell>
          <cell r="KU132">
            <v>0</v>
          </cell>
          <cell r="KV132">
            <v>0</v>
          </cell>
          <cell r="KW132">
            <v>0</v>
          </cell>
          <cell r="KX132">
            <v>0</v>
          </cell>
          <cell r="KY132">
            <v>0</v>
          </cell>
          <cell r="KZ132">
            <v>0</v>
          </cell>
          <cell r="LA132">
            <v>0</v>
          </cell>
          <cell r="LB132">
            <v>0</v>
          </cell>
          <cell r="LC132">
            <v>0</v>
          </cell>
          <cell r="LD132">
            <v>0</v>
          </cell>
          <cell r="LE132">
            <v>0</v>
          </cell>
          <cell r="LF132">
            <v>0</v>
          </cell>
          <cell r="LG132">
            <v>0</v>
          </cell>
          <cell r="LH132">
            <v>0</v>
          </cell>
          <cell r="LI132">
            <v>0</v>
          </cell>
          <cell r="LJ132">
            <v>0</v>
          </cell>
          <cell r="LK132">
            <v>0</v>
          </cell>
          <cell r="LL132">
            <v>0</v>
          </cell>
          <cell r="LM132">
            <v>0</v>
          </cell>
          <cell r="LN132">
            <v>0</v>
          </cell>
          <cell r="LO132">
            <v>0</v>
          </cell>
          <cell r="LP132">
            <v>0</v>
          </cell>
          <cell r="LQ132">
            <v>0</v>
          </cell>
          <cell r="LR132">
            <v>0</v>
          </cell>
          <cell r="LS132">
            <v>0</v>
          </cell>
          <cell r="LT132">
            <v>0</v>
          </cell>
          <cell r="LU132">
            <v>0</v>
          </cell>
          <cell r="LV132">
            <v>0</v>
          </cell>
          <cell r="LW132">
            <v>0</v>
          </cell>
          <cell r="LX132">
            <v>0</v>
          </cell>
          <cell r="LY132">
            <v>0</v>
          </cell>
          <cell r="LZ132">
            <v>0</v>
          </cell>
          <cell r="MA132">
            <v>0</v>
          </cell>
          <cell r="MB132">
            <v>0</v>
          </cell>
          <cell r="MC132">
            <v>0</v>
          </cell>
          <cell r="MD132">
            <v>0</v>
          </cell>
          <cell r="ME132">
            <v>0</v>
          </cell>
          <cell r="MF132">
            <v>0</v>
          </cell>
          <cell r="MG132">
            <v>0</v>
          </cell>
          <cell r="MH132">
            <v>0</v>
          </cell>
          <cell r="MI132">
            <v>0</v>
          </cell>
          <cell r="MJ132">
            <v>0</v>
          </cell>
          <cell r="MK132">
            <v>0</v>
          </cell>
          <cell r="ML132">
            <v>0</v>
          </cell>
          <cell r="MM132">
            <v>0</v>
          </cell>
          <cell r="MN132">
            <v>0</v>
          </cell>
        </row>
        <row r="168">
          <cell r="C168" t="str">
            <v>Highgate Hydro #1-4</v>
          </cell>
        </row>
        <row r="180">
          <cell r="E180">
            <v>0</v>
          </cell>
          <cell r="F180">
            <v>0</v>
          </cell>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cell r="BT180">
            <v>0</v>
          </cell>
          <cell r="BU180">
            <v>0</v>
          </cell>
          <cell r="BV180">
            <v>0</v>
          </cell>
          <cell r="BW180">
            <v>0</v>
          </cell>
          <cell r="BX180">
            <v>0</v>
          </cell>
          <cell r="BY180">
            <v>0</v>
          </cell>
          <cell r="BZ180">
            <v>0</v>
          </cell>
          <cell r="CA180">
            <v>0</v>
          </cell>
          <cell r="CB180">
            <v>0</v>
          </cell>
          <cell r="CC180">
            <v>0</v>
          </cell>
          <cell r="CD180">
            <v>0</v>
          </cell>
          <cell r="CE180">
            <v>0</v>
          </cell>
          <cell r="CF180">
            <v>0</v>
          </cell>
          <cell r="CG180">
            <v>0</v>
          </cell>
          <cell r="CH180">
            <v>0</v>
          </cell>
          <cell r="CI180">
            <v>0</v>
          </cell>
          <cell r="CJ180">
            <v>0</v>
          </cell>
          <cell r="CK180">
            <v>0</v>
          </cell>
          <cell r="CL180">
            <v>0</v>
          </cell>
          <cell r="CM180">
            <v>0</v>
          </cell>
          <cell r="CN180">
            <v>0</v>
          </cell>
          <cell r="CO180">
            <v>0</v>
          </cell>
          <cell r="CP180">
            <v>0</v>
          </cell>
          <cell r="CQ180">
            <v>0</v>
          </cell>
          <cell r="CR180">
            <v>0</v>
          </cell>
          <cell r="CS180">
            <v>0</v>
          </cell>
          <cell r="CT180">
            <v>0</v>
          </cell>
          <cell r="CU180">
            <v>0</v>
          </cell>
          <cell r="CV180">
            <v>0</v>
          </cell>
          <cell r="CW180">
            <v>0</v>
          </cell>
          <cell r="CX180">
            <v>0</v>
          </cell>
          <cell r="CY180">
            <v>0</v>
          </cell>
          <cell r="CZ180">
            <v>0</v>
          </cell>
          <cell r="DA180">
            <v>0</v>
          </cell>
          <cell r="DB180">
            <v>0</v>
          </cell>
          <cell r="DC180">
            <v>0</v>
          </cell>
          <cell r="DD180">
            <v>0</v>
          </cell>
          <cell r="DE180">
            <v>0</v>
          </cell>
          <cell r="DF180">
            <v>0</v>
          </cell>
          <cell r="DG180">
            <v>0</v>
          </cell>
          <cell r="DH180">
            <v>0</v>
          </cell>
          <cell r="DI180">
            <v>0</v>
          </cell>
          <cell r="DJ180">
            <v>0</v>
          </cell>
          <cell r="DK180">
            <v>0</v>
          </cell>
          <cell r="DL180">
            <v>0</v>
          </cell>
          <cell r="DM180">
            <v>0</v>
          </cell>
          <cell r="DN180">
            <v>0</v>
          </cell>
          <cell r="DO180">
            <v>0</v>
          </cell>
          <cell r="DP180">
            <v>0</v>
          </cell>
          <cell r="DQ180">
            <v>0</v>
          </cell>
          <cell r="DR180">
            <v>0</v>
          </cell>
          <cell r="DS180">
            <v>0</v>
          </cell>
          <cell r="DT180">
            <v>0</v>
          </cell>
          <cell r="DU180">
            <v>0</v>
          </cell>
          <cell r="DV180">
            <v>0</v>
          </cell>
          <cell r="DW180">
            <v>0</v>
          </cell>
          <cell r="DX180">
            <v>0</v>
          </cell>
          <cell r="DY180">
            <v>0</v>
          </cell>
          <cell r="DZ180">
            <v>0</v>
          </cell>
          <cell r="EA180">
            <v>0</v>
          </cell>
          <cell r="EB180">
            <v>0</v>
          </cell>
          <cell r="EC180">
            <v>0</v>
          </cell>
          <cell r="ED180">
            <v>0</v>
          </cell>
          <cell r="EE180">
            <v>0</v>
          </cell>
          <cell r="EF180">
            <v>0</v>
          </cell>
          <cell r="EG180">
            <v>0</v>
          </cell>
          <cell r="EH180">
            <v>0</v>
          </cell>
          <cell r="EI180">
            <v>0</v>
          </cell>
          <cell r="EJ180">
            <v>0</v>
          </cell>
          <cell r="EK180">
            <v>0</v>
          </cell>
          <cell r="EL180">
            <v>0</v>
          </cell>
          <cell r="EM180">
            <v>0</v>
          </cell>
          <cell r="EN180">
            <v>0</v>
          </cell>
          <cell r="EO180">
            <v>0</v>
          </cell>
          <cell r="EP180">
            <v>0</v>
          </cell>
          <cell r="EQ180">
            <v>0</v>
          </cell>
          <cell r="ER180">
            <v>0</v>
          </cell>
          <cell r="ES180">
            <v>0</v>
          </cell>
          <cell r="ET180">
            <v>0</v>
          </cell>
          <cell r="EU180">
            <v>0</v>
          </cell>
          <cell r="EV180">
            <v>0</v>
          </cell>
          <cell r="EW180">
            <v>0</v>
          </cell>
          <cell r="EX180">
            <v>0</v>
          </cell>
          <cell r="EY180">
            <v>0</v>
          </cell>
          <cell r="EZ180">
            <v>0</v>
          </cell>
          <cell r="FA180">
            <v>0</v>
          </cell>
          <cell r="FB180">
            <v>0</v>
          </cell>
          <cell r="FC180">
            <v>0</v>
          </cell>
          <cell r="FD180">
            <v>0</v>
          </cell>
          <cell r="FE180">
            <v>0</v>
          </cell>
          <cell r="FF180">
            <v>0</v>
          </cell>
          <cell r="FG180">
            <v>0</v>
          </cell>
          <cell r="FH180">
            <v>0</v>
          </cell>
          <cell r="FI180">
            <v>0</v>
          </cell>
          <cell r="FJ180">
            <v>0</v>
          </cell>
          <cell r="FK180">
            <v>0</v>
          </cell>
          <cell r="FL180">
            <v>0</v>
          </cell>
          <cell r="FM180">
            <v>0</v>
          </cell>
          <cell r="FN180">
            <v>0</v>
          </cell>
          <cell r="FO180">
            <v>0</v>
          </cell>
          <cell r="FP180">
            <v>0</v>
          </cell>
          <cell r="FQ180">
            <v>0</v>
          </cell>
          <cell r="FR180">
            <v>0</v>
          </cell>
          <cell r="FS180">
            <v>0</v>
          </cell>
          <cell r="FT180">
            <v>0</v>
          </cell>
          <cell r="FU180">
            <v>0</v>
          </cell>
          <cell r="FV180">
            <v>0</v>
          </cell>
          <cell r="FW180">
            <v>0</v>
          </cell>
          <cell r="FX180">
            <v>0</v>
          </cell>
          <cell r="FY180">
            <v>0</v>
          </cell>
          <cell r="FZ180">
            <v>0</v>
          </cell>
          <cell r="GA180">
            <v>0</v>
          </cell>
          <cell r="GB180">
            <v>0</v>
          </cell>
          <cell r="GC180">
            <v>0</v>
          </cell>
          <cell r="GD180">
            <v>0</v>
          </cell>
          <cell r="GE180">
            <v>0</v>
          </cell>
          <cell r="GF180">
            <v>0</v>
          </cell>
          <cell r="GG180">
            <v>0</v>
          </cell>
          <cell r="GH180">
            <v>0</v>
          </cell>
          <cell r="GI180">
            <v>0</v>
          </cell>
          <cell r="GJ180">
            <v>0</v>
          </cell>
          <cell r="GK180">
            <v>0</v>
          </cell>
          <cell r="GL180">
            <v>0</v>
          </cell>
          <cell r="GM180">
            <v>0</v>
          </cell>
          <cell r="GN180">
            <v>0</v>
          </cell>
          <cell r="GO180">
            <v>0</v>
          </cell>
          <cell r="GP180">
            <v>0</v>
          </cell>
          <cell r="GQ180">
            <v>0</v>
          </cell>
          <cell r="GR180">
            <v>0</v>
          </cell>
          <cell r="GS180">
            <v>0</v>
          </cell>
          <cell r="GT180">
            <v>0</v>
          </cell>
          <cell r="GU180">
            <v>0</v>
          </cell>
          <cell r="GV180">
            <v>0</v>
          </cell>
          <cell r="GW180">
            <v>0</v>
          </cell>
          <cell r="GX180">
            <v>0</v>
          </cell>
          <cell r="GY180">
            <v>0</v>
          </cell>
          <cell r="GZ180">
            <v>0</v>
          </cell>
          <cell r="HA180">
            <v>0</v>
          </cell>
          <cell r="HB180">
            <v>0</v>
          </cell>
          <cell r="HC180">
            <v>0</v>
          </cell>
          <cell r="HD180">
            <v>0</v>
          </cell>
          <cell r="HE180">
            <v>0</v>
          </cell>
          <cell r="HF180">
            <v>0</v>
          </cell>
          <cell r="HG180">
            <v>0</v>
          </cell>
          <cell r="HH180">
            <v>0</v>
          </cell>
          <cell r="HI180">
            <v>0</v>
          </cell>
          <cell r="HJ180">
            <v>0</v>
          </cell>
          <cell r="HK180">
            <v>0</v>
          </cell>
          <cell r="HL180">
            <v>0</v>
          </cell>
          <cell r="HM180">
            <v>0</v>
          </cell>
          <cell r="HN180">
            <v>0</v>
          </cell>
          <cell r="HO180">
            <v>0</v>
          </cell>
          <cell r="HP180">
            <v>0</v>
          </cell>
          <cell r="HQ180">
            <v>0</v>
          </cell>
          <cell r="HR180">
            <v>0</v>
          </cell>
          <cell r="HS180">
            <v>0</v>
          </cell>
          <cell r="HT180">
            <v>0</v>
          </cell>
          <cell r="HU180">
            <v>0</v>
          </cell>
          <cell r="HV180">
            <v>0</v>
          </cell>
          <cell r="HW180">
            <v>0</v>
          </cell>
          <cell r="HX180">
            <v>0</v>
          </cell>
          <cell r="HY180">
            <v>0</v>
          </cell>
          <cell r="HZ180">
            <v>0</v>
          </cell>
          <cell r="IA180">
            <v>0</v>
          </cell>
          <cell r="IB180">
            <v>0</v>
          </cell>
          <cell r="IC180">
            <v>0</v>
          </cell>
          <cell r="ID180">
            <v>0</v>
          </cell>
          <cell r="IE180">
            <v>0</v>
          </cell>
          <cell r="IF180">
            <v>0</v>
          </cell>
          <cell r="IG180">
            <v>0</v>
          </cell>
          <cell r="IH180">
            <v>0</v>
          </cell>
          <cell r="II180">
            <v>0</v>
          </cell>
          <cell r="IJ180">
            <v>0</v>
          </cell>
          <cell r="IK180">
            <v>0</v>
          </cell>
          <cell r="IL180">
            <v>0</v>
          </cell>
          <cell r="IM180">
            <v>0</v>
          </cell>
          <cell r="IN180">
            <v>0</v>
          </cell>
          <cell r="IO180">
            <v>0</v>
          </cell>
          <cell r="IP180">
            <v>0</v>
          </cell>
          <cell r="IQ180">
            <v>0</v>
          </cell>
          <cell r="IR180">
            <v>0</v>
          </cell>
          <cell r="IS180">
            <v>0</v>
          </cell>
          <cell r="IT180">
            <v>0</v>
          </cell>
          <cell r="IU180">
            <v>0</v>
          </cell>
          <cell r="IV180">
            <v>0</v>
          </cell>
          <cell r="IW180">
            <v>0</v>
          </cell>
          <cell r="IX180">
            <v>0</v>
          </cell>
          <cell r="IY180">
            <v>0</v>
          </cell>
          <cell r="IZ180">
            <v>0</v>
          </cell>
          <cell r="JA180">
            <v>0</v>
          </cell>
          <cell r="JB180">
            <v>0</v>
          </cell>
          <cell r="JC180">
            <v>0</v>
          </cell>
          <cell r="JD180">
            <v>0</v>
          </cell>
          <cell r="JE180">
            <v>0</v>
          </cell>
          <cell r="JF180">
            <v>0</v>
          </cell>
          <cell r="JG180">
            <v>0</v>
          </cell>
          <cell r="JH180">
            <v>0</v>
          </cell>
          <cell r="JI180">
            <v>0</v>
          </cell>
          <cell r="JJ180">
            <v>0</v>
          </cell>
          <cell r="JK180">
            <v>0</v>
          </cell>
          <cell r="JL180">
            <v>0</v>
          </cell>
          <cell r="JM180">
            <v>0</v>
          </cell>
          <cell r="JN180">
            <v>0</v>
          </cell>
          <cell r="JO180">
            <v>0</v>
          </cell>
          <cell r="JP180">
            <v>0</v>
          </cell>
          <cell r="JQ180">
            <v>0</v>
          </cell>
          <cell r="JR180">
            <v>0</v>
          </cell>
          <cell r="JS180">
            <v>0</v>
          </cell>
          <cell r="JT180">
            <v>0</v>
          </cell>
          <cell r="JU180">
            <v>0</v>
          </cell>
          <cell r="JV180">
            <v>0</v>
          </cell>
          <cell r="JW180">
            <v>0</v>
          </cell>
          <cell r="JX180">
            <v>0</v>
          </cell>
          <cell r="JY180">
            <v>0</v>
          </cell>
          <cell r="JZ180">
            <v>0</v>
          </cell>
          <cell r="KA180">
            <v>0</v>
          </cell>
          <cell r="KB180">
            <v>0</v>
          </cell>
          <cell r="KC180">
            <v>0</v>
          </cell>
          <cell r="KD180">
            <v>0</v>
          </cell>
          <cell r="KE180">
            <v>0</v>
          </cell>
          <cell r="KF180">
            <v>0</v>
          </cell>
          <cell r="KG180">
            <v>0</v>
          </cell>
          <cell r="KH180">
            <v>0</v>
          </cell>
          <cell r="KI180">
            <v>0</v>
          </cell>
          <cell r="KJ180">
            <v>0</v>
          </cell>
          <cell r="KK180">
            <v>0</v>
          </cell>
          <cell r="KL180">
            <v>0</v>
          </cell>
          <cell r="KM180">
            <v>0</v>
          </cell>
          <cell r="KN180">
            <v>0</v>
          </cell>
          <cell r="KO180">
            <v>0</v>
          </cell>
          <cell r="KP180">
            <v>0</v>
          </cell>
          <cell r="KQ180">
            <v>0</v>
          </cell>
          <cell r="KR180">
            <v>0</v>
          </cell>
          <cell r="KS180">
            <v>0</v>
          </cell>
          <cell r="KT180">
            <v>0</v>
          </cell>
          <cell r="KU180">
            <v>0</v>
          </cell>
          <cell r="KV180">
            <v>0</v>
          </cell>
          <cell r="KW180">
            <v>0</v>
          </cell>
          <cell r="KX180">
            <v>0</v>
          </cell>
          <cell r="KY180">
            <v>0</v>
          </cell>
          <cell r="KZ180">
            <v>0</v>
          </cell>
          <cell r="LA180">
            <v>0</v>
          </cell>
          <cell r="LB180">
            <v>0</v>
          </cell>
          <cell r="LC180">
            <v>0</v>
          </cell>
          <cell r="LD180">
            <v>0</v>
          </cell>
          <cell r="LE180">
            <v>0</v>
          </cell>
          <cell r="LF180">
            <v>0</v>
          </cell>
          <cell r="LG180">
            <v>0</v>
          </cell>
          <cell r="LH180">
            <v>0</v>
          </cell>
          <cell r="LI180">
            <v>0</v>
          </cell>
          <cell r="LJ180">
            <v>0</v>
          </cell>
          <cell r="LK180">
            <v>0</v>
          </cell>
          <cell r="LL180">
            <v>0</v>
          </cell>
          <cell r="LM180">
            <v>0</v>
          </cell>
          <cell r="LN180">
            <v>0</v>
          </cell>
          <cell r="LO180">
            <v>0</v>
          </cell>
          <cell r="LP180">
            <v>0</v>
          </cell>
          <cell r="LQ180">
            <v>0</v>
          </cell>
          <cell r="LR180">
            <v>0</v>
          </cell>
          <cell r="LS180">
            <v>0</v>
          </cell>
          <cell r="LT180">
            <v>0</v>
          </cell>
          <cell r="LU180">
            <v>0</v>
          </cell>
          <cell r="LV180">
            <v>0</v>
          </cell>
          <cell r="LW180">
            <v>0</v>
          </cell>
          <cell r="LX180">
            <v>0</v>
          </cell>
          <cell r="LY180">
            <v>0</v>
          </cell>
          <cell r="LZ180">
            <v>0</v>
          </cell>
          <cell r="MA180">
            <v>0</v>
          </cell>
          <cell r="MB180">
            <v>0</v>
          </cell>
          <cell r="MC180">
            <v>0</v>
          </cell>
          <cell r="MD180">
            <v>0</v>
          </cell>
          <cell r="ME180">
            <v>0</v>
          </cell>
          <cell r="MF180">
            <v>0</v>
          </cell>
          <cell r="MG180">
            <v>0</v>
          </cell>
          <cell r="MH180">
            <v>0</v>
          </cell>
          <cell r="MI180">
            <v>0</v>
          </cell>
          <cell r="MJ180">
            <v>0</v>
          </cell>
          <cell r="MK180">
            <v>0</v>
          </cell>
          <cell r="ML180">
            <v>0</v>
          </cell>
          <cell r="MM180">
            <v>0</v>
          </cell>
          <cell r="MN180">
            <v>0</v>
          </cell>
        </row>
        <row r="185">
          <cell r="E185">
            <v>0</v>
          </cell>
          <cell r="F185">
            <v>0</v>
          </cell>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cell r="BC185">
            <v>0</v>
          </cell>
          <cell r="BD185">
            <v>0</v>
          </cell>
          <cell r="BE185">
            <v>0</v>
          </cell>
          <cell r="BF185">
            <v>0</v>
          </cell>
          <cell r="BG185">
            <v>0</v>
          </cell>
          <cell r="BH185">
            <v>0</v>
          </cell>
          <cell r="BI185">
            <v>0</v>
          </cell>
          <cell r="BJ185">
            <v>0</v>
          </cell>
          <cell r="BK185">
            <v>0</v>
          </cell>
          <cell r="BL185">
            <v>0</v>
          </cell>
          <cell r="BM185">
            <v>0</v>
          </cell>
          <cell r="BN185">
            <v>0</v>
          </cell>
          <cell r="BO185">
            <v>0</v>
          </cell>
          <cell r="BP185">
            <v>0</v>
          </cell>
          <cell r="BQ185">
            <v>0</v>
          </cell>
          <cell r="BR185">
            <v>0</v>
          </cell>
          <cell r="BS185">
            <v>0</v>
          </cell>
          <cell r="BT185">
            <v>0</v>
          </cell>
          <cell r="BU185">
            <v>0</v>
          </cell>
          <cell r="BV185">
            <v>0</v>
          </cell>
          <cell r="BW185">
            <v>0</v>
          </cell>
          <cell r="BX185">
            <v>0</v>
          </cell>
          <cell r="BY185">
            <v>0</v>
          </cell>
          <cell r="BZ185">
            <v>0</v>
          </cell>
          <cell r="CA185">
            <v>0</v>
          </cell>
          <cell r="CB185">
            <v>0</v>
          </cell>
          <cell r="CC185">
            <v>0</v>
          </cell>
          <cell r="CD185">
            <v>0</v>
          </cell>
          <cell r="CE185">
            <v>0</v>
          </cell>
          <cell r="CF185">
            <v>0</v>
          </cell>
          <cell r="CG185">
            <v>0</v>
          </cell>
          <cell r="CH185">
            <v>0</v>
          </cell>
          <cell r="CI185">
            <v>0</v>
          </cell>
          <cell r="CJ185">
            <v>0</v>
          </cell>
          <cell r="CK185">
            <v>0</v>
          </cell>
          <cell r="CL185">
            <v>0</v>
          </cell>
          <cell r="CM185">
            <v>0</v>
          </cell>
          <cell r="CN185">
            <v>0</v>
          </cell>
          <cell r="CO185">
            <v>0</v>
          </cell>
          <cell r="CP185">
            <v>0</v>
          </cell>
          <cell r="CQ185">
            <v>0</v>
          </cell>
          <cell r="CR185">
            <v>0</v>
          </cell>
          <cell r="CS185">
            <v>0</v>
          </cell>
          <cell r="CT185">
            <v>0</v>
          </cell>
          <cell r="CU185">
            <v>0</v>
          </cell>
          <cell r="CV185">
            <v>0</v>
          </cell>
          <cell r="CW185">
            <v>0</v>
          </cell>
          <cell r="CX185">
            <v>0</v>
          </cell>
          <cell r="CY185">
            <v>0</v>
          </cell>
          <cell r="CZ185">
            <v>0</v>
          </cell>
          <cell r="DA185">
            <v>0</v>
          </cell>
          <cell r="DB185">
            <v>0</v>
          </cell>
          <cell r="DC185">
            <v>0</v>
          </cell>
          <cell r="DD185">
            <v>0</v>
          </cell>
          <cell r="DE185">
            <v>0</v>
          </cell>
          <cell r="DF185">
            <v>0</v>
          </cell>
          <cell r="DG185">
            <v>0</v>
          </cell>
          <cell r="DH185">
            <v>0</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0</v>
          </cell>
          <cell r="EH185">
            <v>0</v>
          </cell>
          <cell r="EI185">
            <v>0</v>
          </cell>
          <cell r="EJ185">
            <v>0</v>
          </cell>
          <cell r="EK185">
            <v>0</v>
          </cell>
          <cell r="EL185">
            <v>0</v>
          </cell>
          <cell r="EM185">
            <v>0</v>
          </cell>
          <cell r="EN185">
            <v>0</v>
          </cell>
          <cell r="EO185">
            <v>0</v>
          </cell>
          <cell r="EP185">
            <v>0</v>
          </cell>
          <cell r="EQ185">
            <v>0</v>
          </cell>
          <cell r="ER185">
            <v>0</v>
          </cell>
          <cell r="ES185">
            <v>0</v>
          </cell>
          <cell r="ET185">
            <v>0</v>
          </cell>
          <cell r="EU185">
            <v>0</v>
          </cell>
          <cell r="EV185">
            <v>0</v>
          </cell>
          <cell r="EW185">
            <v>0</v>
          </cell>
          <cell r="EX185">
            <v>0</v>
          </cell>
          <cell r="EY185">
            <v>0</v>
          </cell>
          <cell r="EZ185">
            <v>0</v>
          </cell>
          <cell r="FA185">
            <v>0</v>
          </cell>
          <cell r="FB185">
            <v>0</v>
          </cell>
          <cell r="FC185">
            <v>0</v>
          </cell>
          <cell r="FD185">
            <v>0</v>
          </cell>
          <cell r="FE185">
            <v>0</v>
          </cell>
          <cell r="FF185">
            <v>0</v>
          </cell>
          <cell r="FG185">
            <v>0</v>
          </cell>
          <cell r="FH185">
            <v>0</v>
          </cell>
          <cell r="FI185">
            <v>0</v>
          </cell>
          <cell r="FJ185">
            <v>0</v>
          </cell>
          <cell r="FK185">
            <v>0</v>
          </cell>
          <cell r="FL185">
            <v>0</v>
          </cell>
          <cell r="FM185">
            <v>0</v>
          </cell>
          <cell r="FN185">
            <v>0</v>
          </cell>
          <cell r="FO185">
            <v>0</v>
          </cell>
          <cell r="FP185">
            <v>0</v>
          </cell>
          <cell r="FQ185">
            <v>0</v>
          </cell>
          <cell r="FR185">
            <v>0</v>
          </cell>
          <cell r="FS185">
            <v>0</v>
          </cell>
          <cell r="FT185">
            <v>0</v>
          </cell>
          <cell r="FU185">
            <v>0</v>
          </cell>
          <cell r="FV185">
            <v>0</v>
          </cell>
          <cell r="FW185">
            <v>0</v>
          </cell>
          <cell r="FX185">
            <v>0</v>
          </cell>
          <cell r="FY185">
            <v>0</v>
          </cell>
          <cell r="FZ185">
            <v>0</v>
          </cell>
          <cell r="GA185">
            <v>0</v>
          </cell>
          <cell r="GB185">
            <v>0</v>
          </cell>
          <cell r="GC185">
            <v>0</v>
          </cell>
          <cell r="GD185">
            <v>0</v>
          </cell>
          <cell r="GE185">
            <v>0</v>
          </cell>
          <cell r="GF185">
            <v>0</v>
          </cell>
          <cell r="GG185">
            <v>0</v>
          </cell>
          <cell r="GH185">
            <v>0</v>
          </cell>
          <cell r="GI185">
            <v>0</v>
          </cell>
          <cell r="GJ185">
            <v>0</v>
          </cell>
          <cell r="GK185">
            <v>0</v>
          </cell>
          <cell r="GL185">
            <v>0</v>
          </cell>
          <cell r="GM185">
            <v>0</v>
          </cell>
          <cell r="GN185">
            <v>0</v>
          </cell>
          <cell r="GO185">
            <v>0</v>
          </cell>
          <cell r="GP185">
            <v>0</v>
          </cell>
          <cell r="GQ185">
            <v>0</v>
          </cell>
          <cell r="GR185">
            <v>0</v>
          </cell>
          <cell r="GS185">
            <v>0</v>
          </cell>
          <cell r="GT185">
            <v>0</v>
          </cell>
          <cell r="GU185">
            <v>0</v>
          </cell>
          <cell r="GV185">
            <v>0</v>
          </cell>
          <cell r="GW185">
            <v>0</v>
          </cell>
          <cell r="GX185">
            <v>0</v>
          </cell>
          <cell r="GY185">
            <v>0</v>
          </cell>
          <cell r="GZ185">
            <v>0</v>
          </cell>
          <cell r="HA185">
            <v>0</v>
          </cell>
          <cell r="HB185">
            <v>0</v>
          </cell>
          <cell r="HC185">
            <v>0</v>
          </cell>
          <cell r="HD185">
            <v>0</v>
          </cell>
          <cell r="HE185">
            <v>0</v>
          </cell>
          <cell r="HF185">
            <v>0</v>
          </cell>
          <cell r="HG185">
            <v>0</v>
          </cell>
          <cell r="HH185">
            <v>0</v>
          </cell>
          <cell r="HI185">
            <v>0</v>
          </cell>
          <cell r="HJ185">
            <v>0</v>
          </cell>
          <cell r="HK185">
            <v>0</v>
          </cell>
          <cell r="HL185">
            <v>0</v>
          </cell>
          <cell r="HM185">
            <v>0</v>
          </cell>
          <cell r="HN185">
            <v>0</v>
          </cell>
          <cell r="HO185">
            <v>0</v>
          </cell>
          <cell r="HP185">
            <v>0</v>
          </cell>
          <cell r="HQ185">
            <v>0</v>
          </cell>
          <cell r="HR185">
            <v>0</v>
          </cell>
          <cell r="HS185">
            <v>0</v>
          </cell>
          <cell r="HT185">
            <v>0</v>
          </cell>
          <cell r="HU185">
            <v>0</v>
          </cell>
          <cell r="HV185">
            <v>0</v>
          </cell>
          <cell r="HW185">
            <v>0</v>
          </cell>
          <cell r="HX185">
            <v>0</v>
          </cell>
          <cell r="HY185">
            <v>0</v>
          </cell>
          <cell r="HZ185">
            <v>0</v>
          </cell>
          <cell r="IA185">
            <v>0</v>
          </cell>
          <cell r="IB185">
            <v>0</v>
          </cell>
          <cell r="IC185">
            <v>0</v>
          </cell>
          <cell r="ID185">
            <v>0</v>
          </cell>
          <cell r="IE185">
            <v>0</v>
          </cell>
          <cell r="IF185">
            <v>0</v>
          </cell>
          <cell r="IG185">
            <v>0</v>
          </cell>
          <cell r="IH185">
            <v>0</v>
          </cell>
          <cell r="II185">
            <v>0</v>
          </cell>
          <cell r="IJ185">
            <v>0</v>
          </cell>
          <cell r="IK185">
            <v>0</v>
          </cell>
          <cell r="IL185">
            <v>0</v>
          </cell>
          <cell r="IM185">
            <v>0</v>
          </cell>
          <cell r="IN185">
            <v>0</v>
          </cell>
          <cell r="IO185">
            <v>0</v>
          </cell>
          <cell r="IP185">
            <v>0</v>
          </cell>
          <cell r="IQ185">
            <v>0</v>
          </cell>
          <cell r="IR185">
            <v>0</v>
          </cell>
          <cell r="IS185">
            <v>0</v>
          </cell>
          <cell r="IT185">
            <v>0</v>
          </cell>
          <cell r="IU185">
            <v>0</v>
          </cell>
          <cell r="IV185">
            <v>0</v>
          </cell>
          <cell r="IW185">
            <v>0</v>
          </cell>
          <cell r="IX185">
            <v>0</v>
          </cell>
          <cell r="IY185">
            <v>0</v>
          </cell>
          <cell r="IZ185">
            <v>0</v>
          </cell>
          <cell r="JA185">
            <v>0</v>
          </cell>
          <cell r="JB185">
            <v>0</v>
          </cell>
          <cell r="JC185">
            <v>0</v>
          </cell>
          <cell r="JD185">
            <v>0</v>
          </cell>
          <cell r="JE185">
            <v>0</v>
          </cell>
          <cell r="JF185">
            <v>0</v>
          </cell>
          <cell r="JG185">
            <v>0</v>
          </cell>
          <cell r="JH185">
            <v>0</v>
          </cell>
          <cell r="JI185">
            <v>0</v>
          </cell>
          <cell r="JJ185">
            <v>0</v>
          </cell>
          <cell r="JK185">
            <v>0</v>
          </cell>
          <cell r="JL185">
            <v>0</v>
          </cell>
          <cell r="JM185">
            <v>0</v>
          </cell>
          <cell r="JN185">
            <v>0</v>
          </cell>
          <cell r="JO185">
            <v>0</v>
          </cell>
          <cell r="JP185">
            <v>0</v>
          </cell>
          <cell r="JQ185">
            <v>0</v>
          </cell>
          <cell r="JR185">
            <v>0</v>
          </cell>
          <cell r="JS185">
            <v>0</v>
          </cell>
          <cell r="JT185">
            <v>0</v>
          </cell>
          <cell r="JU185">
            <v>0</v>
          </cell>
          <cell r="JV185">
            <v>0</v>
          </cell>
          <cell r="JW185">
            <v>0</v>
          </cell>
          <cell r="JX185">
            <v>0</v>
          </cell>
          <cell r="JY185">
            <v>0</v>
          </cell>
          <cell r="JZ185">
            <v>0</v>
          </cell>
          <cell r="KA185">
            <v>0</v>
          </cell>
          <cell r="KB185">
            <v>0</v>
          </cell>
          <cell r="KC185">
            <v>0</v>
          </cell>
          <cell r="KD185">
            <v>0</v>
          </cell>
          <cell r="KE185">
            <v>0</v>
          </cell>
          <cell r="KF185">
            <v>0</v>
          </cell>
          <cell r="KG185">
            <v>0</v>
          </cell>
          <cell r="KH185">
            <v>0</v>
          </cell>
          <cell r="KI185">
            <v>0</v>
          </cell>
          <cell r="KJ185">
            <v>0</v>
          </cell>
          <cell r="KK185">
            <v>0</v>
          </cell>
          <cell r="KL185">
            <v>0</v>
          </cell>
          <cell r="KM185">
            <v>0</v>
          </cell>
          <cell r="KN185">
            <v>0</v>
          </cell>
          <cell r="KO185">
            <v>0</v>
          </cell>
          <cell r="KP185">
            <v>0</v>
          </cell>
          <cell r="KQ185">
            <v>0</v>
          </cell>
          <cell r="KR185">
            <v>0</v>
          </cell>
          <cell r="KS185">
            <v>0</v>
          </cell>
          <cell r="KT185">
            <v>0</v>
          </cell>
          <cell r="KU185">
            <v>0</v>
          </cell>
          <cell r="KV185">
            <v>0</v>
          </cell>
          <cell r="KW185">
            <v>0</v>
          </cell>
          <cell r="KX185">
            <v>0</v>
          </cell>
          <cell r="KY185">
            <v>0</v>
          </cell>
          <cell r="KZ185">
            <v>0</v>
          </cell>
          <cell r="LA185">
            <v>0</v>
          </cell>
          <cell r="LB185">
            <v>0</v>
          </cell>
          <cell r="LC185">
            <v>0</v>
          </cell>
          <cell r="LD185">
            <v>0</v>
          </cell>
          <cell r="LE185">
            <v>0</v>
          </cell>
          <cell r="LF185">
            <v>0</v>
          </cell>
          <cell r="LG185">
            <v>0</v>
          </cell>
          <cell r="LH185">
            <v>0</v>
          </cell>
          <cell r="LI185">
            <v>0</v>
          </cell>
          <cell r="LJ185">
            <v>0</v>
          </cell>
          <cell r="LK185">
            <v>0</v>
          </cell>
          <cell r="LL185">
            <v>0</v>
          </cell>
          <cell r="LM185">
            <v>0</v>
          </cell>
          <cell r="LN185">
            <v>0</v>
          </cell>
          <cell r="LO185">
            <v>0</v>
          </cell>
          <cell r="LP185">
            <v>0</v>
          </cell>
          <cell r="LQ185">
            <v>0</v>
          </cell>
          <cell r="LR185">
            <v>0</v>
          </cell>
          <cell r="LS185">
            <v>0</v>
          </cell>
          <cell r="LT185">
            <v>0</v>
          </cell>
          <cell r="LU185">
            <v>0</v>
          </cell>
          <cell r="LV185">
            <v>0</v>
          </cell>
          <cell r="LW185">
            <v>0</v>
          </cell>
          <cell r="LX185">
            <v>0</v>
          </cell>
          <cell r="LY185">
            <v>0</v>
          </cell>
          <cell r="LZ185">
            <v>0</v>
          </cell>
          <cell r="MA185">
            <v>0</v>
          </cell>
          <cell r="MB185">
            <v>0</v>
          </cell>
          <cell r="MC185">
            <v>0</v>
          </cell>
          <cell r="MD185">
            <v>0</v>
          </cell>
          <cell r="ME185">
            <v>0</v>
          </cell>
          <cell r="MF185">
            <v>0</v>
          </cell>
          <cell r="MG185">
            <v>0</v>
          </cell>
          <cell r="MH185">
            <v>0</v>
          </cell>
          <cell r="MI185">
            <v>0</v>
          </cell>
          <cell r="MJ185">
            <v>0</v>
          </cell>
          <cell r="MK185">
            <v>0</v>
          </cell>
          <cell r="ML185">
            <v>0</v>
          </cell>
          <cell r="MM185">
            <v>0</v>
          </cell>
          <cell r="MN185">
            <v>0</v>
          </cell>
        </row>
        <row r="196">
          <cell r="E196">
            <v>0</v>
          </cell>
          <cell r="F196">
            <v>0</v>
          </cell>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cell r="BR196">
            <v>0</v>
          </cell>
          <cell r="BS196">
            <v>0</v>
          </cell>
          <cell r="BT196">
            <v>0</v>
          </cell>
          <cell r="BU196">
            <v>0</v>
          </cell>
          <cell r="BV196">
            <v>0</v>
          </cell>
          <cell r="BW196">
            <v>0</v>
          </cell>
          <cell r="BX196">
            <v>0</v>
          </cell>
          <cell r="BY196">
            <v>0</v>
          </cell>
          <cell r="BZ196">
            <v>0</v>
          </cell>
          <cell r="CA196">
            <v>0</v>
          </cell>
          <cell r="CB196">
            <v>0</v>
          </cell>
          <cell r="CC196">
            <v>0</v>
          </cell>
          <cell r="CD196">
            <v>0</v>
          </cell>
          <cell r="CE196">
            <v>0</v>
          </cell>
          <cell r="CF196">
            <v>0</v>
          </cell>
          <cell r="CG196">
            <v>0</v>
          </cell>
          <cell r="CH196">
            <v>0</v>
          </cell>
          <cell r="CI196">
            <v>0</v>
          </cell>
          <cell r="CJ196">
            <v>0</v>
          </cell>
          <cell r="CK196">
            <v>0</v>
          </cell>
          <cell r="CL196">
            <v>0</v>
          </cell>
          <cell r="CM196">
            <v>0</v>
          </cell>
          <cell r="CN196">
            <v>0</v>
          </cell>
          <cell r="CO196">
            <v>0</v>
          </cell>
          <cell r="CP196">
            <v>0</v>
          </cell>
          <cell r="CQ196">
            <v>0</v>
          </cell>
          <cell r="CR196">
            <v>0</v>
          </cell>
          <cell r="CS196">
            <v>0</v>
          </cell>
          <cell r="CT196">
            <v>0</v>
          </cell>
          <cell r="CU196">
            <v>0</v>
          </cell>
          <cell r="CV196">
            <v>0</v>
          </cell>
          <cell r="CW196">
            <v>0</v>
          </cell>
          <cell r="CX196">
            <v>0</v>
          </cell>
          <cell r="CY196">
            <v>0</v>
          </cell>
          <cell r="CZ196">
            <v>0</v>
          </cell>
          <cell r="DA196">
            <v>0</v>
          </cell>
          <cell r="DB196">
            <v>0</v>
          </cell>
          <cell r="DC196">
            <v>0</v>
          </cell>
          <cell r="DD196">
            <v>0</v>
          </cell>
          <cell r="DE196">
            <v>0</v>
          </cell>
          <cell r="DF196">
            <v>0</v>
          </cell>
          <cell r="DG196">
            <v>0</v>
          </cell>
          <cell r="DH196">
            <v>0</v>
          </cell>
          <cell r="DI196">
            <v>0</v>
          </cell>
          <cell r="DJ196">
            <v>0</v>
          </cell>
          <cell r="DK196">
            <v>0</v>
          </cell>
          <cell r="DL196">
            <v>0</v>
          </cell>
          <cell r="DM196">
            <v>0</v>
          </cell>
          <cell r="DN196">
            <v>0</v>
          </cell>
          <cell r="DO196">
            <v>0</v>
          </cell>
          <cell r="DP196">
            <v>0</v>
          </cell>
          <cell r="DQ196">
            <v>0</v>
          </cell>
          <cell r="DR196">
            <v>0</v>
          </cell>
          <cell r="DS196">
            <v>0</v>
          </cell>
          <cell r="DT196">
            <v>0</v>
          </cell>
          <cell r="DU196">
            <v>0</v>
          </cell>
          <cell r="DV196">
            <v>0</v>
          </cell>
          <cell r="DW196">
            <v>0</v>
          </cell>
          <cell r="DX196">
            <v>0</v>
          </cell>
          <cell r="DY196">
            <v>0</v>
          </cell>
          <cell r="DZ196">
            <v>0</v>
          </cell>
          <cell r="EA196">
            <v>0</v>
          </cell>
          <cell r="EB196">
            <v>0</v>
          </cell>
          <cell r="EC196">
            <v>0</v>
          </cell>
          <cell r="ED196">
            <v>0</v>
          </cell>
          <cell r="EE196">
            <v>0</v>
          </cell>
          <cell r="EF196">
            <v>0</v>
          </cell>
          <cell r="EG196">
            <v>0</v>
          </cell>
          <cell r="EH196">
            <v>0</v>
          </cell>
          <cell r="EI196">
            <v>0</v>
          </cell>
          <cell r="EJ196">
            <v>0</v>
          </cell>
          <cell r="EK196">
            <v>0</v>
          </cell>
          <cell r="EL196">
            <v>0</v>
          </cell>
          <cell r="EM196">
            <v>0</v>
          </cell>
          <cell r="EN196">
            <v>0</v>
          </cell>
          <cell r="EO196">
            <v>0</v>
          </cell>
          <cell r="EP196">
            <v>0</v>
          </cell>
          <cell r="EQ196">
            <v>0</v>
          </cell>
          <cell r="ER196">
            <v>0</v>
          </cell>
          <cell r="ES196">
            <v>0</v>
          </cell>
          <cell r="ET196">
            <v>0</v>
          </cell>
          <cell r="EU196">
            <v>0</v>
          </cell>
          <cell r="EV196">
            <v>0</v>
          </cell>
          <cell r="EW196">
            <v>0</v>
          </cell>
          <cell r="EX196">
            <v>0</v>
          </cell>
          <cell r="EY196">
            <v>0</v>
          </cell>
          <cell r="EZ196">
            <v>0</v>
          </cell>
          <cell r="FA196">
            <v>0</v>
          </cell>
          <cell r="FB196">
            <v>0</v>
          </cell>
          <cell r="FC196">
            <v>0</v>
          </cell>
          <cell r="FD196">
            <v>0</v>
          </cell>
          <cell r="FE196">
            <v>0</v>
          </cell>
          <cell r="FF196">
            <v>0</v>
          </cell>
          <cell r="FG196">
            <v>0</v>
          </cell>
          <cell r="FH196">
            <v>0</v>
          </cell>
          <cell r="FI196">
            <v>0</v>
          </cell>
          <cell r="FJ196">
            <v>0</v>
          </cell>
          <cell r="FK196">
            <v>0</v>
          </cell>
          <cell r="FL196">
            <v>0</v>
          </cell>
          <cell r="FM196">
            <v>0</v>
          </cell>
          <cell r="FN196">
            <v>0</v>
          </cell>
          <cell r="FO196">
            <v>0</v>
          </cell>
          <cell r="FP196">
            <v>0</v>
          </cell>
          <cell r="FQ196">
            <v>0</v>
          </cell>
          <cell r="FR196">
            <v>0</v>
          </cell>
          <cell r="FS196">
            <v>0</v>
          </cell>
          <cell r="FT196">
            <v>0</v>
          </cell>
          <cell r="FU196">
            <v>0</v>
          </cell>
          <cell r="FV196">
            <v>0</v>
          </cell>
          <cell r="FW196">
            <v>0</v>
          </cell>
          <cell r="FX196">
            <v>0</v>
          </cell>
          <cell r="FY196">
            <v>0</v>
          </cell>
          <cell r="FZ196">
            <v>0</v>
          </cell>
          <cell r="GA196">
            <v>0</v>
          </cell>
          <cell r="GB196">
            <v>0</v>
          </cell>
          <cell r="GC196">
            <v>0</v>
          </cell>
          <cell r="GD196">
            <v>0</v>
          </cell>
          <cell r="GE196">
            <v>0</v>
          </cell>
          <cell r="GF196">
            <v>0</v>
          </cell>
          <cell r="GG196">
            <v>0</v>
          </cell>
          <cell r="GH196">
            <v>0</v>
          </cell>
          <cell r="GI196">
            <v>0</v>
          </cell>
          <cell r="GJ196">
            <v>0</v>
          </cell>
          <cell r="GK196">
            <v>0</v>
          </cell>
          <cell r="GL196">
            <v>0</v>
          </cell>
          <cell r="GM196">
            <v>0</v>
          </cell>
          <cell r="GN196">
            <v>0</v>
          </cell>
          <cell r="GO196">
            <v>0</v>
          </cell>
          <cell r="GP196">
            <v>0</v>
          </cell>
          <cell r="GQ196">
            <v>0</v>
          </cell>
          <cell r="GR196">
            <v>0</v>
          </cell>
          <cell r="GS196">
            <v>0</v>
          </cell>
          <cell r="GT196">
            <v>0</v>
          </cell>
          <cell r="GU196">
            <v>0</v>
          </cell>
          <cell r="GV196">
            <v>0</v>
          </cell>
          <cell r="GW196">
            <v>0</v>
          </cell>
          <cell r="GX196">
            <v>0</v>
          </cell>
          <cell r="GY196">
            <v>0</v>
          </cell>
          <cell r="GZ196">
            <v>0</v>
          </cell>
          <cell r="HA196">
            <v>0</v>
          </cell>
          <cell r="HB196">
            <v>0</v>
          </cell>
          <cell r="HC196">
            <v>0</v>
          </cell>
          <cell r="HD196">
            <v>0</v>
          </cell>
          <cell r="HE196">
            <v>0</v>
          </cell>
          <cell r="HF196">
            <v>0</v>
          </cell>
          <cell r="HG196">
            <v>0</v>
          </cell>
          <cell r="HH196">
            <v>0</v>
          </cell>
          <cell r="HI196">
            <v>0</v>
          </cell>
          <cell r="HJ196">
            <v>0</v>
          </cell>
          <cell r="HK196">
            <v>0</v>
          </cell>
          <cell r="HL196">
            <v>0</v>
          </cell>
          <cell r="HM196">
            <v>0</v>
          </cell>
          <cell r="HN196">
            <v>0</v>
          </cell>
          <cell r="HO196">
            <v>0</v>
          </cell>
          <cell r="HP196">
            <v>0</v>
          </cell>
          <cell r="HQ196">
            <v>0</v>
          </cell>
          <cell r="HR196">
            <v>0</v>
          </cell>
          <cell r="HS196">
            <v>0</v>
          </cell>
          <cell r="HT196">
            <v>0</v>
          </cell>
          <cell r="HU196">
            <v>0</v>
          </cell>
          <cell r="HV196">
            <v>0</v>
          </cell>
          <cell r="HW196">
            <v>0</v>
          </cell>
          <cell r="HX196">
            <v>0</v>
          </cell>
          <cell r="HY196">
            <v>0</v>
          </cell>
          <cell r="HZ196">
            <v>0</v>
          </cell>
          <cell r="IA196">
            <v>0</v>
          </cell>
          <cell r="IB196">
            <v>0</v>
          </cell>
          <cell r="IC196">
            <v>0</v>
          </cell>
          <cell r="ID196">
            <v>0</v>
          </cell>
          <cell r="IE196">
            <v>0</v>
          </cell>
          <cell r="IF196">
            <v>0</v>
          </cell>
          <cell r="IG196">
            <v>0</v>
          </cell>
          <cell r="IH196">
            <v>0</v>
          </cell>
          <cell r="II196">
            <v>0</v>
          </cell>
          <cell r="IJ196">
            <v>0</v>
          </cell>
          <cell r="IK196">
            <v>0</v>
          </cell>
          <cell r="IL196">
            <v>0</v>
          </cell>
          <cell r="IM196">
            <v>0</v>
          </cell>
          <cell r="IN196">
            <v>0</v>
          </cell>
          <cell r="IO196">
            <v>0</v>
          </cell>
          <cell r="IP196">
            <v>0</v>
          </cell>
          <cell r="IQ196">
            <v>0</v>
          </cell>
          <cell r="IR196">
            <v>0</v>
          </cell>
          <cell r="IS196">
            <v>0</v>
          </cell>
          <cell r="IT196">
            <v>0</v>
          </cell>
          <cell r="IU196">
            <v>0</v>
          </cell>
          <cell r="IV196">
            <v>0</v>
          </cell>
          <cell r="IW196">
            <v>0</v>
          </cell>
          <cell r="IX196">
            <v>0</v>
          </cell>
          <cell r="IY196">
            <v>0</v>
          </cell>
          <cell r="IZ196">
            <v>0</v>
          </cell>
          <cell r="JA196">
            <v>0</v>
          </cell>
          <cell r="JB196">
            <v>0</v>
          </cell>
          <cell r="JC196">
            <v>0</v>
          </cell>
          <cell r="JD196">
            <v>0</v>
          </cell>
          <cell r="JE196">
            <v>0</v>
          </cell>
          <cell r="JF196">
            <v>0</v>
          </cell>
          <cell r="JG196">
            <v>0</v>
          </cell>
          <cell r="JH196">
            <v>0</v>
          </cell>
          <cell r="JI196">
            <v>0</v>
          </cell>
          <cell r="JJ196">
            <v>0</v>
          </cell>
          <cell r="JK196">
            <v>0</v>
          </cell>
          <cell r="JL196">
            <v>0</v>
          </cell>
          <cell r="JM196">
            <v>0</v>
          </cell>
          <cell r="JN196">
            <v>0</v>
          </cell>
          <cell r="JO196">
            <v>0</v>
          </cell>
          <cell r="JP196">
            <v>0</v>
          </cell>
          <cell r="JQ196">
            <v>0</v>
          </cell>
          <cell r="JR196">
            <v>0</v>
          </cell>
          <cell r="JS196">
            <v>0</v>
          </cell>
          <cell r="JT196">
            <v>0</v>
          </cell>
          <cell r="JU196">
            <v>0</v>
          </cell>
          <cell r="JV196">
            <v>0</v>
          </cell>
          <cell r="JW196">
            <v>0</v>
          </cell>
          <cell r="JX196">
            <v>0</v>
          </cell>
          <cell r="JY196">
            <v>0</v>
          </cell>
          <cell r="JZ196">
            <v>0</v>
          </cell>
          <cell r="KA196">
            <v>0</v>
          </cell>
          <cell r="KB196">
            <v>0</v>
          </cell>
          <cell r="KC196">
            <v>0</v>
          </cell>
          <cell r="KD196">
            <v>0</v>
          </cell>
          <cell r="KE196">
            <v>0</v>
          </cell>
          <cell r="KF196">
            <v>0</v>
          </cell>
          <cell r="KG196">
            <v>0</v>
          </cell>
          <cell r="KH196">
            <v>0</v>
          </cell>
          <cell r="KI196">
            <v>0</v>
          </cell>
          <cell r="KJ196">
            <v>0</v>
          </cell>
          <cell r="KK196">
            <v>0</v>
          </cell>
          <cell r="KL196">
            <v>0</v>
          </cell>
          <cell r="KM196">
            <v>0</v>
          </cell>
          <cell r="KN196">
            <v>0</v>
          </cell>
          <cell r="KO196">
            <v>0</v>
          </cell>
          <cell r="KP196">
            <v>0</v>
          </cell>
          <cell r="KQ196">
            <v>0</v>
          </cell>
          <cell r="KR196">
            <v>0</v>
          </cell>
          <cell r="KS196">
            <v>0</v>
          </cell>
          <cell r="KT196">
            <v>0</v>
          </cell>
          <cell r="KU196">
            <v>0</v>
          </cell>
          <cell r="KV196">
            <v>0</v>
          </cell>
          <cell r="KW196">
            <v>0</v>
          </cell>
          <cell r="KX196">
            <v>0</v>
          </cell>
          <cell r="KY196">
            <v>0</v>
          </cell>
          <cell r="KZ196">
            <v>0</v>
          </cell>
          <cell r="LA196">
            <v>0</v>
          </cell>
          <cell r="LB196">
            <v>0</v>
          </cell>
          <cell r="LC196">
            <v>0</v>
          </cell>
          <cell r="LD196">
            <v>0</v>
          </cell>
          <cell r="LE196">
            <v>0</v>
          </cell>
          <cell r="LF196">
            <v>0</v>
          </cell>
          <cell r="LG196">
            <v>0</v>
          </cell>
          <cell r="LH196">
            <v>0</v>
          </cell>
          <cell r="LI196">
            <v>0</v>
          </cell>
          <cell r="LJ196">
            <v>0</v>
          </cell>
          <cell r="LK196">
            <v>0</v>
          </cell>
          <cell r="LL196">
            <v>0</v>
          </cell>
          <cell r="LM196">
            <v>0</v>
          </cell>
          <cell r="LN196">
            <v>0</v>
          </cell>
          <cell r="LO196">
            <v>0</v>
          </cell>
          <cell r="LP196">
            <v>0</v>
          </cell>
          <cell r="LQ196">
            <v>0</v>
          </cell>
          <cell r="LR196">
            <v>0</v>
          </cell>
          <cell r="LS196">
            <v>0</v>
          </cell>
          <cell r="LT196">
            <v>0</v>
          </cell>
          <cell r="LU196">
            <v>0</v>
          </cell>
          <cell r="LV196">
            <v>0</v>
          </cell>
          <cell r="LW196">
            <v>0</v>
          </cell>
          <cell r="LX196">
            <v>0</v>
          </cell>
          <cell r="LY196">
            <v>0</v>
          </cell>
          <cell r="LZ196">
            <v>0</v>
          </cell>
          <cell r="MA196">
            <v>0</v>
          </cell>
          <cell r="MB196">
            <v>0</v>
          </cell>
          <cell r="MC196">
            <v>0</v>
          </cell>
          <cell r="MD196">
            <v>0</v>
          </cell>
          <cell r="ME196">
            <v>0</v>
          </cell>
          <cell r="MF196">
            <v>0</v>
          </cell>
          <cell r="MG196">
            <v>0</v>
          </cell>
          <cell r="MH196">
            <v>0</v>
          </cell>
          <cell r="MI196">
            <v>0</v>
          </cell>
          <cell r="MJ196">
            <v>0</v>
          </cell>
          <cell r="MK196">
            <v>0</v>
          </cell>
          <cell r="ML196">
            <v>0</v>
          </cell>
          <cell r="MM196">
            <v>0</v>
          </cell>
          <cell r="MN196">
            <v>0</v>
          </cell>
        </row>
        <row r="216">
          <cell r="C216" t="str">
            <v>Lawrence Brook Solar</v>
          </cell>
        </row>
        <row r="228">
          <cell r="E228">
            <v>0</v>
          </cell>
          <cell r="F228">
            <v>0</v>
          </cell>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cell r="BC228">
            <v>0</v>
          </cell>
          <cell r="BD228">
            <v>0</v>
          </cell>
          <cell r="BE228">
            <v>0</v>
          </cell>
          <cell r="BF228">
            <v>0</v>
          </cell>
          <cell r="BG228">
            <v>0</v>
          </cell>
          <cell r="BH228">
            <v>0</v>
          </cell>
          <cell r="BI228">
            <v>0</v>
          </cell>
          <cell r="BJ228">
            <v>0</v>
          </cell>
          <cell r="BK228">
            <v>0</v>
          </cell>
          <cell r="BL228">
            <v>0</v>
          </cell>
          <cell r="BM228">
            <v>0</v>
          </cell>
          <cell r="BN228">
            <v>0</v>
          </cell>
          <cell r="BO228">
            <v>0</v>
          </cell>
          <cell r="BP228">
            <v>0</v>
          </cell>
          <cell r="BQ228">
            <v>0</v>
          </cell>
          <cell r="BR228">
            <v>0</v>
          </cell>
          <cell r="BS228">
            <v>0</v>
          </cell>
          <cell r="BT228">
            <v>0</v>
          </cell>
          <cell r="BU228">
            <v>0</v>
          </cell>
          <cell r="BV228">
            <v>0</v>
          </cell>
          <cell r="BW228">
            <v>0</v>
          </cell>
          <cell r="BX228">
            <v>0</v>
          </cell>
          <cell r="BY228">
            <v>0</v>
          </cell>
          <cell r="BZ228">
            <v>0</v>
          </cell>
          <cell r="CA228">
            <v>0</v>
          </cell>
          <cell r="CB228">
            <v>0</v>
          </cell>
          <cell r="CC228">
            <v>0</v>
          </cell>
          <cell r="CD228">
            <v>0</v>
          </cell>
          <cell r="CE228">
            <v>0</v>
          </cell>
          <cell r="CF228">
            <v>0</v>
          </cell>
          <cell r="CG228">
            <v>0</v>
          </cell>
          <cell r="CH228">
            <v>0</v>
          </cell>
          <cell r="CI228">
            <v>0</v>
          </cell>
          <cell r="CJ228">
            <v>0</v>
          </cell>
          <cell r="CK228">
            <v>0</v>
          </cell>
          <cell r="CL228">
            <v>0</v>
          </cell>
          <cell r="CM228">
            <v>0</v>
          </cell>
          <cell r="CN228">
            <v>0</v>
          </cell>
          <cell r="CO228">
            <v>0</v>
          </cell>
          <cell r="CP228">
            <v>0</v>
          </cell>
          <cell r="CQ228">
            <v>0</v>
          </cell>
          <cell r="CR228">
            <v>0</v>
          </cell>
          <cell r="CS228">
            <v>0</v>
          </cell>
          <cell r="CT228">
            <v>0</v>
          </cell>
          <cell r="CU228">
            <v>0</v>
          </cell>
          <cell r="CV228">
            <v>0</v>
          </cell>
          <cell r="CW228">
            <v>0</v>
          </cell>
          <cell r="CX228">
            <v>0</v>
          </cell>
          <cell r="CY228">
            <v>0</v>
          </cell>
          <cell r="CZ228">
            <v>0</v>
          </cell>
          <cell r="DA228">
            <v>0</v>
          </cell>
          <cell r="DB228">
            <v>0</v>
          </cell>
          <cell r="DC228">
            <v>0</v>
          </cell>
          <cell r="DD228">
            <v>0</v>
          </cell>
          <cell r="DE228">
            <v>0</v>
          </cell>
          <cell r="DF228">
            <v>0</v>
          </cell>
          <cell r="DG228">
            <v>0</v>
          </cell>
          <cell r="DH228">
            <v>0</v>
          </cell>
          <cell r="DI228">
            <v>0</v>
          </cell>
          <cell r="DJ228">
            <v>0</v>
          </cell>
          <cell r="DK228">
            <v>0</v>
          </cell>
          <cell r="DL228">
            <v>0</v>
          </cell>
          <cell r="DM228">
            <v>0</v>
          </cell>
          <cell r="DN228">
            <v>0</v>
          </cell>
          <cell r="DO228">
            <v>0</v>
          </cell>
          <cell r="DP228">
            <v>0</v>
          </cell>
          <cell r="DQ228">
            <v>0</v>
          </cell>
          <cell r="DR228">
            <v>0</v>
          </cell>
          <cell r="DS228">
            <v>0</v>
          </cell>
          <cell r="DT228">
            <v>0</v>
          </cell>
          <cell r="DU228">
            <v>0</v>
          </cell>
          <cell r="DV228">
            <v>0</v>
          </cell>
          <cell r="DW228">
            <v>0</v>
          </cell>
          <cell r="DX228">
            <v>0</v>
          </cell>
          <cell r="DY228">
            <v>0</v>
          </cell>
          <cell r="DZ228">
            <v>0</v>
          </cell>
          <cell r="EA228">
            <v>0</v>
          </cell>
          <cell r="EB228">
            <v>0</v>
          </cell>
          <cell r="EC228">
            <v>0</v>
          </cell>
          <cell r="ED228">
            <v>0</v>
          </cell>
          <cell r="EE228">
            <v>0</v>
          </cell>
          <cell r="EF228">
            <v>0</v>
          </cell>
          <cell r="EG228">
            <v>0</v>
          </cell>
          <cell r="EH228">
            <v>0</v>
          </cell>
          <cell r="EI228">
            <v>0</v>
          </cell>
          <cell r="EJ228">
            <v>0</v>
          </cell>
          <cell r="EK228">
            <v>0</v>
          </cell>
          <cell r="EL228">
            <v>0</v>
          </cell>
          <cell r="EM228">
            <v>0</v>
          </cell>
          <cell r="EN228">
            <v>0</v>
          </cell>
          <cell r="EO228">
            <v>0</v>
          </cell>
          <cell r="EP228">
            <v>0</v>
          </cell>
          <cell r="EQ228">
            <v>0</v>
          </cell>
          <cell r="ER228">
            <v>0</v>
          </cell>
          <cell r="ES228">
            <v>0</v>
          </cell>
          <cell r="ET228">
            <v>0</v>
          </cell>
          <cell r="EU228">
            <v>0</v>
          </cell>
          <cell r="EV228">
            <v>0</v>
          </cell>
          <cell r="EW228">
            <v>0</v>
          </cell>
          <cell r="EX228">
            <v>0</v>
          </cell>
          <cell r="EY228">
            <v>0</v>
          </cell>
          <cell r="EZ228">
            <v>0</v>
          </cell>
          <cell r="FA228">
            <v>0</v>
          </cell>
          <cell r="FB228">
            <v>0</v>
          </cell>
          <cell r="FC228">
            <v>0</v>
          </cell>
          <cell r="FD228">
            <v>0</v>
          </cell>
          <cell r="FE228">
            <v>0</v>
          </cell>
          <cell r="FF228">
            <v>0</v>
          </cell>
          <cell r="FG228">
            <v>0</v>
          </cell>
          <cell r="FH228">
            <v>0</v>
          </cell>
          <cell r="FI228">
            <v>0</v>
          </cell>
          <cell r="FJ228">
            <v>0</v>
          </cell>
          <cell r="FK228">
            <v>0</v>
          </cell>
          <cell r="FL228">
            <v>0</v>
          </cell>
          <cell r="FM228">
            <v>0</v>
          </cell>
          <cell r="FN228">
            <v>0</v>
          </cell>
          <cell r="FO228">
            <v>0</v>
          </cell>
          <cell r="FP228">
            <v>0</v>
          </cell>
          <cell r="FQ228">
            <v>0</v>
          </cell>
          <cell r="FR228">
            <v>0</v>
          </cell>
          <cell r="FS228">
            <v>0</v>
          </cell>
          <cell r="FT228">
            <v>0</v>
          </cell>
          <cell r="FU228">
            <v>0</v>
          </cell>
          <cell r="FV228">
            <v>0</v>
          </cell>
          <cell r="FW228">
            <v>0</v>
          </cell>
          <cell r="FX228">
            <v>0</v>
          </cell>
          <cell r="FY228">
            <v>0</v>
          </cell>
          <cell r="FZ228">
            <v>0</v>
          </cell>
          <cell r="GA228">
            <v>0</v>
          </cell>
          <cell r="GB228">
            <v>0</v>
          </cell>
          <cell r="GC228">
            <v>0</v>
          </cell>
          <cell r="GD228">
            <v>0</v>
          </cell>
          <cell r="GE228">
            <v>0</v>
          </cell>
          <cell r="GF228">
            <v>0</v>
          </cell>
          <cell r="GG228">
            <v>0</v>
          </cell>
          <cell r="GH228">
            <v>0</v>
          </cell>
          <cell r="GI228">
            <v>0</v>
          </cell>
          <cell r="GJ228">
            <v>0</v>
          </cell>
          <cell r="GK228">
            <v>0</v>
          </cell>
          <cell r="GL228">
            <v>0</v>
          </cell>
          <cell r="GM228">
            <v>0</v>
          </cell>
          <cell r="GN228">
            <v>0</v>
          </cell>
          <cell r="GO228">
            <v>0</v>
          </cell>
          <cell r="GP228">
            <v>0</v>
          </cell>
          <cell r="GQ228">
            <v>0</v>
          </cell>
          <cell r="GR228">
            <v>0</v>
          </cell>
          <cell r="GS228">
            <v>0</v>
          </cell>
          <cell r="GT228">
            <v>0</v>
          </cell>
          <cell r="GU228">
            <v>0</v>
          </cell>
          <cell r="GV228">
            <v>0</v>
          </cell>
          <cell r="GW228">
            <v>0</v>
          </cell>
          <cell r="GX228">
            <v>0</v>
          </cell>
          <cell r="GY228">
            <v>0</v>
          </cell>
          <cell r="GZ228">
            <v>0</v>
          </cell>
          <cell r="HA228">
            <v>0</v>
          </cell>
          <cell r="HB228">
            <v>0</v>
          </cell>
          <cell r="HC228">
            <v>0</v>
          </cell>
          <cell r="HD228">
            <v>0</v>
          </cell>
          <cell r="HE228">
            <v>0</v>
          </cell>
          <cell r="HF228">
            <v>0</v>
          </cell>
          <cell r="HG228">
            <v>0</v>
          </cell>
          <cell r="HH228">
            <v>0</v>
          </cell>
          <cell r="HI228">
            <v>0</v>
          </cell>
          <cell r="HJ228">
            <v>0</v>
          </cell>
          <cell r="HK228">
            <v>0</v>
          </cell>
          <cell r="HL228">
            <v>0</v>
          </cell>
          <cell r="HM228">
            <v>0</v>
          </cell>
          <cell r="HN228">
            <v>0</v>
          </cell>
          <cell r="HO228">
            <v>0</v>
          </cell>
          <cell r="HP228">
            <v>0</v>
          </cell>
          <cell r="HQ228">
            <v>0</v>
          </cell>
          <cell r="HR228">
            <v>0</v>
          </cell>
          <cell r="HS228">
            <v>0</v>
          </cell>
          <cell r="HT228">
            <v>0</v>
          </cell>
          <cell r="HU228">
            <v>0</v>
          </cell>
          <cell r="HV228">
            <v>0</v>
          </cell>
          <cell r="HW228">
            <v>0</v>
          </cell>
          <cell r="HX228">
            <v>0</v>
          </cell>
          <cell r="HY228">
            <v>0</v>
          </cell>
          <cell r="HZ228">
            <v>0</v>
          </cell>
          <cell r="IA228">
            <v>0</v>
          </cell>
          <cell r="IB228">
            <v>0</v>
          </cell>
          <cell r="IC228">
            <v>0</v>
          </cell>
          <cell r="ID228">
            <v>0</v>
          </cell>
          <cell r="IE228">
            <v>0</v>
          </cell>
          <cell r="IF228">
            <v>0</v>
          </cell>
          <cell r="IG228">
            <v>0</v>
          </cell>
          <cell r="IH228">
            <v>0</v>
          </cell>
          <cell r="II228">
            <v>0</v>
          </cell>
          <cell r="IJ228">
            <v>0</v>
          </cell>
          <cell r="IK228">
            <v>0</v>
          </cell>
          <cell r="IL228">
            <v>0</v>
          </cell>
          <cell r="IM228">
            <v>0</v>
          </cell>
          <cell r="IN228">
            <v>0</v>
          </cell>
          <cell r="IO228">
            <v>0</v>
          </cell>
          <cell r="IP228">
            <v>0</v>
          </cell>
          <cell r="IQ228">
            <v>0</v>
          </cell>
          <cell r="IR228">
            <v>0</v>
          </cell>
          <cell r="IS228">
            <v>0</v>
          </cell>
          <cell r="IT228">
            <v>0</v>
          </cell>
          <cell r="IU228">
            <v>0</v>
          </cell>
          <cell r="IV228">
            <v>0</v>
          </cell>
          <cell r="IW228">
            <v>0</v>
          </cell>
          <cell r="IX228">
            <v>0</v>
          </cell>
          <cell r="IY228">
            <v>0</v>
          </cell>
          <cell r="IZ228">
            <v>0</v>
          </cell>
          <cell r="JA228">
            <v>0</v>
          </cell>
          <cell r="JB228">
            <v>0</v>
          </cell>
          <cell r="JC228">
            <v>0</v>
          </cell>
          <cell r="JD228">
            <v>0</v>
          </cell>
          <cell r="JE228">
            <v>0</v>
          </cell>
          <cell r="JF228">
            <v>0</v>
          </cell>
          <cell r="JG228">
            <v>0</v>
          </cell>
          <cell r="JH228">
            <v>0</v>
          </cell>
          <cell r="JI228">
            <v>0</v>
          </cell>
          <cell r="JJ228">
            <v>0</v>
          </cell>
          <cell r="JK228">
            <v>0</v>
          </cell>
          <cell r="JL228">
            <v>0</v>
          </cell>
          <cell r="JM228">
            <v>0</v>
          </cell>
          <cell r="JN228">
            <v>0</v>
          </cell>
          <cell r="JO228">
            <v>0</v>
          </cell>
          <cell r="JP228">
            <v>0</v>
          </cell>
          <cell r="JQ228">
            <v>0</v>
          </cell>
          <cell r="JR228">
            <v>0</v>
          </cell>
          <cell r="JS228">
            <v>0</v>
          </cell>
          <cell r="JT228">
            <v>0</v>
          </cell>
          <cell r="JU228">
            <v>0</v>
          </cell>
          <cell r="JV228">
            <v>0</v>
          </cell>
          <cell r="JW228">
            <v>0</v>
          </cell>
          <cell r="JX228">
            <v>0</v>
          </cell>
          <cell r="JY228">
            <v>0</v>
          </cell>
          <cell r="JZ228">
            <v>0</v>
          </cell>
          <cell r="KA228">
            <v>0</v>
          </cell>
          <cell r="KB228">
            <v>0</v>
          </cell>
          <cell r="KC228">
            <v>0</v>
          </cell>
          <cell r="KD228">
            <v>0</v>
          </cell>
          <cell r="KE228">
            <v>0</v>
          </cell>
          <cell r="KF228">
            <v>0</v>
          </cell>
          <cell r="KG228">
            <v>0</v>
          </cell>
          <cell r="KH228">
            <v>0</v>
          </cell>
          <cell r="KI228">
            <v>0</v>
          </cell>
          <cell r="KJ228">
            <v>0</v>
          </cell>
          <cell r="KK228">
            <v>0</v>
          </cell>
          <cell r="KL228">
            <v>0</v>
          </cell>
          <cell r="KM228">
            <v>0</v>
          </cell>
          <cell r="KN228">
            <v>0</v>
          </cell>
          <cell r="KO228">
            <v>0</v>
          </cell>
          <cell r="KP228">
            <v>0</v>
          </cell>
          <cell r="KQ228">
            <v>0</v>
          </cell>
          <cell r="KR228">
            <v>0</v>
          </cell>
          <cell r="KS228">
            <v>0</v>
          </cell>
          <cell r="KT228">
            <v>0</v>
          </cell>
          <cell r="KU228">
            <v>0</v>
          </cell>
          <cell r="KV228">
            <v>0</v>
          </cell>
          <cell r="KW228">
            <v>0</v>
          </cell>
          <cell r="KX228">
            <v>0</v>
          </cell>
          <cell r="KY228">
            <v>0</v>
          </cell>
          <cell r="KZ228">
            <v>0</v>
          </cell>
          <cell r="LA228">
            <v>0</v>
          </cell>
          <cell r="LB228">
            <v>0</v>
          </cell>
          <cell r="LC228">
            <v>0</v>
          </cell>
          <cell r="LD228">
            <v>0</v>
          </cell>
          <cell r="LE228">
            <v>0</v>
          </cell>
          <cell r="LF228">
            <v>0</v>
          </cell>
          <cell r="LG228">
            <v>0</v>
          </cell>
          <cell r="LH228">
            <v>0</v>
          </cell>
          <cell r="LI228">
            <v>0</v>
          </cell>
          <cell r="LJ228">
            <v>0</v>
          </cell>
          <cell r="LK228">
            <v>0</v>
          </cell>
          <cell r="LL228">
            <v>0</v>
          </cell>
          <cell r="LM228">
            <v>0</v>
          </cell>
          <cell r="LN228">
            <v>0</v>
          </cell>
          <cell r="LO228">
            <v>0</v>
          </cell>
          <cell r="LP228">
            <v>0</v>
          </cell>
          <cell r="LQ228">
            <v>0</v>
          </cell>
          <cell r="LR228">
            <v>0</v>
          </cell>
          <cell r="LS228">
            <v>0</v>
          </cell>
          <cell r="LT228">
            <v>0</v>
          </cell>
          <cell r="LU228">
            <v>0</v>
          </cell>
          <cell r="LV228">
            <v>0</v>
          </cell>
          <cell r="LW228">
            <v>0</v>
          </cell>
          <cell r="LX228">
            <v>0</v>
          </cell>
          <cell r="LY228">
            <v>0</v>
          </cell>
          <cell r="LZ228">
            <v>0</v>
          </cell>
          <cell r="MA228">
            <v>0</v>
          </cell>
          <cell r="MB228">
            <v>0</v>
          </cell>
          <cell r="MC228">
            <v>0</v>
          </cell>
          <cell r="MD228">
            <v>0</v>
          </cell>
          <cell r="ME228">
            <v>0</v>
          </cell>
          <cell r="MF228">
            <v>0</v>
          </cell>
          <cell r="MG228">
            <v>0</v>
          </cell>
          <cell r="MH228">
            <v>0</v>
          </cell>
          <cell r="MI228">
            <v>0</v>
          </cell>
          <cell r="MJ228">
            <v>0</v>
          </cell>
          <cell r="MK228">
            <v>0</v>
          </cell>
          <cell r="ML228">
            <v>0</v>
          </cell>
          <cell r="MM228">
            <v>0</v>
          </cell>
          <cell r="MN228">
            <v>0</v>
          </cell>
        </row>
        <row r="233">
          <cell r="E233">
            <v>0</v>
          </cell>
          <cell r="F233">
            <v>0</v>
          </cell>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cell r="BC233">
            <v>0</v>
          </cell>
          <cell r="BD233">
            <v>0</v>
          </cell>
          <cell r="BE233">
            <v>0</v>
          </cell>
          <cell r="BF233">
            <v>0</v>
          </cell>
          <cell r="BG233">
            <v>0</v>
          </cell>
          <cell r="BH233">
            <v>0</v>
          </cell>
          <cell r="BI233">
            <v>0</v>
          </cell>
          <cell r="BJ233">
            <v>0</v>
          </cell>
          <cell r="BK233">
            <v>0</v>
          </cell>
          <cell r="BL233">
            <v>0</v>
          </cell>
          <cell r="BM233">
            <v>0</v>
          </cell>
          <cell r="BN233">
            <v>0</v>
          </cell>
          <cell r="BO233">
            <v>0</v>
          </cell>
          <cell r="BP233">
            <v>0</v>
          </cell>
          <cell r="BQ233">
            <v>0</v>
          </cell>
          <cell r="BR233">
            <v>0</v>
          </cell>
          <cell r="BS233">
            <v>0</v>
          </cell>
          <cell r="BT233">
            <v>0</v>
          </cell>
          <cell r="BU233">
            <v>0</v>
          </cell>
          <cell r="BV233">
            <v>0</v>
          </cell>
          <cell r="BW233">
            <v>0</v>
          </cell>
          <cell r="BX233">
            <v>0</v>
          </cell>
          <cell r="BY233">
            <v>0</v>
          </cell>
          <cell r="BZ233">
            <v>0</v>
          </cell>
          <cell r="CA233">
            <v>0</v>
          </cell>
          <cell r="CB233">
            <v>0</v>
          </cell>
          <cell r="CC233">
            <v>0</v>
          </cell>
          <cell r="CD233">
            <v>0</v>
          </cell>
          <cell r="CE233">
            <v>0</v>
          </cell>
          <cell r="CF233">
            <v>0</v>
          </cell>
          <cell r="CG233">
            <v>0</v>
          </cell>
          <cell r="CH233">
            <v>0</v>
          </cell>
          <cell r="CI233">
            <v>0</v>
          </cell>
          <cell r="CJ233">
            <v>0</v>
          </cell>
          <cell r="CK233">
            <v>0</v>
          </cell>
          <cell r="CL233">
            <v>0</v>
          </cell>
          <cell r="CM233">
            <v>0</v>
          </cell>
          <cell r="CN233">
            <v>0</v>
          </cell>
          <cell r="CO233">
            <v>0</v>
          </cell>
          <cell r="CP233">
            <v>0</v>
          </cell>
          <cell r="CQ233">
            <v>0</v>
          </cell>
          <cell r="CR233">
            <v>0</v>
          </cell>
          <cell r="CS233">
            <v>0</v>
          </cell>
          <cell r="CT233">
            <v>0</v>
          </cell>
          <cell r="CU233">
            <v>0</v>
          </cell>
          <cell r="CV233">
            <v>0</v>
          </cell>
          <cell r="CW233">
            <v>0</v>
          </cell>
          <cell r="CX233">
            <v>0</v>
          </cell>
          <cell r="CY233">
            <v>0</v>
          </cell>
          <cell r="CZ233">
            <v>0</v>
          </cell>
          <cell r="DA233">
            <v>0</v>
          </cell>
          <cell r="DB233">
            <v>0</v>
          </cell>
          <cell r="DC233">
            <v>0</v>
          </cell>
          <cell r="DD233">
            <v>0</v>
          </cell>
          <cell r="DE233">
            <v>0</v>
          </cell>
          <cell r="DF233">
            <v>0</v>
          </cell>
          <cell r="DG233">
            <v>0</v>
          </cell>
          <cell r="DH233">
            <v>0</v>
          </cell>
          <cell r="DI233">
            <v>0</v>
          </cell>
          <cell r="DJ233">
            <v>0</v>
          </cell>
          <cell r="DK233">
            <v>0</v>
          </cell>
          <cell r="DL233">
            <v>0</v>
          </cell>
          <cell r="DM233">
            <v>0</v>
          </cell>
          <cell r="DN233">
            <v>0</v>
          </cell>
          <cell r="DO233">
            <v>0</v>
          </cell>
          <cell r="DP233">
            <v>0</v>
          </cell>
          <cell r="DQ233">
            <v>0</v>
          </cell>
          <cell r="DR233">
            <v>0</v>
          </cell>
          <cell r="DS233">
            <v>0</v>
          </cell>
          <cell r="DT233">
            <v>0</v>
          </cell>
          <cell r="DU233">
            <v>0</v>
          </cell>
          <cell r="DV233">
            <v>0</v>
          </cell>
          <cell r="DW233">
            <v>0</v>
          </cell>
          <cell r="DX233">
            <v>0</v>
          </cell>
          <cell r="DY233">
            <v>0</v>
          </cell>
          <cell r="DZ233">
            <v>0</v>
          </cell>
          <cell r="EA233">
            <v>0</v>
          </cell>
          <cell r="EB233">
            <v>0</v>
          </cell>
          <cell r="EC233">
            <v>0</v>
          </cell>
          <cell r="ED233">
            <v>0</v>
          </cell>
          <cell r="EE233">
            <v>0</v>
          </cell>
          <cell r="EF233">
            <v>0</v>
          </cell>
          <cell r="EG233">
            <v>0</v>
          </cell>
          <cell r="EH233">
            <v>0</v>
          </cell>
          <cell r="EI233">
            <v>0</v>
          </cell>
          <cell r="EJ233">
            <v>0</v>
          </cell>
          <cell r="EK233">
            <v>0</v>
          </cell>
          <cell r="EL233">
            <v>0</v>
          </cell>
          <cell r="EM233">
            <v>0</v>
          </cell>
          <cell r="EN233">
            <v>0</v>
          </cell>
          <cell r="EO233">
            <v>0</v>
          </cell>
          <cell r="EP233">
            <v>0</v>
          </cell>
          <cell r="EQ233">
            <v>0</v>
          </cell>
          <cell r="ER233">
            <v>0</v>
          </cell>
          <cell r="ES233">
            <v>0</v>
          </cell>
          <cell r="ET233">
            <v>0</v>
          </cell>
          <cell r="EU233">
            <v>0</v>
          </cell>
          <cell r="EV233">
            <v>0</v>
          </cell>
          <cell r="EW233">
            <v>0</v>
          </cell>
          <cell r="EX233">
            <v>0</v>
          </cell>
          <cell r="EY233">
            <v>0</v>
          </cell>
          <cell r="EZ233">
            <v>0</v>
          </cell>
          <cell r="FA233">
            <v>0</v>
          </cell>
          <cell r="FB233">
            <v>0</v>
          </cell>
          <cell r="FC233">
            <v>0</v>
          </cell>
          <cell r="FD233">
            <v>0</v>
          </cell>
          <cell r="FE233">
            <v>0</v>
          </cell>
          <cell r="FF233">
            <v>0</v>
          </cell>
          <cell r="FG233">
            <v>0</v>
          </cell>
          <cell r="FH233">
            <v>0</v>
          </cell>
          <cell r="FI233">
            <v>0</v>
          </cell>
          <cell r="FJ233">
            <v>0</v>
          </cell>
          <cell r="FK233">
            <v>0</v>
          </cell>
          <cell r="FL233">
            <v>0</v>
          </cell>
          <cell r="FM233">
            <v>0</v>
          </cell>
          <cell r="FN233">
            <v>0</v>
          </cell>
          <cell r="FO233">
            <v>0</v>
          </cell>
          <cell r="FP233">
            <v>0</v>
          </cell>
          <cell r="FQ233">
            <v>0</v>
          </cell>
          <cell r="FR233">
            <v>0</v>
          </cell>
          <cell r="FS233">
            <v>0</v>
          </cell>
          <cell r="FT233">
            <v>0</v>
          </cell>
          <cell r="FU233">
            <v>0</v>
          </cell>
          <cell r="FV233">
            <v>0</v>
          </cell>
          <cell r="FW233">
            <v>0</v>
          </cell>
          <cell r="FX233">
            <v>0</v>
          </cell>
          <cell r="FY233">
            <v>0</v>
          </cell>
          <cell r="FZ233">
            <v>0</v>
          </cell>
          <cell r="GA233">
            <v>0</v>
          </cell>
          <cell r="GB233">
            <v>0</v>
          </cell>
          <cell r="GC233">
            <v>0</v>
          </cell>
          <cell r="GD233">
            <v>0</v>
          </cell>
          <cell r="GE233">
            <v>0</v>
          </cell>
          <cell r="GF233">
            <v>0</v>
          </cell>
          <cell r="GG233">
            <v>0</v>
          </cell>
          <cell r="GH233">
            <v>0</v>
          </cell>
          <cell r="GI233">
            <v>0</v>
          </cell>
          <cell r="GJ233">
            <v>0</v>
          </cell>
          <cell r="GK233">
            <v>0</v>
          </cell>
          <cell r="GL233">
            <v>0</v>
          </cell>
          <cell r="GM233">
            <v>0</v>
          </cell>
          <cell r="GN233">
            <v>0</v>
          </cell>
          <cell r="GO233">
            <v>0</v>
          </cell>
          <cell r="GP233">
            <v>0</v>
          </cell>
          <cell r="GQ233">
            <v>0</v>
          </cell>
          <cell r="GR233">
            <v>0</v>
          </cell>
          <cell r="GS233">
            <v>0</v>
          </cell>
          <cell r="GT233">
            <v>0</v>
          </cell>
          <cell r="GU233">
            <v>0</v>
          </cell>
          <cell r="GV233">
            <v>0</v>
          </cell>
          <cell r="GW233">
            <v>0</v>
          </cell>
          <cell r="GX233">
            <v>0</v>
          </cell>
          <cell r="GY233">
            <v>0</v>
          </cell>
          <cell r="GZ233">
            <v>0</v>
          </cell>
          <cell r="HA233">
            <v>0</v>
          </cell>
          <cell r="HB233">
            <v>0</v>
          </cell>
          <cell r="HC233">
            <v>0</v>
          </cell>
          <cell r="HD233">
            <v>0</v>
          </cell>
          <cell r="HE233">
            <v>0</v>
          </cell>
          <cell r="HF233">
            <v>0</v>
          </cell>
          <cell r="HG233">
            <v>0</v>
          </cell>
          <cell r="HH233">
            <v>0</v>
          </cell>
          <cell r="HI233">
            <v>0</v>
          </cell>
          <cell r="HJ233">
            <v>0</v>
          </cell>
          <cell r="HK233">
            <v>0</v>
          </cell>
          <cell r="HL233">
            <v>0</v>
          </cell>
          <cell r="HM233">
            <v>0</v>
          </cell>
          <cell r="HN233">
            <v>0</v>
          </cell>
          <cell r="HO233">
            <v>0</v>
          </cell>
          <cell r="HP233">
            <v>0</v>
          </cell>
          <cell r="HQ233">
            <v>0</v>
          </cell>
          <cell r="HR233">
            <v>0</v>
          </cell>
          <cell r="HS233">
            <v>0</v>
          </cell>
          <cell r="HT233">
            <v>0</v>
          </cell>
          <cell r="HU233">
            <v>0</v>
          </cell>
          <cell r="HV233">
            <v>0</v>
          </cell>
          <cell r="HW233">
            <v>0</v>
          </cell>
          <cell r="HX233">
            <v>0</v>
          </cell>
          <cell r="HY233">
            <v>0</v>
          </cell>
          <cell r="HZ233">
            <v>0</v>
          </cell>
          <cell r="IA233">
            <v>0</v>
          </cell>
          <cell r="IB233">
            <v>0</v>
          </cell>
          <cell r="IC233">
            <v>0</v>
          </cell>
          <cell r="ID233">
            <v>0</v>
          </cell>
          <cell r="IE233">
            <v>0</v>
          </cell>
          <cell r="IF233">
            <v>0</v>
          </cell>
          <cell r="IG233">
            <v>0</v>
          </cell>
          <cell r="IH233">
            <v>0</v>
          </cell>
          <cell r="II233">
            <v>0</v>
          </cell>
          <cell r="IJ233">
            <v>0</v>
          </cell>
          <cell r="IK233">
            <v>0</v>
          </cell>
          <cell r="IL233">
            <v>0</v>
          </cell>
          <cell r="IM233">
            <v>0</v>
          </cell>
          <cell r="IN233">
            <v>0</v>
          </cell>
          <cell r="IO233">
            <v>0</v>
          </cell>
          <cell r="IP233">
            <v>0</v>
          </cell>
          <cell r="IQ233">
            <v>0</v>
          </cell>
          <cell r="IR233">
            <v>0</v>
          </cell>
          <cell r="IS233">
            <v>0</v>
          </cell>
          <cell r="IT233">
            <v>0</v>
          </cell>
          <cell r="IU233">
            <v>0</v>
          </cell>
          <cell r="IV233">
            <v>0</v>
          </cell>
          <cell r="IW233">
            <v>0</v>
          </cell>
          <cell r="IX233">
            <v>0</v>
          </cell>
          <cell r="IY233">
            <v>0</v>
          </cell>
          <cell r="IZ233">
            <v>0</v>
          </cell>
          <cell r="JA233">
            <v>0</v>
          </cell>
          <cell r="JB233">
            <v>0</v>
          </cell>
          <cell r="JC233">
            <v>0</v>
          </cell>
          <cell r="JD233">
            <v>0</v>
          </cell>
          <cell r="JE233">
            <v>0</v>
          </cell>
          <cell r="JF233">
            <v>0</v>
          </cell>
          <cell r="JG233">
            <v>0</v>
          </cell>
          <cell r="JH233">
            <v>0</v>
          </cell>
          <cell r="JI233">
            <v>0</v>
          </cell>
          <cell r="JJ233">
            <v>0</v>
          </cell>
          <cell r="JK233">
            <v>0</v>
          </cell>
          <cell r="JL233">
            <v>0</v>
          </cell>
          <cell r="JM233">
            <v>0</v>
          </cell>
          <cell r="JN233">
            <v>0</v>
          </cell>
          <cell r="JO233">
            <v>0</v>
          </cell>
          <cell r="JP233">
            <v>0</v>
          </cell>
          <cell r="JQ233">
            <v>0</v>
          </cell>
          <cell r="JR233">
            <v>0</v>
          </cell>
          <cell r="JS233">
            <v>0</v>
          </cell>
          <cell r="JT233">
            <v>0</v>
          </cell>
          <cell r="JU233">
            <v>0</v>
          </cell>
          <cell r="JV233">
            <v>0</v>
          </cell>
          <cell r="JW233">
            <v>0</v>
          </cell>
          <cell r="JX233">
            <v>0</v>
          </cell>
          <cell r="JY233">
            <v>0</v>
          </cell>
          <cell r="JZ233">
            <v>0</v>
          </cell>
          <cell r="KA233">
            <v>0</v>
          </cell>
          <cell r="KB233">
            <v>0</v>
          </cell>
          <cell r="KC233">
            <v>0</v>
          </cell>
          <cell r="KD233">
            <v>0</v>
          </cell>
          <cell r="KE233">
            <v>0</v>
          </cell>
          <cell r="KF233">
            <v>0</v>
          </cell>
          <cell r="KG233">
            <v>0</v>
          </cell>
          <cell r="KH233">
            <v>0</v>
          </cell>
          <cell r="KI233">
            <v>0</v>
          </cell>
          <cell r="KJ233">
            <v>0</v>
          </cell>
          <cell r="KK233">
            <v>0</v>
          </cell>
          <cell r="KL233">
            <v>0</v>
          </cell>
          <cell r="KM233">
            <v>0</v>
          </cell>
          <cell r="KN233">
            <v>0</v>
          </cell>
          <cell r="KO233">
            <v>0</v>
          </cell>
          <cell r="KP233">
            <v>0</v>
          </cell>
          <cell r="KQ233">
            <v>0</v>
          </cell>
          <cell r="KR233">
            <v>0</v>
          </cell>
          <cell r="KS233">
            <v>0</v>
          </cell>
          <cell r="KT233">
            <v>0</v>
          </cell>
          <cell r="KU233">
            <v>0</v>
          </cell>
          <cell r="KV233">
            <v>0</v>
          </cell>
          <cell r="KW233">
            <v>0</v>
          </cell>
          <cell r="KX233">
            <v>0</v>
          </cell>
          <cell r="KY233">
            <v>0</v>
          </cell>
          <cell r="KZ233">
            <v>0</v>
          </cell>
          <cell r="LA233">
            <v>0</v>
          </cell>
          <cell r="LB233">
            <v>0</v>
          </cell>
          <cell r="LC233">
            <v>0</v>
          </cell>
          <cell r="LD233">
            <v>0</v>
          </cell>
          <cell r="LE233">
            <v>0</v>
          </cell>
          <cell r="LF233">
            <v>0</v>
          </cell>
          <cell r="LG233">
            <v>0</v>
          </cell>
          <cell r="LH233">
            <v>0</v>
          </cell>
          <cell r="LI233">
            <v>0</v>
          </cell>
          <cell r="LJ233">
            <v>0</v>
          </cell>
          <cell r="LK233">
            <v>0</v>
          </cell>
          <cell r="LL233">
            <v>0</v>
          </cell>
          <cell r="LM233">
            <v>0</v>
          </cell>
          <cell r="LN233">
            <v>0</v>
          </cell>
          <cell r="LO233">
            <v>0</v>
          </cell>
          <cell r="LP233">
            <v>0</v>
          </cell>
          <cell r="LQ233">
            <v>0</v>
          </cell>
          <cell r="LR233">
            <v>0</v>
          </cell>
          <cell r="LS233">
            <v>0</v>
          </cell>
          <cell r="LT233">
            <v>0</v>
          </cell>
          <cell r="LU233">
            <v>0</v>
          </cell>
          <cell r="LV233">
            <v>0</v>
          </cell>
          <cell r="LW233">
            <v>0</v>
          </cell>
          <cell r="LX233">
            <v>0</v>
          </cell>
          <cell r="LY233">
            <v>0</v>
          </cell>
          <cell r="LZ233">
            <v>0</v>
          </cell>
          <cell r="MA233">
            <v>0</v>
          </cell>
          <cell r="MB233">
            <v>0</v>
          </cell>
          <cell r="MC233">
            <v>0</v>
          </cell>
          <cell r="MD233">
            <v>0</v>
          </cell>
          <cell r="ME233">
            <v>0</v>
          </cell>
          <cell r="MF233">
            <v>0</v>
          </cell>
          <cell r="MG233">
            <v>0</v>
          </cell>
          <cell r="MH233">
            <v>0</v>
          </cell>
          <cell r="MI233">
            <v>0</v>
          </cell>
          <cell r="MJ233">
            <v>0</v>
          </cell>
          <cell r="MK233">
            <v>0</v>
          </cell>
          <cell r="ML233">
            <v>0</v>
          </cell>
          <cell r="MM233">
            <v>0</v>
          </cell>
          <cell r="MN233">
            <v>0</v>
          </cell>
        </row>
        <row r="239">
          <cell r="E239">
            <v>0</v>
          </cell>
          <cell r="F239">
            <v>0</v>
          </cell>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row>
        <row r="240">
          <cell r="E240">
            <v>0</v>
          </cell>
          <cell r="F240">
            <v>0</v>
          </cell>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row>
        <row r="244">
          <cell r="E244">
            <v>0</v>
          </cell>
          <cell r="F244">
            <v>0</v>
          </cell>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cell r="BC244">
            <v>0</v>
          </cell>
          <cell r="BD244">
            <v>0</v>
          </cell>
          <cell r="BE244">
            <v>0</v>
          </cell>
          <cell r="BF244">
            <v>0</v>
          </cell>
          <cell r="BG244">
            <v>0</v>
          </cell>
          <cell r="BH244">
            <v>0</v>
          </cell>
          <cell r="BI244">
            <v>0</v>
          </cell>
          <cell r="BJ244">
            <v>0</v>
          </cell>
          <cell r="BK244">
            <v>0</v>
          </cell>
          <cell r="BL244">
            <v>0</v>
          </cell>
          <cell r="BM244">
            <v>0</v>
          </cell>
          <cell r="BN244">
            <v>0</v>
          </cell>
          <cell r="BO244">
            <v>0</v>
          </cell>
          <cell r="BP244">
            <v>0</v>
          </cell>
          <cell r="BQ244">
            <v>0</v>
          </cell>
          <cell r="BR244">
            <v>0</v>
          </cell>
          <cell r="BS244">
            <v>0</v>
          </cell>
          <cell r="BT244">
            <v>0</v>
          </cell>
          <cell r="BU244">
            <v>0</v>
          </cell>
          <cell r="BV244">
            <v>0</v>
          </cell>
          <cell r="BW244">
            <v>0</v>
          </cell>
          <cell r="BX244">
            <v>0</v>
          </cell>
          <cell r="BY244">
            <v>0</v>
          </cell>
          <cell r="BZ244">
            <v>0</v>
          </cell>
          <cell r="CA244">
            <v>0</v>
          </cell>
          <cell r="CB244">
            <v>0</v>
          </cell>
          <cell r="CC244">
            <v>0</v>
          </cell>
          <cell r="CD244">
            <v>0</v>
          </cell>
          <cell r="CE244">
            <v>0</v>
          </cell>
          <cell r="CF244">
            <v>0</v>
          </cell>
          <cell r="CG244">
            <v>0</v>
          </cell>
          <cell r="CH244">
            <v>0</v>
          </cell>
          <cell r="CI244">
            <v>0</v>
          </cell>
          <cell r="CJ244">
            <v>0</v>
          </cell>
          <cell r="CK244">
            <v>0</v>
          </cell>
          <cell r="CL244">
            <v>0</v>
          </cell>
          <cell r="CM244">
            <v>0</v>
          </cell>
          <cell r="CN244">
            <v>0</v>
          </cell>
          <cell r="CO244">
            <v>0</v>
          </cell>
          <cell r="CP244">
            <v>0</v>
          </cell>
          <cell r="CQ244">
            <v>0</v>
          </cell>
          <cell r="CR244">
            <v>0</v>
          </cell>
          <cell r="CS244">
            <v>0</v>
          </cell>
          <cell r="CT244">
            <v>0</v>
          </cell>
          <cell r="CU244">
            <v>0</v>
          </cell>
          <cell r="CV244">
            <v>0</v>
          </cell>
          <cell r="CW244">
            <v>0</v>
          </cell>
          <cell r="CX244">
            <v>0</v>
          </cell>
          <cell r="CY244">
            <v>0</v>
          </cell>
          <cell r="CZ244">
            <v>0</v>
          </cell>
          <cell r="DA244">
            <v>0</v>
          </cell>
          <cell r="DB244">
            <v>0</v>
          </cell>
          <cell r="DC244">
            <v>0</v>
          </cell>
          <cell r="DD244">
            <v>0</v>
          </cell>
          <cell r="DE244">
            <v>0</v>
          </cell>
          <cell r="DF244">
            <v>0</v>
          </cell>
          <cell r="DG244">
            <v>0</v>
          </cell>
          <cell r="DH244">
            <v>0</v>
          </cell>
          <cell r="DI244">
            <v>0</v>
          </cell>
          <cell r="DJ244">
            <v>0</v>
          </cell>
          <cell r="DK244">
            <v>0</v>
          </cell>
          <cell r="DL244">
            <v>0</v>
          </cell>
          <cell r="DM244">
            <v>0</v>
          </cell>
          <cell r="DN244">
            <v>0</v>
          </cell>
          <cell r="DO244">
            <v>0</v>
          </cell>
          <cell r="DP244">
            <v>0</v>
          </cell>
          <cell r="DQ244">
            <v>0</v>
          </cell>
          <cell r="DR244">
            <v>0</v>
          </cell>
          <cell r="DS244">
            <v>0</v>
          </cell>
          <cell r="DT244">
            <v>0</v>
          </cell>
          <cell r="DU244">
            <v>0</v>
          </cell>
          <cell r="DV244">
            <v>0</v>
          </cell>
          <cell r="DW244">
            <v>0</v>
          </cell>
          <cell r="DX244">
            <v>0</v>
          </cell>
          <cell r="DY244">
            <v>0</v>
          </cell>
          <cell r="DZ244">
            <v>0</v>
          </cell>
          <cell r="EA244">
            <v>0</v>
          </cell>
          <cell r="EB244">
            <v>0</v>
          </cell>
          <cell r="EC244">
            <v>0</v>
          </cell>
          <cell r="ED244">
            <v>0</v>
          </cell>
          <cell r="EE244">
            <v>0</v>
          </cell>
          <cell r="EF244">
            <v>0</v>
          </cell>
          <cell r="EG244">
            <v>0</v>
          </cell>
          <cell r="EH244">
            <v>0</v>
          </cell>
          <cell r="EI244">
            <v>0</v>
          </cell>
          <cell r="EJ244">
            <v>0</v>
          </cell>
          <cell r="EK244">
            <v>0</v>
          </cell>
          <cell r="EL244">
            <v>0</v>
          </cell>
          <cell r="EM244">
            <v>0</v>
          </cell>
          <cell r="EN244">
            <v>0</v>
          </cell>
          <cell r="EO244">
            <v>0</v>
          </cell>
          <cell r="EP244">
            <v>0</v>
          </cell>
          <cell r="EQ244">
            <v>0</v>
          </cell>
          <cell r="ER244">
            <v>0</v>
          </cell>
          <cell r="ES244">
            <v>0</v>
          </cell>
          <cell r="ET244">
            <v>0</v>
          </cell>
          <cell r="EU244">
            <v>0</v>
          </cell>
          <cell r="EV244">
            <v>0</v>
          </cell>
          <cell r="EW244">
            <v>0</v>
          </cell>
          <cell r="EX244">
            <v>0</v>
          </cell>
          <cell r="EY244">
            <v>0</v>
          </cell>
          <cell r="EZ244">
            <v>0</v>
          </cell>
          <cell r="FA244">
            <v>0</v>
          </cell>
          <cell r="FB244">
            <v>0</v>
          </cell>
          <cell r="FC244">
            <v>0</v>
          </cell>
          <cell r="FD244">
            <v>0</v>
          </cell>
          <cell r="FE244">
            <v>0</v>
          </cell>
          <cell r="FF244">
            <v>0</v>
          </cell>
          <cell r="FG244">
            <v>0</v>
          </cell>
          <cell r="FH244">
            <v>0</v>
          </cell>
          <cell r="FI244">
            <v>0</v>
          </cell>
          <cell r="FJ244">
            <v>0</v>
          </cell>
          <cell r="FK244">
            <v>0</v>
          </cell>
          <cell r="FL244">
            <v>0</v>
          </cell>
          <cell r="FM244">
            <v>0</v>
          </cell>
          <cell r="FN244">
            <v>0</v>
          </cell>
          <cell r="FO244">
            <v>0</v>
          </cell>
          <cell r="FP244">
            <v>0</v>
          </cell>
          <cell r="FQ244">
            <v>0</v>
          </cell>
          <cell r="FR244">
            <v>0</v>
          </cell>
          <cell r="FS244">
            <v>0</v>
          </cell>
          <cell r="FT244">
            <v>0</v>
          </cell>
          <cell r="FU244">
            <v>0</v>
          </cell>
          <cell r="FV244">
            <v>0</v>
          </cell>
          <cell r="FW244">
            <v>0</v>
          </cell>
          <cell r="FX244">
            <v>0</v>
          </cell>
          <cell r="FY244">
            <v>0</v>
          </cell>
          <cell r="FZ244">
            <v>0</v>
          </cell>
          <cell r="GA244">
            <v>0</v>
          </cell>
          <cell r="GB244">
            <v>0</v>
          </cell>
          <cell r="GC244">
            <v>0</v>
          </cell>
          <cell r="GD244">
            <v>0</v>
          </cell>
          <cell r="GE244">
            <v>0</v>
          </cell>
          <cell r="GF244">
            <v>0</v>
          </cell>
          <cell r="GG244">
            <v>0</v>
          </cell>
          <cell r="GH244">
            <v>0</v>
          </cell>
          <cell r="GI244">
            <v>0</v>
          </cell>
          <cell r="GJ244">
            <v>0</v>
          </cell>
          <cell r="GK244">
            <v>0</v>
          </cell>
          <cell r="GL244">
            <v>0</v>
          </cell>
          <cell r="GM244">
            <v>0</v>
          </cell>
          <cell r="GN244">
            <v>0</v>
          </cell>
          <cell r="GO244">
            <v>0</v>
          </cell>
          <cell r="GP244">
            <v>0</v>
          </cell>
          <cell r="GQ244">
            <v>0</v>
          </cell>
          <cell r="GR244">
            <v>0</v>
          </cell>
          <cell r="GS244">
            <v>0</v>
          </cell>
          <cell r="GT244">
            <v>0</v>
          </cell>
          <cell r="GU244">
            <v>0</v>
          </cell>
          <cell r="GV244">
            <v>0</v>
          </cell>
          <cell r="GW244">
            <v>0</v>
          </cell>
          <cell r="GX244">
            <v>0</v>
          </cell>
          <cell r="GY244">
            <v>0</v>
          </cell>
          <cell r="GZ244">
            <v>0</v>
          </cell>
          <cell r="HA244">
            <v>0</v>
          </cell>
          <cell r="HB244">
            <v>0</v>
          </cell>
          <cell r="HC244">
            <v>0</v>
          </cell>
          <cell r="HD244">
            <v>0</v>
          </cell>
          <cell r="HE244">
            <v>0</v>
          </cell>
          <cell r="HF244">
            <v>0</v>
          </cell>
          <cell r="HG244">
            <v>0</v>
          </cell>
          <cell r="HH244">
            <v>0</v>
          </cell>
          <cell r="HI244">
            <v>0</v>
          </cell>
          <cell r="HJ244">
            <v>0</v>
          </cell>
          <cell r="HK244">
            <v>0</v>
          </cell>
          <cell r="HL244">
            <v>0</v>
          </cell>
          <cell r="HM244">
            <v>0</v>
          </cell>
          <cell r="HN244">
            <v>0</v>
          </cell>
          <cell r="HO244">
            <v>0</v>
          </cell>
          <cell r="HP244">
            <v>0</v>
          </cell>
          <cell r="HQ244">
            <v>0</v>
          </cell>
          <cell r="HR244">
            <v>0</v>
          </cell>
          <cell r="HS244">
            <v>0</v>
          </cell>
          <cell r="HT244">
            <v>0</v>
          </cell>
          <cell r="HU244">
            <v>0</v>
          </cell>
          <cell r="HV244">
            <v>0</v>
          </cell>
          <cell r="HW244">
            <v>0</v>
          </cell>
          <cell r="HX244">
            <v>0</v>
          </cell>
          <cell r="HY244">
            <v>0</v>
          </cell>
          <cell r="HZ244">
            <v>0</v>
          </cell>
          <cell r="IA244">
            <v>0</v>
          </cell>
          <cell r="IB244">
            <v>0</v>
          </cell>
          <cell r="IC244">
            <v>0</v>
          </cell>
          <cell r="ID244">
            <v>0</v>
          </cell>
          <cell r="IE244">
            <v>0</v>
          </cell>
          <cell r="IF244">
            <v>0</v>
          </cell>
          <cell r="IG244">
            <v>0</v>
          </cell>
          <cell r="IH244">
            <v>0</v>
          </cell>
          <cell r="II244">
            <v>0</v>
          </cell>
          <cell r="IJ244">
            <v>0</v>
          </cell>
          <cell r="IK244">
            <v>0</v>
          </cell>
          <cell r="IL244">
            <v>0</v>
          </cell>
          <cell r="IM244">
            <v>0</v>
          </cell>
          <cell r="IN244">
            <v>0</v>
          </cell>
          <cell r="IO244">
            <v>0</v>
          </cell>
          <cell r="IP244">
            <v>0</v>
          </cell>
          <cell r="IQ244">
            <v>0</v>
          </cell>
          <cell r="IR244">
            <v>0</v>
          </cell>
          <cell r="IS244">
            <v>0</v>
          </cell>
          <cell r="IT244">
            <v>0</v>
          </cell>
          <cell r="IU244">
            <v>0</v>
          </cell>
          <cell r="IV244">
            <v>0</v>
          </cell>
          <cell r="IW244">
            <v>0</v>
          </cell>
          <cell r="IX244">
            <v>0</v>
          </cell>
          <cell r="IY244">
            <v>0</v>
          </cell>
          <cell r="IZ244">
            <v>0</v>
          </cell>
          <cell r="JA244">
            <v>0</v>
          </cell>
          <cell r="JB244">
            <v>0</v>
          </cell>
          <cell r="JC244">
            <v>0</v>
          </cell>
          <cell r="JD244">
            <v>0</v>
          </cell>
          <cell r="JE244">
            <v>0</v>
          </cell>
          <cell r="JF244">
            <v>0</v>
          </cell>
          <cell r="JG244">
            <v>0</v>
          </cell>
          <cell r="JH244">
            <v>0</v>
          </cell>
          <cell r="JI244">
            <v>0</v>
          </cell>
          <cell r="JJ244">
            <v>0</v>
          </cell>
          <cell r="JK244">
            <v>0</v>
          </cell>
          <cell r="JL244">
            <v>0</v>
          </cell>
          <cell r="JM244">
            <v>0</v>
          </cell>
          <cell r="JN244">
            <v>0</v>
          </cell>
          <cell r="JO244">
            <v>0</v>
          </cell>
          <cell r="JP244">
            <v>0</v>
          </cell>
          <cell r="JQ244">
            <v>0</v>
          </cell>
          <cell r="JR244">
            <v>0</v>
          </cell>
          <cell r="JS244">
            <v>0</v>
          </cell>
          <cell r="JT244">
            <v>0</v>
          </cell>
          <cell r="JU244">
            <v>0</v>
          </cell>
          <cell r="JV244">
            <v>0</v>
          </cell>
          <cell r="JW244">
            <v>0</v>
          </cell>
          <cell r="JX244">
            <v>0</v>
          </cell>
          <cell r="JY244">
            <v>0</v>
          </cell>
          <cell r="JZ244">
            <v>0</v>
          </cell>
          <cell r="KA244">
            <v>0</v>
          </cell>
          <cell r="KB244">
            <v>0</v>
          </cell>
          <cell r="KC244">
            <v>0</v>
          </cell>
          <cell r="KD244">
            <v>0</v>
          </cell>
          <cell r="KE244">
            <v>0</v>
          </cell>
          <cell r="KF244">
            <v>0</v>
          </cell>
          <cell r="KG244">
            <v>0</v>
          </cell>
          <cell r="KH244">
            <v>0</v>
          </cell>
          <cell r="KI244">
            <v>0</v>
          </cell>
          <cell r="KJ244">
            <v>0</v>
          </cell>
          <cell r="KK244">
            <v>0</v>
          </cell>
          <cell r="KL244">
            <v>0</v>
          </cell>
          <cell r="KM244">
            <v>0</v>
          </cell>
          <cell r="KN244">
            <v>0</v>
          </cell>
          <cell r="KO244">
            <v>0</v>
          </cell>
          <cell r="KP244">
            <v>0</v>
          </cell>
          <cell r="KQ244">
            <v>0</v>
          </cell>
          <cell r="KR244">
            <v>0</v>
          </cell>
          <cell r="KS244">
            <v>0</v>
          </cell>
          <cell r="KT244">
            <v>0</v>
          </cell>
          <cell r="KU244">
            <v>0</v>
          </cell>
          <cell r="KV244">
            <v>0</v>
          </cell>
          <cell r="KW244">
            <v>0</v>
          </cell>
          <cell r="KX244">
            <v>0</v>
          </cell>
          <cell r="KY244">
            <v>0</v>
          </cell>
          <cell r="KZ244">
            <v>0</v>
          </cell>
          <cell r="LA244">
            <v>0</v>
          </cell>
          <cell r="LB244">
            <v>0</v>
          </cell>
          <cell r="LC244">
            <v>0</v>
          </cell>
          <cell r="LD244">
            <v>0</v>
          </cell>
          <cell r="LE244">
            <v>0</v>
          </cell>
          <cell r="LF244">
            <v>0</v>
          </cell>
          <cell r="LG244">
            <v>0</v>
          </cell>
          <cell r="LH244">
            <v>0</v>
          </cell>
          <cell r="LI244">
            <v>0</v>
          </cell>
          <cell r="LJ244">
            <v>0</v>
          </cell>
          <cell r="LK244">
            <v>0</v>
          </cell>
          <cell r="LL244">
            <v>0</v>
          </cell>
          <cell r="LM244">
            <v>0</v>
          </cell>
          <cell r="LN244">
            <v>0</v>
          </cell>
          <cell r="LO244">
            <v>0</v>
          </cell>
          <cell r="LP244">
            <v>0</v>
          </cell>
          <cell r="LQ244">
            <v>0</v>
          </cell>
          <cell r="LR244">
            <v>0</v>
          </cell>
          <cell r="LS244">
            <v>0</v>
          </cell>
          <cell r="LT244">
            <v>0</v>
          </cell>
          <cell r="LU244">
            <v>0</v>
          </cell>
          <cell r="LV244">
            <v>0</v>
          </cell>
          <cell r="LW244">
            <v>0</v>
          </cell>
          <cell r="LX244">
            <v>0</v>
          </cell>
          <cell r="LY244">
            <v>0</v>
          </cell>
          <cell r="LZ244">
            <v>0</v>
          </cell>
          <cell r="MA244">
            <v>0</v>
          </cell>
          <cell r="MB244">
            <v>0</v>
          </cell>
          <cell r="MC244">
            <v>0</v>
          </cell>
          <cell r="MD244">
            <v>0</v>
          </cell>
          <cell r="ME244">
            <v>0</v>
          </cell>
          <cell r="MF244">
            <v>0</v>
          </cell>
          <cell r="MG244">
            <v>0</v>
          </cell>
          <cell r="MH244">
            <v>0</v>
          </cell>
          <cell r="MI244">
            <v>0</v>
          </cell>
          <cell r="MJ244">
            <v>0</v>
          </cell>
          <cell r="MK244">
            <v>0</v>
          </cell>
          <cell r="ML244">
            <v>0</v>
          </cell>
          <cell r="MM244">
            <v>0</v>
          </cell>
          <cell r="MN244">
            <v>0</v>
          </cell>
        </row>
        <row r="248">
          <cell r="C248" t="str">
            <v>Morrisville Hydro #2</v>
          </cell>
        </row>
        <row r="260">
          <cell r="E260">
            <v>0</v>
          </cell>
          <cell r="F260">
            <v>0</v>
          </cell>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v>
          </cell>
          <cell r="CD260">
            <v>0</v>
          </cell>
          <cell r="CE260">
            <v>0</v>
          </cell>
          <cell r="CF260">
            <v>0</v>
          </cell>
          <cell r="CG260">
            <v>0</v>
          </cell>
          <cell r="CH260">
            <v>0</v>
          </cell>
          <cell r="CI260">
            <v>0</v>
          </cell>
          <cell r="CJ260">
            <v>0</v>
          </cell>
          <cell r="CK260">
            <v>0</v>
          </cell>
          <cell r="CL260">
            <v>0</v>
          </cell>
          <cell r="CM260">
            <v>0</v>
          </cell>
          <cell r="CN260">
            <v>0</v>
          </cell>
          <cell r="CO260">
            <v>0</v>
          </cell>
          <cell r="CP260">
            <v>0</v>
          </cell>
          <cell r="CQ260">
            <v>0</v>
          </cell>
          <cell r="CR260">
            <v>0</v>
          </cell>
          <cell r="CS260">
            <v>0</v>
          </cell>
          <cell r="CT260">
            <v>0</v>
          </cell>
          <cell r="CU260">
            <v>0</v>
          </cell>
          <cell r="CV260">
            <v>0</v>
          </cell>
          <cell r="CW260">
            <v>0</v>
          </cell>
          <cell r="CX260">
            <v>0</v>
          </cell>
          <cell r="CY260">
            <v>0</v>
          </cell>
          <cell r="CZ260">
            <v>0</v>
          </cell>
          <cell r="DA260">
            <v>0</v>
          </cell>
          <cell r="DB260">
            <v>0</v>
          </cell>
          <cell r="DC260">
            <v>0</v>
          </cell>
          <cell r="DD260">
            <v>0</v>
          </cell>
          <cell r="DE260">
            <v>0</v>
          </cell>
          <cell r="DF260">
            <v>0</v>
          </cell>
          <cell r="DG260">
            <v>0</v>
          </cell>
          <cell r="DH260">
            <v>0</v>
          </cell>
          <cell r="DI260">
            <v>0</v>
          </cell>
          <cell r="DJ260">
            <v>0</v>
          </cell>
          <cell r="DK260">
            <v>0</v>
          </cell>
          <cell r="DL260">
            <v>0</v>
          </cell>
          <cell r="DM260">
            <v>0</v>
          </cell>
          <cell r="DN260">
            <v>0</v>
          </cell>
          <cell r="DO260">
            <v>0</v>
          </cell>
          <cell r="DP260">
            <v>0</v>
          </cell>
          <cell r="DQ260">
            <v>0</v>
          </cell>
          <cell r="DR260">
            <v>0</v>
          </cell>
          <cell r="DS260">
            <v>0</v>
          </cell>
          <cell r="DT260">
            <v>0</v>
          </cell>
          <cell r="DU260">
            <v>0</v>
          </cell>
          <cell r="DV260">
            <v>0</v>
          </cell>
          <cell r="DW260">
            <v>0</v>
          </cell>
          <cell r="DX260">
            <v>0</v>
          </cell>
          <cell r="DY260">
            <v>0</v>
          </cell>
          <cell r="DZ260">
            <v>0</v>
          </cell>
          <cell r="EA260">
            <v>0</v>
          </cell>
          <cell r="EB260">
            <v>0</v>
          </cell>
          <cell r="EC260">
            <v>0</v>
          </cell>
          <cell r="ED260">
            <v>0</v>
          </cell>
          <cell r="EE260">
            <v>0</v>
          </cell>
          <cell r="EF260">
            <v>0</v>
          </cell>
          <cell r="EG260">
            <v>0</v>
          </cell>
          <cell r="EH260">
            <v>0</v>
          </cell>
          <cell r="EI260">
            <v>0</v>
          </cell>
          <cell r="EJ260">
            <v>0</v>
          </cell>
          <cell r="EK260">
            <v>0</v>
          </cell>
          <cell r="EL260">
            <v>0</v>
          </cell>
          <cell r="EM260">
            <v>0</v>
          </cell>
          <cell r="EN260">
            <v>0</v>
          </cell>
          <cell r="EO260">
            <v>0</v>
          </cell>
          <cell r="EP260">
            <v>0</v>
          </cell>
          <cell r="EQ260">
            <v>0</v>
          </cell>
          <cell r="ER260">
            <v>0</v>
          </cell>
          <cell r="ES260">
            <v>0</v>
          </cell>
          <cell r="ET260">
            <v>0</v>
          </cell>
          <cell r="EU260">
            <v>0</v>
          </cell>
          <cell r="EV260">
            <v>0</v>
          </cell>
          <cell r="EW260">
            <v>0</v>
          </cell>
          <cell r="EX260">
            <v>0</v>
          </cell>
          <cell r="EY260">
            <v>0</v>
          </cell>
          <cell r="EZ260">
            <v>0</v>
          </cell>
          <cell r="FA260">
            <v>0</v>
          </cell>
          <cell r="FB260">
            <v>0</v>
          </cell>
          <cell r="FC260">
            <v>0</v>
          </cell>
          <cell r="FD260">
            <v>0</v>
          </cell>
          <cell r="FE260">
            <v>0</v>
          </cell>
          <cell r="FF260">
            <v>0</v>
          </cell>
          <cell r="FG260">
            <v>0</v>
          </cell>
          <cell r="FH260">
            <v>0</v>
          </cell>
          <cell r="FI260">
            <v>0</v>
          </cell>
          <cell r="FJ260">
            <v>0</v>
          </cell>
          <cell r="FK260">
            <v>0</v>
          </cell>
          <cell r="FL260">
            <v>0</v>
          </cell>
          <cell r="FM260">
            <v>0</v>
          </cell>
          <cell r="FN260">
            <v>0</v>
          </cell>
          <cell r="FO260">
            <v>0</v>
          </cell>
          <cell r="FP260">
            <v>0</v>
          </cell>
          <cell r="FQ260">
            <v>0</v>
          </cell>
          <cell r="FR260">
            <v>0</v>
          </cell>
          <cell r="FS260">
            <v>0</v>
          </cell>
          <cell r="FT260">
            <v>0</v>
          </cell>
          <cell r="FU260">
            <v>0</v>
          </cell>
          <cell r="FV260">
            <v>0</v>
          </cell>
          <cell r="FW260">
            <v>0</v>
          </cell>
          <cell r="FX260">
            <v>0</v>
          </cell>
          <cell r="FY260">
            <v>0</v>
          </cell>
          <cell r="FZ260">
            <v>0</v>
          </cell>
          <cell r="GA260">
            <v>0</v>
          </cell>
          <cell r="GB260">
            <v>0</v>
          </cell>
          <cell r="GC260">
            <v>0</v>
          </cell>
          <cell r="GD260">
            <v>0</v>
          </cell>
          <cell r="GE260">
            <v>0</v>
          </cell>
          <cell r="GF260">
            <v>0</v>
          </cell>
          <cell r="GG260">
            <v>0</v>
          </cell>
          <cell r="GH260">
            <v>0</v>
          </cell>
          <cell r="GI260">
            <v>0</v>
          </cell>
          <cell r="GJ260">
            <v>0</v>
          </cell>
          <cell r="GK260">
            <v>0</v>
          </cell>
          <cell r="GL260">
            <v>0</v>
          </cell>
          <cell r="GM260">
            <v>0</v>
          </cell>
          <cell r="GN260">
            <v>0</v>
          </cell>
          <cell r="GO260">
            <v>0</v>
          </cell>
          <cell r="GP260">
            <v>0</v>
          </cell>
          <cell r="GQ260">
            <v>0</v>
          </cell>
          <cell r="GR260">
            <v>0</v>
          </cell>
          <cell r="GS260">
            <v>0</v>
          </cell>
          <cell r="GT260">
            <v>0</v>
          </cell>
          <cell r="GU260">
            <v>0</v>
          </cell>
          <cell r="GV260">
            <v>0</v>
          </cell>
          <cell r="GW260">
            <v>0</v>
          </cell>
          <cell r="GX260">
            <v>0</v>
          </cell>
          <cell r="GY260">
            <v>0</v>
          </cell>
          <cell r="GZ260">
            <v>0</v>
          </cell>
          <cell r="HA260">
            <v>0</v>
          </cell>
          <cell r="HB260">
            <v>0</v>
          </cell>
          <cell r="HC260">
            <v>0</v>
          </cell>
          <cell r="HD260">
            <v>0</v>
          </cell>
          <cell r="HE260">
            <v>0</v>
          </cell>
          <cell r="HF260">
            <v>0</v>
          </cell>
          <cell r="HG260">
            <v>0</v>
          </cell>
          <cell r="HH260">
            <v>0</v>
          </cell>
          <cell r="HI260">
            <v>0</v>
          </cell>
          <cell r="HJ260">
            <v>0</v>
          </cell>
          <cell r="HK260">
            <v>0</v>
          </cell>
          <cell r="HL260">
            <v>0</v>
          </cell>
          <cell r="HM260">
            <v>0</v>
          </cell>
          <cell r="HN260">
            <v>0</v>
          </cell>
          <cell r="HO260">
            <v>0</v>
          </cell>
          <cell r="HP260">
            <v>0</v>
          </cell>
          <cell r="HQ260">
            <v>0</v>
          </cell>
          <cell r="HR260">
            <v>0</v>
          </cell>
          <cell r="HS260">
            <v>0</v>
          </cell>
          <cell r="HT260">
            <v>0</v>
          </cell>
          <cell r="HU260">
            <v>0</v>
          </cell>
          <cell r="HV260">
            <v>0</v>
          </cell>
          <cell r="HW260">
            <v>0</v>
          </cell>
          <cell r="HX260">
            <v>0</v>
          </cell>
          <cell r="HY260">
            <v>0</v>
          </cell>
          <cell r="HZ260">
            <v>0</v>
          </cell>
          <cell r="IA260">
            <v>0</v>
          </cell>
          <cell r="IB260">
            <v>0</v>
          </cell>
          <cell r="IC260">
            <v>0</v>
          </cell>
          <cell r="ID260">
            <v>0</v>
          </cell>
          <cell r="IE260">
            <v>0</v>
          </cell>
          <cell r="IF260">
            <v>0</v>
          </cell>
          <cell r="IG260">
            <v>0</v>
          </cell>
          <cell r="IH260">
            <v>0</v>
          </cell>
          <cell r="II260">
            <v>0</v>
          </cell>
          <cell r="IJ260">
            <v>0</v>
          </cell>
          <cell r="IK260">
            <v>0</v>
          </cell>
          <cell r="IL260">
            <v>0</v>
          </cell>
          <cell r="IM260">
            <v>0</v>
          </cell>
          <cell r="IN260">
            <v>0</v>
          </cell>
          <cell r="IO260">
            <v>0</v>
          </cell>
          <cell r="IP260">
            <v>0</v>
          </cell>
          <cell r="IQ260">
            <v>0</v>
          </cell>
          <cell r="IR260">
            <v>0</v>
          </cell>
          <cell r="IS260">
            <v>0</v>
          </cell>
          <cell r="IT260">
            <v>0</v>
          </cell>
          <cell r="IU260">
            <v>0</v>
          </cell>
          <cell r="IV260">
            <v>0</v>
          </cell>
          <cell r="IW260">
            <v>0</v>
          </cell>
          <cell r="IX260">
            <v>0</v>
          </cell>
          <cell r="IY260">
            <v>0</v>
          </cell>
          <cell r="IZ260">
            <v>0</v>
          </cell>
          <cell r="JA260">
            <v>0</v>
          </cell>
          <cell r="JB260">
            <v>0</v>
          </cell>
          <cell r="JC260">
            <v>0</v>
          </cell>
          <cell r="JD260">
            <v>0</v>
          </cell>
          <cell r="JE260">
            <v>0</v>
          </cell>
          <cell r="JF260">
            <v>0</v>
          </cell>
          <cell r="JG260">
            <v>0</v>
          </cell>
          <cell r="JH260">
            <v>0</v>
          </cell>
          <cell r="JI260">
            <v>0</v>
          </cell>
          <cell r="JJ260">
            <v>0</v>
          </cell>
          <cell r="JK260">
            <v>0</v>
          </cell>
          <cell r="JL260">
            <v>0</v>
          </cell>
          <cell r="JM260">
            <v>0</v>
          </cell>
          <cell r="JN260">
            <v>0</v>
          </cell>
          <cell r="JO260">
            <v>0</v>
          </cell>
          <cell r="JP260">
            <v>0</v>
          </cell>
          <cell r="JQ260">
            <v>0</v>
          </cell>
          <cell r="JR260">
            <v>0</v>
          </cell>
          <cell r="JS260">
            <v>0</v>
          </cell>
          <cell r="JT260">
            <v>0</v>
          </cell>
          <cell r="JU260">
            <v>0</v>
          </cell>
          <cell r="JV260">
            <v>0</v>
          </cell>
          <cell r="JW260">
            <v>0</v>
          </cell>
          <cell r="JX260">
            <v>0</v>
          </cell>
          <cell r="JY260">
            <v>0</v>
          </cell>
          <cell r="JZ260">
            <v>0</v>
          </cell>
          <cell r="KA260">
            <v>0</v>
          </cell>
          <cell r="KB260">
            <v>0</v>
          </cell>
          <cell r="KC260">
            <v>0</v>
          </cell>
          <cell r="KD260">
            <v>0</v>
          </cell>
          <cell r="KE260">
            <v>0</v>
          </cell>
          <cell r="KF260">
            <v>0</v>
          </cell>
          <cell r="KG260">
            <v>0</v>
          </cell>
          <cell r="KH260">
            <v>0</v>
          </cell>
          <cell r="KI260">
            <v>0</v>
          </cell>
          <cell r="KJ260">
            <v>0</v>
          </cell>
          <cell r="KK260">
            <v>0</v>
          </cell>
          <cell r="KL260">
            <v>0</v>
          </cell>
          <cell r="KM260">
            <v>0</v>
          </cell>
          <cell r="KN260">
            <v>0</v>
          </cell>
          <cell r="KO260">
            <v>0</v>
          </cell>
          <cell r="KP260">
            <v>0</v>
          </cell>
          <cell r="KQ260">
            <v>0</v>
          </cell>
          <cell r="KR260">
            <v>0</v>
          </cell>
          <cell r="KS260">
            <v>0</v>
          </cell>
          <cell r="KT260">
            <v>0</v>
          </cell>
          <cell r="KU260">
            <v>0</v>
          </cell>
          <cell r="KV260">
            <v>0</v>
          </cell>
          <cell r="KW260">
            <v>0</v>
          </cell>
          <cell r="KX260">
            <v>0</v>
          </cell>
          <cell r="KY260">
            <v>0</v>
          </cell>
          <cell r="KZ260">
            <v>0</v>
          </cell>
          <cell r="LA260">
            <v>0</v>
          </cell>
          <cell r="LB260">
            <v>0</v>
          </cell>
          <cell r="LC260">
            <v>0</v>
          </cell>
          <cell r="LD260">
            <v>0</v>
          </cell>
          <cell r="LE260">
            <v>0</v>
          </cell>
          <cell r="LF260">
            <v>0</v>
          </cell>
          <cell r="LG260">
            <v>0</v>
          </cell>
          <cell r="LH260">
            <v>0</v>
          </cell>
          <cell r="LI260">
            <v>0</v>
          </cell>
          <cell r="LJ260">
            <v>0</v>
          </cell>
          <cell r="LK260">
            <v>0</v>
          </cell>
          <cell r="LL260">
            <v>0</v>
          </cell>
          <cell r="LM260">
            <v>0</v>
          </cell>
          <cell r="LN260">
            <v>0</v>
          </cell>
          <cell r="LO260">
            <v>0</v>
          </cell>
          <cell r="LP260">
            <v>0</v>
          </cell>
          <cell r="LQ260">
            <v>0</v>
          </cell>
          <cell r="LR260">
            <v>0</v>
          </cell>
          <cell r="LS260">
            <v>0</v>
          </cell>
          <cell r="LT260">
            <v>0</v>
          </cell>
          <cell r="LU260">
            <v>0</v>
          </cell>
          <cell r="LV260">
            <v>0</v>
          </cell>
          <cell r="LW260">
            <v>0</v>
          </cell>
          <cell r="LX260">
            <v>0</v>
          </cell>
          <cell r="LY260">
            <v>0</v>
          </cell>
          <cell r="LZ260">
            <v>0</v>
          </cell>
          <cell r="MA260">
            <v>0</v>
          </cell>
          <cell r="MB260">
            <v>0</v>
          </cell>
          <cell r="MC260">
            <v>0</v>
          </cell>
          <cell r="MD260">
            <v>0</v>
          </cell>
          <cell r="ME260">
            <v>0</v>
          </cell>
          <cell r="MF260">
            <v>0</v>
          </cell>
          <cell r="MG260">
            <v>0</v>
          </cell>
          <cell r="MH260">
            <v>0</v>
          </cell>
          <cell r="MI260">
            <v>0</v>
          </cell>
          <cell r="MJ260">
            <v>0</v>
          </cell>
          <cell r="MK260">
            <v>0</v>
          </cell>
          <cell r="ML260">
            <v>0</v>
          </cell>
          <cell r="MM260">
            <v>0</v>
          </cell>
          <cell r="MN260">
            <v>0</v>
          </cell>
        </row>
        <row r="281">
          <cell r="E281">
            <v>1.4661E-2</v>
          </cell>
        </row>
        <row r="292">
          <cell r="E292">
            <v>215105.30608176661</v>
          </cell>
          <cell r="F292">
            <v>201473.11312440218</v>
          </cell>
          <cell r="G292">
            <v>218547.46834338518</v>
          </cell>
          <cell r="H292">
            <v>179850.39674769595</v>
          </cell>
          <cell r="I292">
            <v>146659.24556490369</v>
          </cell>
          <cell r="J292">
            <v>191955.45704303443</v>
          </cell>
          <cell r="K292">
            <v>213231.97655216453</v>
          </cell>
          <cell r="L292">
            <v>207022.61339056731</v>
          </cell>
          <cell r="M292">
            <v>167267.24665491242</v>
          </cell>
          <cell r="N292">
            <v>144646.65925742628</v>
          </cell>
          <cell r="O292">
            <v>177620.02416462856</v>
          </cell>
          <cell r="P292">
            <v>203620.49307511258</v>
          </cell>
          <cell r="Q292">
            <v>215105.30608176661</v>
          </cell>
          <cell r="R292">
            <v>201473.11312440218</v>
          </cell>
          <cell r="S292">
            <v>218547.46834338518</v>
          </cell>
          <cell r="T292">
            <v>179850.39674769595</v>
          </cell>
          <cell r="U292">
            <v>146659.24556490369</v>
          </cell>
          <cell r="V292">
            <v>191955.45704303443</v>
          </cell>
          <cell r="W292">
            <v>213231.97655216453</v>
          </cell>
          <cell r="X292">
            <v>207022.61339056731</v>
          </cell>
          <cell r="Y292">
            <v>167267.24665491242</v>
          </cell>
          <cell r="Z292">
            <v>144646.65925742628</v>
          </cell>
          <cell r="AA292">
            <v>177620.02416462856</v>
          </cell>
          <cell r="AB292">
            <v>203620.49307511258</v>
          </cell>
          <cell r="AC292">
            <v>215105.30608176661</v>
          </cell>
          <cell r="AD292">
            <v>208668.58145027372</v>
          </cell>
          <cell r="AE292">
            <v>218547.46834338518</v>
          </cell>
          <cell r="AF292">
            <v>179850.39674769595</v>
          </cell>
          <cell r="AG292">
            <v>146659.24556490369</v>
          </cell>
          <cell r="AH292">
            <v>191955.45704303443</v>
          </cell>
          <cell r="AI292">
            <v>213231.97655216453</v>
          </cell>
          <cell r="AJ292">
            <v>207022.61339056731</v>
          </cell>
          <cell r="AK292">
            <v>167267.24665491242</v>
          </cell>
          <cell r="AL292">
            <v>144646.65925742628</v>
          </cell>
          <cell r="AM292">
            <v>177620.02416462856</v>
          </cell>
          <cell r="AN292">
            <v>203620.49307511258</v>
          </cell>
          <cell r="AO292">
            <v>215105.30608176661</v>
          </cell>
          <cell r="AP292">
            <v>201473.11312440218</v>
          </cell>
          <cell r="AQ292">
            <v>218547.46834338518</v>
          </cell>
          <cell r="AR292">
            <v>179850.39674769595</v>
          </cell>
          <cell r="AS292">
            <v>146659.24556490369</v>
          </cell>
          <cell r="AT292">
            <v>191955.45704303443</v>
          </cell>
          <cell r="AU292">
            <v>213231.97655216453</v>
          </cell>
          <cell r="AV292">
            <v>207022.61339056731</v>
          </cell>
          <cell r="AW292">
            <v>167267.24665491242</v>
          </cell>
          <cell r="AX292">
            <v>144646.65925742628</v>
          </cell>
          <cell r="AY292">
            <v>177620.02416462856</v>
          </cell>
          <cell r="AZ292">
            <v>203620.49307511258</v>
          </cell>
          <cell r="BA292">
            <v>215105.30608176661</v>
          </cell>
          <cell r="BB292">
            <v>201473.11312440218</v>
          </cell>
          <cell r="BC292">
            <v>218547.46834338518</v>
          </cell>
          <cell r="BD292">
            <v>179850.39674769595</v>
          </cell>
          <cell r="BE292">
            <v>146659.24556490369</v>
          </cell>
          <cell r="BF292">
            <v>191955.45704303443</v>
          </cell>
          <cell r="BG292">
            <v>213231.97655216453</v>
          </cell>
          <cell r="BH292">
            <v>207022.61339056731</v>
          </cell>
          <cell r="BI292">
            <v>167267.24665491242</v>
          </cell>
          <cell r="BJ292">
            <v>144646.65925742628</v>
          </cell>
          <cell r="BK292">
            <v>177620.02416462856</v>
          </cell>
          <cell r="BL292">
            <v>203620.49307511258</v>
          </cell>
          <cell r="BM292">
            <v>215105.30608176661</v>
          </cell>
          <cell r="BN292">
            <v>201473.11312440218</v>
          </cell>
          <cell r="BO292">
            <v>218547.46834338518</v>
          </cell>
          <cell r="BP292">
            <v>179850.39674769595</v>
          </cell>
          <cell r="BQ292">
            <v>146659.24556490369</v>
          </cell>
          <cell r="BR292">
            <v>191955.45704303443</v>
          </cell>
          <cell r="BS292">
            <v>213231.97655216453</v>
          </cell>
          <cell r="BT292">
            <v>207022.61339056731</v>
          </cell>
          <cell r="BU292">
            <v>167267.24665491242</v>
          </cell>
          <cell r="BV292">
            <v>144646.65925742628</v>
          </cell>
          <cell r="BW292">
            <v>177620.02416462856</v>
          </cell>
          <cell r="BX292">
            <v>203620.49307511258</v>
          </cell>
          <cell r="BY292">
            <v>215105.30608176661</v>
          </cell>
          <cell r="BZ292">
            <v>208668.58145027372</v>
          </cell>
          <cell r="CA292">
            <v>218547.46834338518</v>
          </cell>
          <cell r="CB292">
            <v>179850.39674769595</v>
          </cell>
          <cell r="CC292">
            <v>146659.24556490369</v>
          </cell>
          <cell r="CD292">
            <v>191955.45704303443</v>
          </cell>
          <cell r="CE292">
            <v>213231.97655216453</v>
          </cell>
          <cell r="CF292">
            <v>207022.61339056731</v>
          </cell>
          <cell r="CG292">
            <v>167267.24665491242</v>
          </cell>
          <cell r="CH292">
            <v>144646.65925742628</v>
          </cell>
          <cell r="CI292">
            <v>177620.02416462856</v>
          </cell>
          <cell r="CJ292">
            <v>203620.49307511258</v>
          </cell>
          <cell r="CK292">
            <v>215105.30608176661</v>
          </cell>
          <cell r="CL292">
            <v>201473.11312440218</v>
          </cell>
          <cell r="CM292">
            <v>218547.46834338518</v>
          </cell>
          <cell r="CN292">
            <v>179850.39674769595</v>
          </cell>
          <cell r="CO292">
            <v>146659.24556490369</v>
          </cell>
          <cell r="CP292">
            <v>191955.45704303443</v>
          </cell>
          <cell r="CQ292">
            <v>213231.97655216453</v>
          </cell>
          <cell r="CR292">
            <v>207022.61339056731</v>
          </cell>
          <cell r="CS292">
            <v>167267.24665491242</v>
          </cell>
          <cell r="CT292">
            <v>144646.65925742628</v>
          </cell>
          <cell r="CU292">
            <v>177620.02416462856</v>
          </cell>
          <cell r="CV292">
            <v>203620.49307511258</v>
          </cell>
          <cell r="CW292">
            <v>215105.30608176661</v>
          </cell>
          <cell r="CX292">
            <v>201473.11312440218</v>
          </cell>
          <cell r="CY292">
            <v>218547.46834338518</v>
          </cell>
          <cell r="CZ292">
            <v>179850.39674769595</v>
          </cell>
          <cell r="DA292">
            <v>146659.24556490369</v>
          </cell>
          <cell r="DB292">
            <v>191955.45704303443</v>
          </cell>
          <cell r="DC292">
            <v>213231.97655216453</v>
          </cell>
          <cell r="DD292">
            <v>207022.61339056731</v>
          </cell>
          <cell r="DE292">
            <v>167267.24665491242</v>
          </cell>
          <cell r="DF292">
            <v>144646.65925742628</v>
          </cell>
          <cell r="DG292">
            <v>177620.02416462856</v>
          </cell>
          <cell r="DH292">
            <v>203620.49307511258</v>
          </cell>
          <cell r="DI292">
            <v>215105.30608176661</v>
          </cell>
          <cell r="DJ292">
            <v>201473.11312440218</v>
          </cell>
          <cell r="DK292">
            <v>218547.46834338518</v>
          </cell>
          <cell r="DL292">
            <v>179850.39674769595</v>
          </cell>
          <cell r="DM292">
            <v>146659.24556490369</v>
          </cell>
          <cell r="DN292">
            <v>191955.45704303443</v>
          </cell>
          <cell r="DO292">
            <v>213231.97655216453</v>
          </cell>
          <cell r="DP292">
            <v>207022.61339056731</v>
          </cell>
          <cell r="DQ292">
            <v>167267.24665491242</v>
          </cell>
          <cell r="DR292">
            <v>144646.65925742628</v>
          </cell>
          <cell r="DS292">
            <v>177620.02416462856</v>
          </cell>
          <cell r="DT292">
            <v>203620.49307511258</v>
          </cell>
          <cell r="DU292">
            <v>215105.30608176661</v>
          </cell>
          <cell r="DV292">
            <v>208668.58145027372</v>
          </cell>
          <cell r="DW292">
            <v>218547.46834338518</v>
          </cell>
          <cell r="DX292">
            <v>179850.39674769595</v>
          </cell>
          <cell r="DY292">
            <v>146659.24556490369</v>
          </cell>
          <cell r="DZ292">
            <v>191955.45704303443</v>
          </cell>
          <cell r="EA292">
            <v>213231.97655216453</v>
          </cell>
          <cell r="EB292">
            <v>207022.61339056731</v>
          </cell>
          <cell r="EC292">
            <v>167267.24665491242</v>
          </cell>
          <cell r="ED292">
            <v>144646.65925742628</v>
          </cell>
          <cell r="EE292">
            <v>0</v>
          </cell>
          <cell r="EF292">
            <v>0</v>
          </cell>
          <cell r="EG292">
            <v>0</v>
          </cell>
          <cell r="EH292">
            <v>0</v>
          </cell>
          <cell r="EI292">
            <v>0</v>
          </cell>
          <cell r="EJ292">
            <v>0</v>
          </cell>
          <cell r="EK292">
            <v>0</v>
          </cell>
          <cell r="EL292">
            <v>0</v>
          </cell>
          <cell r="EM292">
            <v>0</v>
          </cell>
          <cell r="EN292">
            <v>0</v>
          </cell>
          <cell r="EO292">
            <v>0</v>
          </cell>
          <cell r="EP292">
            <v>0</v>
          </cell>
          <cell r="EQ292">
            <v>0</v>
          </cell>
          <cell r="ER292">
            <v>0</v>
          </cell>
          <cell r="ES292">
            <v>0</v>
          </cell>
          <cell r="ET292">
            <v>0</v>
          </cell>
          <cell r="EU292">
            <v>0</v>
          </cell>
          <cell r="EV292">
            <v>0</v>
          </cell>
          <cell r="EW292">
            <v>0</v>
          </cell>
          <cell r="EX292">
            <v>0</v>
          </cell>
          <cell r="EY292">
            <v>0</v>
          </cell>
          <cell r="EZ292">
            <v>0</v>
          </cell>
          <cell r="FA292">
            <v>0</v>
          </cell>
          <cell r="FB292">
            <v>0</v>
          </cell>
          <cell r="FC292">
            <v>0</v>
          </cell>
          <cell r="FD292">
            <v>0</v>
          </cell>
          <cell r="FE292">
            <v>0</v>
          </cell>
          <cell r="FF292">
            <v>0</v>
          </cell>
          <cell r="FG292">
            <v>0</v>
          </cell>
          <cell r="FH292">
            <v>0</v>
          </cell>
          <cell r="FI292">
            <v>0</v>
          </cell>
          <cell r="FJ292">
            <v>0</v>
          </cell>
          <cell r="FK292">
            <v>0</v>
          </cell>
          <cell r="FL292">
            <v>0</v>
          </cell>
          <cell r="FM292">
            <v>0</v>
          </cell>
          <cell r="FN292">
            <v>0</v>
          </cell>
          <cell r="FO292">
            <v>0</v>
          </cell>
          <cell r="FP292">
            <v>0</v>
          </cell>
          <cell r="FQ292">
            <v>0</v>
          </cell>
          <cell r="FR292">
            <v>0</v>
          </cell>
          <cell r="FS292">
            <v>0</v>
          </cell>
          <cell r="FT292">
            <v>0</v>
          </cell>
          <cell r="FU292">
            <v>0</v>
          </cell>
          <cell r="FV292">
            <v>0</v>
          </cell>
          <cell r="FW292">
            <v>0</v>
          </cell>
          <cell r="FX292">
            <v>0</v>
          </cell>
          <cell r="FY292">
            <v>0</v>
          </cell>
          <cell r="FZ292">
            <v>0</v>
          </cell>
          <cell r="GA292">
            <v>0</v>
          </cell>
          <cell r="GB292">
            <v>0</v>
          </cell>
          <cell r="GC292">
            <v>0</v>
          </cell>
          <cell r="GD292">
            <v>0</v>
          </cell>
          <cell r="GE292">
            <v>0</v>
          </cell>
          <cell r="GF292">
            <v>0</v>
          </cell>
          <cell r="GG292">
            <v>0</v>
          </cell>
          <cell r="GH292">
            <v>0</v>
          </cell>
          <cell r="GI292">
            <v>0</v>
          </cell>
          <cell r="GJ292">
            <v>0</v>
          </cell>
          <cell r="GK292">
            <v>0</v>
          </cell>
          <cell r="GL292">
            <v>0</v>
          </cell>
          <cell r="GM292">
            <v>0</v>
          </cell>
          <cell r="GN292">
            <v>0</v>
          </cell>
          <cell r="GO292">
            <v>0</v>
          </cell>
          <cell r="GP292">
            <v>0</v>
          </cell>
          <cell r="GQ292">
            <v>0</v>
          </cell>
          <cell r="GR292">
            <v>0</v>
          </cell>
          <cell r="GS292">
            <v>0</v>
          </cell>
          <cell r="GT292">
            <v>0</v>
          </cell>
          <cell r="GU292">
            <v>0</v>
          </cell>
          <cell r="GV292">
            <v>0</v>
          </cell>
          <cell r="GW292">
            <v>0</v>
          </cell>
          <cell r="GX292">
            <v>0</v>
          </cell>
          <cell r="GY292">
            <v>0</v>
          </cell>
          <cell r="GZ292">
            <v>0</v>
          </cell>
          <cell r="HA292">
            <v>0</v>
          </cell>
          <cell r="HB292">
            <v>0</v>
          </cell>
          <cell r="HC292">
            <v>0</v>
          </cell>
          <cell r="HD292">
            <v>0</v>
          </cell>
          <cell r="HE292">
            <v>0</v>
          </cell>
          <cell r="HF292">
            <v>0</v>
          </cell>
          <cell r="HG292">
            <v>0</v>
          </cell>
          <cell r="HH292">
            <v>0</v>
          </cell>
          <cell r="HI292">
            <v>0</v>
          </cell>
          <cell r="HJ292">
            <v>0</v>
          </cell>
          <cell r="HK292">
            <v>0</v>
          </cell>
          <cell r="HL292">
            <v>0</v>
          </cell>
          <cell r="HM292">
            <v>0</v>
          </cell>
          <cell r="HN292">
            <v>0</v>
          </cell>
          <cell r="HO292">
            <v>0</v>
          </cell>
          <cell r="HP292">
            <v>0</v>
          </cell>
          <cell r="HQ292">
            <v>0</v>
          </cell>
          <cell r="HR292">
            <v>0</v>
          </cell>
          <cell r="HS292">
            <v>0</v>
          </cell>
          <cell r="HT292">
            <v>0</v>
          </cell>
          <cell r="HU292">
            <v>0</v>
          </cell>
          <cell r="HV292">
            <v>0</v>
          </cell>
          <cell r="HW292">
            <v>0</v>
          </cell>
          <cell r="HX292">
            <v>0</v>
          </cell>
          <cell r="HY292">
            <v>0</v>
          </cell>
          <cell r="HZ292">
            <v>0</v>
          </cell>
          <cell r="IA292">
            <v>0</v>
          </cell>
          <cell r="IB292">
            <v>0</v>
          </cell>
          <cell r="IC292">
            <v>0</v>
          </cell>
          <cell r="ID292">
            <v>0</v>
          </cell>
          <cell r="IE292">
            <v>0</v>
          </cell>
          <cell r="IF292">
            <v>0</v>
          </cell>
          <cell r="IG292">
            <v>0</v>
          </cell>
          <cell r="IH292">
            <v>0</v>
          </cell>
          <cell r="II292">
            <v>0</v>
          </cell>
          <cell r="IJ292">
            <v>0</v>
          </cell>
          <cell r="IK292">
            <v>0</v>
          </cell>
          <cell r="IL292">
            <v>0</v>
          </cell>
          <cell r="IM292">
            <v>0</v>
          </cell>
          <cell r="IN292">
            <v>0</v>
          </cell>
          <cell r="IO292">
            <v>0</v>
          </cell>
          <cell r="IP292">
            <v>0</v>
          </cell>
          <cell r="IQ292">
            <v>0</v>
          </cell>
          <cell r="IR292">
            <v>0</v>
          </cell>
          <cell r="IS292">
            <v>0</v>
          </cell>
          <cell r="IT292">
            <v>0</v>
          </cell>
          <cell r="IU292">
            <v>0</v>
          </cell>
          <cell r="IV292">
            <v>0</v>
          </cell>
          <cell r="IW292">
            <v>0</v>
          </cell>
          <cell r="IX292">
            <v>0</v>
          </cell>
          <cell r="IY292">
            <v>0</v>
          </cell>
          <cell r="IZ292">
            <v>0</v>
          </cell>
          <cell r="JA292">
            <v>0</v>
          </cell>
          <cell r="JB292">
            <v>0</v>
          </cell>
          <cell r="JC292">
            <v>0</v>
          </cell>
          <cell r="JD292">
            <v>0</v>
          </cell>
          <cell r="JE292">
            <v>0</v>
          </cell>
          <cell r="JF292">
            <v>0</v>
          </cell>
          <cell r="JG292">
            <v>0</v>
          </cell>
          <cell r="JH292">
            <v>0</v>
          </cell>
          <cell r="JI292">
            <v>0</v>
          </cell>
          <cell r="JJ292">
            <v>0</v>
          </cell>
          <cell r="JK292">
            <v>0</v>
          </cell>
          <cell r="JL292">
            <v>0</v>
          </cell>
          <cell r="JM292">
            <v>0</v>
          </cell>
          <cell r="JN292">
            <v>0</v>
          </cell>
          <cell r="JO292">
            <v>0</v>
          </cell>
          <cell r="JP292">
            <v>0</v>
          </cell>
          <cell r="JQ292">
            <v>0</v>
          </cell>
          <cell r="JR292">
            <v>0</v>
          </cell>
          <cell r="JS292">
            <v>0</v>
          </cell>
          <cell r="JT292">
            <v>0</v>
          </cell>
          <cell r="JU292">
            <v>0</v>
          </cell>
          <cell r="JV292">
            <v>0</v>
          </cell>
          <cell r="JW292">
            <v>0</v>
          </cell>
          <cell r="JX292">
            <v>0</v>
          </cell>
          <cell r="JY292">
            <v>0</v>
          </cell>
          <cell r="JZ292">
            <v>0</v>
          </cell>
          <cell r="KA292">
            <v>0</v>
          </cell>
          <cell r="KB292">
            <v>0</v>
          </cell>
          <cell r="KC292">
            <v>0</v>
          </cell>
          <cell r="KD292">
            <v>0</v>
          </cell>
          <cell r="KE292">
            <v>0</v>
          </cell>
          <cell r="KF292">
            <v>0</v>
          </cell>
          <cell r="KG292">
            <v>0</v>
          </cell>
          <cell r="KH292">
            <v>0</v>
          </cell>
          <cell r="KI292">
            <v>0</v>
          </cell>
          <cell r="KJ292">
            <v>0</v>
          </cell>
          <cell r="KK292">
            <v>0</v>
          </cell>
          <cell r="KL292">
            <v>0</v>
          </cell>
          <cell r="KM292">
            <v>0</v>
          </cell>
          <cell r="KN292">
            <v>0</v>
          </cell>
          <cell r="KO292">
            <v>0</v>
          </cell>
          <cell r="KP292">
            <v>0</v>
          </cell>
          <cell r="KQ292">
            <v>0</v>
          </cell>
          <cell r="KR292">
            <v>0</v>
          </cell>
          <cell r="KS292">
            <v>0</v>
          </cell>
          <cell r="KT292">
            <v>0</v>
          </cell>
          <cell r="KU292">
            <v>0</v>
          </cell>
          <cell r="KV292">
            <v>0</v>
          </cell>
          <cell r="KW292">
            <v>0</v>
          </cell>
          <cell r="KX292">
            <v>0</v>
          </cell>
          <cell r="KY292">
            <v>0</v>
          </cell>
          <cell r="KZ292">
            <v>0</v>
          </cell>
          <cell r="LA292">
            <v>0</v>
          </cell>
          <cell r="LB292">
            <v>0</v>
          </cell>
          <cell r="LC292">
            <v>0</v>
          </cell>
          <cell r="LD292">
            <v>0</v>
          </cell>
          <cell r="LE292">
            <v>0</v>
          </cell>
          <cell r="LF292">
            <v>0</v>
          </cell>
          <cell r="LG292">
            <v>0</v>
          </cell>
          <cell r="LH292">
            <v>0</v>
          </cell>
          <cell r="LI292">
            <v>0</v>
          </cell>
          <cell r="LJ292">
            <v>0</v>
          </cell>
          <cell r="LK292">
            <v>0</v>
          </cell>
          <cell r="LL292">
            <v>0</v>
          </cell>
          <cell r="LM292">
            <v>0</v>
          </cell>
          <cell r="LN292">
            <v>0</v>
          </cell>
          <cell r="LO292">
            <v>0</v>
          </cell>
          <cell r="LP292">
            <v>0</v>
          </cell>
          <cell r="LQ292">
            <v>0</v>
          </cell>
          <cell r="LR292">
            <v>0</v>
          </cell>
          <cell r="LS292">
            <v>0</v>
          </cell>
          <cell r="LT292">
            <v>0</v>
          </cell>
          <cell r="LU292">
            <v>0</v>
          </cell>
          <cell r="LV292">
            <v>0</v>
          </cell>
          <cell r="LW292">
            <v>0</v>
          </cell>
          <cell r="LX292">
            <v>0</v>
          </cell>
          <cell r="LY292">
            <v>0</v>
          </cell>
          <cell r="LZ292">
            <v>0</v>
          </cell>
          <cell r="MA292">
            <v>0</v>
          </cell>
          <cell r="MB292">
            <v>0</v>
          </cell>
          <cell r="MC292">
            <v>0</v>
          </cell>
          <cell r="MD292">
            <v>0</v>
          </cell>
          <cell r="ME292">
            <v>0</v>
          </cell>
          <cell r="MF292">
            <v>0</v>
          </cell>
          <cell r="MG292">
            <v>0</v>
          </cell>
          <cell r="MH292">
            <v>0</v>
          </cell>
          <cell r="MI292">
            <v>0</v>
          </cell>
          <cell r="MJ292">
            <v>0</v>
          </cell>
          <cell r="MK292">
            <v>0</v>
          </cell>
          <cell r="ML292">
            <v>0</v>
          </cell>
          <cell r="MM292">
            <v>0</v>
          </cell>
          <cell r="MN292">
            <v>0</v>
          </cell>
        </row>
        <row r="296">
          <cell r="C296" t="str">
            <v>Sanders Hydro</v>
          </cell>
        </row>
        <row r="308">
          <cell r="E308">
            <v>0</v>
          </cell>
          <cell r="F308">
            <v>0</v>
          </cell>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v>
          </cell>
          <cell r="BP308">
            <v>0</v>
          </cell>
          <cell r="BQ308">
            <v>0</v>
          </cell>
          <cell r="BR308">
            <v>0</v>
          </cell>
          <cell r="BS308">
            <v>0</v>
          </cell>
          <cell r="BT308">
            <v>0</v>
          </cell>
          <cell r="BU308">
            <v>0</v>
          </cell>
          <cell r="BV308">
            <v>0</v>
          </cell>
          <cell r="BW308">
            <v>0</v>
          </cell>
          <cell r="BX308">
            <v>0</v>
          </cell>
          <cell r="BY308">
            <v>0</v>
          </cell>
          <cell r="BZ308">
            <v>0</v>
          </cell>
          <cell r="CA308">
            <v>0</v>
          </cell>
          <cell r="CB308">
            <v>0</v>
          </cell>
          <cell r="CC308">
            <v>0</v>
          </cell>
          <cell r="CD308">
            <v>0</v>
          </cell>
          <cell r="CE308">
            <v>0</v>
          </cell>
          <cell r="CF308">
            <v>0</v>
          </cell>
          <cell r="CG308">
            <v>0</v>
          </cell>
          <cell r="CH308">
            <v>0</v>
          </cell>
          <cell r="CI308">
            <v>0</v>
          </cell>
          <cell r="CJ308">
            <v>0</v>
          </cell>
          <cell r="CK308">
            <v>0</v>
          </cell>
          <cell r="CL308">
            <v>0</v>
          </cell>
          <cell r="CM308">
            <v>0</v>
          </cell>
          <cell r="CN308">
            <v>0</v>
          </cell>
          <cell r="CO308">
            <v>0</v>
          </cell>
          <cell r="CP308">
            <v>0</v>
          </cell>
          <cell r="CQ308">
            <v>0</v>
          </cell>
          <cell r="CR308">
            <v>0</v>
          </cell>
          <cell r="CS308">
            <v>0</v>
          </cell>
          <cell r="CT308">
            <v>0</v>
          </cell>
          <cell r="CU308">
            <v>0</v>
          </cell>
          <cell r="CV308">
            <v>0</v>
          </cell>
          <cell r="CW308">
            <v>0</v>
          </cell>
          <cell r="CX308">
            <v>0</v>
          </cell>
          <cell r="CY308">
            <v>0</v>
          </cell>
          <cell r="CZ308">
            <v>0</v>
          </cell>
          <cell r="DA308">
            <v>0</v>
          </cell>
          <cell r="DB308">
            <v>0</v>
          </cell>
          <cell r="DC308">
            <v>0</v>
          </cell>
          <cell r="DD308">
            <v>0</v>
          </cell>
          <cell r="DE308">
            <v>0</v>
          </cell>
          <cell r="DF308">
            <v>0</v>
          </cell>
          <cell r="DG308">
            <v>0</v>
          </cell>
          <cell r="DH308">
            <v>0</v>
          </cell>
          <cell r="DI308">
            <v>0</v>
          </cell>
          <cell r="DJ308">
            <v>0</v>
          </cell>
          <cell r="DK308">
            <v>0</v>
          </cell>
          <cell r="DL308">
            <v>0</v>
          </cell>
          <cell r="DM308">
            <v>0</v>
          </cell>
          <cell r="DN308">
            <v>0</v>
          </cell>
          <cell r="DO308">
            <v>0</v>
          </cell>
          <cell r="DP308">
            <v>0</v>
          </cell>
          <cell r="DQ308">
            <v>0</v>
          </cell>
          <cell r="DR308">
            <v>0</v>
          </cell>
          <cell r="DS308">
            <v>0</v>
          </cell>
          <cell r="DT308">
            <v>0</v>
          </cell>
          <cell r="DU308">
            <v>0</v>
          </cell>
          <cell r="DV308">
            <v>0</v>
          </cell>
          <cell r="DW308">
            <v>0</v>
          </cell>
          <cell r="DX308">
            <v>0</v>
          </cell>
          <cell r="DY308">
            <v>0</v>
          </cell>
          <cell r="DZ308">
            <v>0</v>
          </cell>
          <cell r="EA308">
            <v>0</v>
          </cell>
          <cell r="EB308">
            <v>0</v>
          </cell>
          <cell r="EC308">
            <v>0</v>
          </cell>
          <cell r="ED308">
            <v>0</v>
          </cell>
          <cell r="EE308">
            <v>0</v>
          </cell>
          <cell r="EF308">
            <v>0</v>
          </cell>
          <cell r="EG308">
            <v>0</v>
          </cell>
          <cell r="EH308">
            <v>0</v>
          </cell>
          <cell r="EI308">
            <v>0</v>
          </cell>
          <cell r="EJ308">
            <v>0</v>
          </cell>
          <cell r="EK308">
            <v>0</v>
          </cell>
          <cell r="EL308">
            <v>0</v>
          </cell>
          <cell r="EM308">
            <v>0</v>
          </cell>
          <cell r="EN308">
            <v>0</v>
          </cell>
          <cell r="EO308">
            <v>0</v>
          </cell>
          <cell r="EP308">
            <v>0</v>
          </cell>
          <cell r="EQ308">
            <v>0</v>
          </cell>
          <cell r="ER308">
            <v>0</v>
          </cell>
          <cell r="ES308">
            <v>0</v>
          </cell>
          <cell r="ET308">
            <v>0</v>
          </cell>
          <cell r="EU308">
            <v>0</v>
          </cell>
          <cell r="EV308">
            <v>0</v>
          </cell>
          <cell r="EW308">
            <v>0</v>
          </cell>
          <cell r="EX308">
            <v>0</v>
          </cell>
          <cell r="EY308">
            <v>0</v>
          </cell>
          <cell r="EZ308">
            <v>0</v>
          </cell>
          <cell r="FA308">
            <v>0</v>
          </cell>
          <cell r="FB308">
            <v>0</v>
          </cell>
          <cell r="FC308">
            <v>0</v>
          </cell>
          <cell r="FD308">
            <v>0</v>
          </cell>
          <cell r="FE308">
            <v>0</v>
          </cell>
          <cell r="FF308">
            <v>0</v>
          </cell>
          <cell r="FG308">
            <v>0</v>
          </cell>
          <cell r="FH308">
            <v>0</v>
          </cell>
          <cell r="FI308">
            <v>0</v>
          </cell>
          <cell r="FJ308">
            <v>0</v>
          </cell>
          <cell r="FK308">
            <v>0</v>
          </cell>
          <cell r="FL308">
            <v>0</v>
          </cell>
          <cell r="FM308">
            <v>0</v>
          </cell>
          <cell r="FN308">
            <v>0</v>
          </cell>
          <cell r="FO308">
            <v>0</v>
          </cell>
          <cell r="FP308">
            <v>0</v>
          </cell>
          <cell r="FQ308">
            <v>0</v>
          </cell>
          <cell r="FR308">
            <v>0</v>
          </cell>
          <cell r="FS308">
            <v>0</v>
          </cell>
          <cell r="FT308">
            <v>0</v>
          </cell>
          <cell r="FU308">
            <v>0</v>
          </cell>
          <cell r="FV308">
            <v>0</v>
          </cell>
          <cell r="FW308">
            <v>0</v>
          </cell>
          <cell r="FX308">
            <v>0</v>
          </cell>
          <cell r="FY308">
            <v>0</v>
          </cell>
          <cell r="FZ308">
            <v>0</v>
          </cell>
          <cell r="GA308">
            <v>0</v>
          </cell>
          <cell r="GB308">
            <v>0</v>
          </cell>
          <cell r="GC308">
            <v>0</v>
          </cell>
          <cell r="GD308">
            <v>0</v>
          </cell>
          <cell r="GE308">
            <v>0</v>
          </cell>
          <cell r="GF308">
            <v>0</v>
          </cell>
          <cell r="GG308">
            <v>0</v>
          </cell>
          <cell r="GH308">
            <v>0</v>
          </cell>
          <cell r="GI308">
            <v>0</v>
          </cell>
          <cell r="GJ308">
            <v>0</v>
          </cell>
          <cell r="GK308">
            <v>0</v>
          </cell>
          <cell r="GL308">
            <v>0</v>
          </cell>
          <cell r="GM308">
            <v>0</v>
          </cell>
          <cell r="GN308">
            <v>0</v>
          </cell>
          <cell r="GO308">
            <v>0</v>
          </cell>
          <cell r="GP308">
            <v>0</v>
          </cell>
          <cell r="GQ308">
            <v>0</v>
          </cell>
          <cell r="GR308">
            <v>0</v>
          </cell>
          <cell r="GS308">
            <v>0</v>
          </cell>
          <cell r="GT308">
            <v>0</v>
          </cell>
          <cell r="GU308">
            <v>0</v>
          </cell>
          <cell r="GV308">
            <v>0</v>
          </cell>
          <cell r="GW308">
            <v>0</v>
          </cell>
          <cell r="GX308">
            <v>0</v>
          </cell>
          <cell r="GY308">
            <v>0</v>
          </cell>
          <cell r="GZ308">
            <v>0</v>
          </cell>
          <cell r="HA308">
            <v>0</v>
          </cell>
          <cell r="HB308">
            <v>0</v>
          </cell>
          <cell r="HC308">
            <v>0</v>
          </cell>
          <cell r="HD308">
            <v>0</v>
          </cell>
          <cell r="HE308">
            <v>0</v>
          </cell>
          <cell r="HF308">
            <v>0</v>
          </cell>
          <cell r="HG308">
            <v>0</v>
          </cell>
          <cell r="HH308">
            <v>0</v>
          </cell>
          <cell r="HI308">
            <v>0</v>
          </cell>
          <cell r="HJ308">
            <v>0</v>
          </cell>
          <cell r="HK308">
            <v>0</v>
          </cell>
          <cell r="HL308">
            <v>0</v>
          </cell>
          <cell r="HM308">
            <v>0</v>
          </cell>
          <cell r="HN308">
            <v>0</v>
          </cell>
          <cell r="HO308">
            <v>0</v>
          </cell>
          <cell r="HP308">
            <v>0</v>
          </cell>
          <cell r="HQ308">
            <v>0</v>
          </cell>
          <cell r="HR308">
            <v>0</v>
          </cell>
          <cell r="HS308">
            <v>0</v>
          </cell>
          <cell r="HT308">
            <v>0</v>
          </cell>
          <cell r="HU308">
            <v>0</v>
          </cell>
          <cell r="HV308">
            <v>0</v>
          </cell>
          <cell r="HW308">
            <v>0</v>
          </cell>
          <cell r="HX308">
            <v>0</v>
          </cell>
          <cell r="HY308">
            <v>0</v>
          </cell>
          <cell r="HZ308">
            <v>0</v>
          </cell>
          <cell r="IA308">
            <v>0</v>
          </cell>
          <cell r="IB308">
            <v>0</v>
          </cell>
          <cell r="IC308">
            <v>0</v>
          </cell>
          <cell r="ID308">
            <v>0</v>
          </cell>
          <cell r="IE308">
            <v>0</v>
          </cell>
          <cell r="IF308">
            <v>0</v>
          </cell>
          <cell r="IG308">
            <v>0</v>
          </cell>
          <cell r="IH308">
            <v>0</v>
          </cell>
          <cell r="II308">
            <v>0</v>
          </cell>
          <cell r="IJ308">
            <v>0</v>
          </cell>
          <cell r="IK308">
            <v>0</v>
          </cell>
          <cell r="IL308">
            <v>0</v>
          </cell>
          <cell r="IM308">
            <v>0</v>
          </cell>
          <cell r="IN308">
            <v>0</v>
          </cell>
          <cell r="IO308">
            <v>0</v>
          </cell>
          <cell r="IP308">
            <v>0</v>
          </cell>
          <cell r="IQ308">
            <v>0</v>
          </cell>
          <cell r="IR308">
            <v>0</v>
          </cell>
          <cell r="IS308">
            <v>0</v>
          </cell>
          <cell r="IT308">
            <v>0</v>
          </cell>
          <cell r="IU308">
            <v>0</v>
          </cell>
          <cell r="IV308">
            <v>0</v>
          </cell>
          <cell r="IW308">
            <v>0</v>
          </cell>
          <cell r="IX308">
            <v>0</v>
          </cell>
          <cell r="IY308">
            <v>0</v>
          </cell>
          <cell r="IZ308">
            <v>0</v>
          </cell>
          <cell r="JA308">
            <v>0</v>
          </cell>
          <cell r="JB308">
            <v>0</v>
          </cell>
          <cell r="JC308">
            <v>0</v>
          </cell>
          <cell r="JD308">
            <v>0</v>
          </cell>
          <cell r="JE308">
            <v>0</v>
          </cell>
          <cell r="JF308">
            <v>0</v>
          </cell>
          <cell r="JG308">
            <v>0</v>
          </cell>
          <cell r="JH308">
            <v>0</v>
          </cell>
          <cell r="JI308">
            <v>0</v>
          </cell>
          <cell r="JJ308">
            <v>0</v>
          </cell>
          <cell r="JK308">
            <v>0</v>
          </cell>
          <cell r="JL308">
            <v>0</v>
          </cell>
          <cell r="JM308">
            <v>0</v>
          </cell>
          <cell r="JN308">
            <v>0</v>
          </cell>
          <cell r="JO308">
            <v>0</v>
          </cell>
          <cell r="JP308">
            <v>0</v>
          </cell>
          <cell r="JQ308">
            <v>0</v>
          </cell>
          <cell r="JR308">
            <v>0</v>
          </cell>
          <cell r="JS308">
            <v>0</v>
          </cell>
          <cell r="JT308">
            <v>0</v>
          </cell>
          <cell r="JU308">
            <v>0</v>
          </cell>
          <cell r="JV308">
            <v>0</v>
          </cell>
          <cell r="JW308">
            <v>0</v>
          </cell>
          <cell r="JX308">
            <v>0</v>
          </cell>
          <cell r="JY308">
            <v>0</v>
          </cell>
          <cell r="JZ308">
            <v>0</v>
          </cell>
          <cell r="KA308">
            <v>0</v>
          </cell>
          <cell r="KB308">
            <v>0</v>
          </cell>
          <cell r="KC308">
            <v>0</v>
          </cell>
          <cell r="KD308">
            <v>0</v>
          </cell>
          <cell r="KE308">
            <v>0</v>
          </cell>
          <cell r="KF308">
            <v>0</v>
          </cell>
          <cell r="KG308">
            <v>0</v>
          </cell>
          <cell r="KH308">
            <v>0</v>
          </cell>
          <cell r="KI308">
            <v>0</v>
          </cell>
          <cell r="KJ308">
            <v>0</v>
          </cell>
          <cell r="KK308">
            <v>0</v>
          </cell>
          <cell r="KL308">
            <v>0</v>
          </cell>
          <cell r="KM308">
            <v>0</v>
          </cell>
          <cell r="KN308">
            <v>0</v>
          </cell>
          <cell r="KO308">
            <v>0</v>
          </cell>
          <cell r="KP308">
            <v>0</v>
          </cell>
          <cell r="KQ308">
            <v>0</v>
          </cell>
          <cell r="KR308">
            <v>0</v>
          </cell>
          <cell r="KS308">
            <v>0</v>
          </cell>
          <cell r="KT308">
            <v>0</v>
          </cell>
          <cell r="KU308">
            <v>0</v>
          </cell>
          <cell r="KV308">
            <v>0</v>
          </cell>
          <cell r="KW308">
            <v>0</v>
          </cell>
          <cell r="KX308">
            <v>0</v>
          </cell>
          <cell r="KY308">
            <v>0</v>
          </cell>
          <cell r="KZ308">
            <v>0</v>
          </cell>
          <cell r="LA308">
            <v>0</v>
          </cell>
          <cell r="LB308">
            <v>0</v>
          </cell>
          <cell r="LC308">
            <v>0</v>
          </cell>
          <cell r="LD308">
            <v>0</v>
          </cell>
          <cell r="LE308">
            <v>0</v>
          </cell>
          <cell r="LF308">
            <v>0</v>
          </cell>
          <cell r="LG308">
            <v>0</v>
          </cell>
          <cell r="LH308">
            <v>0</v>
          </cell>
          <cell r="LI308">
            <v>0</v>
          </cell>
          <cell r="LJ308">
            <v>0</v>
          </cell>
          <cell r="LK308">
            <v>0</v>
          </cell>
          <cell r="LL308">
            <v>0</v>
          </cell>
          <cell r="LM308">
            <v>0</v>
          </cell>
          <cell r="LN308">
            <v>0</v>
          </cell>
          <cell r="LO308">
            <v>0</v>
          </cell>
          <cell r="LP308">
            <v>0</v>
          </cell>
          <cell r="LQ308">
            <v>0</v>
          </cell>
          <cell r="LR308">
            <v>0</v>
          </cell>
          <cell r="LS308">
            <v>0</v>
          </cell>
          <cell r="LT308">
            <v>0</v>
          </cell>
          <cell r="LU308">
            <v>0</v>
          </cell>
          <cell r="LV308">
            <v>0</v>
          </cell>
          <cell r="LW308">
            <v>0</v>
          </cell>
          <cell r="LX308">
            <v>0</v>
          </cell>
          <cell r="LY308">
            <v>0</v>
          </cell>
          <cell r="LZ308">
            <v>0</v>
          </cell>
          <cell r="MA308">
            <v>0</v>
          </cell>
          <cell r="MB308">
            <v>0</v>
          </cell>
          <cell r="MC308">
            <v>0</v>
          </cell>
          <cell r="MD308">
            <v>0</v>
          </cell>
          <cell r="ME308">
            <v>0</v>
          </cell>
          <cell r="MF308">
            <v>0</v>
          </cell>
          <cell r="MG308">
            <v>0</v>
          </cell>
          <cell r="MH308">
            <v>0</v>
          </cell>
          <cell r="MI308">
            <v>0</v>
          </cell>
          <cell r="MJ308">
            <v>0</v>
          </cell>
          <cell r="MK308">
            <v>0</v>
          </cell>
          <cell r="ML308">
            <v>0</v>
          </cell>
          <cell r="MM308">
            <v>0</v>
          </cell>
          <cell r="MN308">
            <v>0</v>
          </cell>
        </row>
        <row r="356">
          <cell r="E356">
            <v>0</v>
          </cell>
          <cell r="F356">
            <v>0</v>
          </cell>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v>
          </cell>
          <cell r="BU356">
            <v>0</v>
          </cell>
          <cell r="BV356">
            <v>0</v>
          </cell>
          <cell r="BW356">
            <v>0</v>
          </cell>
          <cell r="BX356">
            <v>0</v>
          </cell>
          <cell r="BY356">
            <v>0</v>
          </cell>
          <cell r="BZ356">
            <v>0</v>
          </cell>
          <cell r="CA356">
            <v>0</v>
          </cell>
          <cell r="CB356">
            <v>0</v>
          </cell>
          <cell r="CC356">
            <v>0</v>
          </cell>
          <cell r="CD356">
            <v>0</v>
          </cell>
          <cell r="CE356">
            <v>0</v>
          </cell>
          <cell r="CF356">
            <v>0</v>
          </cell>
          <cell r="CG356">
            <v>0</v>
          </cell>
          <cell r="CH356">
            <v>0</v>
          </cell>
          <cell r="CI356">
            <v>0</v>
          </cell>
          <cell r="CJ356">
            <v>0</v>
          </cell>
          <cell r="CK356">
            <v>0</v>
          </cell>
          <cell r="CL356">
            <v>0</v>
          </cell>
          <cell r="CM356">
            <v>0</v>
          </cell>
          <cell r="CN356">
            <v>0</v>
          </cell>
          <cell r="CO356">
            <v>0</v>
          </cell>
          <cell r="CP356">
            <v>0</v>
          </cell>
          <cell r="CQ356">
            <v>0</v>
          </cell>
          <cell r="CR356">
            <v>0</v>
          </cell>
          <cell r="CS356">
            <v>0</v>
          </cell>
          <cell r="CT356">
            <v>0</v>
          </cell>
          <cell r="CU356">
            <v>0</v>
          </cell>
          <cell r="CV356">
            <v>0</v>
          </cell>
          <cell r="CW356">
            <v>0</v>
          </cell>
          <cell r="CX356">
            <v>0</v>
          </cell>
          <cell r="CY356">
            <v>0</v>
          </cell>
          <cell r="CZ356">
            <v>0</v>
          </cell>
          <cell r="DA356">
            <v>0</v>
          </cell>
          <cell r="DB356">
            <v>0</v>
          </cell>
          <cell r="DC356">
            <v>0</v>
          </cell>
          <cell r="DD356">
            <v>0</v>
          </cell>
          <cell r="DE356">
            <v>0</v>
          </cell>
          <cell r="DF356">
            <v>0</v>
          </cell>
          <cell r="DG356">
            <v>0</v>
          </cell>
          <cell r="DH356">
            <v>0</v>
          </cell>
          <cell r="DI356">
            <v>0</v>
          </cell>
          <cell r="DJ356">
            <v>0</v>
          </cell>
          <cell r="DK356">
            <v>0</v>
          </cell>
          <cell r="DL356">
            <v>0</v>
          </cell>
          <cell r="DM356">
            <v>0</v>
          </cell>
          <cell r="DN356">
            <v>0</v>
          </cell>
          <cell r="DO356">
            <v>0</v>
          </cell>
          <cell r="DP356">
            <v>0</v>
          </cell>
          <cell r="DQ356">
            <v>0</v>
          </cell>
          <cell r="DR356">
            <v>0</v>
          </cell>
          <cell r="DS356">
            <v>0</v>
          </cell>
          <cell r="DT356">
            <v>0</v>
          </cell>
          <cell r="DU356">
            <v>0</v>
          </cell>
          <cell r="DV356">
            <v>0</v>
          </cell>
          <cell r="DW356">
            <v>0</v>
          </cell>
          <cell r="DX356">
            <v>0</v>
          </cell>
          <cell r="DY356">
            <v>0</v>
          </cell>
          <cell r="DZ356">
            <v>0</v>
          </cell>
          <cell r="EA356">
            <v>0</v>
          </cell>
          <cell r="EB356">
            <v>0</v>
          </cell>
          <cell r="EC356">
            <v>0</v>
          </cell>
          <cell r="ED356">
            <v>0</v>
          </cell>
          <cell r="EE356">
            <v>0</v>
          </cell>
          <cell r="EF356">
            <v>0</v>
          </cell>
          <cell r="EG356">
            <v>0</v>
          </cell>
          <cell r="EH356">
            <v>0</v>
          </cell>
          <cell r="EI356">
            <v>0</v>
          </cell>
          <cell r="EJ356">
            <v>0</v>
          </cell>
          <cell r="EK356">
            <v>0</v>
          </cell>
          <cell r="EL356">
            <v>0</v>
          </cell>
          <cell r="EM356">
            <v>0</v>
          </cell>
          <cell r="EN356">
            <v>0</v>
          </cell>
          <cell r="EO356">
            <v>0</v>
          </cell>
          <cell r="EP356">
            <v>0</v>
          </cell>
          <cell r="EQ356">
            <v>0</v>
          </cell>
          <cell r="ER356">
            <v>0</v>
          </cell>
          <cell r="ES356">
            <v>0</v>
          </cell>
          <cell r="ET356">
            <v>0</v>
          </cell>
          <cell r="EU356">
            <v>0</v>
          </cell>
          <cell r="EV356">
            <v>0</v>
          </cell>
          <cell r="EW356">
            <v>0</v>
          </cell>
          <cell r="EX356">
            <v>0</v>
          </cell>
          <cell r="EY356">
            <v>0</v>
          </cell>
          <cell r="EZ356">
            <v>0</v>
          </cell>
          <cell r="FA356">
            <v>0</v>
          </cell>
          <cell r="FB356">
            <v>0</v>
          </cell>
          <cell r="FC356">
            <v>0</v>
          </cell>
          <cell r="FD356">
            <v>0</v>
          </cell>
          <cell r="FE356">
            <v>0</v>
          </cell>
          <cell r="FF356">
            <v>0</v>
          </cell>
          <cell r="FG356">
            <v>0</v>
          </cell>
          <cell r="FH356">
            <v>0</v>
          </cell>
          <cell r="FI356">
            <v>0</v>
          </cell>
          <cell r="FJ356">
            <v>0</v>
          </cell>
          <cell r="FK356">
            <v>0</v>
          </cell>
          <cell r="FL356">
            <v>0</v>
          </cell>
          <cell r="FM356">
            <v>0</v>
          </cell>
          <cell r="FN356">
            <v>0</v>
          </cell>
          <cell r="FO356">
            <v>0</v>
          </cell>
          <cell r="FP356">
            <v>0</v>
          </cell>
          <cell r="FQ356">
            <v>0</v>
          </cell>
          <cell r="FR356">
            <v>0</v>
          </cell>
          <cell r="FS356">
            <v>0</v>
          </cell>
          <cell r="FT356">
            <v>0</v>
          </cell>
          <cell r="FU356">
            <v>0</v>
          </cell>
          <cell r="FV356">
            <v>0</v>
          </cell>
          <cell r="FW356">
            <v>0</v>
          </cell>
          <cell r="FX356">
            <v>0</v>
          </cell>
          <cell r="FY356">
            <v>0</v>
          </cell>
          <cell r="FZ356">
            <v>0</v>
          </cell>
          <cell r="GA356">
            <v>0</v>
          </cell>
          <cell r="GB356">
            <v>0</v>
          </cell>
          <cell r="GC356">
            <v>0</v>
          </cell>
          <cell r="GD356">
            <v>0</v>
          </cell>
          <cell r="GE356">
            <v>0</v>
          </cell>
          <cell r="GF356">
            <v>0</v>
          </cell>
          <cell r="GG356">
            <v>0</v>
          </cell>
          <cell r="GH356">
            <v>0</v>
          </cell>
          <cell r="GI356">
            <v>0</v>
          </cell>
          <cell r="GJ356">
            <v>0</v>
          </cell>
          <cell r="GK356">
            <v>0</v>
          </cell>
          <cell r="GL356">
            <v>0</v>
          </cell>
          <cell r="GM356">
            <v>0</v>
          </cell>
          <cell r="GN356">
            <v>0</v>
          </cell>
          <cell r="GO356">
            <v>0</v>
          </cell>
          <cell r="GP356">
            <v>0</v>
          </cell>
          <cell r="GQ356">
            <v>0</v>
          </cell>
          <cell r="GR356">
            <v>0</v>
          </cell>
          <cell r="GS356">
            <v>0</v>
          </cell>
          <cell r="GT356">
            <v>0</v>
          </cell>
          <cell r="GU356">
            <v>0</v>
          </cell>
          <cell r="GV356">
            <v>0</v>
          </cell>
          <cell r="GW356">
            <v>0</v>
          </cell>
          <cell r="GX356">
            <v>0</v>
          </cell>
          <cell r="GY356">
            <v>0</v>
          </cell>
          <cell r="GZ356">
            <v>0</v>
          </cell>
          <cell r="HA356">
            <v>0</v>
          </cell>
          <cell r="HB356">
            <v>0</v>
          </cell>
          <cell r="HC356">
            <v>0</v>
          </cell>
          <cell r="HD356">
            <v>0</v>
          </cell>
          <cell r="HE356">
            <v>0</v>
          </cell>
          <cell r="HF356">
            <v>0</v>
          </cell>
          <cell r="HG356">
            <v>0</v>
          </cell>
          <cell r="HH356">
            <v>0</v>
          </cell>
          <cell r="HI356">
            <v>0</v>
          </cell>
          <cell r="HJ356">
            <v>0</v>
          </cell>
          <cell r="HK356">
            <v>0</v>
          </cell>
          <cell r="HL356">
            <v>0</v>
          </cell>
          <cell r="HM356">
            <v>0</v>
          </cell>
          <cell r="HN356">
            <v>0</v>
          </cell>
          <cell r="HO356">
            <v>0</v>
          </cell>
          <cell r="HP356">
            <v>0</v>
          </cell>
          <cell r="HQ356">
            <v>0</v>
          </cell>
          <cell r="HR356">
            <v>0</v>
          </cell>
          <cell r="HS356">
            <v>0</v>
          </cell>
          <cell r="HT356">
            <v>0</v>
          </cell>
          <cell r="HU356">
            <v>0</v>
          </cell>
          <cell r="HV356">
            <v>0</v>
          </cell>
          <cell r="HW356">
            <v>0</v>
          </cell>
          <cell r="HX356">
            <v>0</v>
          </cell>
          <cell r="HY356">
            <v>0</v>
          </cell>
          <cell r="HZ356">
            <v>0</v>
          </cell>
          <cell r="IA356">
            <v>0</v>
          </cell>
          <cell r="IB356">
            <v>0</v>
          </cell>
          <cell r="IC356">
            <v>0</v>
          </cell>
          <cell r="ID356">
            <v>0</v>
          </cell>
          <cell r="IE356">
            <v>0</v>
          </cell>
          <cell r="IF356">
            <v>0</v>
          </cell>
          <cell r="IG356">
            <v>0</v>
          </cell>
          <cell r="IH356">
            <v>0</v>
          </cell>
          <cell r="II356">
            <v>0</v>
          </cell>
          <cell r="IJ356">
            <v>0</v>
          </cell>
          <cell r="IK356">
            <v>0</v>
          </cell>
          <cell r="IL356">
            <v>0</v>
          </cell>
          <cell r="IM356">
            <v>0</v>
          </cell>
          <cell r="IN356">
            <v>0</v>
          </cell>
          <cell r="IO356">
            <v>0</v>
          </cell>
          <cell r="IP356">
            <v>0</v>
          </cell>
          <cell r="IQ356">
            <v>0</v>
          </cell>
          <cell r="IR356">
            <v>0</v>
          </cell>
          <cell r="IS356">
            <v>0</v>
          </cell>
          <cell r="IT356">
            <v>0</v>
          </cell>
          <cell r="IU356">
            <v>0</v>
          </cell>
          <cell r="IV356">
            <v>0</v>
          </cell>
          <cell r="IW356">
            <v>0</v>
          </cell>
          <cell r="IX356">
            <v>0</v>
          </cell>
          <cell r="IY356">
            <v>0</v>
          </cell>
          <cell r="IZ356">
            <v>0</v>
          </cell>
          <cell r="JA356">
            <v>0</v>
          </cell>
          <cell r="JB356">
            <v>0</v>
          </cell>
          <cell r="JC356">
            <v>0</v>
          </cell>
          <cell r="JD356">
            <v>0</v>
          </cell>
          <cell r="JE356">
            <v>0</v>
          </cell>
          <cell r="JF356">
            <v>0</v>
          </cell>
          <cell r="JG356">
            <v>0</v>
          </cell>
          <cell r="JH356">
            <v>0</v>
          </cell>
          <cell r="JI356">
            <v>0</v>
          </cell>
          <cell r="JJ356">
            <v>0</v>
          </cell>
          <cell r="JK356">
            <v>0</v>
          </cell>
          <cell r="JL356">
            <v>0</v>
          </cell>
          <cell r="JM356">
            <v>0</v>
          </cell>
          <cell r="JN356">
            <v>0</v>
          </cell>
          <cell r="JO356">
            <v>0</v>
          </cell>
          <cell r="JP356">
            <v>0</v>
          </cell>
          <cell r="JQ356">
            <v>0</v>
          </cell>
          <cell r="JR356">
            <v>0</v>
          </cell>
          <cell r="JS356">
            <v>0</v>
          </cell>
          <cell r="JT356">
            <v>0</v>
          </cell>
          <cell r="JU356">
            <v>0</v>
          </cell>
          <cell r="JV356">
            <v>0</v>
          </cell>
          <cell r="JW356">
            <v>0</v>
          </cell>
          <cell r="JX356">
            <v>0</v>
          </cell>
          <cell r="JY356">
            <v>0</v>
          </cell>
          <cell r="JZ356">
            <v>0</v>
          </cell>
          <cell r="KA356">
            <v>0</v>
          </cell>
          <cell r="KB356">
            <v>0</v>
          </cell>
          <cell r="KC356">
            <v>0</v>
          </cell>
          <cell r="KD356">
            <v>0</v>
          </cell>
          <cell r="KE356">
            <v>0</v>
          </cell>
          <cell r="KF356">
            <v>0</v>
          </cell>
          <cell r="KG356">
            <v>0</v>
          </cell>
          <cell r="KH356">
            <v>0</v>
          </cell>
          <cell r="KI356">
            <v>0</v>
          </cell>
          <cell r="KJ356">
            <v>0</v>
          </cell>
          <cell r="KK356">
            <v>0</v>
          </cell>
          <cell r="KL356">
            <v>0</v>
          </cell>
          <cell r="KM356">
            <v>0</v>
          </cell>
          <cell r="KN356">
            <v>0</v>
          </cell>
          <cell r="KO356">
            <v>0</v>
          </cell>
          <cell r="KP356">
            <v>0</v>
          </cell>
          <cell r="KQ356">
            <v>0</v>
          </cell>
          <cell r="KR356">
            <v>0</v>
          </cell>
          <cell r="KS356">
            <v>0</v>
          </cell>
          <cell r="KT356">
            <v>0</v>
          </cell>
          <cell r="KU356">
            <v>0</v>
          </cell>
          <cell r="KV356">
            <v>0</v>
          </cell>
          <cell r="KW356">
            <v>0</v>
          </cell>
          <cell r="KX356">
            <v>0</v>
          </cell>
          <cell r="KY356">
            <v>0</v>
          </cell>
          <cell r="KZ356">
            <v>0</v>
          </cell>
          <cell r="LA356">
            <v>0</v>
          </cell>
          <cell r="LB356">
            <v>0</v>
          </cell>
          <cell r="LC356">
            <v>0</v>
          </cell>
          <cell r="LD356">
            <v>0</v>
          </cell>
          <cell r="LE356">
            <v>0</v>
          </cell>
          <cell r="LF356">
            <v>0</v>
          </cell>
          <cell r="LG356">
            <v>0</v>
          </cell>
          <cell r="LH356">
            <v>0</v>
          </cell>
          <cell r="LI356">
            <v>0</v>
          </cell>
          <cell r="LJ356">
            <v>0</v>
          </cell>
          <cell r="LK356">
            <v>0</v>
          </cell>
          <cell r="LL356">
            <v>0</v>
          </cell>
          <cell r="LM356">
            <v>0</v>
          </cell>
          <cell r="LN356">
            <v>0</v>
          </cell>
          <cell r="LO356">
            <v>0</v>
          </cell>
          <cell r="LP356">
            <v>0</v>
          </cell>
          <cell r="LQ356">
            <v>0</v>
          </cell>
          <cell r="LR356">
            <v>0</v>
          </cell>
          <cell r="LS356">
            <v>0</v>
          </cell>
          <cell r="LT356">
            <v>0</v>
          </cell>
          <cell r="LU356">
            <v>0</v>
          </cell>
          <cell r="LV356">
            <v>0</v>
          </cell>
          <cell r="LW356">
            <v>0</v>
          </cell>
          <cell r="LX356">
            <v>0</v>
          </cell>
          <cell r="LY356">
            <v>0</v>
          </cell>
          <cell r="LZ356">
            <v>0</v>
          </cell>
          <cell r="MA356">
            <v>0</v>
          </cell>
          <cell r="MB356">
            <v>0</v>
          </cell>
          <cell r="MC356">
            <v>0</v>
          </cell>
          <cell r="MD356">
            <v>0</v>
          </cell>
          <cell r="ME356">
            <v>0</v>
          </cell>
          <cell r="MF356">
            <v>0</v>
          </cell>
          <cell r="MG356">
            <v>0</v>
          </cell>
          <cell r="MH356">
            <v>0</v>
          </cell>
          <cell r="MI356">
            <v>0</v>
          </cell>
          <cell r="MJ356">
            <v>0</v>
          </cell>
          <cell r="MK356">
            <v>0</v>
          </cell>
          <cell r="ML356">
            <v>0</v>
          </cell>
          <cell r="MM356">
            <v>0</v>
          </cell>
          <cell r="MN356">
            <v>0</v>
          </cell>
        </row>
        <row r="360">
          <cell r="C360" t="str">
            <v>Vail &amp; Great Falls Hydro</v>
          </cell>
        </row>
        <row r="372">
          <cell r="E372">
            <v>0</v>
          </cell>
          <cell r="F372">
            <v>0</v>
          </cell>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v>
          </cell>
          <cell r="BK372">
            <v>0</v>
          </cell>
          <cell r="BL372">
            <v>0</v>
          </cell>
          <cell r="BM372">
            <v>0</v>
          </cell>
          <cell r="BN372">
            <v>0</v>
          </cell>
          <cell r="BO372">
            <v>0</v>
          </cell>
          <cell r="BP372">
            <v>0</v>
          </cell>
          <cell r="BQ372">
            <v>0</v>
          </cell>
          <cell r="BR372">
            <v>0</v>
          </cell>
          <cell r="BS372">
            <v>0</v>
          </cell>
          <cell r="BT372">
            <v>0</v>
          </cell>
          <cell r="BU372">
            <v>0</v>
          </cell>
          <cell r="BV372">
            <v>0</v>
          </cell>
          <cell r="BW372">
            <v>0</v>
          </cell>
          <cell r="BX372">
            <v>0</v>
          </cell>
          <cell r="BY372">
            <v>0</v>
          </cell>
          <cell r="BZ372">
            <v>0</v>
          </cell>
          <cell r="CA372">
            <v>0</v>
          </cell>
          <cell r="CB372">
            <v>0</v>
          </cell>
          <cell r="CC372">
            <v>0</v>
          </cell>
          <cell r="CD372">
            <v>0</v>
          </cell>
          <cell r="CE372">
            <v>0</v>
          </cell>
          <cell r="CF372">
            <v>0</v>
          </cell>
          <cell r="CG372">
            <v>0</v>
          </cell>
          <cell r="CH372">
            <v>0</v>
          </cell>
          <cell r="CI372">
            <v>0</v>
          </cell>
          <cell r="CJ372">
            <v>0</v>
          </cell>
          <cell r="CK372">
            <v>0</v>
          </cell>
          <cell r="CL372">
            <v>0</v>
          </cell>
          <cell r="CM372">
            <v>0</v>
          </cell>
          <cell r="CN372">
            <v>0</v>
          </cell>
          <cell r="CO372">
            <v>0</v>
          </cell>
          <cell r="CP372">
            <v>0</v>
          </cell>
          <cell r="CQ372">
            <v>0</v>
          </cell>
          <cell r="CR372">
            <v>0</v>
          </cell>
          <cell r="CS372">
            <v>0</v>
          </cell>
          <cell r="CT372">
            <v>0</v>
          </cell>
          <cell r="CU372">
            <v>0</v>
          </cell>
          <cell r="CV372">
            <v>0</v>
          </cell>
          <cell r="CW372">
            <v>0</v>
          </cell>
          <cell r="CX372">
            <v>0</v>
          </cell>
          <cell r="CY372">
            <v>0</v>
          </cell>
          <cell r="CZ372">
            <v>0</v>
          </cell>
          <cell r="DA372">
            <v>0</v>
          </cell>
          <cell r="DB372">
            <v>0</v>
          </cell>
          <cell r="DC372">
            <v>0</v>
          </cell>
          <cell r="DD372">
            <v>0</v>
          </cell>
          <cell r="DE372">
            <v>0</v>
          </cell>
          <cell r="DF372">
            <v>0</v>
          </cell>
          <cell r="DG372">
            <v>0</v>
          </cell>
          <cell r="DH372">
            <v>0</v>
          </cell>
          <cell r="DI372">
            <v>0</v>
          </cell>
          <cell r="DJ372">
            <v>0</v>
          </cell>
          <cell r="DK372">
            <v>0</v>
          </cell>
          <cell r="DL372">
            <v>0</v>
          </cell>
          <cell r="DM372">
            <v>0</v>
          </cell>
          <cell r="DN372">
            <v>0</v>
          </cell>
          <cell r="DO372">
            <v>0</v>
          </cell>
          <cell r="DP372">
            <v>0</v>
          </cell>
          <cell r="DQ372">
            <v>0</v>
          </cell>
          <cell r="DR372">
            <v>0</v>
          </cell>
          <cell r="DS372">
            <v>0</v>
          </cell>
          <cell r="DT372">
            <v>0</v>
          </cell>
          <cell r="DU372">
            <v>0</v>
          </cell>
          <cell r="DV372">
            <v>0</v>
          </cell>
          <cell r="DW372">
            <v>0</v>
          </cell>
          <cell r="DX372">
            <v>0</v>
          </cell>
          <cell r="DY372">
            <v>0</v>
          </cell>
          <cell r="DZ372">
            <v>0</v>
          </cell>
          <cell r="EA372">
            <v>0</v>
          </cell>
          <cell r="EB372">
            <v>0</v>
          </cell>
          <cell r="EC372">
            <v>0</v>
          </cell>
          <cell r="ED372">
            <v>0</v>
          </cell>
          <cell r="EE372">
            <v>0</v>
          </cell>
          <cell r="EF372">
            <v>0</v>
          </cell>
          <cell r="EG372">
            <v>0</v>
          </cell>
          <cell r="EH372">
            <v>0</v>
          </cell>
          <cell r="EI372">
            <v>0</v>
          </cell>
          <cell r="EJ372">
            <v>0</v>
          </cell>
          <cell r="EK372">
            <v>0</v>
          </cell>
          <cell r="EL372">
            <v>0</v>
          </cell>
          <cell r="EM372">
            <v>0</v>
          </cell>
          <cell r="EN372">
            <v>0</v>
          </cell>
          <cell r="EO372">
            <v>0</v>
          </cell>
          <cell r="EP372">
            <v>0</v>
          </cell>
          <cell r="EQ372">
            <v>0</v>
          </cell>
          <cell r="ER372">
            <v>0</v>
          </cell>
          <cell r="ES372">
            <v>0</v>
          </cell>
          <cell r="ET372">
            <v>0</v>
          </cell>
          <cell r="EU372">
            <v>0</v>
          </cell>
          <cell r="EV372">
            <v>0</v>
          </cell>
          <cell r="EW372">
            <v>0</v>
          </cell>
          <cell r="EX372">
            <v>0</v>
          </cell>
          <cell r="EY372">
            <v>0</v>
          </cell>
          <cell r="EZ372">
            <v>0</v>
          </cell>
          <cell r="FA372">
            <v>0</v>
          </cell>
          <cell r="FB372">
            <v>0</v>
          </cell>
          <cell r="FC372">
            <v>0</v>
          </cell>
          <cell r="FD372">
            <v>0</v>
          </cell>
          <cell r="FE372">
            <v>0</v>
          </cell>
          <cell r="FF372">
            <v>0</v>
          </cell>
          <cell r="FG372">
            <v>0</v>
          </cell>
          <cell r="FH372">
            <v>0</v>
          </cell>
          <cell r="FI372">
            <v>0</v>
          </cell>
          <cell r="FJ372">
            <v>0</v>
          </cell>
          <cell r="FK372">
            <v>0</v>
          </cell>
          <cell r="FL372">
            <v>0</v>
          </cell>
          <cell r="FM372">
            <v>0</v>
          </cell>
          <cell r="FN372">
            <v>0</v>
          </cell>
          <cell r="FO372">
            <v>0</v>
          </cell>
          <cell r="FP372">
            <v>0</v>
          </cell>
          <cell r="FQ372">
            <v>0</v>
          </cell>
          <cell r="FR372">
            <v>0</v>
          </cell>
          <cell r="FS372">
            <v>0</v>
          </cell>
          <cell r="FT372">
            <v>0</v>
          </cell>
          <cell r="FU372">
            <v>0</v>
          </cell>
          <cell r="FV372">
            <v>0</v>
          </cell>
          <cell r="FW372">
            <v>0</v>
          </cell>
          <cell r="FX372">
            <v>0</v>
          </cell>
          <cell r="FY372">
            <v>0</v>
          </cell>
          <cell r="FZ372">
            <v>0</v>
          </cell>
          <cell r="GA372">
            <v>0</v>
          </cell>
          <cell r="GB372">
            <v>0</v>
          </cell>
          <cell r="GC372">
            <v>0</v>
          </cell>
          <cell r="GD372">
            <v>0</v>
          </cell>
          <cell r="GE372">
            <v>0</v>
          </cell>
          <cell r="GF372">
            <v>0</v>
          </cell>
          <cell r="GG372">
            <v>0</v>
          </cell>
          <cell r="GH372">
            <v>0</v>
          </cell>
          <cell r="GI372">
            <v>0</v>
          </cell>
          <cell r="GJ372">
            <v>0</v>
          </cell>
          <cell r="GK372">
            <v>0</v>
          </cell>
          <cell r="GL372">
            <v>0</v>
          </cell>
          <cell r="GM372">
            <v>0</v>
          </cell>
          <cell r="GN372">
            <v>0</v>
          </cell>
          <cell r="GO372">
            <v>0</v>
          </cell>
          <cell r="GP372">
            <v>0</v>
          </cell>
          <cell r="GQ372">
            <v>0</v>
          </cell>
          <cell r="GR372">
            <v>0</v>
          </cell>
          <cell r="GS372">
            <v>0</v>
          </cell>
          <cell r="GT372">
            <v>0</v>
          </cell>
          <cell r="GU372">
            <v>0</v>
          </cell>
          <cell r="GV372">
            <v>0</v>
          </cell>
          <cell r="GW372">
            <v>0</v>
          </cell>
          <cell r="GX372">
            <v>0</v>
          </cell>
          <cell r="GY372">
            <v>0</v>
          </cell>
          <cell r="GZ372">
            <v>0</v>
          </cell>
          <cell r="HA372">
            <v>0</v>
          </cell>
          <cell r="HB372">
            <v>0</v>
          </cell>
          <cell r="HC372">
            <v>0</v>
          </cell>
          <cell r="HD372">
            <v>0</v>
          </cell>
          <cell r="HE372">
            <v>0</v>
          </cell>
          <cell r="HF372">
            <v>0</v>
          </cell>
          <cell r="HG372">
            <v>0</v>
          </cell>
          <cell r="HH372">
            <v>0</v>
          </cell>
          <cell r="HI372">
            <v>0</v>
          </cell>
          <cell r="HJ372">
            <v>0</v>
          </cell>
          <cell r="HK372">
            <v>0</v>
          </cell>
          <cell r="HL372">
            <v>0</v>
          </cell>
          <cell r="HM372">
            <v>0</v>
          </cell>
          <cell r="HN372">
            <v>0</v>
          </cell>
          <cell r="HO372">
            <v>0</v>
          </cell>
          <cell r="HP372">
            <v>0</v>
          </cell>
          <cell r="HQ372">
            <v>0</v>
          </cell>
          <cell r="HR372">
            <v>0</v>
          </cell>
          <cell r="HS372">
            <v>0</v>
          </cell>
          <cell r="HT372">
            <v>0</v>
          </cell>
          <cell r="HU372">
            <v>0</v>
          </cell>
          <cell r="HV372">
            <v>0</v>
          </cell>
          <cell r="HW372">
            <v>0</v>
          </cell>
          <cell r="HX372">
            <v>0</v>
          </cell>
          <cell r="HY372">
            <v>0</v>
          </cell>
          <cell r="HZ372">
            <v>0</v>
          </cell>
          <cell r="IA372">
            <v>0</v>
          </cell>
          <cell r="IB372">
            <v>0</v>
          </cell>
          <cell r="IC372">
            <v>0</v>
          </cell>
          <cell r="ID372">
            <v>0</v>
          </cell>
          <cell r="IE372">
            <v>0</v>
          </cell>
          <cell r="IF372">
            <v>0</v>
          </cell>
          <cell r="IG372">
            <v>0</v>
          </cell>
          <cell r="IH372">
            <v>0</v>
          </cell>
          <cell r="II372">
            <v>0</v>
          </cell>
          <cell r="IJ372">
            <v>0</v>
          </cell>
          <cell r="IK372">
            <v>0</v>
          </cell>
          <cell r="IL372">
            <v>0</v>
          </cell>
          <cell r="IM372">
            <v>0</v>
          </cell>
          <cell r="IN372">
            <v>0</v>
          </cell>
          <cell r="IO372">
            <v>0</v>
          </cell>
          <cell r="IP372">
            <v>0</v>
          </cell>
          <cell r="IQ372">
            <v>0</v>
          </cell>
          <cell r="IR372">
            <v>0</v>
          </cell>
          <cell r="IS372">
            <v>0</v>
          </cell>
          <cell r="IT372">
            <v>0</v>
          </cell>
          <cell r="IU372">
            <v>0</v>
          </cell>
          <cell r="IV372">
            <v>0</v>
          </cell>
          <cell r="IW372">
            <v>0</v>
          </cell>
          <cell r="IX372">
            <v>0</v>
          </cell>
          <cell r="IY372">
            <v>0</v>
          </cell>
          <cell r="IZ372">
            <v>0</v>
          </cell>
          <cell r="JA372">
            <v>0</v>
          </cell>
          <cell r="JB372">
            <v>0</v>
          </cell>
          <cell r="JC372">
            <v>0</v>
          </cell>
          <cell r="JD372">
            <v>0</v>
          </cell>
          <cell r="JE372">
            <v>0</v>
          </cell>
          <cell r="JF372">
            <v>0</v>
          </cell>
          <cell r="JG372">
            <v>0</v>
          </cell>
          <cell r="JH372">
            <v>0</v>
          </cell>
          <cell r="JI372">
            <v>0</v>
          </cell>
          <cell r="JJ372">
            <v>0</v>
          </cell>
          <cell r="JK372">
            <v>0</v>
          </cell>
          <cell r="JL372">
            <v>0</v>
          </cell>
          <cell r="JM372">
            <v>0</v>
          </cell>
          <cell r="JN372">
            <v>0</v>
          </cell>
          <cell r="JO372">
            <v>0</v>
          </cell>
          <cell r="JP372">
            <v>0</v>
          </cell>
          <cell r="JQ372">
            <v>0</v>
          </cell>
          <cell r="JR372">
            <v>0</v>
          </cell>
          <cell r="JS372">
            <v>0</v>
          </cell>
          <cell r="JT372">
            <v>0</v>
          </cell>
          <cell r="JU372">
            <v>0</v>
          </cell>
          <cell r="JV372">
            <v>0</v>
          </cell>
          <cell r="JW372">
            <v>0</v>
          </cell>
          <cell r="JX372">
            <v>0</v>
          </cell>
          <cell r="JY372">
            <v>0</v>
          </cell>
          <cell r="JZ372">
            <v>0</v>
          </cell>
          <cell r="KA372">
            <v>0</v>
          </cell>
          <cell r="KB372">
            <v>0</v>
          </cell>
          <cell r="KC372">
            <v>0</v>
          </cell>
          <cell r="KD372">
            <v>0</v>
          </cell>
          <cell r="KE372">
            <v>0</v>
          </cell>
          <cell r="KF372">
            <v>0</v>
          </cell>
          <cell r="KG372">
            <v>0</v>
          </cell>
          <cell r="KH372">
            <v>0</v>
          </cell>
          <cell r="KI372">
            <v>0</v>
          </cell>
          <cell r="KJ372">
            <v>0</v>
          </cell>
          <cell r="KK372">
            <v>0</v>
          </cell>
          <cell r="KL372">
            <v>0</v>
          </cell>
          <cell r="KM372">
            <v>0</v>
          </cell>
          <cell r="KN372">
            <v>0</v>
          </cell>
          <cell r="KO372">
            <v>0</v>
          </cell>
          <cell r="KP372">
            <v>0</v>
          </cell>
          <cell r="KQ372">
            <v>0</v>
          </cell>
          <cell r="KR372">
            <v>0</v>
          </cell>
          <cell r="KS372">
            <v>0</v>
          </cell>
          <cell r="KT372">
            <v>0</v>
          </cell>
          <cell r="KU372">
            <v>0</v>
          </cell>
          <cell r="KV372">
            <v>0</v>
          </cell>
          <cell r="KW372">
            <v>0</v>
          </cell>
          <cell r="KX372">
            <v>0</v>
          </cell>
          <cell r="KY372">
            <v>0</v>
          </cell>
          <cell r="KZ372">
            <v>0</v>
          </cell>
          <cell r="LA372">
            <v>0</v>
          </cell>
          <cell r="LB372">
            <v>0</v>
          </cell>
          <cell r="LC372">
            <v>0</v>
          </cell>
          <cell r="LD372">
            <v>0</v>
          </cell>
          <cell r="LE372">
            <v>0</v>
          </cell>
          <cell r="LF372">
            <v>0</v>
          </cell>
          <cell r="LG372">
            <v>0</v>
          </cell>
          <cell r="LH372">
            <v>0</v>
          </cell>
          <cell r="LI372">
            <v>0</v>
          </cell>
          <cell r="LJ372">
            <v>0</v>
          </cell>
          <cell r="LK372">
            <v>0</v>
          </cell>
          <cell r="LL372">
            <v>0</v>
          </cell>
          <cell r="LM372">
            <v>0</v>
          </cell>
          <cell r="LN372">
            <v>0</v>
          </cell>
          <cell r="LO372">
            <v>0</v>
          </cell>
          <cell r="LP372">
            <v>0</v>
          </cell>
          <cell r="LQ372">
            <v>0</v>
          </cell>
          <cell r="LR372">
            <v>0</v>
          </cell>
          <cell r="LS372">
            <v>0</v>
          </cell>
          <cell r="LT372">
            <v>0</v>
          </cell>
          <cell r="LU372">
            <v>0</v>
          </cell>
          <cell r="LV372">
            <v>0</v>
          </cell>
          <cell r="LW372">
            <v>0</v>
          </cell>
          <cell r="LX372">
            <v>0</v>
          </cell>
          <cell r="LY372">
            <v>0</v>
          </cell>
          <cell r="LZ372">
            <v>0</v>
          </cell>
          <cell r="MA372">
            <v>0</v>
          </cell>
          <cell r="MB372">
            <v>0</v>
          </cell>
          <cell r="MC372">
            <v>0</v>
          </cell>
          <cell r="MD372">
            <v>0</v>
          </cell>
          <cell r="ME372">
            <v>0</v>
          </cell>
          <cell r="MF372">
            <v>0</v>
          </cell>
          <cell r="MG372">
            <v>0</v>
          </cell>
          <cell r="MH372">
            <v>0</v>
          </cell>
          <cell r="MI372">
            <v>0</v>
          </cell>
          <cell r="MJ372">
            <v>0</v>
          </cell>
          <cell r="MK372">
            <v>0</v>
          </cell>
          <cell r="ML372">
            <v>0</v>
          </cell>
          <cell r="MM372">
            <v>0</v>
          </cell>
          <cell r="MN372">
            <v>0</v>
          </cell>
        </row>
        <row r="376">
          <cell r="C376" t="str">
            <v>Wolcott Hydro</v>
          </cell>
        </row>
        <row r="388">
          <cell r="E388">
            <v>0</v>
          </cell>
          <cell r="F388">
            <v>0</v>
          </cell>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v>
          </cell>
          <cell r="AR388">
            <v>0</v>
          </cell>
          <cell r="AS388">
            <v>0</v>
          </cell>
          <cell r="AT388">
            <v>0</v>
          </cell>
          <cell r="AU388">
            <v>0</v>
          </cell>
          <cell r="AV388">
            <v>0</v>
          </cell>
          <cell r="AW388">
            <v>0</v>
          </cell>
          <cell r="AX388">
            <v>0</v>
          </cell>
          <cell r="AY388">
            <v>0</v>
          </cell>
          <cell r="AZ388">
            <v>0</v>
          </cell>
          <cell r="BA388">
            <v>0</v>
          </cell>
          <cell r="BB388">
            <v>0</v>
          </cell>
          <cell r="BC388">
            <v>0</v>
          </cell>
          <cell r="BD388">
            <v>0</v>
          </cell>
          <cell r="BE388">
            <v>0</v>
          </cell>
          <cell r="BF388">
            <v>0</v>
          </cell>
          <cell r="BG388">
            <v>0</v>
          </cell>
          <cell r="BH388">
            <v>0</v>
          </cell>
          <cell r="BI388">
            <v>0</v>
          </cell>
          <cell r="BJ388">
            <v>0</v>
          </cell>
          <cell r="BK388">
            <v>0</v>
          </cell>
          <cell r="BL388">
            <v>0</v>
          </cell>
          <cell r="BM388">
            <v>0</v>
          </cell>
          <cell r="BN388">
            <v>0</v>
          </cell>
          <cell r="BO388">
            <v>0</v>
          </cell>
          <cell r="BP388">
            <v>0</v>
          </cell>
          <cell r="BQ388">
            <v>0</v>
          </cell>
          <cell r="BR388">
            <v>0</v>
          </cell>
          <cell r="BS388">
            <v>0</v>
          </cell>
          <cell r="BT388">
            <v>0</v>
          </cell>
          <cell r="BU388">
            <v>0</v>
          </cell>
          <cell r="BV388">
            <v>0</v>
          </cell>
          <cell r="BW388">
            <v>0</v>
          </cell>
          <cell r="BX388">
            <v>0</v>
          </cell>
          <cell r="BY388">
            <v>0</v>
          </cell>
          <cell r="BZ388">
            <v>0</v>
          </cell>
          <cell r="CA388">
            <v>0</v>
          </cell>
          <cell r="CB388">
            <v>0</v>
          </cell>
          <cell r="CC388">
            <v>0</v>
          </cell>
          <cell r="CD388">
            <v>0</v>
          </cell>
          <cell r="CE388">
            <v>0</v>
          </cell>
          <cell r="CF388">
            <v>0</v>
          </cell>
          <cell r="CG388">
            <v>0</v>
          </cell>
          <cell r="CH388">
            <v>0</v>
          </cell>
          <cell r="CI388">
            <v>0</v>
          </cell>
          <cell r="CJ388">
            <v>0</v>
          </cell>
          <cell r="CK388">
            <v>0</v>
          </cell>
          <cell r="CL388">
            <v>0</v>
          </cell>
          <cell r="CM388">
            <v>0</v>
          </cell>
          <cell r="CN388">
            <v>0</v>
          </cell>
          <cell r="CO388">
            <v>0</v>
          </cell>
          <cell r="CP388">
            <v>0</v>
          </cell>
          <cell r="CQ388">
            <v>0</v>
          </cell>
          <cell r="CR388">
            <v>0</v>
          </cell>
          <cell r="CS388">
            <v>0</v>
          </cell>
          <cell r="CT388">
            <v>0</v>
          </cell>
          <cell r="CU388">
            <v>0</v>
          </cell>
          <cell r="CV388">
            <v>0</v>
          </cell>
          <cell r="CW388">
            <v>0</v>
          </cell>
          <cell r="CX388">
            <v>0</v>
          </cell>
          <cell r="CY388">
            <v>0</v>
          </cell>
          <cell r="CZ388">
            <v>0</v>
          </cell>
          <cell r="DA388">
            <v>0</v>
          </cell>
          <cell r="DB388">
            <v>0</v>
          </cell>
          <cell r="DC388">
            <v>0</v>
          </cell>
          <cell r="DD388">
            <v>0</v>
          </cell>
          <cell r="DE388">
            <v>0</v>
          </cell>
          <cell r="DF388">
            <v>0</v>
          </cell>
          <cell r="DG388">
            <v>0</v>
          </cell>
          <cell r="DH388">
            <v>0</v>
          </cell>
          <cell r="DI388">
            <v>0</v>
          </cell>
          <cell r="DJ388">
            <v>0</v>
          </cell>
          <cell r="DK388">
            <v>0</v>
          </cell>
          <cell r="DL388">
            <v>0</v>
          </cell>
          <cell r="DM388">
            <v>0</v>
          </cell>
          <cell r="DN388">
            <v>0</v>
          </cell>
          <cell r="DO388">
            <v>0</v>
          </cell>
          <cell r="DP388">
            <v>0</v>
          </cell>
          <cell r="DQ388">
            <v>0</v>
          </cell>
          <cell r="DR388">
            <v>0</v>
          </cell>
          <cell r="DS388">
            <v>0</v>
          </cell>
          <cell r="DT388">
            <v>0</v>
          </cell>
          <cell r="DU388">
            <v>0</v>
          </cell>
          <cell r="DV388">
            <v>0</v>
          </cell>
          <cell r="DW388">
            <v>0</v>
          </cell>
          <cell r="DX388">
            <v>0</v>
          </cell>
          <cell r="DY388">
            <v>0</v>
          </cell>
          <cell r="DZ388">
            <v>0</v>
          </cell>
          <cell r="EA388">
            <v>0</v>
          </cell>
          <cell r="EB388">
            <v>0</v>
          </cell>
          <cell r="EC388">
            <v>0</v>
          </cell>
          <cell r="ED388">
            <v>0</v>
          </cell>
          <cell r="EE388">
            <v>0</v>
          </cell>
          <cell r="EF388">
            <v>0</v>
          </cell>
          <cell r="EG388">
            <v>0</v>
          </cell>
          <cell r="EH388">
            <v>0</v>
          </cell>
          <cell r="EI388">
            <v>0</v>
          </cell>
          <cell r="EJ388">
            <v>0</v>
          </cell>
          <cell r="EK388">
            <v>0</v>
          </cell>
          <cell r="EL388">
            <v>0</v>
          </cell>
          <cell r="EM388">
            <v>0</v>
          </cell>
          <cell r="EN388">
            <v>0</v>
          </cell>
          <cell r="EO388">
            <v>0</v>
          </cell>
          <cell r="EP388">
            <v>0</v>
          </cell>
          <cell r="EQ388">
            <v>0</v>
          </cell>
          <cell r="ER388">
            <v>0</v>
          </cell>
          <cell r="ES388">
            <v>0</v>
          </cell>
          <cell r="ET388">
            <v>0</v>
          </cell>
          <cell r="EU388">
            <v>0</v>
          </cell>
          <cell r="EV388">
            <v>0</v>
          </cell>
          <cell r="EW388">
            <v>0</v>
          </cell>
          <cell r="EX388">
            <v>0</v>
          </cell>
          <cell r="EY388">
            <v>0</v>
          </cell>
          <cell r="EZ388">
            <v>0</v>
          </cell>
          <cell r="FA388">
            <v>0</v>
          </cell>
          <cell r="FB388">
            <v>0</v>
          </cell>
          <cell r="FC388">
            <v>0</v>
          </cell>
          <cell r="FD388">
            <v>0</v>
          </cell>
          <cell r="FE388">
            <v>0</v>
          </cell>
          <cell r="FF388">
            <v>0</v>
          </cell>
          <cell r="FG388">
            <v>0</v>
          </cell>
          <cell r="FH388">
            <v>0</v>
          </cell>
          <cell r="FI388">
            <v>0</v>
          </cell>
          <cell r="FJ388">
            <v>0</v>
          </cell>
          <cell r="FK388">
            <v>0</v>
          </cell>
          <cell r="FL388">
            <v>0</v>
          </cell>
          <cell r="FM388">
            <v>0</v>
          </cell>
          <cell r="FN388">
            <v>0</v>
          </cell>
          <cell r="FO388">
            <v>0</v>
          </cell>
          <cell r="FP388">
            <v>0</v>
          </cell>
          <cell r="FQ388">
            <v>0</v>
          </cell>
          <cell r="FR388">
            <v>0</v>
          </cell>
          <cell r="FS388">
            <v>0</v>
          </cell>
          <cell r="FT388">
            <v>0</v>
          </cell>
          <cell r="FU388">
            <v>0</v>
          </cell>
          <cell r="FV388">
            <v>0</v>
          </cell>
          <cell r="FW388">
            <v>0</v>
          </cell>
          <cell r="FX388">
            <v>0</v>
          </cell>
          <cell r="FY388">
            <v>0</v>
          </cell>
          <cell r="FZ388">
            <v>0</v>
          </cell>
          <cell r="GA388">
            <v>0</v>
          </cell>
          <cell r="GB388">
            <v>0</v>
          </cell>
          <cell r="GC388">
            <v>0</v>
          </cell>
          <cell r="GD388">
            <v>0</v>
          </cell>
          <cell r="GE388">
            <v>0</v>
          </cell>
          <cell r="GF388">
            <v>0</v>
          </cell>
          <cell r="GG388">
            <v>0</v>
          </cell>
          <cell r="GH388">
            <v>0</v>
          </cell>
          <cell r="GI388">
            <v>0</v>
          </cell>
          <cell r="GJ388">
            <v>0</v>
          </cell>
          <cell r="GK388">
            <v>0</v>
          </cell>
          <cell r="GL388">
            <v>0</v>
          </cell>
          <cell r="GM388">
            <v>0</v>
          </cell>
          <cell r="GN388">
            <v>0</v>
          </cell>
          <cell r="GO388">
            <v>0</v>
          </cell>
          <cell r="GP388">
            <v>0</v>
          </cell>
          <cell r="GQ388">
            <v>0</v>
          </cell>
          <cell r="GR388">
            <v>0</v>
          </cell>
          <cell r="GS388">
            <v>0</v>
          </cell>
          <cell r="GT388">
            <v>0</v>
          </cell>
          <cell r="GU388">
            <v>0</v>
          </cell>
          <cell r="GV388">
            <v>0</v>
          </cell>
          <cell r="GW388">
            <v>0</v>
          </cell>
          <cell r="GX388">
            <v>0</v>
          </cell>
          <cell r="GY388">
            <v>0</v>
          </cell>
          <cell r="GZ388">
            <v>0</v>
          </cell>
          <cell r="HA388">
            <v>0</v>
          </cell>
          <cell r="HB388">
            <v>0</v>
          </cell>
          <cell r="HC388">
            <v>0</v>
          </cell>
          <cell r="HD388">
            <v>0</v>
          </cell>
          <cell r="HE388">
            <v>0</v>
          </cell>
          <cell r="HF388">
            <v>0</v>
          </cell>
          <cell r="HG388">
            <v>0</v>
          </cell>
          <cell r="HH388">
            <v>0</v>
          </cell>
          <cell r="HI388">
            <v>0</v>
          </cell>
          <cell r="HJ388">
            <v>0</v>
          </cell>
          <cell r="HK388">
            <v>0</v>
          </cell>
          <cell r="HL388">
            <v>0</v>
          </cell>
          <cell r="HM388">
            <v>0</v>
          </cell>
          <cell r="HN388">
            <v>0</v>
          </cell>
          <cell r="HO388">
            <v>0</v>
          </cell>
          <cell r="HP388">
            <v>0</v>
          </cell>
          <cell r="HQ388">
            <v>0</v>
          </cell>
          <cell r="HR388">
            <v>0</v>
          </cell>
          <cell r="HS388">
            <v>0</v>
          </cell>
          <cell r="HT388">
            <v>0</v>
          </cell>
          <cell r="HU388">
            <v>0</v>
          </cell>
          <cell r="HV388">
            <v>0</v>
          </cell>
          <cell r="HW388">
            <v>0</v>
          </cell>
          <cell r="HX388">
            <v>0</v>
          </cell>
          <cell r="HY388">
            <v>0</v>
          </cell>
          <cell r="HZ388">
            <v>0</v>
          </cell>
          <cell r="IA388">
            <v>0</v>
          </cell>
          <cell r="IB388">
            <v>0</v>
          </cell>
          <cell r="IC388">
            <v>0</v>
          </cell>
          <cell r="ID388">
            <v>0</v>
          </cell>
          <cell r="IE388">
            <v>0</v>
          </cell>
          <cell r="IF388">
            <v>0</v>
          </cell>
          <cell r="IG388">
            <v>0</v>
          </cell>
          <cell r="IH388">
            <v>0</v>
          </cell>
          <cell r="II388">
            <v>0</v>
          </cell>
          <cell r="IJ388">
            <v>0</v>
          </cell>
          <cell r="IK388">
            <v>0</v>
          </cell>
          <cell r="IL388">
            <v>0</v>
          </cell>
          <cell r="IM388">
            <v>0</v>
          </cell>
          <cell r="IN388">
            <v>0</v>
          </cell>
          <cell r="IO388">
            <v>0</v>
          </cell>
          <cell r="IP388">
            <v>0</v>
          </cell>
          <cell r="IQ388">
            <v>0</v>
          </cell>
          <cell r="IR388">
            <v>0</v>
          </cell>
          <cell r="IS388">
            <v>0</v>
          </cell>
          <cell r="IT388">
            <v>0</v>
          </cell>
          <cell r="IU388">
            <v>0</v>
          </cell>
          <cell r="IV388">
            <v>0</v>
          </cell>
          <cell r="IW388">
            <v>0</v>
          </cell>
          <cell r="IX388">
            <v>0</v>
          </cell>
          <cell r="IY388">
            <v>0</v>
          </cell>
          <cell r="IZ388">
            <v>0</v>
          </cell>
          <cell r="JA388">
            <v>0</v>
          </cell>
          <cell r="JB388">
            <v>0</v>
          </cell>
          <cell r="JC388">
            <v>0</v>
          </cell>
          <cell r="JD388">
            <v>0</v>
          </cell>
          <cell r="JE388">
            <v>0</v>
          </cell>
          <cell r="JF388">
            <v>0</v>
          </cell>
          <cell r="JG388">
            <v>0</v>
          </cell>
          <cell r="JH388">
            <v>0</v>
          </cell>
          <cell r="JI388">
            <v>0</v>
          </cell>
          <cell r="JJ388">
            <v>0</v>
          </cell>
          <cell r="JK388">
            <v>0</v>
          </cell>
          <cell r="JL388">
            <v>0</v>
          </cell>
          <cell r="JM388">
            <v>0</v>
          </cell>
          <cell r="JN388">
            <v>0</v>
          </cell>
          <cell r="JO388">
            <v>0</v>
          </cell>
          <cell r="JP388">
            <v>0</v>
          </cell>
          <cell r="JQ388">
            <v>0</v>
          </cell>
          <cell r="JR388">
            <v>0</v>
          </cell>
          <cell r="JS388">
            <v>0</v>
          </cell>
          <cell r="JT388">
            <v>0</v>
          </cell>
          <cell r="JU388">
            <v>0</v>
          </cell>
          <cell r="JV388">
            <v>0</v>
          </cell>
          <cell r="JW388">
            <v>0</v>
          </cell>
          <cell r="JX388">
            <v>0</v>
          </cell>
          <cell r="JY388">
            <v>0</v>
          </cell>
          <cell r="JZ388">
            <v>0</v>
          </cell>
          <cell r="KA388">
            <v>0</v>
          </cell>
          <cell r="KB388">
            <v>0</v>
          </cell>
          <cell r="KC388">
            <v>0</v>
          </cell>
          <cell r="KD388">
            <v>0</v>
          </cell>
          <cell r="KE388">
            <v>0</v>
          </cell>
          <cell r="KF388">
            <v>0</v>
          </cell>
          <cell r="KG388">
            <v>0</v>
          </cell>
          <cell r="KH388">
            <v>0</v>
          </cell>
          <cell r="KI388">
            <v>0</v>
          </cell>
          <cell r="KJ388">
            <v>0</v>
          </cell>
          <cell r="KK388">
            <v>0</v>
          </cell>
          <cell r="KL388">
            <v>0</v>
          </cell>
          <cell r="KM388">
            <v>0</v>
          </cell>
          <cell r="KN388">
            <v>0</v>
          </cell>
          <cell r="KO388">
            <v>0</v>
          </cell>
          <cell r="KP388">
            <v>0</v>
          </cell>
          <cell r="KQ388">
            <v>0</v>
          </cell>
          <cell r="KR388">
            <v>0</v>
          </cell>
          <cell r="KS388">
            <v>0</v>
          </cell>
          <cell r="KT388">
            <v>0</v>
          </cell>
          <cell r="KU388">
            <v>0</v>
          </cell>
          <cell r="KV388">
            <v>0</v>
          </cell>
          <cell r="KW388">
            <v>0</v>
          </cell>
          <cell r="KX388">
            <v>0</v>
          </cell>
          <cell r="KY388">
            <v>0</v>
          </cell>
          <cell r="KZ388">
            <v>0</v>
          </cell>
          <cell r="LA388">
            <v>0</v>
          </cell>
          <cell r="LB388">
            <v>0</v>
          </cell>
          <cell r="LC388">
            <v>0</v>
          </cell>
          <cell r="LD388">
            <v>0</v>
          </cell>
          <cell r="LE388">
            <v>0</v>
          </cell>
          <cell r="LF388">
            <v>0</v>
          </cell>
          <cell r="LG388">
            <v>0</v>
          </cell>
          <cell r="LH388">
            <v>0</v>
          </cell>
          <cell r="LI388">
            <v>0</v>
          </cell>
          <cell r="LJ388">
            <v>0</v>
          </cell>
          <cell r="LK388">
            <v>0</v>
          </cell>
          <cell r="LL388">
            <v>0</v>
          </cell>
          <cell r="LM388">
            <v>0</v>
          </cell>
          <cell r="LN388">
            <v>0</v>
          </cell>
          <cell r="LO388">
            <v>0</v>
          </cell>
          <cell r="LP388">
            <v>0</v>
          </cell>
          <cell r="LQ388">
            <v>0</v>
          </cell>
          <cell r="LR388">
            <v>0</v>
          </cell>
          <cell r="LS388">
            <v>0</v>
          </cell>
          <cell r="LT388">
            <v>0</v>
          </cell>
          <cell r="LU388">
            <v>0</v>
          </cell>
          <cell r="LV388">
            <v>0</v>
          </cell>
          <cell r="LW388">
            <v>0</v>
          </cell>
          <cell r="LX388">
            <v>0</v>
          </cell>
          <cell r="LY388">
            <v>0</v>
          </cell>
          <cell r="LZ388">
            <v>0</v>
          </cell>
          <cell r="MA388">
            <v>0</v>
          </cell>
          <cell r="MB388">
            <v>0</v>
          </cell>
          <cell r="MC388">
            <v>0</v>
          </cell>
          <cell r="MD388">
            <v>0</v>
          </cell>
          <cell r="ME388">
            <v>0</v>
          </cell>
          <cell r="MF388">
            <v>0</v>
          </cell>
          <cell r="MG388">
            <v>0</v>
          </cell>
          <cell r="MH388">
            <v>0</v>
          </cell>
          <cell r="MI388">
            <v>0</v>
          </cell>
          <cell r="MJ388">
            <v>0</v>
          </cell>
          <cell r="MK388">
            <v>0</v>
          </cell>
          <cell r="ML388">
            <v>0</v>
          </cell>
          <cell r="MM388">
            <v>0</v>
          </cell>
          <cell r="MN388">
            <v>0</v>
          </cell>
        </row>
      </sheetData>
      <sheetData sheetId="12">
        <row r="7">
          <cell r="E7">
            <v>7534.4478035714274</v>
          </cell>
        </row>
      </sheetData>
      <sheetData sheetId="13" refreshError="1"/>
      <sheetData sheetId="14" refreshError="1"/>
      <sheetData sheetId="15">
        <row r="7">
          <cell r="E7">
            <v>1097575.6001142533</v>
          </cell>
        </row>
      </sheetData>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okups"/>
      <sheetName val="Assumptions"/>
      <sheetName val="TOC"/>
      <sheetName val="Initial"/>
      <sheetName val="UAP"/>
      <sheetName val="ResDef1"/>
      <sheetName val="ResDef2"/>
      <sheetName val="OnOffHr2"/>
      <sheetName val="Price Fcsts Pre Sensit"/>
      <sheetName val="Self_Supply"/>
      <sheetName val="Monthly Reconfig"/>
      <sheetName val="Ann Reconfig Credits"/>
      <sheetName val="Trans Load Reduc"/>
      <sheetName val="Cap Load Reduc"/>
      <sheetName val="NonEgy"/>
      <sheetName val="OnOffHr"/>
      <sheetName val="Load"/>
      <sheetName val="Basis Variance"/>
      <sheetName val="Inflation"/>
      <sheetName val="Sensit Input Table"/>
      <sheetName val="Old Budgets"/>
      <sheetName val="CapEgyCalc4 - Budget 20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44">
          <cell r="R44">
            <v>2.060668849871039E-2</v>
          </cell>
        </row>
        <row r="45">
          <cell r="R45">
            <v>2.060668849871039E-2</v>
          </cell>
        </row>
      </sheetData>
      <sheetData sheetId="19"/>
      <sheetData sheetId="20"/>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ecutive Summary"/>
      <sheetName val="Annual Summary"/>
      <sheetName val="Monthly Summary"/>
      <sheetName val="Contents"/>
      <sheetName val="Price Forecasts"/>
      <sheetName val="Load Forecast"/>
      <sheetName val="Resource Entitlements"/>
      <sheetName val="Energy Availability"/>
      <sheetName val="Energy Availability Adjustments"/>
      <sheetName val="Energy Rates"/>
      <sheetName val="Energy Rate Adjustments"/>
      <sheetName val="Capacity Rates"/>
      <sheetName val="Capacity Rate Adjustments"/>
      <sheetName val="Energy Entitlement"/>
      <sheetName val="OnOffPk Energy"/>
      <sheetName val="Capacity Entitlement"/>
      <sheetName val="Forward Reserve Entitlement"/>
      <sheetName val="Black Start Entitlement"/>
      <sheetName val="Renewable Credit Entitlement"/>
      <sheetName val="Energy Charges"/>
      <sheetName val="Energy Credits"/>
      <sheetName val="Energy Credits Summary"/>
      <sheetName val="Capacity Charges"/>
      <sheetName val="Capacity Credits"/>
      <sheetName val="Forward Reserve Credits"/>
      <sheetName val="Black Start Credits"/>
      <sheetName val="Renewable Credits"/>
      <sheetName val="Non-Energy-Ancilliary"/>
      <sheetName val="Non-Energy-Transmission"/>
      <sheetName val="Non-Energy-Admin"/>
      <sheetName val="Non-Energy-Other"/>
      <sheetName val="Power Costs"/>
      <sheetName val="Basis Variance"/>
      <sheetName val="Energy by Category"/>
      <sheetName val="Energy by Supplier"/>
      <sheetName val="Probabilistic Results"/>
      <sheetName val="Budg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1">
          <cell r="A1" t="str">
            <v>Swanton Village Electric Dept</v>
          </cell>
        </row>
      </sheetData>
      <sheetData sheetId="32"/>
      <sheetData sheetId="33"/>
      <sheetData sheetId="34"/>
      <sheetData sheetId="35"/>
      <sheetData sheetId="3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Lookups"/>
      <sheetName val="Contract_Budget"/>
      <sheetName val="CONTRACT_MODEL"/>
    </sheetNames>
    <sheetDataSet>
      <sheetData sheetId="0"/>
      <sheetData sheetId="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nSit_Dashboard"/>
      <sheetName val="Exec Summary"/>
      <sheetName val="Actuals &amp; Budgets"/>
      <sheetName val="YOY_Budget_Variances"/>
      <sheetName val="Gap &amp; Coverage Charts"/>
      <sheetName val="Power Bill Summary"/>
      <sheetName val="Load Summary"/>
      <sheetName val="Transmission Summary"/>
      <sheetName val="Misc Summary"/>
      <sheetName val="Resources Detail"/>
      <sheetName val="RES_Summary"/>
      <sheetName val="Output_Table"/>
      <sheetName val="Lookups"/>
      <sheetName val="Budget"/>
      <sheetName val="READ_ME"/>
    </sheetNames>
    <sheetDataSet>
      <sheetData sheetId="0">
        <row r="9">
          <cell r="F9">
            <v>1</v>
          </cell>
        </row>
        <row r="10">
          <cell r="F10">
            <v>1</v>
          </cell>
        </row>
        <row r="11">
          <cell r="F11">
            <v>1</v>
          </cell>
        </row>
        <row r="16">
          <cell r="F16">
            <v>0</v>
          </cell>
        </row>
        <row r="23">
          <cell r="F23" t="str">
            <v>No</v>
          </cell>
        </row>
        <row r="25">
          <cell r="F25" t="str">
            <v>No</v>
          </cell>
        </row>
      </sheetData>
      <sheetData sheetId="1">
        <row r="2">
          <cell r="B2" t="str">
            <v>WEC</v>
          </cell>
        </row>
      </sheetData>
      <sheetData sheetId="2"/>
      <sheetData sheetId="3"/>
      <sheetData sheetId="4"/>
      <sheetData sheetId="5"/>
      <sheetData sheetId="6"/>
      <sheetData sheetId="7"/>
      <sheetData sheetId="8"/>
      <sheetData sheetId="9">
        <row r="524">
          <cell r="MQ524">
            <v>0</v>
          </cell>
          <cell r="MR524">
            <v>0</v>
          </cell>
          <cell r="MS524">
            <v>0</v>
          </cell>
          <cell r="MT524">
            <v>0</v>
          </cell>
          <cell r="MU524">
            <v>0</v>
          </cell>
          <cell r="MV524">
            <v>0</v>
          </cell>
          <cell r="MW524">
            <v>0</v>
          </cell>
          <cell r="MX524">
            <v>0</v>
          </cell>
          <cell r="MY524">
            <v>0</v>
          </cell>
          <cell r="MZ524">
            <v>0</v>
          </cell>
          <cell r="NA524">
            <v>0</v>
          </cell>
          <cell r="NB524">
            <v>0</v>
          </cell>
          <cell r="NC524">
            <v>0</v>
          </cell>
          <cell r="ND524">
            <v>0</v>
          </cell>
          <cell r="NE524">
            <v>0</v>
          </cell>
          <cell r="NF524">
            <v>0</v>
          </cell>
          <cell r="NG524">
            <v>0</v>
          </cell>
          <cell r="NH524">
            <v>0</v>
          </cell>
        </row>
      </sheetData>
      <sheetData sheetId="10"/>
      <sheetData sheetId="11"/>
      <sheetData sheetId="12"/>
      <sheetData sheetId="13"/>
      <sheetData sheetId="14"/>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3" xr16:uid="{7D5CEC4B-915E-4BC0-98D6-84DA2062D1E1}" autoFormatId="16" applyNumberFormats="0" applyBorderFormats="0" applyFontFormats="0" applyPatternFormats="0" applyAlignmentFormats="0" applyWidthHeightFormats="0">
  <queryTableRefresh nextId="9">
    <queryTableFields count="8">
      <queryTableField id="1" name="Year" tableColumnId="1"/>
      <queryTableField id="2" name="Utility Name" tableColumnId="2"/>
      <queryTableField id="3" name="UTL" tableColumnId="3"/>
      <queryTableField id="4" name="SLAL" tableColumnId="4"/>
      <queryTableField id="5" name="TNL" tableColumnId="5"/>
      <queryTableField id="6" name="SLAL %" tableColumnId="6"/>
      <queryTableField id="7" name="TNL %" tableColumnId="7"/>
      <queryTableField id="8" name="VELCO_Losses" tableColumnId="8"/>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2" connectionId="1" xr16:uid="{EB352787-76D7-4342-8882-9262B8350E66}" autoFormatId="16" applyNumberFormats="0" applyBorderFormats="0" applyFontFormats="0" applyPatternFormats="0" applyAlignmentFormats="0" applyWidthHeightFormats="0">
  <queryTableRefresh nextId="22">
    <queryTableFields count="21">
      <queryTableField id="1" name="tradeID" tableColumnId="1"/>
      <queryTableField id="2" name="tradeStatus" tableColumnId="2"/>
      <queryTableField id="3" name="buyerID" tableColumnId="3"/>
      <queryTableField id="4" name="buyerCode" tableColumnId="4"/>
      <queryTableField id="5" name="sellerID" tableColumnId="5"/>
      <queryTableField id="6" name="sellerCode" tableColumnId="6"/>
      <queryTableField id="7" name="recClass" tableColumnId="7"/>
      <queryTableField id="8" name="recYear" tableColumnId="8"/>
      <queryTableField id="9" name="recQuarter" tableColumnId="9"/>
      <queryTableField id="10" name="recMonth" tableColumnId="10"/>
      <queryTableField id="11" name="recCount" tableColumnId="11"/>
      <queryTableField id="12" name="recPrice" tableColumnId="12"/>
      <queryTableField id="13" name="recCost" tableColumnId="13"/>
      <queryTableField id="14" name="stripTrade" tableColumnId="14"/>
      <queryTableField id="15" name="brokerID" tableColumnId="15"/>
      <queryTableField id="16" name="brokerCode" tableColumnId="16"/>
      <queryTableField id="17" name="brokerFee" tableColumnId="17"/>
      <queryTableField id="18" name="tradeDate" tableColumnId="18"/>
      <queryTableField id="19" name="deliveryDate" tableColumnId="19"/>
      <queryTableField id="20" name="paymentDate" tableColumnId="20"/>
      <queryTableField id="21" name="tradeNote" tableColumnId="21"/>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1" connectionId="2" xr16:uid="{AC7F864F-F389-40E6-BF5D-F82B06C115B0}" autoFormatId="16" applyNumberFormats="0" applyBorderFormats="0" applyFontFormats="0" applyPatternFormats="0" applyAlignmentFormats="0" applyWidthHeightFormats="0">
  <queryTableRefresh nextId="62">
    <queryTableFields count="18">
      <queryTableField id="44" name="v_transactionID" tableColumnId="22"/>
      <queryTableField id="45" name="v_transactionType" tableColumnId="23"/>
      <queryTableField id="46" name="v_buyer" tableColumnId="24"/>
      <queryTableField id="47" name="v_seller" tableColumnId="25"/>
      <queryTableField id="48" name="v_vintage" tableColumnId="26"/>
      <queryTableField id="49" name="v_recType" tableColumnId="27"/>
      <queryTableField id="50" name="v_quantity" tableColumnId="28"/>
      <queryTableField id="51" name="v_delivered" tableColumnId="29"/>
      <queryTableField id="52" name="v_remaining" tableColumnId="30"/>
      <queryTableField id="53" name="v_unitID" tableColumnId="31"/>
      <queryTableField id="54" name="v_price" tableColumnId="32"/>
      <queryTableField id="55" name="v_amount" tableColumnId="33"/>
      <queryTableField id="56" name="v_broker" tableColumnId="34"/>
      <queryTableField id="57" name="v_brokerAmount" tableColumnId="35"/>
      <queryTableField id="58" name="v_tradeDate" tableColumnId="36"/>
      <queryTableField id="59" name="v_deliveryQuarter" tableColumnId="37"/>
      <queryTableField id="60" name="v_deliveryDate" tableColumnId="38"/>
      <queryTableField id="61" name="v_transactionNotes" tableColumnId="39"/>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3B0EDFF-7464-4E98-BFA1-00251D68829E}" name="VELCO_Losses" displayName="VELCO_Losses" ref="B4:I16" tableType="queryTable" totalsRowShown="0">
  <autoFilter ref="B4:I16" xr:uid="{53B0EDFF-7464-4E98-BFA1-00251D68829E}"/>
  <tableColumns count="8">
    <tableColumn id="1" xr3:uid="{CB8C855C-1C99-452B-ACE5-463045E1C30F}" uniqueName="1" name="Year" queryTableFieldId="1"/>
    <tableColumn id="2" xr3:uid="{F7CDD185-A850-45F6-BFCA-C4E90BDFC76A}" uniqueName="2" name="Utility Name" queryTableFieldId="2" dataDxfId="24"/>
    <tableColumn id="3" xr3:uid="{78429D3F-B176-43BD-A20F-687227F80D8D}" uniqueName="3" name="UTL" queryTableFieldId="3"/>
    <tableColumn id="4" xr3:uid="{740E4D4B-C979-488B-8968-698E42036513}" uniqueName="4" name="SLAL" queryTableFieldId="4"/>
    <tableColumn id="5" xr3:uid="{0A1EA008-790D-46EC-A8A8-E551A4AA7476}" uniqueName="5" name="TNL" queryTableFieldId="5"/>
    <tableColumn id="6" xr3:uid="{74AC2A5C-DA4C-4D44-A6B0-97ADDB0AAF37}" uniqueName="6" name="SLAL %" queryTableFieldId="6" dataDxfId="23" dataCellStyle="Percent"/>
    <tableColumn id="7" xr3:uid="{239BC2BE-204B-4358-AFC8-4B7721E3C7D8}" uniqueName="7" name="TNL %" queryTableFieldId="7" dataDxfId="22" dataCellStyle="Percent"/>
    <tableColumn id="8" xr3:uid="{6CC3A543-AD40-4EE4-997C-5AC0EBFD69EA}" uniqueName="8" name="VELCO_Losses" queryTableFieldId="8" dataDxfId="21" dataCellStyle="Percent"/>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E030BAD-CFC9-4710-BD04-C36F3E055196}" name="REC_Purchases" displayName="REC_Purchases" ref="A1:U10" tableType="queryTable" totalsRowShown="0">
  <autoFilter ref="A1:U10" xr:uid="{4E030BAD-CFC9-4710-BD04-C36F3E055196}">
    <filterColumn colId="7">
      <filters>
        <filter val="2021"/>
      </filters>
    </filterColumn>
  </autoFilter>
  <tableColumns count="21">
    <tableColumn id="1" xr3:uid="{07783C74-67E3-48A7-A5C3-F01BC6216D42}" uniqueName="1" name="tradeID" queryTableFieldId="1"/>
    <tableColumn id="2" xr3:uid="{1EA17AE7-A46B-4DC8-8A2F-28FA1FCAB440}" uniqueName="2" name="tradeStatus" queryTableFieldId="2" dataDxfId="20"/>
    <tableColumn id="3" xr3:uid="{9DDBD034-96DE-4C52-84DF-B0676EE3779C}" uniqueName="3" name="buyerID" queryTableFieldId="3"/>
    <tableColumn id="4" xr3:uid="{29C1D0FC-859A-4DD7-B716-9CF11BD388CC}" uniqueName="4" name="buyerCode" queryTableFieldId="4" dataDxfId="19"/>
    <tableColumn id="5" xr3:uid="{AC8DBC5A-D487-415B-973B-A93AA17C9B0B}" uniqueName="5" name="sellerID" queryTableFieldId="5"/>
    <tableColumn id="6" xr3:uid="{404BD0B9-B806-424A-9AA7-56999FDE0944}" uniqueName="6" name="sellerCode" queryTableFieldId="6" dataDxfId="18"/>
    <tableColumn id="7" xr3:uid="{0EAC4CFF-B988-459F-AA48-D6BBD28E25C9}" uniqueName="7" name="recClass" queryTableFieldId="7" dataDxfId="17"/>
    <tableColumn id="8" xr3:uid="{6C44368A-4E08-40E3-B5E7-73157D349C16}" uniqueName="8" name="recYear" queryTableFieldId="8"/>
    <tableColumn id="9" xr3:uid="{431C9C28-C369-453D-9353-77568F2423C2}" uniqueName="9" name="recQuarter" queryTableFieldId="9" dataDxfId="16"/>
    <tableColumn id="10" xr3:uid="{6D971545-89B7-44ED-9234-CD9988E46FAF}" uniqueName="10" name="recMonth" queryTableFieldId="10"/>
    <tableColumn id="11" xr3:uid="{0A62C3B5-4EBF-499E-80CA-9B97EFAC93E2}" uniqueName="11" name="recCount" queryTableFieldId="11"/>
    <tableColumn id="12" xr3:uid="{7F059055-B2D0-4B38-9A79-DE6EA5E530F4}" uniqueName="12" name="recPrice" queryTableFieldId="12"/>
    <tableColumn id="13" xr3:uid="{E7A0EC1F-14E9-4620-B0C4-9A5F71517CD6}" uniqueName="13" name="recCost" queryTableFieldId="13"/>
    <tableColumn id="14" xr3:uid="{F5CBDBA1-45DE-45D2-BAC5-24DFDE09023D}" uniqueName="14" name="stripTrade" queryTableFieldId="14"/>
    <tableColumn id="15" xr3:uid="{3531605C-35D1-4EB5-9AB2-6919087A4E36}" uniqueName="15" name="brokerID" queryTableFieldId="15"/>
    <tableColumn id="16" xr3:uid="{8B94A4EA-3468-4B39-A9E9-9BC157E7FA0A}" uniqueName="16" name="brokerCode" queryTableFieldId="16" dataDxfId="15"/>
    <tableColumn id="17" xr3:uid="{C9A212A5-537A-4B5C-A421-F17A4A21E5A7}" uniqueName="17" name="brokerFee" queryTableFieldId="17"/>
    <tableColumn id="18" xr3:uid="{D5EB08D4-FA11-4F4A-9744-A1158888A193}" uniqueName="18" name="tradeDate" queryTableFieldId="18" dataDxfId="14"/>
    <tableColumn id="19" xr3:uid="{BDDF70CC-EC0F-43A5-9C92-1A66F71892EC}" uniqueName="19" name="deliveryDate" queryTableFieldId="19" dataDxfId="13"/>
    <tableColumn id="20" xr3:uid="{A95D7179-F758-48B7-A193-463E554FFCD4}" uniqueName="20" name="paymentDate" queryTableFieldId="20" dataDxfId="12"/>
    <tableColumn id="21" xr3:uid="{0F3567AC-FE16-435C-B375-02CCDAF76FC8}" uniqueName="21" name="tradeNote" queryTableFieldId="21" dataDxfId="11"/>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AA9B97C-D037-4288-AB52-56325FC4B046}" name="REC_Sales" displayName="REC_Sales" ref="A1:R27" tableType="queryTable" totalsRowShown="0">
  <autoFilter ref="A1:R27" xr:uid="{3AA9B97C-D037-4288-AB52-56325FC4B046}"/>
  <sortState xmlns:xlrd2="http://schemas.microsoft.com/office/spreadsheetml/2017/richdata2" ref="A2:R27">
    <sortCondition ref="C1:C27"/>
  </sortState>
  <tableColumns count="18">
    <tableColumn id="22" xr3:uid="{27109695-17F8-4532-8CC9-00253C2F81E7}" uniqueName="22" name="v_transactionID" queryTableFieldId="44"/>
    <tableColumn id="23" xr3:uid="{EDB1E996-9A7D-4266-A0E9-88B33F67E6ED}" uniqueName="23" name="v_transactionType" queryTableFieldId="45" dataDxfId="10"/>
    <tableColumn id="24" xr3:uid="{D3109F22-2F84-473A-ADE8-DB1E470AE9E8}" uniqueName="24" name="v_buyer" queryTableFieldId="46" dataDxfId="9"/>
    <tableColumn id="25" xr3:uid="{FA472496-7678-473B-A2FD-2BDB7489C83E}" uniqueName="25" name="v_seller" queryTableFieldId="47" dataDxfId="8"/>
    <tableColumn id="26" xr3:uid="{2C98C8FA-4404-4DD9-80D2-5DE1B3D2B822}" uniqueName="26" name="v_vintage" queryTableFieldId="48" dataDxfId="7"/>
    <tableColumn id="27" xr3:uid="{47737AA8-F245-48E2-A17B-B246A17623EA}" uniqueName="27" name="v_recType" queryTableFieldId="49" dataDxfId="6"/>
    <tableColumn id="28" xr3:uid="{2DAC7C42-E3BB-42F6-A861-31A01683BB33}" uniqueName="28" name="v_quantity" queryTableFieldId="50"/>
    <tableColumn id="29" xr3:uid="{B9EBA261-3CA0-4BD7-83DB-B100B1AC11D2}" uniqueName="29" name="v_delivered" queryTableFieldId="51"/>
    <tableColumn id="30" xr3:uid="{E70A76B4-538E-4FA3-AA94-BB16F001D6BC}" uniqueName="30" name="v_remaining" queryTableFieldId="52"/>
    <tableColumn id="31" xr3:uid="{8EC66DF9-DBB2-458B-9C10-9B36D9A4EC20}" uniqueName="31" name="v_unitID" queryTableFieldId="53" dataDxfId="5"/>
    <tableColumn id="32" xr3:uid="{FCC7E9F2-2C14-429B-856A-F1DE3B4DC482}" uniqueName="32" name="v_price" queryTableFieldId="54"/>
    <tableColumn id="33" xr3:uid="{0E017724-B65E-4F9B-A733-BE914612F754}" uniqueName="33" name="v_amount" queryTableFieldId="55"/>
    <tableColumn id="34" xr3:uid="{2EE844E2-8812-4DD2-A88F-7EBB05A894C2}" uniqueName="34" name="v_broker" queryTableFieldId="56" dataDxfId="4"/>
    <tableColumn id="35" xr3:uid="{1AE30252-21D6-483C-89B2-8AA0456CAB95}" uniqueName="35" name="v_brokerAmount" queryTableFieldId="57"/>
    <tableColumn id="36" xr3:uid="{BFFC80BB-8B4B-494E-BBBC-E101B6C8FA72}" uniqueName="36" name="v_tradeDate" queryTableFieldId="58" dataDxfId="3"/>
    <tableColumn id="37" xr3:uid="{C53F9C94-2C24-42FE-9BA8-25D97B363B33}" uniqueName="37" name="v_deliveryQuarter" queryTableFieldId="59" dataDxfId="2"/>
    <tableColumn id="38" xr3:uid="{65F05D26-824F-4AEE-9DA9-79364784EDB9}" uniqueName="38" name="v_deliveryDate" queryTableFieldId="60" dataDxfId="1"/>
    <tableColumn id="39" xr3:uid="{046FF633-C311-4486-A1AA-7DD4D9E8D71E}" uniqueName="39" name="v_transactionNotes" queryTableFieldId="61" dataDxfId="0"/>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1" Type="http://schemas.openxmlformats.org/officeDocument/2006/relationships/table" Target="../tables/table2.xml"/></Relationships>
</file>

<file path=xl/worksheets/_rels/sheet8.xml.rels><?xml version="1.0" encoding="UTF-8" standalone="yes"?>
<Relationships xmlns="http://schemas.openxmlformats.org/package/2006/relationships"><Relationship Id="rId1" Type="http://schemas.openxmlformats.org/officeDocument/2006/relationships/table" Target="../tables/table3.xml"/></Relationships>
</file>

<file path=xl/worksheets/_rels/sheet9.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B105F-DAF2-4E60-8A16-B97293747F47}">
  <dimension ref="B2:D14"/>
  <sheetViews>
    <sheetView workbookViewId="0">
      <selection activeCell="A14" sqref="A14"/>
    </sheetView>
  </sheetViews>
  <sheetFormatPr defaultRowHeight="15" x14ac:dyDescent="0.25"/>
  <cols>
    <col min="1" max="1" width="3.5703125" customWidth="1"/>
    <col min="2" max="2" width="2.7109375" customWidth="1"/>
    <col min="3" max="3" width="21.5703125" bestFit="1" customWidth="1"/>
    <col min="4" max="4" width="163" bestFit="1" customWidth="1"/>
  </cols>
  <sheetData>
    <row r="2" spans="2:4" x14ac:dyDescent="0.25">
      <c r="B2" s="1" t="s">
        <v>0</v>
      </c>
    </row>
    <row r="4" spans="2:4" x14ac:dyDescent="0.25">
      <c r="B4" s="2" t="s">
        <v>1</v>
      </c>
      <c r="C4" s="3" t="s">
        <v>2</v>
      </c>
      <c r="D4" s="3" t="s">
        <v>4</v>
      </c>
    </row>
    <row r="5" spans="2:4" x14ac:dyDescent="0.25">
      <c r="B5" s="141">
        <v>1</v>
      </c>
      <c r="C5" s="142" t="s">
        <v>125</v>
      </c>
      <c r="D5" s="143"/>
    </row>
    <row r="6" spans="2:4" x14ac:dyDescent="0.25">
      <c r="B6" s="141">
        <f>1+B5</f>
        <v>2</v>
      </c>
      <c r="C6" s="142" t="s">
        <v>126</v>
      </c>
      <c r="D6" s="143"/>
    </row>
    <row r="7" spans="2:4" x14ac:dyDescent="0.25">
      <c r="B7" s="141">
        <f t="shared" ref="B7:B14" si="0">1+B6</f>
        <v>3</v>
      </c>
      <c r="C7" s="142" t="s">
        <v>127</v>
      </c>
      <c r="D7" s="143"/>
    </row>
    <row r="8" spans="2:4" x14ac:dyDescent="0.25">
      <c r="B8" s="141">
        <f t="shared" si="0"/>
        <v>4</v>
      </c>
      <c r="C8" s="142" t="s">
        <v>128</v>
      </c>
      <c r="D8" s="143"/>
    </row>
    <row r="9" spans="2:4" x14ac:dyDescent="0.25">
      <c r="B9" s="141">
        <f t="shared" si="0"/>
        <v>5</v>
      </c>
      <c r="C9" s="142" t="s">
        <v>233</v>
      </c>
      <c r="D9" s="143"/>
    </row>
    <row r="10" spans="2:4" x14ac:dyDescent="0.25">
      <c r="B10" s="141">
        <f t="shared" si="0"/>
        <v>6</v>
      </c>
      <c r="C10" s="142" t="s">
        <v>129</v>
      </c>
      <c r="D10" s="143"/>
    </row>
    <row r="11" spans="2:4" x14ac:dyDescent="0.25">
      <c r="B11" s="141">
        <f t="shared" si="0"/>
        <v>7</v>
      </c>
      <c r="C11" s="142" t="s">
        <v>3</v>
      </c>
      <c r="D11" s="143"/>
    </row>
    <row r="12" spans="2:4" x14ac:dyDescent="0.25">
      <c r="B12" s="141">
        <f t="shared" si="0"/>
        <v>8</v>
      </c>
      <c r="C12" s="142"/>
      <c r="D12" s="143"/>
    </row>
    <row r="13" spans="2:4" x14ac:dyDescent="0.25">
      <c r="B13" s="141">
        <f t="shared" si="0"/>
        <v>9</v>
      </c>
      <c r="C13" s="142"/>
      <c r="D13" s="143"/>
    </row>
    <row r="14" spans="2:4" x14ac:dyDescent="0.25">
      <c r="B14" s="141">
        <f t="shared" si="0"/>
        <v>10</v>
      </c>
      <c r="C14" s="142"/>
      <c r="D14" s="143"/>
    </row>
  </sheetData>
  <hyperlinks>
    <hyperlink ref="C5" location="LOOKUPS!A1" display="LOOKUPS!A1" xr:uid="{ADC231F1-7AD5-4696-9532-FBD619AEE112}"/>
    <hyperlink ref="C6" location="REC_PRICE_FCST!A1" display="REC_PRICE_FCST!A1" xr:uid="{A98BDB58-BC7E-425D-B2D8-D0DFE858259F}"/>
    <hyperlink ref="C7" location="STD_OFFER_RECs!A1" display="STD_OFFER_RECs!A1" xr:uid="{667030C0-E8D0-4499-B802-E3809865BEAA}"/>
    <hyperlink ref="C8" location="NM_MWH!A1" display="NM_MWH!A1" xr:uid="{A3CB913F-BB76-46E1-8ADD-32D9368F89ED}"/>
    <hyperlink ref="C9" location="REC_MWH_FCST!A1" display="REC_MWH_FCST!A1" xr:uid="{32C38BCB-714A-4917-9624-61EDD14DD11F}"/>
    <hyperlink ref="C10" location="RES_MWH_FCST!A1" display="RES_MWH_FCST!A1" xr:uid="{869E3FB7-6A00-440B-AB38-AECE423F0849}"/>
    <hyperlink ref="C11" location="Gap_Chart_Table!A1" display="Gap_Chart_Table!A1" xr:uid="{E21BE75E-1A0E-49A7-8BA6-F8D6D647690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EA5F3-E6C3-4BE2-9380-4B6B0F8067EE}">
  <sheetPr>
    <tabColor rgb="FF00B050"/>
  </sheetPr>
  <dimension ref="B2:L16"/>
  <sheetViews>
    <sheetView workbookViewId="0"/>
  </sheetViews>
  <sheetFormatPr defaultRowHeight="15" x14ac:dyDescent="0.25"/>
  <cols>
    <col min="1" max="1" width="5" customWidth="1"/>
    <col min="2" max="2" width="7.28515625" bestFit="1" customWidth="1"/>
    <col min="3" max="3" width="14.5703125" bestFit="1" customWidth="1"/>
    <col min="4" max="4" width="12.7109375" bestFit="1" customWidth="1"/>
    <col min="5" max="5" width="11.7109375" bestFit="1" customWidth="1"/>
    <col min="6" max="6" width="10.7109375" bestFit="1" customWidth="1"/>
    <col min="7" max="7" width="9.28515625" bestFit="1" customWidth="1"/>
    <col min="8" max="8" width="8.5703125" bestFit="1" customWidth="1"/>
    <col min="9" max="9" width="15.85546875" bestFit="1" customWidth="1"/>
  </cols>
  <sheetData>
    <row r="2" spans="2:12" x14ac:dyDescent="0.25">
      <c r="B2" s="1" t="s">
        <v>330</v>
      </c>
      <c r="K2" s="1" t="s">
        <v>117</v>
      </c>
    </row>
    <row r="3" spans="2:12" x14ac:dyDescent="0.25">
      <c r="K3" t="s">
        <v>359</v>
      </c>
    </row>
    <row r="4" spans="2:12" x14ac:dyDescent="0.25">
      <c r="B4" t="s">
        <v>113</v>
      </c>
      <c r="C4" t="s">
        <v>323</v>
      </c>
      <c r="D4" t="s">
        <v>324</v>
      </c>
      <c r="E4" t="s">
        <v>325</v>
      </c>
      <c r="F4" t="s">
        <v>326</v>
      </c>
      <c r="G4" t="s">
        <v>327</v>
      </c>
      <c r="H4" t="s">
        <v>328</v>
      </c>
      <c r="I4" t="s">
        <v>329</v>
      </c>
    </row>
    <row r="5" spans="2:12" x14ac:dyDescent="0.25">
      <c r="B5">
        <v>2021</v>
      </c>
      <c r="C5" s="128" t="s">
        <v>19</v>
      </c>
      <c r="D5">
        <v>-11959.757</v>
      </c>
      <c r="E5">
        <v>-164.78927999999999</v>
      </c>
      <c r="F5">
        <v>-70.002309999999994</v>
      </c>
      <c r="G5" s="139">
        <v>1.37786478437647E-2</v>
      </c>
      <c r="H5" s="139">
        <v>5.77360244114636E-3</v>
      </c>
      <c r="I5" s="139">
        <v>1.9552250284911098E-2</v>
      </c>
      <c r="K5" s="140"/>
      <c r="L5" s="140"/>
    </row>
    <row r="6" spans="2:12" x14ac:dyDescent="0.25">
      <c r="B6">
        <v>2021</v>
      </c>
      <c r="C6" s="128" t="s">
        <v>22</v>
      </c>
      <c r="D6">
        <v>-22950.31</v>
      </c>
      <c r="E6">
        <v>-318.17592000000002</v>
      </c>
      <c r="F6">
        <v>-137.62831</v>
      </c>
      <c r="G6" s="139">
        <v>1.3863687244311701E-2</v>
      </c>
      <c r="H6" s="139">
        <v>5.9147943907129803E-3</v>
      </c>
      <c r="I6" s="139">
        <v>1.97784816350247E-2</v>
      </c>
      <c r="K6" s="140"/>
      <c r="L6" s="140"/>
    </row>
    <row r="7" spans="2:12" x14ac:dyDescent="0.25">
      <c r="B7">
        <v>2021</v>
      </c>
      <c r="C7" s="128" t="s">
        <v>27</v>
      </c>
      <c r="D7">
        <v>-34756.771000000001</v>
      </c>
      <c r="E7">
        <v>-1042.7508600000001</v>
      </c>
      <c r="F7">
        <v>-205.3262</v>
      </c>
      <c r="G7" s="139">
        <v>3.0001373257602101E-2</v>
      </c>
      <c r="H7" s="139">
        <v>5.7354453169224497E-3</v>
      </c>
      <c r="I7" s="139">
        <v>3.5736818574524598E-2</v>
      </c>
      <c r="K7" s="140"/>
      <c r="L7" s="140"/>
    </row>
    <row r="8" spans="2:12" x14ac:dyDescent="0.25">
      <c r="B8">
        <v>2021</v>
      </c>
      <c r="C8" s="128" t="s">
        <v>31</v>
      </c>
      <c r="D8">
        <v>-5846.2370000000001</v>
      </c>
      <c r="E8">
        <v>-320.68655000000001</v>
      </c>
      <c r="F8">
        <v>0</v>
      </c>
      <c r="G8" s="139">
        <v>5.48534980706393E-2</v>
      </c>
      <c r="H8" s="139">
        <v>0</v>
      </c>
      <c r="I8" s="139">
        <v>5.48534980706393E-2</v>
      </c>
      <c r="K8" s="140"/>
      <c r="L8" s="140"/>
    </row>
    <row r="9" spans="2:12" x14ac:dyDescent="0.25">
      <c r="B9">
        <v>2021</v>
      </c>
      <c r="C9" s="128" t="s">
        <v>35</v>
      </c>
      <c r="D9">
        <v>-13436.569</v>
      </c>
      <c r="E9">
        <v>-1.8069999999999999E-2</v>
      </c>
      <c r="F9">
        <v>-80.292420000000007</v>
      </c>
      <c r="G9" s="139">
        <v>1.3448373613829501E-6</v>
      </c>
      <c r="H9" s="139">
        <v>5.9756558404082897E-3</v>
      </c>
      <c r="I9" s="139">
        <v>5.9770006777696699E-3</v>
      </c>
      <c r="K9" s="140"/>
      <c r="L9" s="140"/>
    </row>
    <row r="10" spans="2:12" x14ac:dyDescent="0.25">
      <c r="B10">
        <v>2021</v>
      </c>
      <c r="C10" s="128" t="s">
        <v>39</v>
      </c>
      <c r="D10">
        <v>-52956.703999999998</v>
      </c>
      <c r="E10">
        <v>-1649.51612</v>
      </c>
      <c r="F10">
        <v>-313.11025000000001</v>
      </c>
      <c r="G10" s="139">
        <v>3.1148390957262E-2</v>
      </c>
      <c r="H10" s="139">
        <v>5.7339667406373102E-3</v>
      </c>
      <c r="I10" s="139">
        <v>3.6882357697899298E-2</v>
      </c>
      <c r="K10" s="140"/>
      <c r="L10" s="140"/>
    </row>
    <row r="11" spans="2:12" x14ac:dyDescent="0.25">
      <c r="B11">
        <v>2021</v>
      </c>
      <c r="C11" s="128" t="s">
        <v>42</v>
      </c>
      <c r="D11">
        <v>-59849.77</v>
      </c>
      <c r="E11">
        <v>-8.7550000000000003E-2</v>
      </c>
      <c r="F11">
        <v>-340.96722999999997</v>
      </c>
      <c r="G11" s="139">
        <v>1.4628293475480401E-6</v>
      </c>
      <c r="H11" s="139">
        <v>5.69704330064859E-3</v>
      </c>
      <c r="I11" s="139">
        <v>5.6985061299961396E-3</v>
      </c>
      <c r="K11" s="140"/>
      <c r="L11" s="140"/>
    </row>
    <row r="12" spans="2:12" x14ac:dyDescent="0.25">
      <c r="B12">
        <v>2021</v>
      </c>
      <c r="C12" s="128" t="s">
        <v>45</v>
      </c>
      <c r="D12">
        <v>-40536.008000000002</v>
      </c>
      <c r="E12">
        <v>-6.4670000000000005E-2</v>
      </c>
      <c r="F12">
        <v>-226.54398</v>
      </c>
      <c r="G12" s="139">
        <v>1.5953717001437299E-6</v>
      </c>
      <c r="H12" s="139">
        <v>5.5887007565896003E-3</v>
      </c>
      <c r="I12" s="139">
        <v>5.5902961282897397E-3</v>
      </c>
      <c r="K12" s="140"/>
      <c r="L12" s="140"/>
    </row>
    <row r="13" spans="2:12" x14ac:dyDescent="0.25">
      <c r="B13">
        <v>2021</v>
      </c>
      <c r="C13" s="128" t="s">
        <v>51</v>
      </c>
      <c r="D13">
        <v>-29192.184000000001</v>
      </c>
      <c r="E13">
        <v>-875.63463999999999</v>
      </c>
      <c r="F13">
        <v>-177.92049</v>
      </c>
      <c r="G13" s="139">
        <v>2.9995516608144202E-2</v>
      </c>
      <c r="H13" s="139">
        <v>5.9173062113427703E-3</v>
      </c>
      <c r="I13" s="139">
        <v>3.5912822819486899E-2</v>
      </c>
      <c r="K13" s="140"/>
      <c r="L13" s="140"/>
    </row>
    <row r="14" spans="2:12" x14ac:dyDescent="0.25">
      <c r="B14">
        <v>2021</v>
      </c>
      <c r="C14" s="128" t="s">
        <v>54</v>
      </c>
      <c r="D14">
        <v>-13698.743</v>
      </c>
      <c r="E14">
        <v>-189.12900999999999</v>
      </c>
      <c r="F14">
        <v>-83.339129999999997</v>
      </c>
      <c r="G14" s="139">
        <v>1.38063039798615E-2</v>
      </c>
      <c r="H14" s="139">
        <v>6.0008567144045804E-3</v>
      </c>
      <c r="I14" s="139">
        <v>1.98071606942661E-2</v>
      </c>
      <c r="K14" s="140"/>
      <c r="L14" s="140"/>
    </row>
    <row r="15" spans="2:12" x14ac:dyDescent="0.25">
      <c r="B15">
        <v>2021</v>
      </c>
      <c r="C15" s="128" t="s">
        <v>56</v>
      </c>
      <c r="D15">
        <v>-24365.295999999998</v>
      </c>
      <c r="E15">
        <v>204.83614</v>
      </c>
      <c r="F15">
        <v>-184.73988</v>
      </c>
      <c r="G15" s="139">
        <v>-8.4068808357591895E-3</v>
      </c>
      <c r="H15" s="139">
        <v>7.6463726713188497E-3</v>
      </c>
      <c r="I15" s="139">
        <v>-7.6050816444034005E-4</v>
      </c>
      <c r="K15" s="140"/>
      <c r="L15" s="140"/>
    </row>
    <row r="16" spans="2:12" x14ac:dyDescent="0.25">
      <c r="B16">
        <v>2021</v>
      </c>
      <c r="C16" s="128" t="s">
        <v>320</v>
      </c>
      <c r="D16">
        <v>-15901.371209999999</v>
      </c>
      <c r="E16">
        <v>-1924.1302499999999</v>
      </c>
      <c r="F16">
        <v>-98.120999999999995</v>
      </c>
      <c r="G16" s="139">
        <v>0.12100404578882901</v>
      </c>
      <c r="H16" s="139">
        <v>5.5045295763589703E-3</v>
      </c>
      <c r="I16" s="139">
        <v>0.126508575365188</v>
      </c>
      <c r="K16" s="140"/>
      <c r="L16" s="140"/>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5187D-3876-4EE7-9AE8-1BC16609A8BF}">
  <dimension ref="B1:BI97"/>
  <sheetViews>
    <sheetView tabSelected="1" topLeftCell="M1" workbookViewId="0">
      <pane ySplit="2" topLeftCell="A3" activePane="bottomLeft" state="frozen"/>
      <selection activeCell="AP9" sqref="AP9"/>
      <selection pane="bottomLeft" activeCell="AF7" sqref="AF7:AF8"/>
    </sheetView>
  </sheetViews>
  <sheetFormatPr defaultRowHeight="15" x14ac:dyDescent="0.25"/>
  <cols>
    <col min="1" max="1" width="3.7109375" style="8" customWidth="1"/>
    <col min="2" max="2" width="13.85546875" style="8" bestFit="1" customWidth="1"/>
    <col min="3" max="3" width="7.42578125" style="8" bestFit="1" customWidth="1"/>
    <col min="4" max="4" width="10.5703125" style="8" customWidth="1"/>
    <col min="5" max="10" width="10.7109375" style="8" customWidth="1"/>
    <col min="11" max="11" width="3.7109375" style="8" customWidth="1"/>
    <col min="12" max="12" width="35.42578125" style="8" bestFit="1" customWidth="1"/>
    <col min="13" max="13" width="31.28515625" style="8" bestFit="1" customWidth="1"/>
    <col min="14" max="14" width="8.42578125" style="8" bestFit="1" customWidth="1"/>
    <col min="15" max="15" width="6.5703125" style="8" bestFit="1" customWidth="1"/>
    <col min="16" max="16" width="4.85546875" style="8" bestFit="1" customWidth="1"/>
    <col min="17" max="17" width="9.85546875" style="8" bestFit="1" customWidth="1"/>
    <col min="18" max="18" width="8.7109375" style="8" customWidth="1"/>
    <col min="19" max="19" width="10.5703125" style="8" bestFit="1" customWidth="1"/>
    <col min="20" max="20" width="10.140625" style="8" customWidth="1"/>
    <col min="21" max="26" width="9.140625" style="8"/>
    <col min="27" max="27" width="12.42578125" style="8" customWidth="1"/>
    <col min="28" max="30" width="9.140625" style="8" customWidth="1"/>
    <col min="31" max="16384" width="9.140625" style="8"/>
  </cols>
  <sheetData>
    <row r="1" spans="2:61" x14ac:dyDescent="0.25">
      <c r="V1" s="172" t="s">
        <v>130</v>
      </c>
      <c r="W1" s="172"/>
      <c r="X1" s="172"/>
      <c r="Y1" s="172"/>
    </row>
    <row r="2" spans="2:61" s="7" customFormat="1" ht="31.5" x14ac:dyDescent="0.25">
      <c r="B2" s="6" t="s">
        <v>5</v>
      </c>
      <c r="C2" s="6" t="s">
        <v>6</v>
      </c>
      <c r="D2" s="6" t="s">
        <v>7</v>
      </c>
      <c r="E2" s="6" t="s">
        <v>8</v>
      </c>
      <c r="F2" s="6" t="s">
        <v>134</v>
      </c>
      <c r="G2" s="6" t="s">
        <v>123</v>
      </c>
      <c r="H2" s="6" t="s">
        <v>333</v>
      </c>
      <c r="I2" s="6" t="s">
        <v>156</v>
      </c>
      <c r="J2" s="6" t="s">
        <v>116</v>
      </c>
      <c r="L2" s="6" t="s">
        <v>10</v>
      </c>
      <c r="M2" s="6" t="s">
        <v>9</v>
      </c>
      <c r="N2" s="6" t="s">
        <v>11</v>
      </c>
      <c r="O2" s="6" t="s">
        <v>12</v>
      </c>
      <c r="P2" s="6" t="s">
        <v>13</v>
      </c>
      <c r="Q2" s="6" t="s">
        <v>14</v>
      </c>
      <c r="R2" s="6" t="s">
        <v>15</v>
      </c>
      <c r="S2" s="6" t="s">
        <v>16</v>
      </c>
      <c r="T2" s="6" t="s">
        <v>109</v>
      </c>
      <c r="V2" s="36" t="s">
        <v>113</v>
      </c>
      <c r="W2" s="36" t="s">
        <v>131</v>
      </c>
      <c r="X2" s="36" t="s">
        <v>132</v>
      </c>
      <c r="Y2" s="36" t="s">
        <v>133</v>
      </c>
      <c r="AA2" s="166" t="s">
        <v>365</v>
      </c>
      <c r="AB2" s="1"/>
      <c r="AC2" s="1"/>
      <c r="AD2"/>
      <c r="AE2"/>
      <c r="AF2"/>
      <c r="AG2"/>
      <c r="AH2"/>
      <c r="AI2"/>
      <c r="AJ2"/>
      <c r="AK2"/>
      <c r="AL2"/>
      <c r="AM2"/>
      <c r="AN2"/>
      <c r="AO2"/>
      <c r="AP2"/>
      <c r="AQ2"/>
    </row>
    <row r="3" spans="2:61" ht="15.75" x14ac:dyDescent="0.25">
      <c r="B3" s="9" t="s">
        <v>19</v>
      </c>
      <c r="C3" s="9">
        <v>40010</v>
      </c>
      <c r="D3" s="9">
        <v>10434</v>
      </c>
      <c r="E3" s="9">
        <v>50289</v>
      </c>
      <c r="F3" s="161">
        <v>4.2244644517957113E-2</v>
      </c>
      <c r="G3" s="55">
        <v>2.8830000000000001E-3</v>
      </c>
      <c r="H3" s="55">
        <f>+G3/SUM($G$3:$G$13)</f>
        <v>4.8856954023962451E-2</v>
      </c>
      <c r="I3" s="55">
        <f>+LOSSES_SQL!I5</f>
        <v>1.9552250284911098E-2</v>
      </c>
      <c r="J3" s="57">
        <v>0.11899999999999999</v>
      </c>
      <c r="L3" s="10" t="s">
        <v>17</v>
      </c>
      <c r="M3" s="10" t="s">
        <v>18</v>
      </c>
      <c r="N3" s="4">
        <v>1.3</v>
      </c>
      <c r="O3" s="4">
        <v>82</v>
      </c>
      <c r="P3" s="4">
        <v>6</v>
      </c>
      <c r="Q3" s="4">
        <v>828</v>
      </c>
      <c r="R3" s="4">
        <v>4447</v>
      </c>
      <c r="S3" s="4">
        <v>4003</v>
      </c>
      <c r="T3" s="4" t="s">
        <v>90</v>
      </c>
      <c r="V3" s="40">
        <v>2019</v>
      </c>
      <c r="W3" s="37"/>
      <c r="X3" s="165"/>
      <c r="Y3" s="38"/>
      <c r="AA3" s="1" t="s">
        <v>112</v>
      </c>
      <c r="AB3" s="1"/>
      <c r="AC3" s="1"/>
      <c r="AD3"/>
      <c r="AE3"/>
      <c r="AF3"/>
      <c r="AG3"/>
      <c r="AH3"/>
      <c r="AI3"/>
      <c r="AJ3"/>
      <c r="AK3"/>
      <c r="AL3"/>
      <c r="AM3"/>
      <c r="AN3"/>
      <c r="AO3"/>
      <c r="AP3"/>
      <c r="AQ3"/>
    </row>
    <row r="4" spans="2:61" ht="15.75" x14ac:dyDescent="0.25">
      <c r="B4" s="9" t="s">
        <v>22</v>
      </c>
      <c r="C4" s="9">
        <v>40020</v>
      </c>
      <c r="D4" s="9">
        <v>10434</v>
      </c>
      <c r="E4" s="9">
        <v>50289</v>
      </c>
      <c r="F4" s="161">
        <v>7.1956172560865533E-2</v>
      </c>
      <c r="G4" s="55">
        <v>5.4270000000000004E-3</v>
      </c>
      <c r="H4" s="55">
        <f t="shared" ref="H4:H16" si="0">+G4/SUM($G$3:$G$13)</f>
        <v>9.1969021674659812E-2</v>
      </c>
      <c r="I4" s="55">
        <f>+LOSSES_SQL!I6</f>
        <v>1.97784816350247E-2</v>
      </c>
      <c r="J4" s="57">
        <v>0.01</v>
      </c>
      <c r="L4" s="10" t="s">
        <v>20</v>
      </c>
      <c r="M4" s="10" t="s">
        <v>21</v>
      </c>
      <c r="N4" s="4">
        <v>1.3</v>
      </c>
      <c r="O4" s="4">
        <v>88</v>
      </c>
      <c r="P4" s="4">
        <v>27</v>
      </c>
      <c r="Q4" s="4">
        <v>1165</v>
      </c>
      <c r="R4" s="4">
        <v>4466</v>
      </c>
      <c r="S4" s="4">
        <v>4003</v>
      </c>
      <c r="T4" s="4" t="s">
        <v>104</v>
      </c>
      <c r="V4" s="40">
        <v>2020</v>
      </c>
      <c r="W4" s="37"/>
      <c r="X4" s="165"/>
      <c r="Y4" s="39"/>
      <c r="AA4"/>
      <c r="AB4"/>
      <c r="AC4"/>
      <c r="AD4"/>
      <c r="AE4"/>
      <c r="AF4"/>
      <c r="AG4"/>
      <c r="AH4"/>
      <c r="AI4"/>
      <c r="AJ4"/>
      <c r="AK4"/>
      <c r="AL4"/>
      <c r="AM4"/>
      <c r="AN4"/>
      <c r="AO4"/>
      <c r="AP4"/>
      <c r="AQ4"/>
    </row>
    <row r="5" spans="2:61" ht="15.75" x14ac:dyDescent="0.25">
      <c r="B5" s="9" t="s">
        <v>27</v>
      </c>
      <c r="C5" s="9">
        <v>20010</v>
      </c>
      <c r="D5" s="9">
        <v>10434</v>
      </c>
      <c r="E5" s="9">
        <v>50289</v>
      </c>
      <c r="F5" s="161">
        <v>0.10367738371992238</v>
      </c>
      <c r="G5" s="55">
        <v>7.1149999999999998E-3</v>
      </c>
      <c r="H5" s="55">
        <f t="shared" si="0"/>
        <v>0.12057482756867596</v>
      </c>
      <c r="I5" s="55">
        <f>+LOSSES_SQL!I7</f>
        <v>3.5736818574524598E-2</v>
      </c>
      <c r="J5" s="57">
        <v>5.3999999999999999E-2</v>
      </c>
      <c r="L5" s="10" t="s">
        <v>23</v>
      </c>
      <c r="M5" s="10" t="s">
        <v>24</v>
      </c>
      <c r="N5" s="4">
        <v>4.8</v>
      </c>
      <c r="O5" s="4">
        <v>102</v>
      </c>
      <c r="P5" s="4">
        <v>58</v>
      </c>
      <c r="Q5" s="4">
        <v>38287</v>
      </c>
      <c r="R5" s="4">
        <v>4506</v>
      </c>
      <c r="S5" s="4">
        <v>4007</v>
      </c>
      <c r="T5" s="4" t="s">
        <v>110</v>
      </c>
      <c r="V5" s="40">
        <v>2021</v>
      </c>
      <c r="W5" s="37"/>
      <c r="X5" s="165"/>
      <c r="Y5" s="39"/>
      <c r="AA5" s="2" t="s">
        <v>113</v>
      </c>
      <c r="AB5" s="2">
        <v>2017</v>
      </c>
      <c r="AC5" s="2">
        <v>2018</v>
      </c>
      <c r="AD5" s="2">
        <v>2019</v>
      </c>
      <c r="AE5" s="2">
        <f>1+AD5</f>
        <v>2020</v>
      </c>
      <c r="AF5" s="2">
        <f t="shared" ref="AF5:AQ5" si="1">1+AE5</f>
        <v>2021</v>
      </c>
      <c r="AG5" s="2">
        <f t="shared" si="1"/>
        <v>2022</v>
      </c>
      <c r="AH5" s="2">
        <f t="shared" si="1"/>
        <v>2023</v>
      </c>
      <c r="AI5" s="2">
        <f t="shared" si="1"/>
        <v>2024</v>
      </c>
      <c r="AJ5" s="2">
        <f t="shared" si="1"/>
        <v>2025</v>
      </c>
      <c r="AK5" s="2">
        <f t="shared" si="1"/>
        <v>2026</v>
      </c>
      <c r="AL5" s="2">
        <f t="shared" si="1"/>
        <v>2027</v>
      </c>
      <c r="AM5" s="2">
        <f t="shared" si="1"/>
        <v>2028</v>
      </c>
      <c r="AN5" s="2">
        <f t="shared" si="1"/>
        <v>2029</v>
      </c>
      <c r="AO5" s="2">
        <f t="shared" si="1"/>
        <v>2030</v>
      </c>
      <c r="AP5" s="2">
        <f t="shared" si="1"/>
        <v>2031</v>
      </c>
      <c r="AQ5" s="2">
        <f t="shared" si="1"/>
        <v>2032</v>
      </c>
      <c r="AR5" s="2">
        <f t="shared" ref="AR5" si="2">1+AQ5</f>
        <v>2033</v>
      </c>
      <c r="AS5" s="2">
        <f t="shared" ref="AS5" si="3">1+AR5</f>
        <v>2034</v>
      </c>
      <c r="AT5" s="2">
        <f t="shared" ref="AT5" si="4">1+AS5</f>
        <v>2035</v>
      </c>
      <c r="AU5" s="2">
        <f t="shared" ref="AU5" si="5">1+AT5</f>
        <v>2036</v>
      </c>
      <c r="AV5" s="2">
        <f t="shared" ref="AV5" si="6">1+AU5</f>
        <v>2037</v>
      </c>
      <c r="AW5" s="2">
        <f t="shared" ref="AW5" si="7">1+AV5</f>
        <v>2038</v>
      </c>
      <c r="AX5" s="2">
        <f t="shared" ref="AX5" si="8">1+AW5</f>
        <v>2039</v>
      </c>
      <c r="AY5" s="2">
        <f t="shared" ref="AY5" si="9">1+AX5</f>
        <v>2040</v>
      </c>
      <c r="AZ5" s="2">
        <f t="shared" ref="AZ5" si="10">1+AY5</f>
        <v>2041</v>
      </c>
      <c r="BA5" s="2">
        <f t="shared" ref="BA5" si="11">1+AZ5</f>
        <v>2042</v>
      </c>
      <c r="BB5" s="2">
        <f t="shared" ref="BB5" si="12">1+BA5</f>
        <v>2043</v>
      </c>
      <c r="BC5" s="2">
        <f t="shared" ref="BC5" si="13">1+BB5</f>
        <v>2044</v>
      </c>
      <c r="BD5" s="2">
        <f t="shared" ref="BD5" si="14">1+BC5</f>
        <v>2045</v>
      </c>
      <c r="BE5" s="2">
        <f t="shared" ref="BE5" si="15">1+BD5</f>
        <v>2046</v>
      </c>
      <c r="BF5" s="2">
        <f t="shared" ref="BF5" si="16">1+BE5</f>
        <v>2047</v>
      </c>
      <c r="BG5" s="2">
        <f t="shared" ref="BG5" si="17">1+BF5</f>
        <v>2048</v>
      </c>
      <c r="BH5" s="2">
        <f t="shared" ref="BH5" si="18">1+BG5</f>
        <v>2049</v>
      </c>
      <c r="BI5" s="2">
        <f t="shared" ref="BI5" si="19">1+BH5</f>
        <v>2050</v>
      </c>
    </row>
    <row r="6" spans="2:61" ht="15.75" x14ac:dyDescent="0.25">
      <c r="B6" s="9" t="s">
        <v>31</v>
      </c>
      <c r="C6" s="9">
        <v>20020</v>
      </c>
      <c r="D6" s="9">
        <v>10434</v>
      </c>
      <c r="E6" s="9">
        <v>50289</v>
      </c>
      <c r="F6" s="161">
        <v>1.5736457013711347E-2</v>
      </c>
      <c r="G6" s="55">
        <v>1.021E-3</v>
      </c>
      <c r="H6" s="55">
        <f t="shared" si="0"/>
        <v>1.7302445389686318E-2</v>
      </c>
      <c r="I6" s="55">
        <f>+LOSSES_SQL!I8</f>
        <v>5.48534980706393E-2</v>
      </c>
      <c r="J6" s="57">
        <v>0.106</v>
      </c>
      <c r="L6" s="10" t="s">
        <v>25</v>
      </c>
      <c r="M6" s="10" t="s">
        <v>26</v>
      </c>
      <c r="N6" s="4">
        <v>0.97499999999999998</v>
      </c>
      <c r="O6" s="4">
        <v>84</v>
      </c>
      <c r="P6" s="4">
        <v>8</v>
      </c>
      <c r="Q6" s="4">
        <v>830</v>
      </c>
      <c r="R6" s="4">
        <v>4448</v>
      </c>
      <c r="S6" s="4">
        <v>4003</v>
      </c>
      <c r="T6" s="4" t="s">
        <v>104</v>
      </c>
      <c r="V6" s="40">
        <v>2022</v>
      </c>
      <c r="W6" s="37">
        <v>14114</v>
      </c>
      <c r="X6" s="165">
        <v>1</v>
      </c>
      <c r="Y6" s="39">
        <v>22.63</v>
      </c>
      <c r="AA6" s="4" t="s">
        <v>104</v>
      </c>
      <c r="AB6" s="20">
        <f>+IF([5]SenSit_Dashboard!$F$25="No",AB15,AB24)</f>
        <v>0.55000000000000004</v>
      </c>
      <c r="AC6" s="20">
        <f>+IF([5]SenSit_Dashboard!$F$25="No",AC15,AC24)</f>
        <v>0.55000000000000004</v>
      </c>
      <c r="AD6" s="20">
        <f>+IF([5]SenSit_Dashboard!$F$25="No",AD15,AD24)</f>
        <v>0.55000000000000004</v>
      </c>
      <c r="AE6" s="20">
        <f>+IF([5]SenSit_Dashboard!$F$25="No",AE15,AE24)</f>
        <v>0.59000000000000008</v>
      </c>
      <c r="AF6" s="20">
        <f>+IF([5]SenSit_Dashboard!$F$25="No",AF15,AF24)</f>
        <v>0.59000000000000008</v>
      </c>
      <c r="AG6" s="20">
        <f>+IF([5]SenSit_Dashboard!$F$25="No",AG15,AG24)</f>
        <v>0.59000000000000008</v>
      </c>
      <c r="AH6" s="20">
        <f>+IF([5]SenSit_Dashboard!$F$25="No",AH15,AH24)</f>
        <v>0.63000000000000012</v>
      </c>
      <c r="AI6" s="20">
        <f>+IF([5]SenSit_Dashboard!$F$25="No",AI15,AI24)</f>
        <v>0.63000000000000012</v>
      </c>
      <c r="AJ6" s="20">
        <f>+IF([5]SenSit_Dashboard!$F$25="No",AJ15,AJ24)</f>
        <v>0.63000000000000012</v>
      </c>
      <c r="AK6" s="20">
        <f>+IF([5]SenSit_Dashboard!$F$25="No",AK15,AK24)</f>
        <v>0.67000000000000015</v>
      </c>
      <c r="AL6" s="20">
        <f>+IF([5]SenSit_Dashboard!$F$25="No",AL15,AL24)</f>
        <v>0.67000000000000015</v>
      </c>
      <c r="AM6" s="20">
        <f>+IF([5]SenSit_Dashboard!$F$25="No",AM15,AM24)</f>
        <v>0.67000000000000015</v>
      </c>
      <c r="AN6" s="20">
        <f>+IF([5]SenSit_Dashboard!$F$25="No",AN15,AN24)</f>
        <v>0.71000000000000019</v>
      </c>
      <c r="AO6" s="20">
        <f>+IF([5]SenSit_Dashboard!$F$25="No",AO15,AO24)</f>
        <v>0.71000000000000019</v>
      </c>
      <c r="AP6" s="20">
        <f>+IF([5]SenSit_Dashboard!$F$25="No",AP15,AP24)</f>
        <v>0.71000000000000019</v>
      </c>
      <c r="AQ6" s="20">
        <f>+IF([5]SenSit_Dashboard!$F$25="No",AQ15,AQ24)</f>
        <v>0.75000000000000022</v>
      </c>
      <c r="AR6" s="20">
        <f>+IF([5]SenSit_Dashboard!$F$25="No",AR15,AR24)</f>
        <v>0.75000000000000022</v>
      </c>
      <c r="AS6" s="20">
        <f>+IF([5]SenSit_Dashboard!$F$25="No",AS15,AS24)</f>
        <v>0.75000000000000022</v>
      </c>
      <c r="AT6" s="20">
        <f>+IF([5]SenSit_Dashboard!$F$25="No",AT15,AT24)</f>
        <v>0.75000000000000022</v>
      </c>
      <c r="AU6" s="20">
        <f>+IF([5]SenSit_Dashboard!$F$25="No",AU15,AU24)</f>
        <v>0.75000000000000022</v>
      </c>
      <c r="AV6" s="20">
        <f>+IF([5]SenSit_Dashboard!$F$25="No",AV15,AV24)</f>
        <v>0.75000000000000022</v>
      </c>
      <c r="AW6" s="20">
        <f>+IF([5]SenSit_Dashboard!$F$25="No",AW15,AW24)</f>
        <v>0.75000000000000022</v>
      </c>
      <c r="AX6" s="20">
        <f>+IF([5]SenSit_Dashboard!$F$25="No",AX15,AX24)</f>
        <v>0.75000000000000022</v>
      </c>
      <c r="AY6" s="20">
        <f>+IF([5]SenSit_Dashboard!$F$25="No",AY15,AY24)</f>
        <v>0.75000000000000022</v>
      </c>
      <c r="AZ6" s="20">
        <f>+IF([5]SenSit_Dashboard!$F$25="No",AZ15,AZ24)</f>
        <v>0.75000000000000022</v>
      </c>
      <c r="BA6" s="20">
        <f>+IF([5]SenSit_Dashboard!$F$25="No",BA15,BA24)</f>
        <v>0.75000000000000022</v>
      </c>
      <c r="BB6" s="20">
        <f>+IF([5]SenSit_Dashboard!$F$25="No",BB15,BB24)</f>
        <v>0.75000000000000022</v>
      </c>
      <c r="BC6" s="20">
        <f>+IF([5]SenSit_Dashboard!$F$25="No",BC15,BC24)</f>
        <v>0.75000000000000022</v>
      </c>
      <c r="BD6" s="20">
        <f>+IF([5]SenSit_Dashboard!$F$25="No",BD15,BD24)</f>
        <v>0.75000000000000022</v>
      </c>
      <c r="BE6" s="20">
        <f>+IF([5]SenSit_Dashboard!$F$25="No",BE15,BE24)</f>
        <v>0.75000000000000022</v>
      </c>
      <c r="BF6" s="20">
        <f>+IF([5]SenSit_Dashboard!$F$25="No",BF15,BF24)</f>
        <v>0.75000000000000022</v>
      </c>
      <c r="BG6" s="20">
        <f>+IF([5]SenSit_Dashboard!$F$25="No",BG15,BG24)</f>
        <v>0.75000000000000022</v>
      </c>
      <c r="BH6" s="20">
        <f>+IF([5]SenSit_Dashboard!$F$25="No",BH15,BH24)</f>
        <v>0.75000000000000022</v>
      </c>
      <c r="BI6" s="20">
        <f>+IF([5]SenSit_Dashboard!$F$25="No",BI15,BI24)</f>
        <v>0.75000000000000022</v>
      </c>
    </row>
    <row r="7" spans="2:61" ht="15.75" x14ac:dyDescent="0.25">
      <c r="B7" s="9" t="s">
        <v>35</v>
      </c>
      <c r="C7" s="9">
        <v>10030</v>
      </c>
      <c r="D7" s="9">
        <v>10434</v>
      </c>
      <c r="E7" s="9">
        <v>50289</v>
      </c>
      <c r="F7" s="161">
        <v>3.6152719605561739E-2</v>
      </c>
      <c r="G7" s="55">
        <v>2.3749999999999999E-3</v>
      </c>
      <c r="H7" s="55">
        <f t="shared" si="0"/>
        <v>4.0248097747801186E-2</v>
      </c>
      <c r="I7" s="55">
        <f>+LOSSES_SQL!I9</f>
        <v>5.9770006777696699E-3</v>
      </c>
      <c r="J7" s="57">
        <v>7.6999999999999999E-2</v>
      </c>
      <c r="L7" s="10" t="s">
        <v>28</v>
      </c>
      <c r="M7" s="10" t="s">
        <v>29</v>
      </c>
      <c r="N7" s="4">
        <v>11.391999999999999</v>
      </c>
      <c r="O7" s="4">
        <v>81</v>
      </c>
      <c r="P7" s="4">
        <v>5</v>
      </c>
      <c r="Q7" s="4">
        <v>783</v>
      </c>
      <c r="R7" s="4">
        <v>783</v>
      </c>
      <c r="S7" s="4">
        <v>4003</v>
      </c>
      <c r="T7" s="4" t="s">
        <v>104</v>
      </c>
      <c r="V7" s="40">
        <v>2023</v>
      </c>
      <c r="W7" s="37">
        <f>+W6*1.0067</f>
        <v>14208.563799999998</v>
      </c>
      <c r="X7" s="165">
        <v>1</v>
      </c>
      <c r="Y7" s="39">
        <f>1.03*Y6</f>
        <v>23.308900000000001</v>
      </c>
      <c r="AA7" s="4" t="s">
        <v>136</v>
      </c>
      <c r="AB7" s="20">
        <f>+IF([5]SenSit_Dashboard!$F$25="No",AB16,AB25)</f>
        <v>0.54</v>
      </c>
      <c r="AC7" s="20">
        <f>+IF([5]SenSit_Dashboard!$F$25="No",AC16,AC25)</f>
        <v>0.53400000000000003</v>
      </c>
      <c r="AD7" s="20">
        <f>+IF([5]SenSit_Dashboard!$F$25="No",AD16,AD25)</f>
        <v>0.52800000000000002</v>
      </c>
      <c r="AE7" s="20">
        <f>+IF([5]SenSit_Dashboard!$F$25="No",AE16,AE25)</f>
        <v>0.56200000000000006</v>
      </c>
      <c r="AF7" s="20">
        <f>+IF([5]SenSit_Dashboard!$F$25="No",AF16,AF25)</f>
        <v>0.55600000000000005</v>
      </c>
      <c r="AG7" s="20">
        <f>+IF([5]SenSit_Dashboard!$F$25="No",AG16,AG25)</f>
        <v>0.55000000000000004</v>
      </c>
      <c r="AH7" s="20">
        <f>+IF([5]SenSit_Dashboard!$F$25="No",AH16,AH25)</f>
        <v>0.58400000000000007</v>
      </c>
      <c r="AI7" s="20">
        <f>+IF([5]SenSit_Dashboard!$F$25="No",AI16,AI25)</f>
        <v>0.57800000000000007</v>
      </c>
      <c r="AJ7" s="20">
        <f>+IF([5]SenSit_Dashboard!$F$25="No",AJ16,AJ25)</f>
        <v>0.57200000000000017</v>
      </c>
      <c r="AK7" s="20">
        <f>+IF([5]SenSit_Dashboard!$F$25="No",AK16,AK25)</f>
        <v>0.60600000000000021</v>
      </c>
      <c r="AL7" s="20">
        <f>+IF([5]SenSit_Dashboard!$F$25="No",AL16,AL25)</f>
        <v>0.6000000000000002</v>
      </c>
      <c r="AM7" s="20">
        <f>+IF([5]SenSit_Dashboard!$F$25="No",AM16,AM25)</f>
        <v>0.59400000000000019</v>
      </c>
      <c r="AN7" s="20">
        <f>+IF([5]SenSit_Dashboard!$F$25="No",AN16,AN25)</f>
        <v>0.62800000000000022</v>
      </c>
      <c r="AO7" s="20">
        <f>+IF([5]SenSit_Dashboard!$F$25="No",AO16,AO25)</f>
        <v>0.62200000000000022</v>
      </c>
      <c r="AP7" s="20">
        <f>+IF([5]SenSit_Dashboard!$F$25="No",AP16,AP25)</f>
        <v>0.61600000000000021</v>
      </c>
      <c r="AQ7" s="20">
        <f>+IF([5]SenSit_Dashboard!$F$25="No",AQ16,AQ25)</f>
        <v>0.65000000000000024</v>
      </c>
      <c r="AR7" s="20">
        <f>+IF([5]SenSit_Dashboard!$F$25="No",AR16,AR25)</f>
        <v>0.65000000000000024</v>
      </c>
      <c r="AS7" s="20">
        <f>+IF([5]SenSit_Dashboard!$F$25="No",AS16,AS25)</f>
        <v>0.65000000000000024</v>
      </c>
      <c r="AT7" s="20">
        <f>+IF([5]SenSit_Dashboard!$F$25="No",AT16,AT25)</f>
        <v>0.65000000000000024</v>
      </c>
      <c r="AU7" s="20">
        <f>+IF([5]SenSit_Dashboard!$F$25="No",AU16,AU25)</f>
        <v>0.65000000000000024</v>
      </c>
      <c r="AV7" s="20">
        <f>+IF([5]SenSit_Dashboard!$F$25="No",AV16,AV25)</f>
        <v>0.65000000000000024</v>
      </c>
      <c r="AW7" s="20">
        <f>+IF([5]SenSit_Dashboard!$F$25="No",AW16,AW25)</f>
        <v>0.65000000000000024</v>
      </c>
      <c r="AX7" s="20">
        <f>+IF([5]SenSit_Dashboard!$F$25="No",AX16,AX25)</f>
        <v>0.65000000000000024</v>
      </c>
      <c r="AY7" s="20">
        <f>+IF([5]SenSit_Dashboard!$F$25="No",AY16,AY25)</f>
        <v>0.65000000000000024</v>
      </c>
      <c r="AZ7" s="20">
        <f>+IF([5]SenSit_Dashboard!$F$25="No",AZ16,AZ25)</f>
        <v>0.65000000000000024</v>
      </c>
      <c r="BA7" s="20">
        <f>+IF([5]SenSit_Dashboard!$F$25="No",BA16,BA25)</f>
        <v>0.65000000000000024</v>
      </c>
      <c r="BB7" s="20">
        <f>+IF([5]SenSit_Dashboard!$F$25="No",BB16,BB25)</f>
        <v>0.65000000000000024</v>
      </c>
      <c r="BC7" s="20">
        <f>+IF([5]SenSit_Dashboard!$F$25="No",BC16,BC25)</f>
        <v>0.65000000000000024</v>
      </c>
      <c r="BD7" s="20">
        <f>+IF([5]SenSit_Dashboard!$F$25="No",BD16,BD25)</f>
        <v>0.65000000000000024</v>
      </c>
      <c r="BE7" s="20">
        <f>+IF([5]SenSit_Dashboard!$F$25="No",BE16,BE25)</f>
        <v>0.65000000000000024</v>
      </c>
      <c r="BF7" s="20">
        <f>+IF([5]SenSit_Dashboard!$F$25="No",BF16,BF25)</f>
        <v>0.65000000000000024</v>
      </c>
      <c r="BG7" s="20">
        <f>+IF([5]SenSit_Dashboard!$F$25="No",BG16,BG25)</f>
        <v>0.65000000000000024</v>
      </c>
      <c r="BH7" s="20">
        <f>+IF([5]SenSit_Dashboard!$F$25="No",BH16,BH25)</f>
        <v>0.65000000000000024</v>
      </c>
      <c r="BI7" s="20">
        <f>+IF([5]SenSit_Dashboard!$F$25="No",BI16,BI25)</f>
        <v>0.65000000000000024</v>
      </c>
    </row>
    <row r="8" spans="2:61" ht="15.75" x14ac:dyDescent="0.25">
      <c r="B8" s="9" t="s">
        <v>39</v>
      </c>
      <c r="C8" s="9">
        <v>10040</v>
      </c>
      <c r="D8" s="9">
        <v>10434</v>
      </c>
      <c r="E8" s="9">
        <v>50289</v>
      </c>
      <c r="F8" s="161">
        <v>0.16090688093221264</v>
      </c>
      <c r="G8" s="55">
        <v>1.0388E-2</v>
      </c>
      <c r="H8" s="55">
        <f t="shared" si="0"/>
        <v>0.17604094290701419</v>
      </c>
      <c r="I8" s="55">
        <f>+LOSSES_SQL!I10</f>
        <v>3.6882357697899298E-2</v>
      </c>
      <c r="J8" s="57">
        <v>3.9E-2</v>
      </c>
      <c r="L8" s="10" t="s">
        <v>33</v>
      </c>
      <c r="M8" s="10" t="s">
        <v>34</v>
      </c>
      <c r="N8" s="4">
        <v>0.57199999999999995</v>
      </c>
      <c r="O8" s="4">
        <v>103</v>
      </c>
      <c r="P8" s="4">
        <v>62</v>
      </c>
      <c r="Q8" s="4">
        <v>35237</v>
      </c>
      <c r="R8" s="4">
        <v>4003</v>
      </c>
      <c r="S8" s="4">
        <v>4003</v>
      </c>
      <c r="T8" s="4" t="s">
        <v>101</v>
      </c>
      <c r="V8" s="40">
        <v>2024</v>
      </c>
      <c r="W8" s="37">
        <f t="shared" ref="W8:W16" si="20">+W7*1.0067</f>
        <v>14303.761177459997</v>
      </c>
      <c r="X8" s="165">
        <v>1</v>
      </c>
      <c r="Y8" s="39">
        <f t="shared" ref="Y8:Y16" si="21">1.03*Y7</f>
        <v>24.008167</v>
      </c>
      <c r="AA8" s="4" t="s">
        <v>105</v>
      </c>
      <c r="AB8" s="20">
        <f>+IF([5]SenSit_Dashboard!$F$25="No",AB17,AB26)</f>
        <v>0.01</v>
      </c>
      <c r="AC8" s="20">
        <f>+IF([5]SenSit_Dashboard!$F$25="No",AC17,AC26)</f>
        <v>1.6E-2</v>
      </c>
      <c r="AD8" s="20">
        <f>+IF([5]SenSit_Dashboard!$F$25="No",AD17,AD26)</f>
        <v>2.1999999999999999E-2</v>
      </c>
      <c r="AE8" s="20">
        <f>+IF([5]SenSit_Dashboard!$F$25="No",AE17,AE26)</f>
        <v>2.7999999999999997E-2</v>
      </c>
      <c r="AF8" s="20">
        <f>+IF([5]SenSit_Dashboard!$F$25="No",AF17,AF26)</f>
        <v>3.3999999999999996E-2</v>
      </c>
      <c r="AG8" s="20">
        <f>+IF([5]SenSit_Dashboard!$F$25="No",AG17,AG26)</f>
        <v>3.9999999999999994E-2</v>
      </c>
      <c r="AH8" s="20">
        <f>+IF([5]SenSit_Dashboard!$F$25="No",AH17,AH26)</f>
        <v>4.5999999999999992E-2</v>
      </c>
      <c r="AI8" s="20">
        <f>+IF([5]SenSit_Dashboard!$F$25="No",AI17,AI26)</f>
        <v>5.1999999999999991E-2</v>
      </c>
      <c r="AJ8" s="20">
        <f>+IF([5]SenSit_Dashboard!$F$25="No",AJ17,AJ26)</f>
        <v>5.7999999999999989E-2</v>
      </c>
      <c r="AK8" s="20">
        <f>+IF([5]SenSit_Dashboard!$F$25="No",AK17,AK26)</f>
        <v>6.3999999999999987E-2</v>
      </c>
      <c r="AL8" s="20">
        <f>+IF([5]SenSit_Dashboard!$F$25="No",AL17,AL26)</f>
        <v>6.9999999999999993E-2</v>
      </c>
      <c r="AM8" s="20">
        <f>+IF([5]SenSit_Dashboard!$F$25="No",AM17,AM26)</f>
        <v>7.5999999999999998E-2</v>
      </c>
      <c r="AN8" s="20">
        <f>+IF([5]SenSit_Dashboard!$F$25="No",AN17,AN26)</f>
        <v>8.2000000000000003E-2</v>
      </c>
      <c r="AO8" s="20">
        <f>+IF([5]SenSit_Dashboard!$F$25="No",AO17,AO26)</f>
        <v>8.8000000000000009E-2</v>
      </c>
      <c r="AP8" s="20">
        <f>+IF([5]SenSit_Dashboard!$F$25="No",AP17,AP26)</f>
        <v>9.4000000000000014E-2</v>
      </c>
      <c r="AQ8" s="20">
        <f>+IF([5]SenSit_Dashboard!$F$25="No",AQ17,AQ26)</f>
        <v>0.10000000000000002</v>
      </c>
      <c r="AR8" s="20">
        <f>+IF([5]SenSit_Dashboard!$F$25="No",AR17,AR26)</f>
        <v>0.10000000000000002</v>
      </c>
      <c r="AS8" s="20">
        <f>+IF([5]SenSit_Dashboard!$F$25="No",AS17,AS26)</f>
        <v>0.10000000000000002</v>
      </c>
      <c r="AT8" s="20">
        <f>+IF([5]SenSit_Dashboard!$F$25="No",AT17,AT26)</f>
        <v>0.10000000000000002</v>
      </c>
      <c r="AU8" s="20">
        <f>+IF([5]SenSit_Dashboard!$F$25="No",AU17,AU26)</f>
        <v>0.10000000000000002</v>
      </c>
      <c r="AV8" s="20">
        <f>+IF([5]SenSit_Dashboard!$F$25="No",AV17,AV26)</f>
        <v>0.10000000000000002</v>
      </c>
      <c r="AW8" s="20">
        <f>+IF([5]SenSit_Dashboard!$F$25="No",AW17,AW26)</f>
        <v>0.10000000000000002</v>
      </c>
      <c r="AX8" s="20">
        <f>+IF([5]SenSit_Dashboard!$F$25="No",AX17,AX26)</f>
        <v>0.10000000000000002</v>
      </c>
      <c r="AY8" s="20">
        <f>+IF([5]SenSit_Dashboard!$F$25="No",AY17,AY26)</f>
        <v>0.10000000000000002</v>
      </c>
      <c r="AZ8" s="20">
        <f>+IF([5]SenSit_Dashboard!$F$25="No",AZ17,AZ26)</f>
        <v>0.10000000000000002</v>
      </c>
      <c r="BA8" s="20">
        <f>+IF([5]SenSit_Dashboard!$F$25="No",BA17,BA26)</f>
        <v>0.10000000000000002</v>
      </c>
      <c r="BB8" s="20">
        <f>+IF([5]SenSit_Dashboard!$F$25="No",BB17,BB26)</f>
        <v>0.10000000000000002</v>
      </c>
      <c r="BC8" s="20">
        <f>+IF([5]SenSit_Dashboard!$F$25="No",BC17,BC26)</f>
        <v>0.10000000000000002</v>
      </c>
      <c r="BD8" s="20">
        <f>+IF([5]SenSit_Dashboard!$F$25="No",BD17,BD26)</f>
        <v>0.10000000000000002</v>
      </c>
      <c r="BE8" s="20">
        <f>+IF([5]SenSit_Dashboard!$F$25="No",BE17,BE26)</f>
        <v>0.10000000000000002</v>
      </c>
      <c r="BF8" s="20">
        <f>+IF([5]SenSit_Dashboard!$F$25="No",BF17,BF26)</f>
        <v>0.10000000000000002</v>
      </c>
      <c r="BG8" s="20">
        <f>+IF([5]SenSit_Dashboard!$F$25="No",BG17,BG26)</f>
        <v>0.10000000000000002</v>
      </c>
      <c r="BH8" s="20">
        <f>+IF([5]SenSit_Dashboard!$F$25="No",BH17,BH26)</f>
        <v>0.10000000000000002</v>
      </c>
      <c r="BI8" s="20">
        <f>+IF([5]SenSit_Dashboard!$F$25="No",BI17,BI26)</f>
        <v>0.10000000000000002</v>
      </c>
    </row>
    <row r="9" spans="2:61" ht="15.75" x14ac:dyDescent="0.25">
      <c r="B9" s="9" t="s">
        <v>42</v>
      </c>
      <c r="C9" s="9">
        <v>10050</v>
      </c>
      <c r="D9" s="9">
        <v>10434</v>
      </c>
      <c r="E9" s="9">
        <v>50289</v>
      </c>
      <c r="F9" s="161">
        <v>0.17233466196450362</v>
      </c>
      <c r="G9" s="55">
        <v>1.2333999999999999E-2</v>
      </c>
      <c r="H9" s="55">
        <f t="shared" si="0"/>
        <v>0.20901896320900201</v>
      </c>
      <c r="I9" s="55">
        <f>+LOSSES_SQL!I11</f>
        <v>5.6985061299961396E-3</v>
      </c>
      <c r="J9" s="57">
        <v>3.4000000000000002E-2</v>
      </c>
      <c r="L9" s="10" t="s">
        <v>37</v>
      </c>
      <c r="M9" s="10" t="s">
        <v>38</v>
      </c>
      <c r="N9" s="4">
        <v>1</v>
      </c>
      <c r="O9" s="4">
        <v>144</v>
      </c>
      <c r="P9" s="4">
        <v>75</v>
      </c>
      <c r="Q9" s="4">
        <v>2279</v>
      </c>
      <c r="R9" s="4">
        <v>4172</v>
      </c>
      <c r="S9" s="4">
        <v>4001</v>
      </c>
      <c r="T9" s="4" t="s">
        <v>110</v>
      </c>
      <c r="V9" s="40">
        <v>2025</v>
      </c>
      <c r="W9" s="37">
        <f t="shared" si="20"/>
        <v>14399.596377348978</v>
      </c>
      <c r="X9" s="165">
        <v>1</v>
      </c>
      <c r="Y9" s="39">
        <f t="shared" si="21"/>
        <v>24.72841201</v>
      </c>
      <c r="AA9" s="4" t="s">
        <v>106</v>
      </c>
      <c r="AB9" s="21">
        <f>+IF([5]SenSit_Dashboard!$F$25="No",AB18,AB27)</f>
        <v>0</v>
      </c>
      <c r="AC9" s="21">
        <f>+IF([5]SenSit_Dashboard!$F$25="No",AC18,AC27)</f>
        <v>0</v>
      </c>
      <c r="AD9" s="20">
        <f>+IF([5]SenSit_Dashboard!$F$25="No",AD18,AD27)</f>
        <v>0.02</v>
      </c>
      <c r="AE9" s="20">
        <f>+IF([5]SenSit_Dashboard!$F$25="No",AE18,AE27)</f>
        <v>2.6669999999999999E-2</v>
      </c>
      <c r="AF9" s="20">
        <f>+IF([5]SenSit_Dashboard!$F$25="No",AF18,AF27)</f>
        <v>3.3340000000000002E-2</v>
      </c>
      <c r="AG9" s="20">
        <f>+IF([5]SenSit_Dashboard!$F$25="No",AG18,AG27)</f>
        <v>4.0010000000000004E-2</v>
      </c>
      <c r="AH9" s="20">
        <f>+IF([5]SenSit_Dashboard!$F$25="No",AH18,AH27)</f>
        <v>4.6680000000000006E-2</v>
      </c>
      <c r="AI9" s="20">
        <f>+IF([5]SenSit_Dashboard!$F$25="No",AI18,AI27)</f>
        <v>5.3350000000000009E-2</v>
      </c>
      <c r="AJ9" s="20">
        <f>+IF([5]SenSit_Dashboard!$F$25="No",AJ18,AJ27)</f>
        <v>6.0020000000000011E-2</v>
      </c>
      <c r="AK9" s="20">
        <f>+IF([5]SenSit_Dashboard!$F$25="No",AK18,AK27)</f>
        <v>6.6690000000000013E-2</v>
      </c>
      <c r="AL9" s="20">
        <f>+IF([5]SenSit_Dashboard!$F$25="No",AL18,AL27)</f>
        <v>7.3360000000000009E-2</v>
      </c>
      <c r="AM9" s="20">
        <f>+IF([5]SenSit_Dashboard!$F$25="No",AM18,AM27)</f>
        <v>8.0030000000000004E-2</v>
      </c>
      <c r="AN9" s="20">
        <f>+IF([5]SenSit_Dashboard!$F$25="No",AN18,AN27)</f>
        <v>8.6699999999999999E-2</v>
      </c>
      <c r="AO9" s="20">
        <f>+IF([5]SenSit_Dashboard!$F$25="No",AO18,AO27)</f>
        <v>9.3369999999999995E-2</v>
      </c>
      <c r="AP9" s="20">
        <f>+IF([5]SenSit_Dashboard!$F$25="No",AP18,AP27)</f>
        <v>0.10003999999999999</v>
      </c>
      <c r="AQ9" s="20">
        <f>+IF([5]SenSit_Dashboard!$F$25="No",AQ18,AQ27)</f>
        <v>0.10670999999999999</v>
      </c>
      <c r="AR9" s="20">
        <f>+IF([5]SenSit_Dashboard!$F$25="No",AR18,AR27)</f>
        <v>0.10670999999999999</v>
      </c>
      <c r="AS9" s="20">
        <f>+IF([5]SenSit_Dashboard!$F$25="No",AS18,AS27)</f>
        <v>0.10670999999999999</v>
      </c>
      <c r="AT9" s="20">
        <f>+IF([5]SenSit_Dashboard!$F$25="No",AT18,AT27)</f>
        <v>0.10670999999999999</v>
      </c>
      <c r="AU9" s="20">
        <f>+IF([5]SenSit_Dashboard!$F$25="No",AU18,AU27)</f>
        <v>0.10670999999999999</v>
      </c>
      <c r="AV9" s="20">
        <f>+IF([5]SenSit_Dashboard!$F$25="No",AV18,AV27)</f>
        <v>0.10670999999999999</v>
      </c>
      <c r="AW9" s="20">
        <f>+IF([5]SenSit_Dashboard!$F$25="No",AW18,AW27)</f>
        <v>0.10670999999999999</v>
      </c>
      <c r="AX9" s="20">
        <f>+IF([5]SenSit_Dashboard!$F$25="No",AX18,AX27)</f>
        <v>0.10670999999999999</v>
      </c>
      <c r="AY9" s="20">
        <f>+IF([5]SenSit_Dashboard!$F$25="No",AY18,AY27)</f>
        <v>0.10670999999999999</v>
      </c>
      <c r="AZ9" s="20">
        <f>+IF([5]SenSit_Dashboard!$F$25="No",AZ18,AZ27)</f>
        <v>0.10670999999999999</v>
      </c>
      <c r="BA9" s="20">
        <f>+IF([5]SenSit_Dashboard!$F$25="No",BA18,BA27)</f>
        <v>0.10670999999999999</v>
      </c>
      <c r="BB9" s="20">
        <f>+IF([5]SenSit_Dashboard!$F$25="No",BB18,BB27)</f>
        <v>0.10670999999999999</v>
      </c>
      <c r="BC9" s="20">
        <f>+IF([5]SenSit_Dashboard!$F$25="No",BC18,BC27)</f>
        <v>0.10670999999999999</v>
      </c>
      <c r="BD9" s="20">
        <f>+IF([5]SenSit_Dashboard!$F$25="No",BD18,BD27)</f>
        <v>0.10670999999999999</v>
      </c>
      <c r="BE9" s="20">
        <f>+IF([5]SenSit_Dashboard!$F$25="No",BE18,BE27)</f>
        <v>0.10670999999999999</v>
      </c>
      <c r="BF9" s="20">
        <f>+IF([5]SenSit_Dashboard!$F$25="No",BF18,BF27)</f>
        <v>0.10670999999999999</v>
      </c>
      <c r="BG9" s="20">
        <f>+IF([5]SenSit_Dashboard!$F$25="No",BG18,BG27)</f>
        <v>0.10670999999999999</v>
      </c>
      <c r="BH9" s="20">
        <f>+IF([5]SenSit_Dashboard!$F$25="No",BH18,BH27)</f>
        <v>0.10670999999999999</v>
      </c>
      <c r="BI9" s="20">
        <f>+IF([5]SenSit_Dashboard!$F$25="No",BI18,BI27)</f>
        <v>0.10670999999999999</v>
      </c>
    </row>
    <row r="10" spans="2:61" ht="15.75" x14ac:dyDescent="0.25">
      <c r="B10" s="9" t="s">
        <v>45</v>
      </c>
      <c r="C10" s="9">
        <v>20030</v>
      </c>
      <c r="D10" s="9">
        <v>10434</v>
      </c>
      <c r="E10" s="9">
        <v>50289</v>
      </c>
      <c r="F10" s="161">
        <v>0.13395545770427775</v>
      </c>
      <c r="G10" s="55">
        <v>9.4719999999999995E-3</v>
      </c>
      <c r="H10" s="55">
        <f t="shared" si="0"/>
        <v>0.16051788710196749</v>
      </c>
      <c r="I10" s="55">
        <f>+LOSSES_SQL!I12</f>
        <v>5.5902961282897397E-3</v>
      </c>
      <c r="J10" s="57">
        <v>6.8000000000000005E-2</v>
      </c>
      <c r="L10" s="10" t="s">
        <v>41</v>
      </c>
      <c r="M10" s="10" t="s">
        <v>38</v>
      </c>
      <c r="N10" s="4">
        <v>1.5</v>
      </c>
      <c r="O10" s="4">
        <v>144</v>
      </c>
      <c r="P10" s="4">
        <v>76</v>
      </c>
      <c r="Q10" s="4">
        <v>2278</v>
      </c>
      <c r="R10" s="4">
        <v>4172</v>
      </c>
      <c r="S10" s="4">
        <v>4001</v>
      </c>
      <c r="T10" s="4" t="s">
        <v>110</v>
      </c>
      <c r="V10" s="40">
        <v>2026</v>
      </c>
      <c r="W10" s="37">
        <f t="shared" si="20"/>
        <v>14496.073673077215</v>
      </c>
      <c r="X10" s="165">
        <v>1</v>
      </c>
      <c r="Y10" s="39">
        <f t="shared" si="21"/>
        <v>25.470264370300001</v>
      </c>
    </row>
    <row r="11" spans="2:61" ht="15.75" x14ac:dyDescent="0.25">
      <c r="B11" s="9" t="s">
        <v>51</v>
      </c>
      <c r="C11" s="9">
        <v>20040</v>
      </c>
      <c r="D11" s="9">
        <v>10434</v>
      </c>
      <c r="E11" s="9">
        <v>50289</v>
      </c>
      <c r="F11" s="161">
        <v>8.0836041847940465E-2</v>
      </c>
      <c r="G11" s="55">
        <v>5.5370000000000003E-3</v>
      </c>
      <c r="H11" s="55">
        <f t="shared" si="0"/>
        <v>9.3833144096663226E-2</v>
      </c>
      <c r="I11" s="55">
        <f>+LOSSES_SQL!I13</f>
        <v>3.5912822819486899E-2</v>
      </c>
      <c r="J11" s="57">
        <v>3.6999999999999998E-2</v>
      </c>
      <c r="L11" s="10" t="s">
        <v>44</v>
      </c>
      <c r="M11" s="10" t="s">
        <v>38</v>
      </c>
      <c r="N11" s="4">
        <v>0.59399999999999997</v>
      </c>
      <c r="O11" s="4">
        <v>144</v>
      </c>
      <c r="P11" s="4">
        <v>77</v>
      </c>
      <c r="Q11" s="4">
        <v>2281</v>
      </c>
      <c r="R11" s="4">
        <v>4150</v>
      </c>
      <c r="S11" s="4">
        <v>4001</v>
      </c>
      <c r="T11" s="4" t="s">
        <v>110</v>
      </c>
      <c r="V11" s="40">
        <v>2027</v>
      </c>
      <c r="W11" s="37">
        <f t="shared" si="20"/>
        <v>14593.197366686831</v>
      </c>
      <c r="X11" s="165">
        <v>1</v>
      </c>
      <c r="Y11" s="39">
        <f t="shared" si="21"/>
        <v>26.234372301409003</v>
      </c>
      <c r="AA11" s="166" t="s">
        <v>366</v>
      </c>
      <c r="AB11" s="1"/>
      <c r="AC11" s="1"/>
      <c r="AD11"/>
      <c r="AE11"/>
      <c r="AF11"/>
      <c r="AG11"/>
      <c r="AH11"/>
      <c r="AI11"/>
      <c r="AJ11"/>
      <c r="AK11"/>
      <c r="AL11"/>
      <c r="AM11"/>
      <c r="AN11"/>
      <c r="AO11"/>
      <c r="AP11"/>
      <c r="AQ11"/>
      <c r="AR11" s="7"/>
      <c r="AS11" s="7"/>
      <c r="AT11" s="7"/>
      <c r="AU11" s="7"/>
      <c r="AV11" s="7"/>
      <c r="AW11" s="7"/>
      <c r="AX11" s="7"/>
      <c r="AY11" s="7"/>
      <c r="AZ11" s="7"/>
      <c r="BA11" s="7"/>
      <c r="BB11" s="7"/>
      <c r="BC11" s="7"/>
      <c r="BD11" s="7"/>
      <c r="BE11" s="7"/>
      <c r="BF11" s="7"/>
      <c r="BG11" s="7"/>
      <c r="BH11" s="7"/>
      <c r="BI11" s="7"/>
    </row>
    <row r="12" spans="2:61" ht="15.75" x14ac:dyDescent="0.25">
      <c r="B12" s="9" t="s">
        <v>54</v>
      </c>
      <c r="C12" s="9">
        <v>40040</v>
      </c>
      <c r="D12" s="9">
        <v>10434</v>
      </c>
      <c r="E12" s="9">
        <v>50289</v>
      </c>
      <c r="F12" s="161">
        <v>3.6785393820138415E-2</v>
      </c>
      <c r="G12" s="55">
        <v>2.457E-3</v>
      </c>
      <c r="H12" s="55">
        <f t="shared" si="0"/>
        <v>4.1637716280567373E-2</v>
      </c>
      <c r="I12" s="55">
        <f>+LOSSES_SQL!I14</f>
        <v>1.98071606942661E-2</v>
      </c>
      <c r="J12" s="57">
        <v>0.06</v>
      </c>
      <c r="L12" s="10" t="s">
        <v>47</v>
      </c>
      <c r="M12" s="10" t="s">
        <v>38</v>
      </c>
      <c r="N12" s="4">
        <v>1.0529999999999999</v>
      </c>
      <c r="O12" s="4">
        <v>144</v>
      </c>
      <c r="P12" s="4">
        <v>78</v>
      </c>
      <c r="Q12" s="4">
        <v>2284</v>
      </c>
      <c r="R12" s="4">
        <v>4162</v>
      </c>
      <c r="S12" s="4">
        <v>4001</v>
      </c>
      <c r="T12" s="4" t="s">
        <v>110</v>
      </c>
      <c r="V12" s="40">
        <v>2028</v>
      </c>
      <c r="W12" s="37">
        <f t="shared" si="20"/>
        <v>14690.971789043631</v>
      </c>
      <c r="X12" s="165">
        <v>1</v>
      </c>
      <c r="Y12" s="39">
        <f t="shared" si="21"/>
        <v>27.021403470451276</v>
      </c>
      <c r="AA12" s="1" t="s">
        <v>112</v>
      </c>
      <c r="AB12" s="1"/>
      <c r="AC12" s="1"/>
      <c r="AD12"/>
      <c r="AE12"/>
      <c r="AF12"/>
      <c r="AG12"/>
      <c r="AH12"/>
      <c r="AI12"/>
      <c r="AJ12"/>
      <c r="AK12"/>
      <c r="AL12"/>
      <c r="AM12"/>
      <c r="AN12"/>
      <c r="AO12"/>
      <c r="AP12"/>
      <c r="AQ12"/>
    </row>
    <row r="13" spans="2:61" ht="15.75" x14ac:dyDescent="0.25">
      <c r="B13" s="9" t="s">
        <v>56</v>
      </c>
      <c r="C13" s="9">
        <v>40050</v>
      </c>
      <c r="D13" s="9">
        <v>10434</v>
      </c>
      <c r="E13" s="9">
        <v>50289</v>
      </c>
      <c r="F13" s="161">
        <v>0.14541418631290909</v>
      </c>
      <c r="G13" s="55">
        <v>0</v>
      </c>
      <c r="H13" s="55">
        <f t="shared" si="0"/>
        <v>0</v>
      </c>
      <c r="I13" s="55">
        <f>+LOSSES_SQL!I15</f>
        <v>-7.6050816444034005E-4</v>
      </c>
      <c r="J13" s="57">
        <v>3.1E-2</v>
      </c>
      <c r="L13" s="10" t="s">
        <v>49</v>
      </c>
      <c r="M13" s="10" t="s">
        <v>38</v>
      </c>
      <c r="N13" s="4">
        <v>1.1000000000000001</v>
      </c>
      <c r="O13" s="4">
        <v>144</v>
      </c>
      <c r="P13" s="4">
        <v>79</v>
      </c>
      <c r="Q13" s="4">
        <v>2290</v>
      </c>
      <c r="R13" s="4">
        <v>4142</v>
      </c>
      <c r="S13" s="4">
        <v>4001</v>
      </c>
      <c r="T13" s="4" t="s">
        <v>110</v>
      </c>
      <c r="V13" s="40">
        <v>2029</v>
      </c>
      <c r="W13" s="37">
        <f t="shared" si="20"/>
        <v>14789.401300030222</v>
      </c>
      <c r="X13" s="165">
        <v>1</v>
      </c>
      <c r="Y13" s="39">
        <f t="shared" si="21"/>
        <v>27.832045574564816</v>
      </c>
      <c r="AA13"/>
      <c r="AB13"/>
      <c r="AC13"/>
      <c r="AD13"/>
      <c r="AE13"/>
      <c r="AF13"/>
      <c r="AG13"/>
      <c r="AH13"/>
      <c r="AI13"/>
      <c r="AJ13"/>
      <c r="AK13"/>
      <c r="AL13"/>
      <c r="AM13"/>
      <c r="AN13"/>
      <c r="AO13"/>
      <c r="AP13"/>
      <c r="AQ13"/>
    </row>
    <row r="14" spans="2:61" ht="15.75" x14ac:dyDescent="0.25">
      <c r="B14" s="9" t="s">
        <v>173</v>
      </c>
      <c r="C14" s="9">
        <v>60050</v>
      </c>
      <c r="D14" s="9">
        <v>10434</v>
      </c>
      <c r="E14" s="9">
        <v>50289</v>
      </c>
      <c r="F14" s="32">
        <v>0</v>
      </c>
      <c r="G14" s="32">
        <v>0</v>
      </c>
      <c r="H14" s="33">
        <f t="shared" si="0"/>
        <v>0</v>
      </c>
      <c r="I14" s="56">
        <v>0.02</v>
      </c>
      <c r="J14" s="24">
        <v>0.05</v>
      </c>
      <c r="L14" s="10" t="s">
        <v>52</v>
      </c>
      <c r="M14" s="10" t="s">
        <v>38</v>
      </c>
      <c r="N14" s="4">
        <v>1.55</v>
      </c>
      <c r="O14" s="4">
        <v>144</v>
      </c>
      <c r="P14" s="4">
        <v>80</v>
      </c>
      <c r="Q14" s="4">
        <v>1057</v>
      </c>
      <c r="R14" s="4">
        <v>4217</v>
      </c>
      <c r="S14" s="4">
        <v>4005</v>
      </c>
      <c r="T14" s="4" t="s">
        <v>110</v>
      </c>
      <c r="V14" s="40">
        <v>2030</v>
      </c>
      <c r="W14" s="37">
        <f t="shared" si="20"/>
        <v>14888.490288740424</v>
      </c>
      <c r="X14" s="165">
        <v>1</v>
      </c>
      <c r="Y14" s="39">
        <f t="shared" si="21"/>
        <v>28.667006941801763</v>
      </c>
      <c r="AA14" s="164" t="s">
        <v>113</v>
      </c>
      <c r="AB14" s="164">
        <v>2017</v>
      </c>
      <c r="AC14" s="164">
        <v>2018</v>
      </c>
      <c r="AD14" s="164">
        <v>2019</v>
      </c>
      <c r="AE14" s="164">
        <f>1+AD14</f>
        <v>2020</v>
      </c>
      <c r="AF14" s="164">
        <f t="shared" ref="AF14" si="22">1+AE14</f>
        <v>2021</v>
      </c>
      <c r="AG14" s="164">
        <f t="shared" ref="AG14" si="23">1+AF14</f>
        <v>2022</v>
      </c>
      <c r="AH14" s="164">
        <f t="shared" ref="AH14" si="24">1+AG14</f>
        <v>2023</v>
      </c>
      <c r="AI14" s="164">
        <f t="shared" ref="AI14" si="25">1+AH14</f>
        <v>2024</v>
      </c>
      <c r="AJ14" s="164">
        <f t="shared" ref="AJ14" si="26">1+AI14</f>
        <v>2025</v>
      </c>
      <c r="AK14" s="164">
        <f t="shared" ref="AK14" si="27">1+AJ14</f>
        <v>2026</v>
      </c>
      <c r="AL14" s="164">
        <f t="shared" ref="AL14" si="28">1+AK14</f>
        <v>2027</v>
      </c>
      <c r="AM14" s="164">
        <f t="shared" ref="AM14" si="29">1+AL14</f>
        <v>2028</v>
      </c>
      <c r="AN14" s="164">
        <f t="shared" ref="AN14" si="30">1+AM14</f>
        <v>2029</v>
      </c>
      <c r="AO14" s="164">
        <f t="shared" ref="AO14" si="31">1+AN14</f>
        <v>2030</v>
      </c>
      <c r="AP14" s="164">
        <f t="shared" ref="AP14" si="32">1+AO14</f>
        <v>2031</v>
      </c>
      <c r="AQ14" s="164">
        <f t="shared" ref="AQ14" si="33">1+AP14</f>
        <v>2032</v>
      </c>
      <c r="AR14" s="164">
        <f t="shared" ref="AR14" si="34">1+AQ14</f>
        <v>2033</v>
      </c>
      <c r="AS14" s="164">
        <f t="shared" ref="AS14" si="35">1+AR14</f>
        <v>2034</v>
      </c>
      <c r="AT14" s="164">
        <f t="shared" ref="AT14" si="36">1+AS14</f>
        <v>2035</v>
      </c>
      <c r="AU14" s="164">
        <f t="shared" ref="AU14" si="37">1+AT14</f>
        <v>2036</v>
      </c>
      <c r="AV14" s="164">
        <f t="shared" ref="AV14" si="38">1+AU14</f>
        <v>2037</v>
      </c>
      <c r="AW14" s="164">
        <f t="shared" ref="AW14" si="39">1+AV14</f>
        <v>2038</v>
      </c>
      <c r="AX14" s="164">
        <f t="shared" ref="AX14" si="40">1+AW14</f>
        <v>2039</v>
      </c>
      <c r="AY14" s="164">
        <f t="shared" ref="AY14" si="41">1+AX14</f>
        <v>2040</v>
      </c>
      <c r="AZ14" s="164">
        <f t="shared" ref="AZ14" si="42">1+AY14</f>
        <v>2041</v>
      </c>
      <c r="BA14" s="164">
        <f t="shared" ref="BA14" si="43">1+AZ14</f>
        <v>2042</v>
      </c>
      <c r="BB14" s="164">
        <f t="shared" ref="BB14" si="44">1+BA14</f>
        <v>2043</v>
      </c>
      <c r="BC14" s="164">
        <f t="shared" ref="BC14" si="45">1+BB14</f>
        <v>2044</v>
      </c>
      <c r="BD14" s="164">
        <f t="shared" ref="BD14" si="46">1+BC14</f>
        <v>2045</v>
      </c>
      <c r="BE14" s="164">
        <f t="shared" ref="BE14" si="47">1+BD14</f>
        <v>2046</v>
      </c>
      <c r="BF14" s="164">
        <f t="shared" ref="BF14" si="48">1+BE14</f>
        <v>2047</v>
      </c>
      <c r="BG14" s="164">
        <f t="shared" ref="BG14" si="49">1+BF14</f>
        <v>2048</v>
      </c>
      <c r="BH14" s="164">
        <f t="shared" ref="BH14" si="50">1+BG14</f>
        <v>2049</v>
      </c>
      <c r="BI14" s="164">
        <f t="shared" ref="BI14" si="51">1+BH14</f>
        <v>2050</v>
      </c>
    </row>
    <row r="15" spans="2:61" ht="15.75" x14ac:dyDescent="0.25">
      <c r="B15" s="9" t="s">
        <v>174</v>
      </c>
      <c r="C15" s="9">
        <v>60060</v>
      </c>
      <c r="D15" s="9">
        <v>10434</v>
      </c>
      <c r="E15" s="9">
        <v>50289</v>
      </c>
      <c r="F15" s="32">
        <v>0</v>
      </c>
      <c r="G15" s="32">
        <v>0</v>
      </c>
      <c r="H15" s="33">
        <f t="shared" si="0"/>
        <v>0</v>
      </c>
      <c r="I15" s="56">
        <v>0.02</v>
      </c>
      <c r="J15" s="24">
        <v>0.05</v>
      </c>
      <c r="L15" s="10" t="s">
        <v>55</v>
      </c>
      <c r="M15" s="10" t="s">
        <v>50</v>
      </c>
      <c r="N15" s="4">
        <v>54</v>
      </c>
      <c r="O15" s="4">
        <v>79</v>
      </c>
      <c r="P15" s="4">
        <v>1</v>
      </c>
      <c r="Q15" s="4">
        <v>474</v>
      </c>
      <c r="R15" s="4">
        <v>474</v>
      </c>
      <c r="S15" s="4">
        <v>4003</v>
      </c>
      <c r="T15" s="4" t="s">
        <v>92</v>
      </c>
      <c r="V15" s="40">
        <v>2031</v>
      </c>
      <c r="W15" s="37">
        <f t="shared" si="20"/>
        <v>14988.243173674984</v>
      </c>
      <c r="X15" s="165">
        <v>1</v>
      </c>
      <c r="Y15" s="39">
        <f t="shared" si="21"/>
        <v>29.527017150055816</v>
      </c>
      <c r="AA15" s="4" t="s">
        <v>104</v>
      </c>
      <c r="AB15" s="20">
        <v>0.55000000000000004</v>
      </c>
      <c r="AC15" s="20">
        <v>0.55000000000000004</v>
      </c>
      <c r="AD15" s="20">
        <v>0.55000000000000004</v>
      </c>
      <c r="AE15" s="20">
        <f>+AD15+0.04</f>
        <v>0.59000000000000008</v>
      </c>
      <c r="AF15" s="20">
        <f>+AE15</f>
        <v>0.59000000000000008</v>
      </c>
      <c r="AG15" s="20">
        <f>+AF15</f>
        <v>0.59000000000000008</v>
      </c>
      <c r="AH15" s="20">
        <f>+AG15+0.04</f>
        <v>0.63000000000000012</v>
      </c>
      <c r="AI15" s="20">
        <f>+AH15</f>
        <v>0.63000000000000012</v>
      </c>
      <c r="AJ15" s="20">
        <f>+AI15</f>
        <v>0.63000000000000012</v>
      </c>
      <c r="AK15" s="20">
        <f>+AJ15+0.04</f>
        <v>0.67000000000000015</v>
      </c>
      <c r="AL15" s="20">
        <f>+AK15</f>
        <v>0.67000000000000015</v>
      </c>
      <c r="AM15" s="20">
        <f>+AL15</f>
        <v>0.67000000000000015</v>
      </c>
      <c r="AN15" s="20">
        <f>+AM15+0.04</f>
        <v>0.71000000000000019</v>
      </c>
      <c r="AO15" s="20">
        <f>+AN15</f>
        <v>0.71000000000000019</v>
      </c>
      <c r="AP15" s="20">
        <f>+AO15</f>
        <v>0.71000000000000019</v>
      </c>
      <c r="AQ15" s="20">
        <f>+AP15+0.04</f>
        <v>0.75000000000000022</v>
      </c>
      <c r="AR15" s="20">
        <f>+AQ15</f>
        <v>0.75000000000000022</v>
      </c>
      <c r="AS15" s="20">
        <f t="shared" ref="AS15" si="52">+AR15</f>
        <v>0.75000000000000022</v>
      </c>
      <c r="AT15" s="20">
        <f t="shared" ref="AT15" si="53">+AS15</f>
        <v>0.75000000000000022</v>
      </c>
      <c r="AU15" s="20">
        <f t="shared" ref="AU15" si="54">+AT15</f>
        <v>0.75000000000000022</v>
      </c>
      <c r="AV15" s="20">
        <f t="shared" ref="AV15" si="55">+AU15</f>
        <v>0.75000000000000022</v>
      </c>
      <c r="AW15" s="20">
        <f t="shared" ref="AW15" si="56">+AV15</f>
        <v>0.75000000000000022</v>
      </c>
      <c r="AX15" s="20">
        <f t="shared" ref="AX15" si="57">+AW15</f>
        <v>0.75000000000000022</v>
      </c>
      <c r="AY15" s="20">
        <f t="shared" ref="AY15" si="58">+AX15</f>
        <v>0.75000000000000022</v>
      </c>
      <c r="AZ15" s="20">
        <f t="shared" ref="AZ15" si="59">+AY15</f>
        <v>0.75000000000000022</v>
      </c>
      <c r="BA15" s="20">
        <f t="shared" ref="BA15" si="60">+AZ15</f>
        <v>0.75000000000000022</v>
      </c>
      <c r="BB15" s="20">
        <f t="shared" ref="BB15" si="61">+BA15</f>
        <v>0.75000000000000022</v>
      </c>
      <c r="BC15" s="20">
        <f t="shared" ref="BC15" si="62">+BB15</f>
        <v>0.75000000000000022</v>
      </c>
      <c r="BD15" s="20">
        <f t="shared" ref="BD15" si="63">+BC15</f>
        <v>0.75000000000000022</v>
      </c>
      <c r="BE15" s="20">
        <f t="shared" ref="BE15" si="64">+BD15</f>
        <v>0.75000000000000022</v>
      </c>
      <c r="BF15" s="20">
        <f t="shared" ref="BF15" si="65">+BE15</f>
        <v>0.75000000000000022</v>
      </c>
      <c r="BG15" s="20">
        <f t="shared" ref="BG15" si="66">+BF15</f>
        <v>0.75000000000000022</v>
      </c>
      <c r="BH15" s="20">
        <f t="shared" ref="BH15" si="67">+BG15</f>
        <v>0.75000000000000022</v>
      </c>
      <c r="BI15" s="20">
        <f t="shared" ref="BI15" si="68">+BH15</f>
        <v>0.75000000000000022</v>
      </c>
    </row>
    <row r="16" spans="2:61" ht="15.75" x14ac:dyDescent="0.25">
      <c r="B16" s="9" t="s">
        <v>172</v>
      </c>
      <c r="C16" s="9">
        <v>60080</v>
      </c>
      <c r="D16" s="9">
        <v>10434</v>
      </c>
      <c r="E16" s="9">
        <v>50289</v>
      </c>
      <c r="F16" s="32">
        <v>0.3</v>
      </c>
      <c r="G16" s="33">
        <v>0</v>
      </c>
      <c r="H16" s="33">
        <f t="shared" si="0"/>
        <v>0</v>
      </c>
      <c r="I16" s="56">
        <v>8.9999999999999993E-3</v>
      </c>
      <c r="J16" s="24">
        <v>0.05</v>
      </c>
      <c r="L16" s="10" t="s">
        <v>57</v>
      </c>
      <c r="M16" s="10" t="s">
        <v>53</v>
      </c>
      <c r="N16" s="4">
        <v>1.8</v>
      </c>
      <c r="O16" s="4">
        <v>89</v>
      </c>
      <c r="P16" s="4">
        <v>28</v>
      </c>
      <c r="Q16" s="4">
        <v>1166</v>
      </c>
      <c r="R16" s="4">
        <v>4466</v>
      </c>
      <c r="S16" s="4">
        <v>4003</v>
      </c>
      <c r="T16" s="4" t="s">
        <v>104</v>
      </c>
      <c r="V16" s="40">
        <v>2032</v>
      </c>
      <c r="W16" s="37">
        <f t="shared" si="20"/>
        <v>15088.664402938606</v>
      </c>
      <c r="X16" s="165">
        <v>1</v>
      </c>
      <c r="Y16" s="39">
        <f t="shared" si="21"/>
        <v>30.41282766455749</v>
      </c>
      <c r="AA16" s="4" t="s">
        <v>136</v>
      </c>
      <c r="AB16" s="20">
        <f>+AB15-AB17</f>
        <v>0.54</v>
      </c>
      <c r="AC16" s="20">
        <f t="shared" ref="AC16:BI16" si="69">+AC15-AC17</f>
        <v>0.53400000000000003</v>
      </c>
      <c r="AD16" s="20">
        <f t="shared" si="69"/>
        <v>0.52800000000000002</v>
      </c>
      <c r="AE16" s="20">
        <f t="shared" si="69"/>
        <v>0.56200000000000006</v>
      </c>
      <c r="AF16" s="20">
        <f t="shared" si="69"/>
        <v>0.55600000000000005</v>
      </c>
      <c r="AG16" s="20">
        <f t="shared" si="69"/>
        <v>0.55000000000000004</v>
      </c>
      <c r="AH16" s="20">
        <f t="shared" si="69"/>
        <v>0.58400000000000007</v>
      </c>
      <c r="AI16" s="20">
        <f t="shared" si="69"/>
        <v>0.57800000000000007</v>
      </c>
      <c r="AJ16" s="20">
        <f t="shared" si="69"/>
        <v>0.57200000000000017</v>
      </c>
      <c r="AK16" s="20">
        <f t="shared" si="69"/>
        <v>0.60600000000000021</v>
      </c>
      <c r="AL16" s="20">
        <f t="shared" si="69"/>
        <v>0.6000000000000002</v>
      </c>
      <c r="AM16" s="20">
        <f t="shared" si="69"/>
        <v>0.59400000000000019</v>
      </c>
      <c r="AN16" s="20">
        <f t="shared" si="69"/>
        <v>0.62800000000000022</v>
      </c>
      <c r="AO16" s="20">
        <f t="shared" si="69"/>
        <v>0.62200000000000022</v>
      </c>
      <c r="AP16" s="20">
        <f t="shared" si="69"/>
        <v>0.61600000000000021</v>
      </c>
      <c r="AQ16" s="20">
        <f t="shared" si="69"/>
        <v>0.65000000000000024</v>
      </c>
      <c r="AR16" s="20">
        <f t="shared" si="69"/>
        <v>0.65000000000000024</v>
      </c>
      <c r="AS16" s="20">
        <f t="shared" si="69"/>
        <v>0.65000000000000024</v>
      </c>
      <c r="AT16" s="20">
        <f t="shared" si="69"/>
        <v>0.65000000000000024</v>
      </c>
      <c r="AU16" s="20">
        <f t="shared" si="69"/>
        <v>0.65000000000000024</v>
      </c>
      <c r="AV16" s="20">
        <f t="shared" si="69"/>
        <v>0.65000000000000024</v>
      </c>
      <c r="AW16" s="20">
        <f t="shared" si="69"/>
        <v>0.65000000000000024</v>
      </c>
      <c r="AX16" s="20">
        <f t="shared" si="69"/>
        <v>0.65000000000000024</v>
      </c>
      <c r="AY16" s="20">
        <f t="shared" si="69"/>
        <v>0.65000000000000024</v>
      </c>
      <c r="AZ16" s="20">
        <f t="shared" si="69"/>
        <v>0.65000000000000024</v>
      </c>
      <c r="BA16" s="20">
        <f t="shared" si="69"/>
        <v>0.65000000000000024</v>
      </c>
      <c r="BB16" s="20">
        <f t="shared" si="69"/>
        <v>0.65000000000000024</v>
      </c>
      <c r="BC16" s="20">
        <f t="shared" si="69"/>
        <v>0.65000000000000024</v>
      </c>
      <c r="BD16" s="20">
        <f t="shared" si="69"/>
        <v>0.65000000000000024</v>
      </c>
      <c r="BE16" s="20">
        <f t="shared" si="69"/>
        <v>0.65000000000000024</v>
      </c>
      <c r="BF16" s="20">
        <f t="shared" si="69"/>
        <v>0.65000000000000024</v>
      </c>
      <c r="BG16" s="20">
        <f t="shared" si="69"/>
        <v>0.65000000000000024</v>
      </c>
      <c r="BH16" s="20">
        <f t="shared" si="69"/>
        <v>0.65000000000000024</v>
      </c>
      <c r="BI16" s="20">
        <f t="shared" si="69"/>
        <v>0.65000000000000024</v>
      </c>
    </row>
    <row r="17" spans="12:61" x14ac:dyDescent="0.25">
      <c r="L17" s="10" t="s">
        <v>58</v>
      </c>
      <c r="M17" s="10" t="s">
        <v>59</v>
      </c>
      <c r="N17" s="4">
        <v>20</v>
      </c>
      <c r="O17" s="4">
        <v>96</v>
      </c>
      <c r="P17" s="4">
        <v>44</v>
      </c>
      <c r="Q17" s="4">
        <v>12511</v>
      </c>
      <c r="R17" s="4">
        <v>12511</v>
      </c>
      <c r="S17" s="4">
        <v>4003</v>
      </c>
      <c r="T17" s="4" t="s">
        <v>110</v>
      </c>
      <c r="V17" s="138" t="s">
        <v>269</v>
      </c>
      <c r="AA17" s="4" t="s">
        <v>105</v>
      </c>
      <c r="AB17" s="20">
        <v>0.01</v>
      </c>
      <c r="AC17" s="20">
        <f>+AB17+0.006</f>
        <v>1.6E-2</v>
      </c>
      <c r="AD17" s="20">
        <f t="shared" ref="AD17" si="70">+AC17+0.006</f>
        <v>2.1999999999999999E-2</v>
      </c>
      <c r="AE17" s="20">
        <f t="shared" ref="AE17" si="71">+AD17+0.006</f>
        <v>2.7999999999999997E-2</v>
      </c>
      <c r="AF17" s="20">
        <f t="shared" ref="AF17" si="72">+AE17+0.006</f>
        <v>3.3999999999999996E-2</v>
      </c>
      <c r="AG17" s="20">
        <f t="shared" ref="AG17" si="73">+AF17+0.006</f>
        <v>3.9999999999999994E-2</v>
      </c>
      <c r="AH17" s="20">
        <f t="shared" ref="AH17" si="74">+AG17+0.006</f>
        <v>4.5999999999999992E-2</v>
      </c>
      <c r="AI17" s="20">
        <f t="shared" ref="AI17" si="75">+AH17+0.006</f>
        <v>5.1999999999999991E-2</v>
      </c>
      <c r="AJ17" s="20">
        <f t="shared" ref="AJ17" si="76">+AI17+0.006</f>
        <v>5.7999999999999989E-2</v>
      </c>
      <c r="AK17" s="20">
        <f t="shared" ref="AK17" si="77">+AJ17+0.006</f>
        <v>6.3999999999999987E-2</v>
      </c>
      <c r="AL17" s="20">
        <f t="shared" ref="AL17" si="78">+AK17+0.006</f>
        <v>6.9999999999999993E-2</v>
      </c>
      <c r="AM17" s="20">
        <f t="shared" ref="AM17" si="79">+AL17+0.006</f>
        <v>7.5999999999999998E-2</v>
      </c>
      <c r="AN17" s="20">
        <f t="shared" ref="AN17" si="80">+AM17+0.006</f>
        <v>8.2000000000000003E-2</v>
      </c>
      <c r="AO17" s="20">
        <f t="shared" ref="AO17" si="81">+AN17+0.006</f>
        <v>8.8000000000000009E-2</v>
      </c>
      <c r="AP17" s="20">
        <f t="shared" ref="AP17" si="82">+AO17+0.006</f>
        <v>9.4000000000000014E-2</v>
      </c>
      <c r="AQ17" s="20">
        <f t="shared" ref="AQ17" si="83">+AP17+0.006</f>
        <v>0.10000000000000002</v>
      </c>
      <c r="AR17" s="20">
        <f>+AQ17</f>
        <v>0.10000000000000002</v>
      </c>
      <c r="AS17" s="20">
        <f t="shared" ref="AS17:AS18" si="84">+AR17</f>
        <v>0.10000000000000002</v>
      </c>
      <c r="AT17" s="20">
        <f t="shared" ref="AT17:AT18" si="85">+AS17</f>
        <v>0.10000000000000002</v>
      </c>
      <c r="AU17" s="20">
        <f t="shared" ref="AU17:AU18" si="86">+AT17</f>
        <v>0.10000000000000002</v>
      </c>
      <c r="AV17" s="20">
        <f t="shared" ref="AV17:AV18" si="87">+AU17</f>
        <v>0.10000000000000002</v>
      </c>
      <c r="AW17" s="20">
        <f t="shared" ref="AW17:AW18" si="88">+AV17</f>
        <v>0.10000000000000002</v>
      </c>
      <c r="AX17" s="20">
        <f t="shared" ref="AX17:AX18" si="89">+AW17</f>
        <v>0.10000000000000002</v>
      </c>
      <c r="AY17" s="20">
        <f t="shared" ref="AY17:AY18" si="90">+AX17</f>
        <v>0.10000000000000002</v>
      </c>
      <c r="AZ17" s="20">
        <f t="shared" ref="AZ17:AZ18" si="91">+AY17</f>
        <v>0.10000000000000002</v>
      </c>
      <c r="BA17" s="20">
        <f t="shared" ref="BA17:BA18" si="92">+AZ17</f>
        <v>0.10000000000000002</v>
      </c>
      <c r="BB17" s="20">
        <f t="shared" ref="BB17:BB18" si="93">+BA17</f>
        <v>0.10000000000000002</v>
      </c>
      <c r="BC17" s="20">
        <f t="shared" ref="BC17:BC18" si="94">+BB17</f>
        <v>0.10000000000000002</v>
      </c>
      <c r="BD17" s="20">
        <f t="shared" ref="BD17:BD18" si="95">+BC17</f>
        <v>0.10000000000000002</v>
      </c>
      <c r="BE17" s="20">
        <f t="shared" ref="BE17:BE18" si="96">+BD17</f>
        <v>0.10000000000000002</v>
      </c>
      <c r="BF17" s="20">
        <f t="shared" ref="BF17:BF18" si="97">+BE17</f>
        <v>0.10000000000000002</v>
      </c>
      <c r="BG17" s="20">
        <f t="shared" ref="BG17:BG18" si="98">+BF17</f>
        <v>0.10000000000000002</v>
      </c>
      <c r="BH17" s="20">
        <f t="shared" ref="BH17:BH18" si="99">+BG17</f>
        <v>0.10000000000000002</v>
      </c>
      <c r="BI17" s="20">
        <f t="shared" ref="BI17:BI18" si="100">+BH17</f>
        <v>0.10000000000000002</v>
      </c>
    </row>
    <row r="18" spans="12:61" x14ac:dyDescent="0.25">
      <c r="L18" s="10" t="s">
        <v>60</v>
      </c>
      <c r="M18" s="10" t="s">
        <v>59</v>
      </c>
      <c r="N18" s="4">
        <v>20</v>
      </c>
      <c r="O18" s="4">
        <v>96</v>
      </c>
      <c r="P18" s="4">
        <v>45</v>
      </c>
      <c r="Q18" s="4">
        <v>12510</v>
      </c>
      <c r="R18" s="4">
        <v>12510</v>
      </c>
      <c r="S18" s="4">
        <v>4003</v>
      </c>
      <c r="T18" s="4" t="s">
        <v>110</v>
      </c>
      <c r="AA18" s="4" t="s">
        <v>106</v>
      </c>
      <c r="AB18" s="21">
        <v>0</v>
      </c>
      <c r="AC18" s="21">
        <v>0</v>
      </c>
      <c r="AD18" s="20">
        <v>0.02</v>
      </c>
      <c r="AE18" s="20">
        <f>+AD18+0.00667</f>
        <v>2.6669999999999999E-2</v>
      </c>
      <c r="AF18" s="20">
        <f t="shared" ref="AF18" si="101">+AE18+0.00667</f>
        <v>3.3340000000000002E-2</v>
      </c>
      <c r="AG18" s="20">
        <f t="shared" ref="AG18" si="102">+AF18+0.00667</f>
        <v>4.0010000000000004E-2</v>
      </c>
      <c r="AH18" s="20">
        <f t="shared" ref="AH18" si="103">+AG18+0.00667</f>
        <v>4.6680000000000006E-2</v>
      </c>
      <c r="AI18" s="20">
        <f t="shared" ref="AI18" si="104">+AH18+0.00667</f>
        <v>5.3350000000000009E-2</v>
      </c>
      <c r="AJ18" s="20">
        <f t="shared" ref="AJ18" si="105">+AI18+0.00667</f>
        <v>6.0020000000000011E-2</v>
      </c>
      <c r="AK18" s="20">
        <f t="shared" ref="AK18" si="106">+AJ18+0.00667</f>
        <v>6.6690000000000013E-2</v>
      </c>
      <c r="AL18" s="20">
        <f t="shared" ref="AL18" si="107">+AK18+0.00667</f>
        <v>7.3360000000000009E-2</v>
      </c>
      <c r="AM18" s="20">
        <f t="shared" ref="AM18" si="108">+AL18+0.00667</f>
        <v>8.0030000000000004E-2</v>
      </c>
      <c r="AN18" s="20">
        <f t="shared" ref="AN18" si="109">+AM18+0.00667</f>
        <v>8.6699999999999999E-2</v>
      </c>
      <c r="AO18" s="20">
        <f t="shared" ref="AO18" si="110">+AN18+0.00667</f>
        <v>9.3369999999999995E-2</v>
      </c>
      <c r="AP18" s="20">
        <f t="shared" ref="AP18" si="111">+AO18+0.00667</f>
        <v>0.10003999999999999</v>
      </c>
      <c r="AQ18" s="20">
        <f t="shared" ref="AQ18" si="112">+AP18+0.00667</f>
        <v>0.10670999999999999</v>
      </c>
      <c r="AR18" s="20">
        <f>+AQ18</f>
        <v>0.10670999999999999</v>
      </c>
      <c r="AS18" s="20">
        <f t="shared" si="84"/>
        <v>0.10670999999999999</v>
      </c>
      <c r="AT18" s="20">
        <f t="shared" si="85"/>
        <v>0.10670999999999999</v>
      </c>
      <c r="AU18" s="20">
        <f t="shared" si="86"/>
        <v>0.10670999999999999</v>
      </c>
      <c r="AV18" s="20">
        <f t="shared" si="87"/>
        <v>0.10670999999999999</v>
      </c>
      <c r="AW18" s="20">
        <f t="shared" si="88"/>
        <v>0.10670999999999999</v>
      </c>
      <c r="AX18" s="20">
        <f t="shared" si="89"/>
        <v>0.10670999999999999</v>
      </c>
      <c r="AY18" s="20">
        <f t="shared" si="90"/>
        <v>0.10670999999999999</v>
      </c>
      <c r="AZ18" s="20">
        <f t="shared" si="91"/>
        <v>0.10670999999999999</v>
      </c>
      <c r="BA18" s="20">
        <f t="shared" si="92"/>
        <v>0.10670999999999999</v>
      </c>
      <c r="BB18" s="20">
        <f t="shared" si="93"/>
        <v>0.10670999999999999</v>
      </c>
      <c r="BC18" s="20">
        <f t="shared" si="94"/>
        <v>0.10670999999999999</v>
      </c>
      <c r="BD18" s="20">
        <f t="shared" si="95"/>
        <v>0.10670999999999999</v>
      </c>
      <c r="BE18" s="20">
        <f t="shared" si="96"/>
        <v>0.10670999999999999</v>
      </c>
      <c r="BF18" s="20">
        <f t="shared" si="97"/>
        <v>0.10670999999999999</v>
      </c>
      <c r="BG18" s="20">
        <f t="shared" si="98"/>
        <v>0.10670999999999999</v>
      </c>
      <c r="BH18" s="20">
        <f t="shared" si="99"/>
        <v>0.10670999999999999</v>
      </c>
      <c r="BI18" s="20">
        <f t="shared" si="100"/>
        <v>0.10670999999999999</v>
      </c>
    </row>
    <row r="19" spans="12:61" x14ac:dyDescent="0.25">
      <c r="L19" s="10" t="s">
        <v>62</v>
      </c>
      <c r="M19" s="10" t="s">
        <v>63</v>
      </c>
      <c r="N19" s="4">
        <v>1.8</v>
      </c>
      <c r="O19" s="4">
        <v>91</v>
      </c>
      <c r="P19" s="4">
        <v>30</v>
      </c>
      <c r="Q19" s="4">
        <v>1168</v>
      </c>
      <c r="R19" s="4">
        <v>4466</v>
      </c>
      <c r="S19" s="4">
        <v>4003</v>
      </c>
      <c r="T19" s="4" t="s">
        <v>104</v>
      </c>
      <c r="V19" s="42" t="s">
        <v>270</v>
      </c>
      <c r="AL19" s="167"/>
      <c r="AM19" s="167"/>
      <c r="AN19" s="167"/>
      <c r="AO19" s="167"/>
      <c r="AP19" s="167"/>
      <c r="AQ19" s="167"/>
      <c r="AR19" s="167"/>
      <c r="AS19" s="167"/>
      <c r="AT19" s="167"/>
      <c r="AU19" s="167"/>
    </row>
    <row r="20" spans="12:61" x14ac:dyDescent="0.25">
      <c r="L20" s="10" t="s">
        <v>64</v>
      </c>
      <c r="M20" s="10" t="s">
        <v>65</v>
      </c>
      <c r="N20" s="4">
        <v>117.5</v>
      </c>
      <c r="O20" s="4">
        <v>92</v>
      </c>
      <c r="P20" s="4">
        <v>33</v>
      </c>
      <c r="Q20" s="4">
        <v>1187</v>
      </c>
      <c r="R20" s="4">
        <v>1187</v>
      </c>
      <c r="S20" s="4">
        <v>4003</v>
      </c>
      <c r="T20" s="4" t="s">
        <v>110</v>
      </c>
      <c r="V20" s="60" t="s">
        <v>271</v>
      </c>
      <c r="AA20" s="42" t="s">
        <v>364</v>
      </c>
    </row>
    <row r="21" spans="12:61" x14ac:dyDescent="0.25">
      <c r="L21" s="10" t="s">
        <v>66</v>
      </c>
      <c r="M21" s="10" t="s">
        <v>65</v>
      </c>
      <c r="N21" s="4">
        <v>117</v>
      </c>
      <c r="O21" s="4">
        <v>92</v>
      </c>
      <c r="P21" s="4">
        <v>32</v>
      </c>
      <c r="Q21" s="4">
        <v>1186</v>
      </c>
      <c r="R21" s="4">
        <v>1186</v>
      </c>
      <c r="S21" s="4">
        <v>4003</v>
      </c>
      <c r="T21" s="4" t="s">
        <v>110</v>
      </c>
      <c r="V21" s="60" t="s">
        <v>272</v>
      </c>
      <c r="AA21" s="1" t="s">
        <v>112</v>
      </c>
    </row>
    <row r="22" spans="12:61" x14ac:dyDescent="0.25">
      <c r="L22" s="10" t="s">
        <v>67</v>
      </c>
      <c r="M22" s="10" t="s">
        <v>65</v>
      </c>
      <c r="N22" s="4">
        <v>117.5</v>
      </c>
      <c r="O22" s="4">
        <v>92</v>
      </c>
      <c r="P22" s="4">
        <v>31</v>
      </c>
      <c r="Q22" s="4">
        <v>1185</v>
      </c>
      <c r="R22" s="4">
        <v>1185</v>
      </c>
      <c r="S22" s="4">
        <v>4003</v>
      </c>
      <c r="T22" s="4" t="s">
        <v>110</v>
      </c>
    </row>
    <row r="23" spans="12:61" x14ac:dyDescent="0.25">
      <c r="L23" s="10" t="s">
        <v>69</v>
      </c>
      <c r="M23" s="10" t="s">
        <v>70</v>
      </c>
      <c r="N23" s="4">
        <v>2.0219999999999998</v>
      </c>
      <c r="O23" s="4">
        <v>85</v>
      </c>
      <c r="P23" s="4">
        <v>9</v>
      </c>
      <c r="Q23" s="4">
        <v>831</v>
      </c>
      <c r="R23" s="4">
        <v>4446</v>
      </c>
      <c r="S23" s="4">
        <v>4003</v>
      </c>
      <c r="T23" s="4" t="s">
        <v>104</v>
      </c>
      <c r="AA23" s="157" t="s">
        <v>113</v>
      </c>
      <c r="AB23" s="157">
        <v>2017</v>
      </c>
      <c r="AC23" s="157">
        <v>2018</v>
      </c>
      <c r="AD23" s="157">
        <v>2019</v>
      </c>
      <c r="AE23" s="157">
        <v>2020</v>
      </c>
      <c r="AF23" s="157">
        <v>2021</v>
      </c>
      <c r="AG23" s="157">
        <v>2022</v>
      </c>
      <c r="AH23" s="157">
        <v>2023</v>
      </c>
      <c r="AI23" s="157">
        <v>2024</v>
      </c>
      <c r="AJ23" s="157">
        <v>2025</v>
      </c>
      <c r="AK23" s="157">
        <v>2026</v>
      </c>
      <c r="AL23" s="157">
        <v>2027</v>
      </c>
      <c r="AM23" s="157">
        <v>2028</v>
      </c>
      <c r="AN23" s="157">
        <v>2029</v>
      </c>
      <c r="AO23" s="157">
        <v>2030</v>
      </c>
      <c r="AP23" s="157">
        <v>2031</v>
      </c>
      <c r="AQ23" s="157">
        <v>2032</v>
      </c>
      <c r="AR23" s="157">
        <v>2033</v>
      </c>
      <c r="AS23" s="157">
        <v>2034</v>
      </c>
      <c r="AT23" s="157">
        <v>2035</v>
      </c>
      <c r="AU23" s="157">
        <v>2036</v>
      </c>
      <c r="AV23" s="157">
        <v>2037</v>
      </c>
      <c r="AW23" s="157">
        <v>2038</v>
      </c>
      <c r="AX23" s="157">
        <v>2039</v>
      </c>
      <c r="AY23" s="157">
        <v>2040</v>
      </c>
      <c r="AZ23" s="157">
        <v>2041</v>
      </c>
      <c r="BA23" s="157">
        <v>2042</v>
      </c>
      <c r="BB23" s="157">
        <v>2043</v>
      </c>
      <c r="BC23" s="157">
        <v>2044</v>
      </c>
      <c r="BD23" s="157">
        <v>2045</v>
      </c>
      <c r="BE23" s="157">
        <v>2046</v>
      </c>
      <c r="BF23" s="157">
        <v>2047</v>
      </c>
      <c r="BG23" s="157">
        <v>2048</v>
      </c>
      <c r="BH23" s="157">
        <v>2049</v>
      </c>
      <c r="BI23" s="157">
        <v>2050</v>
      </c>
    </row>
    <row r="24" spans="12:61" x14ac:dyDescent="0.25">
      <c r="L24" s="10" t="s">
        <v>72</v>
      </c>
      <c r="M24" s="10" t="s">
        <v>73</v>
      </c>
      <c r="N24" s="4">
        <v>0.81499999999999995</v>
      </c>
      <c r="O24" s="4">
        <v>90</v>
      </c>
      <c r="P24" s="4">
        <v>29</v>
      </c>
      <c r="Q24" s="4">
        <v>1167</v>
      </c>
      <c r="R24" s="4">
        <v>4466</v>
      </c>
      <c r="S24" s="4">
        <v>4003</v>
      </c>
      <c r="T24" s="4" t="s">
        <v>104</v>
      </c>
      <c r="AA24" s="4" t="s">
        <v>104</v>
      </c>
      <c r="AB24" s="20">
        <v>0.55000000000000004</v>
      </c>
      <c r="AC24" s="20">
        <v>0.55000000000000004</v>
      </c>
      <c r="AD24" s="20">
        <v>0.55000000000000004</v>
      </c>
      <c r="AE24" s="20">
        <v>0.59000000000000008</v>
      </c>
      <c r="AF24" s="20">
        <v>0.59000000000000008</v>
      </c>
      <c r="AG24" s="20">
        <v>0.59000000000000008</v>
      </c>
      <c r="AH24" s="20">
        <v>0.65</v>
      </c>
      <c r="AI24" s="20">
        <v>0.7</v>
      </c>
      <c r="AJ24" s="20">
        <v>0.75</v>
      </c>
      <c r="AK24" s="20">
        <v>0.8</v>
      </c>
      <c r="AL24" s="20">
        <v>0.85000000000000009</v>
      </c>
      <c r="AM24" s="20">
        <v>0.90000000000000013</v>
      </c>
      <c r="AN24" s="20">
        <v>0.95000000000000018</v>
      </c>
      <c r="AO24" s="20">
        <v>1.0000000000000002</v>
      </c>
      <c r="AP24" s="20">
        <v>1.0000000000000002</v>
      </c>
      <c r="AQ24" s="20">
        <v>1.0000000000000002</v>
      </c>
      <c r="AR24" s="20">
        <v>1.0000000000000002</v>
      </c>
      <c r="AS24" s="20">
        <v>1.0000000000000002</v>
      </c>
      <c r="AT24" s="20">
        <v>1.0000000000000002</v>
      </c>
      <c r="AU24" s="20">
        <v>1.0000000000000002</v>
      </c>
      <c r="AV24" s="20">
        <v>1.0000000000000002</v>
      </c>
      <c r="AW24" s="20">
        <v>1.0000000000000002</v>
      </c>
      <c r="AX24" s="20">
        <v>1.0000000000000002</v>
      </c>
      <c r="AY24" s="20">
        <v>1.0000000000000002</v>
      </c>
      <c r="AZ24" s="20">
        <v>1.0000000000000002</v>
      </c>
      <c r="BA24" s="20">
        <v>1.0000000000000002</v>
      </c>
      <c r="BB24" s="20">
        <v>1.0000000000000002</v>
      </c>
      <c r="BC24" s="20">
        <v>1.0000000000000002</v>
      </c>
      <c r="BD24" s="20">
        <v>1.0000000000000002</v>
      </c>
      <c r="BE24" s="20">
        <v>1.0000000000000002</v>
      </c>
      <c r="BF24" s="20">
        <v>1.0000000000000002</v>
      </c>
      <c r="BG24" s="20">
        <v>1.0000000000000002</v>
      </c>
      <c r="BH24" s="20">
        <v>1.0000000000000002</v>
      </c>
      <c r="BI24" s="20">
        <v>1.0000000000000002</v>
      </c>
    </row>
    <row r="25" spans="12:61" x14ac:dyDescent="0.25">
      <c r="L25" s="10" t="s">
        <v>75</v>
      </c>
      <c r="M25" s="10" t="s">
        <v>76</v>
      </c>
      <c r="N25" s="4">
        <v>619</v>
      </c>
      <c r="O25" s="4">
        <v>80</v>
      </c>
      <c r="P25" s="4">
        <v>4</v>
      </c>
      <c r="Q25" s="4">
        <v>642</v>
      </c>
      <c r="R25" s="4">
        <v>642</v>
      </c>
      <c r="S25" s="4">
        <v>4001</v>
      </c>
      <c r="T25" s="4" t="s">
        <v>110</v>
      </c>
      <c r="AA25" s="4" t="s">
        <v>136</v>
      </c>
      <c r="AB25" s="20">
        <f>+AB24-AB26</f>
        <v>0.54</v>
      </c>
      <c r="AC25" s="20">
        <f t="shared" ref="AC25:BI25" si="113">+AC24-AC26</f>
        <v>0.53400000000000003</v>
      </c>
      <c r="AD25" s="20">
        <f t="shared" si="113"/>
        <v>0.52800000000000002</v>
      </c>
      <c r="AE25" s="20">
        <f t="shared" si="113"/>
        <v>0.56200000000000006</v>
      </c>
      <c r="AF25" s="20">
        <f t="shared" si="113"/>
        <v>0.55600000000000005</v>
      </c>
      <c r="AG25" s="20">
        <f t="shared" si="113"/>
        <v>0.55000000000000004</v>
      </c>
      <c r="AH25" s="20">
        <f t="shared" si="113"/>
        <v>0.60399999999999998</v>
      </c>
      <c r="AI25" s="20">
        <f t="shared" si="113"/>
        <v>0.64799999999999991</v>
      </c>
      <c r="AJ25" s="20">
        <f t="shared" si="113"/>
        <v>0.65</v>
      </c>
      <c r="AK25" s="20">
        <f t="shared" si="113"/>
        <v>0.68</v>
      </c>
      <c r="AL25" s="20">
        <f t="shared" si="113"/>
        <v>0.71000000000000008</v>
      </c>
      <c r="AM25" s="20">
        <f t="shared" si="113"/>
        <v>0.7400000000000001</v>
      </c>
      <c r="AN25" s="20">
        <f t="shared" si="113"/>
        <v>0.77000000000000024</v>
      </c>
      <c r="AO25" s="20">
        <f t="shared" si="113"/>
        <v>0.80000000000000027</v>
      </c>
      <c r="AP25" s="20">
        <f t="shared" si="113"/>
        <v>0.80000000000000027</v>
      </c>
      <c r="AQ25" s="20">
        <f t="shared" si="113"/>
        <v>0.80000000000000027</v>
      </c>
      <c r="AR25" s="20">
        <f t="shared" si="113"/>
        <v>0.80000000000000027</v>
      </c>
      <c r="AS25" s="20">
        <f t="shared" si="113"/>
        <v>0.80000000000000027</v>
      </c>
      <c r="AT25" s="20">
        <f t="shared" si="113"/>
        <v>0.80000000000000027</v>
      </c>
      <c r="AU25" s="20">
        <f t="shared" si="113"/>
        <v>0.80000000000000027</v>
      </c>
      <c r="AV25" s="20">
        <f t="shared" si="113"/>
        <v>0.80000000000000027</v>
      </c>
      <c r="AW25" s="20">
        <f t="shared" si="113"/>
        <v>0.80000000000000027</v>
      </c>
      <c r="AX25" s="20">
        <f t="shared" si="113"/>
        <v>0.80000000000000027</v>
      </c>
      <c r="AY25" s="20">
        <f t="shared" si="113"/>
        <v>0.80000000000000027</v>
      </c>
      <c r="AZ25" s="20">
        <f t="shared" si="113"/>
        <v>0.80000000000000027</v>
      </c>
      <c r="BA25" s="20">
        <f t="shared" si="113"/>
        <v>0.80000000000000027</v>
      </c>
      <c r="BB25" s="20">
        <f t="shared" si="113"/>
        <v>0.80000000000000027</v>
      </c>
      <c r="BC25" s="20">
        <f t="shared" si="113"/>
        <v>0.80000000000000027</v>
      </c>
      <c r="BD25" s="20">
        <f t="shared" si="113"/>
        <v>0.80000000000000027</v>
      </c>
      <c r="BE25" s="20">
        <f t="shared" si="113"/>
        <v>0.80000000000000027</v>
      </c>
      <c r="BF25" s="20">
        <f t="shared" si="113"/>
        <v>0.80000000000000027</v>
      </c>
      <c r="BG25" s="20">
        <f t="shared" si="113"/>
        <v>0.80000000000000027</v>
      </c>
      <c r="BH25" s="20">
        <f t="shared" si="113"/>
        <v>0.80000000000000027</v>
      </c>
      <c r="BI25" s="20">
        <f t="shared" si="113"/>
        <v>0.80000000000000027</v>
      </c>
    </row>
    <row r="26" spans="12:61" x14ac:dyDescent="0.25">
      <c r="AA26" s="4" t="s">
        <v>105</v>
      </c>
      <c r="AB26" s="20">
        <f>+AB17</f>
        <v>0.01</v>
      </c>
      <c r="AC26" s="20">
        <f t="shared" ref="AC26:AI26" si="114">+AC17</f>
        <v>1.6E-2</v>
      </c>
      <c r="AD26" s="20">
        <f t="shared" si="114"/>
        <v>2.1999999999999999E-2</v>
      </c>
      <c r="AE26" s="20">
        <f t="shared" si="114"/>
        <v>2.7999999999999997E-2</v>
      </c>
      <c r="AF26" s="20">
        <f t="shared" si="114"/>
        <v>3.3999999999999996E-2</v>
      </c>
      <c r="AG26" s="20">
        <f t="shared" si="114"/>
        <v>3.9999999999999994E-2</v>
      </c>
      <c r="AH26" s="20">
        <f t="shared" si="114"/>
        <v>4.5999999999999992E-2</v>
      </c>
      <c r="AI26" s="20">
        <f t="shared" si="114"/>
        <v>5.1999999999999991E-2</v>
      </c>
      <c r="AJ26" s="20">
        <v>0.1</v>
      </c>
      <c r="AK26" s="20">
        <f t="shared" ref="AK26" si="115">0.02+AJ26</f>
        <v>0.12000000000000001</v>
      </c>
      <c r="AL26" s="20">
        <f>0.02+AK26</f>
        <v>0.14000000000000001</v>
      </c>
      <c r="AM26" s="20">
        <f t="shared" ref="AM26:AO26" si="116">0.02+AL26</f>
        <v>0.16</v>
      </c>
      <c r="AN26" s="20">
        <f t="shared" si="116"/>
        <v>0.18</v>
      </c>
      <c r="AO26" s="20">
        <f t="shared" si="116"/>
        <v>0.19999999999999998</v>
      </c>
      <c r="AP26" s="20">
        <f>+AO26</f>
        <v>0.19999999999999998</v>
      </c>
      <c r="AQ26" s="20">
        <f t="shared" ref="AQ26:BI26" si="117">+AP26</f>
        <v>0.19999999999999998</v>
      </c>
      <c r="AR26" s="20">
        <f t="shared" si="117"/>
        <v>0.19999999999999998</v>
      </c>
      <c r="AS26" s="20">
        <f t="shared" si="117"/>
        <v>0.19999999999999998</v>
      </c>
      <c r="AT26" s="20">
        <f t="shared" si="117"/>
        <v>0.19999999999999998</v>
      </c>
      <c r="AU26" s="20">
        <f t="shared" si="117"/>
        <v>0.19999999999999998</v>
      </c>
      <c r="AV26" s="20">
        <f t="shared" si="117"/>
        <v>0.19999999999999998</v>
      </c>
      <c r="AW26" s="20">
        <f t="shared" si="117"/>
        <v>0.19999999999999998</v>
      </c>
      <c r="AX26" s="20">
        <f t="shared" si="117"/>
        <v>0.19999999999999998</v>
      </c>
      <c r="AY26" s="20">
        <f t="shared" si="117"/>
        <v>0.19999999999999998</v>
      </c>
      <c r="AZ26" s="20">
        <f t="shared" si="117"/>
        <v>0.19999999999999998</v>
      </c>
      <c r="BA26" s="20">
        <f t="shared" si="117"/>
        <v>0.19999999999999998</v>
      </c>
      <c r="BB26" s="20">
        <f t="shared" si="117"/>
        <v>0.19999999999999998</v>
      </c>
      <c r="BC26" s="20">
        <f t="shared" si="117"/>
        <v>0.19999999999999998</v>
      </c>
      <c r="BD26" s="20">
        <f t="shared" si="117"/>
        <v>0.19999999999999998</v>
      </c>
      <c r="BE26" s="20">
        <f t="shared" si="117"/>
        <v>0.19999999999999998</v>
      </c>
      <c r="BF26" s="20">
        <f t="shared" si="117"/>
        <v>0.19999999999999998</v>
      </c>
      <c r="BG26" s="20">
        <f t="shared" si="117"/>
        <v>0.19999999999999998</v>
      </c>
      <c r="BH26" s="20">
        <f t="shared" si="117"/>
        <v>0.19999999999999998</v>
      </c>
      <c r="BI26" s="20">
        <f t="shared" si="117"/>
        <v>0.19999999999999998</v>
      </c>
    </row>
    <row r="27" spans="12:61" x14ac:dyDescent="0.25">
      <c r="L27" s="10" t="s">
        <v>77</v>
      </c>
      <c r="M27" s="10" t="s">
        <v>30</v>
      </c>
      <c r="N27" s="4">
        <v>4.8</v>
      </c>
      <c r="O27" s="4">
        <v>99</v>
      </c>
      <c r="P27" s="4">
        <v>54</v>
      </c>
      <c r="Q27" s="4">
        <v>14098</v>
      </c>
      <c r="R27" s="4">
        <v>4479</v>
      </c>
      <c r="S27" s="4">
        <v>4007</v>
      </c>
      <c r="T27" s="4" t="s">
        <v>89</v>
      </c>
      <c r="AA27" s="4" t="s">
        <v>106</v>
      </c>
      <c r="AB27" s="21">
        <v>0</v>
      </c>
      <c r="AC27" s="21">
        <v>0</v>
      </c>
      <c r="AD27" s="20">
        <v>0.02</v>
      </c>
      <c r="AE27" s="20">
        <v>2.6669999999999999E-2</v>
      </c>
      <c r="AF27" s="20">
        <v>3.3340000000000002E-2</v>
      </c>
      <c r="AG27" s="20">
        <v>4.0010000000000004E-2</v>
      </c>
      <c r="AH27" s="20">
        <v>4.6680000000000006E-2</v>
      </c>
      <c r="AI27" s="20">
        <v>5.3350000000000009E-2</v>
      </c>
      <c r="AJ27" s="20">
        <v>6.0020000000000011E-2</v>
      </c>
      <c r="AK27" s="20">
        <v>6.6690000000000013E-2</v>
      </c>
      <c r="AL27" s="20">
        <v>7.3360000000000009E-2</v>
      </c>
      <c r="AM27" s="20">
        <v>8.0030000000000004E-2</v>
      </c>
      <c r="AN27" s="20">
        <v>8.6699999999999999E-2</v>
      </c>
      <c r="AO27" s="20">
        <v>9.3369999999999995E-2</v>
      </c>
      <c r="AP27" s="20">
        <v>0.10003999999999999</v>
      </c>
      <c r="AQ27" s="20">
        <v>0.10670999999999999</v>
      </c>
      <c r="AR27" s="20">
        <f>+AQ27+0.00667</f>
        <v>0.11337999999999998</v>
      </c>
      <c r="AS27" s="20">
        <f t="shared" ref="AS27:BI27" si="118">+AR27+0.00667</f>
        <v>0.12004999999999998</v>
      </c>
      <c r="AT27" s="20">
        <f t="shared" si="118"/>
        <v>0.12671999999999997</v>
      </c>
      <c r="AU27" s="20">
        <f t="shared" si="118"/>
        <v>0.13338999999999998</v>
      </c>
      <c r="AV27" s="20">
        <f t="shared" si="118"/>
        <v>0.14005999999999999</v>
      </c>
      <c r="AW27" s="20">
        <f t="shared" si="118"/>
        <v>0.14673</v>
      </c>
      <c r="AX27" s="20">
        <f t="shared" si="118"/>
        <v>0.15340000000000001</v>
      </c>
      <c r="AY27" s="20">
        <f t="shared" si="118"/>
        <v>0.16007000000000002</v>
      </c>
      <c r="AZ27" s="20">
        <f t="shared" si="118"/>
        <v>0.16674000000000003</v>
      </c>
      <c r="BA27" s="20">
        <f t="shared" si="118"/>
        <v>0.17341000000000004</v>
      </c>
      <c r="BB27" s="20">
        <f t="shared" si="118"/>
        <v>0.18008000000000005</v>
      </c>
      <c r="BC27" s="20">
        <f t="shared" si="118"/>
        <v>0.18675000000000005</v>
      </c>
      <c r="BD27" s="20">
        <f t="shared" si="118"/>
        <v>0.19342000000000006</v>
      </c>
      <c r="BE27" s="20">
        <f t="shared" si="118"/>
        <v>0.20009000000000007</v>
      </c>
      <c r="BF27" s="20">
        <f t="shared" si="118"/>
        <v>0.20676000000000008</v>
      </c>
      <c r="BG27" s="20">
        <f t="shared" si="118"/>
        <v>0.21343000000000009</v>
      </c>
      <c r="BH27" s="20">
        <f t="shared" si="118"/>
        <v>0.2201000000000001</v>
      </c>
      <c r="BI27" s="20">
        <f t="shared" si="118"/>
        <v>0.22677000000000011</v>
      </c>
    </row>
    <row r="28" spans="12:61" x14ac:dyDescent="0.25">
      <c r="L28" s="11" t="s">
        <v>32</v>
      </c>
      <c r="M28" s="11" t="s">
        <v>32</v>
      </c>
      <c r="N28" s="4"/>
      <c r="O28" s="4"/>
      <c r="P28" s="4"/>
      <c r="Q28" s="4"/>
      <c r="R28" s="4">
        <v>4013</v>
      </c>
      <c r="S28" s="4"/>
      <c r="T28" s="4" t="s">
        <v>104</v>
      </c>
    </row>
    <row r="29" spans="12:61" x14ac:dyDescent="0.25">
      <c r="L29" s="11" t="s">
        <v>36</v>
      </c>
      <c r="M29" s="11" t="s">
        <v>36</v>
      </c>
      <c r="N29" s="4"/>
      <c r="O29" s="4"/>
      <c r="P29" s="4"/>
      <c r="Q29" s="4"/>
      <c r="R29" s="4">
        <v>4013</v>
      </c>
      <c r="S29" s="4"/>
      <c r="T29" s="4" t="s">
        <v>104</v>
      </c>
      <c r="AA29" s="1" t="s">
        <v>111</v>
      </c>
      <c r="AB29" s="1"/>
      <c r="AC29" s="1"/>
      <c r="AD29"/>
      <c r="AE29"/>
      <c r="AF29"/>
      <c r="AG29"/>
      <c r="AH29"/>
      <c r="AI29"/>
      <c r="AJ29"/>
      <c r="AK29"/>
      <c r="AL29"/>
      <c r="AM29"/>
      <c r="AN29"/>
      <c r="AO29"/>
      <c r="AP29"/>
      <c r="AQ29"/>
      <c r="AR29" s="7"/>
      <c r="AS29" s="7"/>
      <c r="AT29" s="7"/>
      <c r="AU29" s="7"/>
      <c r="AV29" s="7"/>
      <c r="AW29" s="7"/>
      <c r="AX29" s="7"/>
      <c r="AY29" s="7"/>
    </row>
    <row r="30" spans="12:61" x14ac:dyDescent="0.25">
      <c r="L30" s="11" t="s">
        <v>46</v>
      </c>
      <c r="M30" s="11" t="s">
        <v>46</v>
      </c>
      <c r="N30" s="4"/>
      <c r="O30" s="4"/>
      <c r="P30" s="4"/>
      <c r="Q30" s="4"/>
      <c r="R30" s="4">
        <v>4011</v>
      </c>
      <c r="S30" s="4"/>
      <c r="T30" s="4" t="s">
        <v>104</v>
      </c>
      <c r="AA30" s="1" t="s">
        <v>135</v>
      </c>
      <c r="AB30" s="1"/>
      <c r="AC30" s="1"/>
      <c r="AD30"/>
      <c r="AE30"/>
      <c r="AF30"/>
      <c r="AG30"/>
      <c r="AH30"/>
      <c r="AI30"/>
      <c r="AJ30"/>
      <c r="AK30"/>
      <c r="AL30"/>
      <c r="AM30"/>
      <c r="AN30"/>
      <c r="AO30"/>
      <c r="AP30"/>
      <c r="AQ30"/>
    </row>
    <row r="31" spans="12:61" x14ac:dyDescent="0.25">
      <c r="L31" s="11" t="s">
        <v>48</v>
      </c>
      <c r="M31" s="11" t="s">
        <v>48</v>
      </c>
      <c r="N31" s="4"/>
      <c r="O31" s="4"/>
      <c r="P31" s="4"/>
      <c r="Q31" s="4"/>
      <c r="R31" s="4">
        <v>4011</v>
      </c>
      <c r="S31" s="4"/>
      <c r="T31" s="4" t="s">
        <v>104</v>
      </c>
      <c r="AA31"/>
      <c r="AB31"/>
      <c r="AC31"/>
      <c r="AD31"/>
      <c r="AE31"/>
      <c r="AF31"/>
      <c r="AG31"/>
      <c r="AH31"/>
      <c r="AI31"/>
      <c r="AJ31"/>
      <c r="AK31"/>
      <c r="AL31"/>
      <c r="AM31"/>
      <c r="AN31"/>
      <c r="AO31"/>
      <c r="AP31"/>
      <c r="AQ31"/>
    </row>
    <row r="32" spans="12:61" x14ac:dyDescent="0.25">
      <c r="L32" s="10" t="s">
        <v>79</v>
      </c>
      <c r="M32" s="11" t="s">
        <v>61</v>
      </c>
      <c r="N32" s="4">
        <v>20.5</v>
      </c>
      <c r="O32" s="4"/>
      <c r="P32" s="4">
        <v>36</v>
      </c>
      <c r="Q32" s="4">
        <v>2433</v>
      </c>
      <c r="R32" s="4">
        <v>2433</v>
      </c>
      <c r="S32" s="4"/>
      <c r="T32" s="4" t="s">
        <v>89</v>
      </c>
      <c r="AA32" s="2" t="s">
        <v>113</v>
      </c>
      <c r="AB32" s="2">
        <v>2017</v>
      </c>
      <c r="AC32" s="2">
        <v>2018</v>
      </c>
      <c r="AD32" s="2">
        <v>2019</v>
      </c>
      <c r="AE32" s="2">
        <f>1+AD32</f>
        <v>2020</v>
      </c>
      <c r="AF32" s="2">
        <f t="shared" ref="AF32" si="119">1+AE32</f>
        <v>2021</v>
      </c>
      <c r="AG32" s="2">
        <f t="shared" ref="AG32" si="120">1+AF32</f>
        <v>2022</v>
      </c>
      <c r="AH32" s="2">
        <f t="shared" ref="AH32" si="121">1+AG32</f>
        <v>2023</v>
      </c>
      <c r="AI32" s="2">
        <f t="shared" ref="AI32" si="122">1+AH32</f>
        <v>2024</v>
      </c>
      <c r="AJ32" s="2">
        <f t="shared" ref="AJ32" si="123">1+AI32</f>
        <v>2025</v>
      </c>
      <c r="AK32" s="2">
        <f t="shared" ref="AK32" si="124">1+AJ32</f>
        <v>2026</v>
      </c>
      <c r="AL32" s="2">
        <f t="shared" ref="AL32" si="125">1+AK32</f>
        <v>2027</v>
      </c>
      <c r="AM32" s="2">
        <f t="shared" ref="AM32" si="126">1+AL32</f>
        <v>2028</v>
      </c>
      <c r="AN32" s="2">
        <f t="shared" ref="AN32" si="127">1+AM32</f>
        <v>2029</v>
      </c>
      <c r="AO32" s="2">
        <f t="shared" ref="AO32" si="128">1+AN32</f>
        <v>2030</v>
      </c>
      <c r="AP32" s="2">
        <f t="shared" ref="AP32" si="129">1+AO32</f>
        <v>2031</v>
      </c>
      <c r="AQ32" s="2">
        <f t="shared" ref="AQ32" si="130">1+AP32</f>
        <v>2032</v>
      </c>
      <c r="AR32" s="2">
        <f t="shared" ref="AR32" si="131">1+AQ32</f>
        <v>2033</v>
      </c>
      <c r="AS32" s="2">
        <f t="shared" ref="AS32" si="132">1+AR32</f>
        <v>2034</v>
      </c>
      <c r="AT32" s="2">
        <f t="shared" ref="AT32" si="133">1+AS32</f>
        <v>2035</v>
      </c>
      <c r="AU32" s="2">
        <f t="shared" ref="AU32" si="134">1+AT32</f>
        <v>2036</v>
      </c>
      <c r="AV32" s="2">
        <f t="shared" ref="AV32" si="135">1+AU32</f>
        <v>2037</v>
      </c>
      <c r="AW32" s="2">
        <f t="shared" ref="AW32" si="136">1+AV32</f>
        <v>2038</v>
      </c>
      <c r="AX32" s="2">
        <f t="shared" ref="AX32" si="137">1+AW32</f>
        <v>2039</v>
      </c>
      <c r="AY32" s="2">
        <f t="shared" ref="AY32" si="138">1+AX32</f>
        <v>2040</v>
      </c>
      <c r="AZ32" s="2">
        <f t="shared" ref="AZ32" si="139">1+AY32</f>
        <v>2041</v>
      </c>
      <c r="BA32" s="2">
        <f t="shared" ref="BA32" si="140">1+AZ32</f>
        <v>2042</v>
      </c>
      <c r="BB32" s="2">
        <f t="shared" ref="BB32" si="141">1+BA32</f>
        <v>2043</v>
      </c>
      <c r="BC32" s="2">
        <f t="shared" ref="BC32" si="142">1+BB32</f>
        <v>2044</v>
      </c>
      <c r="BD32" s="2">
        <f t="shared" ref="BD32" si="143">1+BC32</f>
        <v>2045</v>
      </c>
      <c r="BE32" s="2">
        <f t="shared" ref="BE32" si="144">1+BD32</f>
        <v>2046</v>
      </c>
      <c r="BF32" s="2">
        <f t="shared" ref="BF32" si="145">1+BE32</f>
        <v>2047</v>
      </c>
      <c r="BG32" s="2">
        <f t="shared" ref="BG32" si="146">1+BF32</f>
        <v>2048</v>
      </c>
      <c r="BH32" s="2">
        <f t="shared" ref="BH32" si="147">1+BG32</f>
        <v>2049</v>
      </c>
      <c r="BI32" s="2">
        <f t="shared" ref="BI32" si="148">1+BH32</f>
        <v>2050</v>
      </c>
    </row>
    <row r="33" spans="12:61" x14ac:dyDescent="0.25">
      <c r="L33" s="10" t="s">
        <v>80</v>
      </c>
      <c r="M33" s="11" t="s">
        <v>43</v>
      </c>
      <c r="N33" s="4"/>
      <c r="O33" s="4"/>
      <c r="P33" s="4"/>
      <c r="Q33" s="4"/>
      <c r="R33" s="4">
        <v>4000</v>
      </c>
      <c r="S33" s="4"/>
      <c r="T33" s="4" t="s">
        <v>104</v>
      </c>
      <c r="AA33" s="4" t="s">
        <v>104</v>
      </c>
      <c r="AB33" s="41">
        <v>60</v>
      </c>
      <c r="AC33" s="41">
        <f>1.022*AB33</f>
        <v>61.32</v>
      </c>
      <c r="AD33" s="41">
        <f t="shared" ref="AD33" si="149">1.022*AC33</f>
        <v>62.669040000000003</v>
      </c>
      <c r="AE33" s="41">
        <f>1.022*AD34</f>
        <v>10.674626480000001</v>
      </c>
      <c r="AF33" s="41">
        <f t="shared" ref="AF33:AQ33" si="150">1.022*AE33</f>
        <v>10.909468262560001</v>
      </c>
      <c r="AG33" s="41">
        <f t="shared" si="150"/>
        <v>11.149476564336322</v>
      </c>
      <c r="AH33" s="41">
        <f t="shared" si="150"/>
        <v>11.39476504875172</v>
      </c>
      <c r="AI33" s="41">
        <f t="shared" si="150"/>
        <v>11.645449879824259</v>
      </c>
      <c r="AJ33" s="41">
        <f t="shared" si="150"/>
        <v>11.901649777180394</v>
      </c>
      <c r="AK33" s="41">
        <f t="shared" si="150"/>
        <v>12.163486072278362</v>
      </c>
      <c r="AL33" s="41">
        <f t="shared" si="150"/>
        <v>12.431082765868487</v>
      </c>
      <c r="AM33" s="41">
        <f t="shared" si="150"/>
        <v>12.704566586717593</v>
      </c>
      <c r="AN33" s="41">
        <f t="shared" si="150"/>
        <v>12.984067051625381</v>
      </c>
      <c r="AO33" s="41">
        <f t="shared" si="150"/>
        <v>13.26971652676114</v>
      </c>
      <c r="AP33" s="41">
        <f t="shared" si="150"/>
        <v>13.561650290349887</v>
      </c>
      <c r="AQ33" s="41">
        <f t="shared" si="150"/>
        <v>13.860006596737584</v>
      </c>
      <c r="AR33" s="41">
        <f t="shared" ref="AR33:AR35" si="151">1.022*AQ33</f>
        <v>14.164926741865811</v>
      </c>
      <c r="AS33" s="41">
        <f t="shared" ref="AS33:AS35" si="152">1.022*AR33</f>
        <v>14.47655513018686</v>
      </c>
      <c r="AT33" s="41">
        <f t="shared" ref="AT33:AT35" si="153">1.022*AS33</f>
        <v>14.795039343050972</v>
      </c>
      <c r="AU33" s="41">
        <f t="shared" ref="AU33:AU35" si="154">1.022*AT33</f>
        <v>15.120530208598094</v>
      </c>
      <c r="AV33" s="41">
        <f t="shared" ref="AV33:AV35" si="155">1.022*AU33</f>
        <v>15.453181873187253</v>
      </c>
      <c r="AW33" s="41">
        <f t="shared" ref="AW33:AW35" si="156">1.022*AV33</f>
        <v>15.793151874397372</v>
      </c>
      <c r="AX33" s="41">
        <f t="shared" ref="AX33:AX35" si="157">1.022*AW33</f>
        <v>16.140601215634113</v>
      </c>
      <c r="AY33" s="41">
        <f t="shared" ref="AY33:AY35" si="158">1.022*AX33</f>
        <v>16.495694442378063</v>
      </c>
      <c r="AZ33" s="41">
        <f t="shared" ref="AZ33:AZ35" si="159">1.022*AY33</f>
        <v>16.85859972011038</v>
      </c>
      <c r="BA33" s="41">
        <f t="shared" ref="BA33:BA35" si="160">1.022*AZ33</f>
        <v>17.22948891395281</v>
      </c>
      <c r="BB33" s="41">
        <f t="shared" ref="BB33:BB35" si="161">1.022*BA33</f>
        <v>17.608537670059771</v>
      </c>
      <c r="BC33" s="41">
        <f t="shared" ref="BC33:BC35" si="162">1.022*BB33</f>
        <v>17.995925498801085</v>
      </c>
      <c r="BD33" s="41">
        <f t="shared" ref="BD33:BD35" si="163">1.022*BC33</f>
        <v>18.391835859774709</v>
      </c>
      <c r="BE33" s="41">
        <f t="shared" ref="BE33:BE35" si="164">1.022*BD33</f>
        <v>18.796456248689754</v>
      </c>
      <c r="BF33" s="41">
        <f t="shared" ref="BF33:BF35" si="165">1.022*BE33</f>
        <v>19.209978286160929</v>
      </c>
      <c r="BG33" s="41">
        <f t="shared" ref="BG33:BG35" si="166">1.022*BF33</f>
        <v>19.63259780845647</v>
      </c>
      <c r="BH33" s="41">
        <f t="shared" ref="BH33:BH35" si="167">1.022*BG33</f>
        <v>20.064514960242512</v>
      </c>
      <c r="BI33" s="41">
        <f t="shared" ref="BI33:BI35" si="168">1.022*BH33</f>
        <v>20.505934289367847</v>
      </c>
    </row>
    <row r="34" spans="12:61" x14ac:dyDescent="0.25">
      <c r="L34" s="10" t="s">
        <v>81</v>
      </c>
      <c r="M34" s="11" t="s">
        <v>43</v>
      </c>
      <c r="N34" s="4"/>
      <c r="O34" s="4"/>
      <c r="P34" s="4"/>
      <c r="Q34" s="4"/>
      <c r="R34" s="4">
        <v>4000</v>
      </c>
      <c r="S34" s="4"/>
      <c r="T34" s="4" t="s">
        <v>104</v>
      </c>
      <c r="AA34" s="4" t="s">
        <v>105</v>
      </c>
      <c r="AB34" s="41">
        <v>10</v>
      </c>
      <c r="AC34" s="41">
        <f t="shared" ref="AC34:AD34" si="169">1.022*AB34</f>
        <v>10.220000000000001</v>
      </c>
      <c r="AD34" s="41">
        <f t="shared" si="169"/>
        <v>10.444840000000001</v>
      </c>
      <c r="AE34" s="41">
        <f>1.022*AD33</f>
        <v>64.047758880000004</v>
      </c>
      <c r="AF34" s="41">
        <f t="shared" ref="AF34:AQ34" si="170">1.022*AE34</f>
        <v>65.456809575360012</v>
      </c>
      <c r="AG34" s="41">
        <f t="shared" si="170"/>
        <v>66.896859386017937</v>
      </c>
      <c r="AH34" s="41">
        <f t="shared" si="170"/>
        <v>68.368590292510333</v>
      </c>
      <c r="AI34" s="41">
        <f t="shared" si="170"/>
        <v>69.872699278945561</v>
      </c>
      <c r="AJ34" s="41">
        <f t="shared" si="170"/>
        <v>71.409898663082359</v>
      </c>
      <c r="AK34" s="41">
        <f t="shared" si="170"/>
        <v>72.980916433670174</v>
      </c>
      <c r="AL34" s="41">
        <f t="shared" si="170"/>
        <v>74.586496595210917</v>
      </c>
      <c r="AM34" s="41">
        <f t="shared" si="170"/>
        <v>76.227399520305553</v>
      </c>
      <c r="AN34" s="41">
        <f t="shared" si="170"/>
        <v>77.904402309752271</v>
      </c>
      <c r="AO34" s="41">
        <f t="shared" si="170"/>
        <v>79.618299160566821</v>
      </c>
      <c r="AP34" s="41">
        <f t="shared" si="170"/>
        <v>81.369901742099287</v>
      </c>
      <c r="AQ34" s="41">
        <f t="shared" si="170"/>
        <v>83.160039580425476</v>
      </c>
      <c r="AR34" s="41">
        <f t="shared" si="151"/>
        <v>84.989560451194833</v>
      </c>
      <c r="AS34" s="41">
        <f t="shared" si="152"/>
        <v>86.859330781121116</v>
      </c>
      <c r="AT34" s="41">
        <f t="shared" si="153"/>
        <v>88.770236058305784</v>
      </c>
      <c r="AU34" s="41">
        <f t="shared" si="154"/>
        <v>90.723181251588514</v>
      </c>
      <c r="AV34" s="41">
        <f t="shared" si="155"/>
        <v>92.719091239123458</v>
      </c>
      <c r="AW34" s="41">
        <f t="shared" si="156"/>
        <v>94.758911246384173</v>
      </c>
      <c r="AX34" s="41">
        <f t="shared" si="157"/>
        <v>96.843607293804624</v>
      </c>
      <c r="AY34" s="41">
        <f t="shared" si="158"/>
        <v>98.97416665426833</v>
      </c>
      <c r="AZ34" s="41">
        <f t="shared" si="159"/>
        <v>101.15159832066223</v>
      </c>
      <c r="BA34" s="41">
        <f t="shared" si="160"/>
        <v>103.3769334837168</v>
      </c>
      <c r="BB34" s="41">
        <f t="shared" si="161"/>
        <v>105.65122602035856</v>
      </c>
      <c r="BC34" s="41">
        <f t="shared" si="162"/>
        <v>107.97555299280646</v>
      </c>
      <c r="BD34" s="41">
        <f t="shared" si="163"/>
        <v>110.3510151586482</v>
      </c>
      <c r="BE34" s="41">
        <f t="shared" si="164"/>
        <v>112.77873749213846</v>
      </c>
      <c r="BF34" s="41">
        <f t="shared" si="165"/>
        <v>115.25986971696551</v>
      </c>
      <c r="BG34" s="41">
        <f t="shared" si="166"/>
        <v>117.79558685073876</v>
      </c>
      <c r="BH34" s="41">
        <f t="shared" si="167"/>
        <v>120.38708976145502</v>
      </c>
      <c r="BI34" s="41">
        <f t="shared" si="168"/>
        <v>123.03560573620703</v>
      </c>
    </row>
    <row r="35" spans="12:61" x14ac:dyDescent="0.25">
      <c r="L35" s="10" t="s">
        <v>82</v>
      </c>
      <c r="M35" s="11" t="s">
        <v>40</v>
      </c>
      <c r="N35" s="4"/>
      <c r="O35" s="4"/>
      <c r="P35" s="4"/>
      <c r="Q35" s="4"/>
      <c r="R35" s="4">
        <v>555</v>
      </c>
      <c r="S35" s="4"/>
      <c r="T35" s="4" t="s">
        <v>104</v>
      </c>
      <c r="AA35" s="4" t="s">
        <v>106</v>
      </c>
      <c r="AB35" s="41">
        <v>60</v>
      </c>
      <c r="AC35" s="41">
        <f t="shared" ref="AC35:AQ35" si="171">1.022*AB35</f>
        <v>61.32</v>
      </c>
      <c r="AD35" s="41">
        <f t="shared" si="171"/>
        <v>62.669040000000003</v>
      </c>
      <c r="AE35" s="41">
        <f t="shared" si="171"/>
        <v>64.047758880000004</v>
      </c>
      <c r="AF35" s="41">
        <f t="shared" si="171"/>
        <v>65.456809575360012</v>
      </c>
      <c r="AG35" s="41">
        <f t="shared" si="171"/>
        <v>66.896859386017937</v>
      </c>
      <c r="AH35" s="41">
        <f t="shared" si="171"/>
        <v>68.368590292510333</v>
      </c>
      <c r="AI35" s="41">
        <f t="shared" si="171"/>
        <v>69.872699278945561</v>
      </c>
      <c r="AJ35" s="41">
        <f t="shared" si="171"/>
        <v>71.409898663082359</v>
      </c>
      <c r="AK35" s="41">
        <f t="shared" si="171"/>
        <v>72.980916433670174</v>
      </c>
      <c r="AL35" s="41">
        <f t="shared" si="171"/>
        <v>74.586496595210917</v>
      </c>
      <c r="AM35" s="41">
        <f t="shared" si="171"/>
        <v>76.227399520305553</v>
      </c>
      <c r="AN35" s="41">
        <f t="shared" si="171"/>
        <v>77.904402309752271</v>
      </c>
      <c r="AO35" s="41">
        <f t="shared" si="171"/>
        <v>79.618299160566821</v>
      </c>
      <c r="AP35" s="41">
        <f t="shared" si="171"/>
        <v>81.369901742099287</v>
      </c>
      <c r="AQ35" s="41">
        <f t="shared" si="171"/>
        <v>83.160039580425476</v>
      </c>
      <c r="AR35" s="41">
        <f t="shared" si="151"/>
        <v>84.989560451194833</v>
      </c>
      <c r="AS35" s="41">
        <f t="shared" si="152"/>
        <v>86.859330781121116</v>
      </c>
      <c r="AT35" s="41">
        <f t="shared" si="153"/>
        <v>88.770236058305784</v>
      </c>
      <c r="AU35" s="41">
        <f t="shared" si="154"/>
        <v>90.723181251588514</v>
      </c>
      <c r="AV35" s="41">
        <f t="shared" si="155"/>
        <v>92.719091239123458</v>
      </c>
      <c r="AW35" s="41">
        <f t="shared" si="156"/>
        <v>94.758911246384173</v>
      </c>
      <c r="AX35" s="41">
        <f t="shared" si="157"/>
        <v>96.843607293804624</v>
      </c>
      <c r="AY35" s="41">
        <f t="shared" si="158"/>
        <v>98.97416665426833</v>
      </c>
      <c r="AZ35" s="41">
        <f t="shared" si="159"/>
        <v>101.15159832066223</v>
      </c>
      <c r="BA35" s="41">
        <f t="shared" si="160"/>
        <v>103.3769334837168</v>
      </c>
      <c r="BB35" s="41">
        <f t="shared" si="161"/>
        <v>105.65122602035856</v>
      </c>
      <c r="BC35" s="41">
        <f t="shared" si="162"/>
        <v>107.97555299280646</v>
      </c>
      <c r="BD35" s="41">
        <f t="shared" si="163"/>
        <v>110.3510151586482</v>
      </c>
      <c r="BE35" s="41">
        <f t="shared" si="164"/>
        <v>112.77873749213846</v>
      </c>
      <c r="BF35" s="41">
        <f t="shared" si="165"/>
        <v>115.25986971696551</v>
      </c>
      <c r="BG35" s="41">
        <f t="shared" si="166"/>
        <v>117.79558685073876</v>
      </c>
      <c r="BH35" s="41">
        <f t="shared" si="167"/>
        <v>120.38708976145502</v>
      </c>
      <c r="BI35" s="41">
        <f t="shared" si="168"/>
        <v>123.03560573620703</v>
      </c>
    </row>
    <row r="36" spans="12:61" x14ac:dyDescent="0.25">
      <c r="L36" s="11" t="s">
        <v>83</v>
      </c>
      <c r="M36" s="11" t="s">
        <v>68</v>
      </c>
      <c r="N36" s="4"/>
      <c r="O36" s="4"/>
      <c r="P36" s="4"/>
      <c r="Q36" s="4"/>
      <c r="R36" s="4">
        <v>4003</v>
      </c>
      <c r="S36" s="4"/>
      <c r="T36" s="4" t="s">
        <v>89</v>
      </c>
    </row>
    <row r="37" spans="12:61" x14ac:dyDescent="0.25">
      <c r="L37" s="11" t="s">
        <v>84</v>
      </c>
      <c r="M37" s="11" t="s">
        <v>71</v>
      </c>
      <c r="N37" s="4"/>
      <c r="O37" s="4"/>
      <c r="P37" s="4"/>
      <c r="Q37" s="4"/>
      <c r="R37" s="4">
        <v>4003</v>
      </c>
      <c r="S37" s="4"/>
      <c r="T37" s="4" t="s">
        <v>89</v>
      </c>
    </row>
    <row r="38" spans="12:61" x14ac:dyDescent="0.25">
      <c r="L38" s="11" t="s">
        <v>85</v>
      </c>
      <c r="M38" s="11" t="s">
        <v>74</v>
      </c>
      <c r="N38" s="4"/>
      <c r="O38" s="4"/>
      <c r="P38" s="4"/>
      <c r="Q38" s="4"/>
      <c r="R38" s="4">
        <v>4003</v>
      </c>
      <c r="S38" s="4"/>
      <c r="T38" s="4" t="s">
        <v>89</v>
      </c>
    </row>
    <row r="39" spans="12:61" x14ac:dyDescent="0.25">
      <c r="L39" s="11" t="s">
        <v>86</v>
      </c>
      <c r="M39" s="11" t="s">
        <v>78</v>
      </c>
      <c r="N39" s="4"/>
      <c r="O39" s="4"/>
      <c r="P39" s="4"/>
      <c r="Q39" s="4"/>
      <c r="R39" s="4">
        <v>4003</v>
      </c>
      <c r="S39" s="4"/>
      <c r="T39" s="4" t="s">
        <v>104</v>
      </c>
    </row>
    <row r="42" spans="12:61" x14ac:dyDescent="0.25">
      <c r="AR42" s="168"/>
      <c r="AS42" s="168"/>
      <c r="AT42" s="168"/>
      <c r="AU42" s="168"/>
    </row>
    <row r="43" spans="12:61" x14ac:dyDescent="0.25">
      <c r="AR43" s="168"/>
      <c r="AS43" s="168"/>
      <c r="AT43" s="168"/>
      <c r="AU43" s="168"/>
    </row>
    <row r="44" spans="12:61" x14ac:dyDescent="0.25">
      <c r="AR44" s="168"/>
      <c r="AS44" s="168"/>
      <c r="AT44" s="168"/>
      <c r="AU44" s="168"/>
    </row>
    <row r="45" spans="12:61" x14ac:dyDescent="0.25">
      <c r="AR45" s="168"/>
      <c r="AS45" s="168"/>
      <c r="AT45" s="168"/>
      <c r="AU45" s="168"/>
    </row>
    <row r="46" spans="12:61" x14ac:dyDescent="0.25">
      <c r="AR46" s="168"/>
      <c r="AS46" s="168"/>
      <c r="AT46" s="168"/>
      <c r="AU46" s="168"/>
    </row>
    <row r="47" spans="12:61" x14ac:dyDescent="0.25">
      <c r="AR47" s="168"/>
      <c r="AS47" s="168"/>
      <c r="AT47" s="168"/>
      <c r="AU47" s="168"/>
    </row>
    <row r="48" spans="12:61" x14ac:dyDescent="0.25">
      <c r="AR48" s="168"/>
      <c r="AS48" s="168"/>
      <c r="AT48" s="168"/>
      <c r="AU48" s="168"/>
    </row>
    <row r="49" spans="2:47" x14ac:dyDescent="0.25">
      <c r="AR49" s="168"/>
      <c r="AS49" s="168"/>
      <c r="AT49" s="168"/>
      <c r="AU49" s="168"/>
    </row>
    <row r="50" spans="2:47" x14ac:dyDescent="0.25">
      <c r="B50" s="1" t="s">
        <v>111</v>
      </c>
      <c r="C50" s="1"/>
      <c r="D50" s="113"/>
      <c r="E50"/>
      <c r="F50"/>
      <c r="G50"/>
      <c r="H50"/>
      <c r="I50"/>
      <c r="J50"/>
      <c r="K50"/>
      <c r="L50"/>
      <c r="M50"/>
      <c r="N50"/>
      <c r="O50"/>
      <c r="P50"/>
      <c r="Q50"/>
      <c r="R50"/>
      <c r="S50"/>
      <c r="T50" s="7"/>
      <c r="U50" s="7"/>
      <c r="V50" s="7"/>
      <c r="W50" s="7"/>
      <c r="X50" s="7"/>
      <c r="Y50" s="7"/>
      <c r="Z50" s="7"/>
      <c r="AA50" s="7"/>
      <c r="AR50" s="168"/>
      <c r="AS50" s="168"/>
      <c r="AT50" s="168"/>
      <c r="AU50" s="168"/>
    </row>
    <row r="51" spans="2:47" x14ac:dyDescent="0.25">
      <c r="B51" s="1" t="s">
        <v>112</v>
      </c>
      <c r="C51" s="1"/>
      <c r="D51" s="1"/>
      <c r="E51"/>
      <c r="F51"/>
      <c r="G51"/>
      <c r="H51"/>
      <c r="I51"/>
      <c r="J51"/>
      <c r="K51"/>
      <c r="L51"/>
      <c r="M51"/>
      <c r="N51"/>
      <c r="O51"/>
      <c r="P51"/>
      <c r="Q51"/>
      <c r="R51"/>
      <c r="S51"/>
      <c r="AR51" s="168"/>
      <c r="AS51" s="168"/>
      <c r="AT51" s="168"/>
      <c r="AU51" s="168"/>
    </row>
    <row r="52" spans="2:47" x14ac:dyDescent="0.25">
      <c r="B52"/>
      <c r="C52"/>
      <c r="D52"/>
      <c r="E52"/>
      <c r="F52"/>
      <c r="G52"/>
      <c r="H52"/>
      <c r="I52"/>
      <c r="J52"/>
      <c r="K52"/>
      <c r="L52"/>
      <c r="M52"/>
      <c r="N52"/>
      <c r="O52"/>
      <c r="P52"/>
      <c r="Q52"/>
      <c r="R52"/>
      <c r="S52"/>
      <c r="AR52" s="168"/>
      <c r="AS52" s="168"/>
      <c r="AT52" s="168"/>
      <c r="AU52" s="168"/>
    </row>
    <row r="53" spans="2:47" x14ac:dyDescent="0.25">
      <c r="B53" s="2" t="s">
        <v>113</v>
      </c>
      <c r="C53" s="2">
        <v>2017</v>
      </c>
      <c r="D53" s="2">
        <v>2018</v>
      </c>
      <c r="E53" s="2">
        <v>2019</v>
      </c>
      <c r="F53" s="2">
        <f t="shared" ref="F53:AA53" si="172">1+E53</f>
        <v>2020</v>
      </c>
      <c r="G53" s="2">
        <f t="shared" si="172"/>
        <v>2021</v>
      </c>
      <c r="H53" s="137"/>
      <c r="I53" s="2">
        <f>1+G53</f>
        <v>2022</v>
      </c>
      <c r="J53" s="2">
        <f t="shared" si="172"/>
        <v>2023</v>
      </c>
      <c r="K53" s="2">
        <f t="shared" si="172"/>
        <v>2024</v>
      </c>
      <c r="L53" s="2">
        <f t="shared" si="172"/>
        <v>2025</v>
      </c>
      <c r="M53" s="2">
        <f t="shared" si="172"/>
        <v>2026</v>
      </c>
      <c r="N53" s="2">
        <f t="shared" si="172"/>
        <v>2027</v>
      </c>
      <c r="O53" s="2">
        <f t="shared" si="172"/>
        <v>2028</v>
      </c>
      <c r="P53" s="2">
        <f t="shared" si="172"/>
        <v>2029</v>
      </c>
      <c r="Q53" s="2">
        <f t="shared" si="172"/>
        <v>2030</v>
      </c>
      <c r="R53" s="2">
        <f t="shared" si="172"/>
        <v>2031</v>
      </c>
      <c r="S53" s="2">
        <f t="shared" si="172"/>
        <v>2032</v>
      </c>
      <c r="T53" s="2">
        <f t="shared" si="172"/>
        <v>2033</v>
      </c>
      <c r="U53" s="2">
        <f t="shared" si="172"/>
        <v>2034</v>
      </c>
      <c r="V53" s="2">
        <f t="shared" si="172"/>
        <v>2035</v>
      </c>
      <c r="W53" s="2">
        <f t="shared" si="172"/>
        <v>2036</v>
      </c>
      <c r="X53" s="2">
        <f t="shared" si="172"/>
        <v>2037</v>
      </c>
      <c r="Y53" s="2">
        <f t="shared" si="172"/>
        <v>2038</v>
      </c>
      <c r="Z53" s="2">
        <f t="shared" si="172"/>
        <v>2039</v>
      </c>
      <c r="AA53" s="2">
        <f t="shared" si="172"/>
        <v>2040</v>
      </c>
      <c r="AR53" s="168"/>
      <c r="AS53" s="168"/>
      <c r="AT53" s="168"/>
      <c r="AU53" s="168"/>
    </row>
    <row r="54" spans="2:47" x14ac:dyDescent="0.25">
      <c r="B54" s="4" t="s">
        <v>259</v>
      </c>
      <c r="C54" s="20">
        <v>0.55000000000000004</v>
      </c>
      <c r="D54" s="20">
        <v>0.55000000000000004</v>
      </c>
      <c r="E54" s="20">
        <v>0.55000000000000004</v>
      </c>
      <c r="F54" s="20">
        <f>+E54+0.04</f>
        <v>0.59000000000000008</v>
      </c>
      <c r="G54" s="20">
        <f>+F54</f>
        <v>0.59000000000000008</v>
      </c>
      <c r="H54" s="20"/>
      <c r="I54" s="20">
        <f>+G54</f>
        <v>0.59000000000000008</v>
      </c>
      <c r="J54" s="20">
        <f>+I54+0.04</f>
        <v>0.63000000000000012</v>
      </c>
      <c r="K54" s="20">
        <f>+J54</f>
        <v>0.63000000000000012</v>
      </c>
      <c r="L54" s="20">
        <f>+K54</f>
        <v>0.63000000000000012</v>
      </c>
      <c r="M54" s="20">
        <f>+L54+0.04</f>
        <v>0.67000000000000015</v>
      </c>
      <c r="N54" s="20">
        <f>+M54</f>
        <v>0.67000000000000015</v>
      </c>
      <c r="O54" s="20">
        <f>+N54</f>
        <v>0.67000000000000015</v>
      </c>
      <c r="P54" s="20">
        <f>+O54+0.04</f>
        <v>0.71000000000000019</v>
      </c>
      <c r="Q54" s="20">
        <f>+P54</f>
        <v>0.71000000000000019</v>
      </c>
      <c r="R54" s="20">
        <f>+Q54</f>
        <v>0.71000000000000019</v>
      </c>
      <c r="S54" s="20">
        <f>+R54+0.04</f>
        <v>0.75000000000000022</v>
      </c>
      <c r="T54" s="20">
        <f t="shared" ref="T54:AA54" si="173">+S54</f>
        <v>0.75000000000000022</v>
      </c>
      <c r="U54" s="20">
        <f t="shared" si="173"/>
        <v>0.75000000000000022</v>
      </c>
      <c r="V54" s="20">
        <f t="shared" si="173"/>
        <v>0.75000000000000022</v>
      </c>
      <c r="W54" s="20">
        <f t="shared" si="173"/>
        <v>0.75000000000000022</v>
      </c>
      <c r="X54" s="20">
        <f t="shared" si="173"/>
        <v>0.75000000000000022</v>
      </c>
      <c r="Y54" s="20">
        <f t="shared" si="173"/>
        <v>0.75000000000000022</v>
      </c>
      <c r="Z54" s="20">
        <f t="shared" si="173"/>
        <v>0.75000000000000022</v>
      </c>
      <c r="AA54" s="20">
        <f t="shared" si="173"/>
        <v>0.75000000000000022</v>
      </c>
      <c r="AR54" s="168"/>
      <c r="AS54" s="168"/>
      <c r="AT54" s="168"/>
      <c r="AU54" s="168"/>
    </row>
    <row r="55" spans="2:47" x14ac:dyDescent="0.25">
      <c r="B55" s="4" t="s">
        <v>246</v>
      </c>
      <c r="C55" s="20">
        <f t="shared" ref="C55:AA55" si="174">+C54-C56</f>
        <v>0.54</v>
      </c>
      <c r="D55" s="20">
        <f t="shared" si="174"/>
        <v>0.53400000000000003</v>
      </c>
      <c r="E55" s="20">
        <f t="shared" si="174"/>
        <v>0.52800000000000002</v>
      </c>
      <c r="F55" s="20">
        <f t="shared" si="174"/>
        <v>0.56200000000000006</v>
      </c>
      <c r="G55" s="20">
        <f t="shared" si="174"/>
        <v>0.55600000000000005</v>
      </c>
      <c r="H55" s="20"/>
      <c r="I55" s="20">
        <f t="shared" si="174"/>
        <v>0.55000000000000004</v>
      </c>
      <c r="J55" s="20">
        <f t="shared" si="174"/>
        <v>0.58400000000000007</v>
      </c>
      <c r="K55" s="20">
        <f t="shared" si="174"/>
        <v>0.57800000000000007</v>
      </c>
      <c r="L55" s="20">
        <f t="shared" si="174"/>
        <v>0.57200000000000017</v>
      </c>
      <c r="M55" s="20">
        <f t="shared" si="174"/>
        <v>0.60600000000000021</v>
      </c>
      <c r="N55" s="20">
        <f t="shared" si="174"/>
        <v>0.6000000000000002</v>
      </c>
      <c r="O55" s="20">
        <f t="shared" si="174"/>
        <v>0.59400000000000019</v>
      </c>
      <c r="P55" s="20">
        <f t="shared" si="174"/>
        <v>0.62800000000000022</v>
      </c>
      <c r="Q55" s="20">
        <f t="shared" si="174"/>
        <v>0.62200000000000022</v>
      </c>
      <c r="R55" s="20">
        <f t="shared" si="174"/>
        <v>0.61600000000000021</v>
      </c>
      <c r="S55" s="20">
        <f t="shared" si="174"/>
        <v>0.65000000000000024</v>
      </c>
      <c r="T55" s="20">
        <f t="shared" si="174"/>
        <v>0.65000000000000024</v>
      </c>
      <c r="U55" s="20">
        <f t="shared" si="174"/>
        <v>0.65000000000000024</v>
      </c>
      <c r="V55" s="20">
        <f t="shared" si="174"/>
        <v>0.65000000000000024</v>
      </c>
      <c r="W55" s="20">
        <f t="shared" si="174"/>
        <v>0.65000000000000024</v>
      </c>
      <c r="X55" s="20">
        <f t="shared" si="174"/>
        <v>0.65000000000000024</v>
      </c>
      <c r="Y55" s="20">
        <f t="shared" si="174"/>
        <v>0.65000000000000024</v>
      </c>
      <c r="Z55" s="20">
        <f t="shared" si="174"/>
        <v>0.65000000000000024</v>
      </c>
      <c r="AA55" s="20">
        <f t="shared" si="174"/>
        <v>0.65000000000000024</v>
      </c>
      <c r="AR55" s="168"/>
      <c r="AS55" s="168"/>
      <c r="AT55" s="168"/>
      <c r="AU55" s="168"/>
    </row>
    <row r="56" spans="2:47" x14ac:dyDescent="0.25">
      <c r="B56" s="4" t="s">
        <v>245</v>
      </c>
      <c r="C56" s="20">
        <v>0.01</v>
      </c>
      <c r="D56" s="20">
        <f t="shared" ref="D56:S56" si="175">+C56+0.006</f>
        <v>1.6E-2</v>
      </c>
      <c r="E56" s="20">
        <f t="shared" si="175"/>
        <v>2.1999999999999999E-2</v>
      </c>
      <c r="F56" s="20">
        <f t="shared" si="175"/>
        <v>2.7999999999999997E-2</v>
      </c>
      <c r="G56" s="20">
        <f t="shared" si="175"/>
        <v>3.3999999999999996E-2</v>
      </c>
      <c r="H56" s="20"/>
      <c r="I56" s="20">
        <f>+G56+0.006</f>
        <v>3.9999999999999994E-2</v>
      </c>
      <c r="J56" s="20">
        <f t="shared" si="175"/>
        <v>4.5999999999999992E-2</v>
      </c>
      <c r="K56" s="20">
        <f t="shared" si="175"/>
        <v>5.1999999999999991E-2</v>
      </c>
      <c r="L56" s="20">
        <f t="shared" si="175"/>
        <v>5.7999999999999989E-2</v>
      </c>
      <c r="M56" s="20">
        <f t="shared" si="175"/>
        <v>6.3999999999999987E-2</v>
      </c>
      <c r="N56" s="20">
        <f t="shared" si="175"/>
        <v>6.9999999999999993E-2</v>
      </c>
      <c r="O56" s="20">
        <f t="shared" si="175"/>
        <v>7.5999999999999998E-2</v>
      </c>
      <c r="P56" s="20">
        <f t="shared" si="175"/>
        <v>8.2000000000000003E-2</v>
      </c>
      <c r="Q56" s="20">
        <f t="shared" si="175"/>
        <v>8.8000000000000009E-2</v>
      </c>
      <c r="R56" s="20">
        <f t="shared" si="175"/>
        <v>9.4000000000000014E-2</v>
      </c>
      <c r="S56" s="20">
        <f t="shared" si="175"/>
        <v>0.10000000000000002</v>
      </c>
      <c r="T56" s="20">
        <f t="shared" ref="T56:AA57" si="176">+S56</f>
        <v>0.10000000000000002</v>
      </c>
      <c r="U56" s="20">
        <f t="shared" si="176"/>
        <v>0.10000000000000002</v>
      </c>
      <c r="V56" s="20">
        <f t="shared" si="176"/>
        <v>0.10000000000000002</v>
      </c>
      <c r="W56" s="20">
        <f t="shared" si="176"/>
        <v>0.10000000000000002</v>
      </c>
      <c r="X56" s="20">
        <f t="shared" si="176"/>
        <v>0.10000000000000002</v>
      </c>
      <c r="Y56" s="20">
        <f t="shared" si="176"/>
        <v>0.10000000000000002</v>
      </c>
      <c r="Z56" s="20">
        <f t="shared" si="176"/>
        <v>0.10000000000000002</v>
      </c>
      <c r="AA56" s="20">
        <f t="shared" si="176"/>
        <v>0.10000000000000002</v>
      </c>
      <c r="AR56" s="168"/>
      <c r="AS56" s="168"/>
      <c r="AT56" s="168"/>
      <c r="AU56" s="168"/>
    </row>
    <row r="57" spans="2:47" x14ac:dyDescent="0.25">
      <c r="B57" s="4" t="s">
        <v>244</v>
      </c>
      <c r="C57" s="21">
        <v>0</v>
      </c>
      <c r="D57" s="21">
        <v>0</v>
      </c>
      <c r="E57" s="20">
        <v>0.02</v>
      </c>
      <c r="F57" s="20">
        <f t="shared" ref="F57:S57" si="177">+E57+0.00667</f>
        <v>2.6669999999999999E-2</v>
      </c>
      <c r="G57" s="20">
        <f t="shared" si="177"/>
        <v>3.3340000000000002E-2</v>
      </c>
      <c r="H57" s="20"/>
      <c r="I57" s="20">
        <f>+G57+0.00667</f>
        <v>4.0010000000000004E-2</v>
      </c>
      <c r="J57" s="20">
        <f t="shared" si="177"/>
        <v>4.6680000000000006E-2</v>
      </c>
      <c r="K57" s="20">
        <f t="shared" si="177"/>
        <v>5.3350000000000009E-2</v>
      </c>
      <c r="L57" s="20">
        <f t="shared" si="177"/>
        <v>6.0020000000000011E-2</v>
      </c>
      <c r="M57" s="20">
        <f t="shared" si="177"/>
        <v>6.6690000000000013E-2</v>
      </c>
      <c r="N57" s="20">
        <f t="shared" si="177"/>
        <v>7.3360000000000009E-2</v>
      </c>
      <c r="O57" s="20">
        <f t="shared" si="177"/>
        <v>8.0030000000000004E-2</v>
      </c>
      <c r="P57" s="20">
        <f t="shared" si="177"/>
        <v>8.6699999999999999E-2</v>
      </c>
      <c r="Q57" s="20">
        <f t="shared" si="177"/>
        <v>9.3369999999999995E-2</v>
      </c>
      <c r="R57" s="20">
        <f t="shared" si="177"/>
        <v>0.10003999999999999</v>
      </c>
      <c r="S57" s="20">
        <f t="shared" si="177"/>
        <v>0.10670999999999999</v>
      </c>
      <c r="T57" s="20">
        <f t="shared" si="176"/>
        <v>0.10670999999999999</v>
      </c>
      <c r="U57" s="20">
        <f t="shared" si="176"/>
        <v>0.10670999999999999</v>
      </c>
      <c r="V57" s="20">
        <f t="shared" si="176"/>
        <v>0.10670999999999999</v>
      </c>
      <c r="W57" s="20">
        <f t="shared" si="176"/>
        <v>0.10670999999999999</v>
      </c>
      <c r="X57" s="20">
        <f t="shared" si="176"/>
        <v>0.10670999999999999</v>
      </c>
      <c r="Y57" s="20">
        <f t="shared" si="176"/>
        <v>0.10670999999999999</v>
      </c>
      <c r="Z57" s="20">
        <f t="shared" si="176"/>
        <v>0.10670999999999999</v>
      </c>
      <c r="AA57" s="20">
        <f t="shared" si="176"/>
        <v>0.10670999999999999</v>
      </c>
      <c r="AR57" s="168"/>
      <c r="AS57" s="168"/>
      <c r="AT57" s="168"/>
      <c r="AU57" s="168"/>
    </row>
    <row r="58" spans="2:47" x14ac:dyDescent="0.25">
      <c r="AR58" s="168"/>
      <c r="AS58" s="168"/>
      <c r="AT58" s="168"/>
      <c r="AU58" s="168"/>
    </row>
    <row r="59" spans="2:47" x14ac:dyDescent="0.25">
      <c r="B59" s="1" t="s">
        <v>111</v>
      </c>
      <c r="C59" s="1"/>
      <c r="D59" s="1"/>
      <c r="E59"/>
      <c r="F59"/>
      <c r="G59"/>
      <c r="H59"/>
      <c r="I59"/>
      <c r="J59"/>
      <c r="K59"/>
      <c r="L59"/>
      <c r="M59"/>
      <c r="N59"/>
      <c r="O59"/>
      <c r="P59"/>
      <c r="Q59"/>
      <c r="R59"/>
      <c r="S59"/>
      <c r="T59" s="7"/>
      <c r="U59" s="7"/>
      <c r="V59" s="7"/>
      <c r="W59" s="7"/>
      <c r="X59" s="7"/>
      <c r="Y59" s="7"/>
      <c r="Z59" s="7"/>
      <c r="AA59" s="7"/>
      <c r="AR59" s="168"/>
      <c r="AS59" s="168"/>
      <c r="AT59" s="168"/>
      <c r="AU59" s="168"/>
    </row>
    <row r="60" spans="2:47" x14ac:dyDescent="0.25">
      <c r="B60" s="1" t="s">
        <v>135</v>
      </c>
      <c r="C60" s="1"/>
      <c r="D60" s="1"/>
      <c r="E60"/>
      <c r="F60"/>
      <c r="G60"/>
      <c r="H60"/>
      <c r="I60"/>
      <c r="J60"/>
      <c r="K60"/>
      <c r="L60"/>
      <c r="M60"/>
      <c r="N60"/>
      <c r="O60"/>
      <c r="P60"/>
      <c r="Q60"/>
      <c r="R60"/>
      <c r="S60"/>
      <c r="AR60" s="168"/>
      <c r="AS60" s="168"/>
      <c r="AT60" s="168"/>
      <c r="AU60" s="168"/>
    </row>
    <row r="61" spans="2:47" x14ac:dyDescent="0.25">
      <c r="B61"/>
      <c r="C61"/>
      <c r="D61"/>
      <c r="E61"/>
      <c r="F61"/>
      <c r="G61"/>
      <c r="H61"/>
      <c r="I61"/>
      <c r="J61"/>
      <c r="K61"/>
      <c r="L61"/>
      <c r="M61"/>
      <c r="N61"/>
      <c r="O61"/>
      <c r="P61"/>
      <c r="Q61"/>
      <c r="R61"/>
      <c r="S61"/>
      <c r="AR61" s="168"/>
      <c r="AS61" s="168"/>
      <c r="AT61" s="168"/>
      <c r="AU61" s="168"/>
    </row>
    <row r="62" spans="2:47" x14ac:dyDescent="0.25">
      <c r="B62" s="2" t="s">
        <v>113</v>
      </c>
      <c r="C62" s="2">
        <v>2017</v>
      </c>
      <c r="D62" s="2">
        <v>2018</v>
      </c>
      <c r="E62" s="2">
        <v>2019</v>
      </c>
      <c r="F62" s="2">
        <f t="shared" ref="F62:AA62" si="178">1+E62</f>
        <v>2020</v>
      </c>
      <c r="G62" s="2">
        <f t="shared" si="178"/>
        <v>2021</v>
      </c>
      <c r="H62" s="137"/>
      <c r="I62" s="2">
        <f>1+G62</f>
        <v>2022</v>
      </c>
      <c r="J62" s="2">
        <f t="shared" si="178"/>
        <v>2023</v>
      </c>
      <c r="K62" s="2">
        <f t="shared" si="178"/>
        <v>2024</v>
      </c>
      <c r="L62" s="2">
        <f t="shared" si="178"/>
        <v>2025</v>
      </c>
      <c r="M62" s="2">
        <f t="shared" si="178"/>
        <v>2026</v>
      </c>
      <c r="N62" s="2">
        <f t="shared" si="178"/>
        <v>2027</v>
      </c>
      <c r="O62" s="2">
        <f t="shared" si="178"/>
        <v>2028</v>
      </c>
      <c r="P62" s="2">
        <f t="shared" si="178"/>
        <v>2029</v>
      </c>
      <c r="Q62" s="2">
        <f t="shared" si="178"/>
        <v>2030</v>
      </c>
      <c r="R62" s="2">
        <f t="shared" si="178"/>
        <v>2031</v>
      </c>
      <c r="S62" s="2">
        <f t="shared" si="178"/>
        <v>2032</v>
      </c>
      <c r="T62" s="2">
        <f t="shared" si="178"/>
        <v>2033</v>
      </c>
      <c r="U62" s="2">
        <f t="shared" si="178"/>
        <v>2034</v>
      </c>
      <c r="V62" s="2">
        <f t="shared" si="178"/>
        <v>2035</v>
      </c>
      <c r="W62" s="2">
        <f t="shared" si="178"/>
        <v>2036</v>
      </c>
      <c r="X62" s="2">
        <f t="shared" si="178"/>
        <v>2037</v>
      </c>
      <c r="Y62" s="2">
        <f t="shared" si="178"/>
        <v>2038</v>
      </c>
      <c r="Z62" s="2">
        <f t="shared" si="178"/>
        <v>2039</v>
      </c>
      <c r="AA62" s="2">
        <f t="shared" si="178"/>
        <v>2040</v>
      </c>
      <c r="AR62" s="168"/>
      <c r="AS62" s="168"/>
      <c r="AT62" s="168"/>
      <c r="AU62" s="168"/>
    </row>
    <row r="63" spans="2:47" x14ac:dyDescent="0.25">
      <c r="B63" s="4" t="s">
        <v>104</v>
      </c>
      <c r="C63" s="41">
        <v>60</v>
      </c>
      <c r="D63" s="41">
        <f t="shared" ref="D63:E65" si="179">1.022*C63</f>
        <v>61.32</v>
      </c>
      <c r="E63" s="41">
        <f t="shared" si="179"/>
        <v>62.669040000000003</v>
      </c>
      <c r="F63" s="41">
        <f>1.022*E64</f>
        <v>10.674626480000001</v>
      </c>
      <c r="G63" s="41">
        <f t="shared" ref="G63:AA63" si="180">1.022*F63</f>
        <v>10.909468262560001</v>
      </c>
      <c r="H63" s="41"/>
      <c r="I63" s="41">
        <f>1.022*G63</f>
        <v>11.149476564336322</v>
      </c>
      <c r="J63" s="41">
        <f t="shared" si="180"/>
        <v>11.39476504875172</v>
      </c>
      <c r="K63" s="41">
        <f t="shared" si="180"/>
        <v>11.645449879824259</v>
      </c>
      <c r="L63" s="41">
        <f t="shared" si="180"/>
        <v>11.901649777180394</v>
      </c>
      <c r="M63" s="41">
        <f t="shared" si="180"/>
        <v>12.163486072278362</v>
      </c>
      <c r="N63" s="41">
        <f t="shared" si="180"/>
        <v>12.431082765868487</v>
      </c>
      <c r="O63" s="41">
        <f t="shared" si="180"/>
        <v>12.704566586717593</v>
      </c>
      <c r="P63" s="41">
        <f t="shared" si="180"/>
        <v>12.984067051625381</v>
      </c>
      <c r="Q63" s="41">
        <f t="shared" si="180"/>
        <v>13.26971652676114</v>
      </c>
      <c r="R63" s="41">
        <f t="shared" si="180"/>
        <v>13.561650290349887</v>
      </c>
      <c r="S63" s="41">
        <f t="shared" si="180"/>
        <v>13.860006596737584</v>
      </c>
      <c r="T63" s="41">
        <f t="shared" si="180"/>
        <v>14.164926741865811</v>
      </c>
      <c r="U63" s="41">
        <f t="shared" si="180"/>
        <v>14.47655513018686</v>
      </c>
      <c r="V63" s="41">
        <f t="shared" si="180"/>
        <v>14.795039343050972</v>
      </c>
      <c r="W63" s="41">
        <f t="shared" si="180"/>
        <v>15.120530208598094</v>
      </c>
      <c r="X63" s="41">
        <f t="shared" si="180"/>
        <v>15.453181873187253</v>
      </c>
      <c r="Y63" s="41">
        <f t="shared" si="180"/>
        <v>15.793151874397372</v>
      </c>
      <c r="Z63" s="41">
        <f t="shared" si="180"/>
        <v>16.140601215634113</v>
      </c>
      <c r="AA63" s="41">
        <f t="shared" si="180"/>
        <v>16.495694442378063</v>
      </c>
    </row>
    <row r="64" spans="2:47" x14ac:dyDescent="0.25">
      <c r="B64" s="4" t="s">
        <v>105</v>
      </c>
      <c r="C64" s="41">
        <v>10</v>
      </c>
      <c r="D64" s="41">
        <f t="shared" si="179"/>
        <v>10.220000000000001</v>
      </c>
      <c r="E64" s="41">
        <f t="shared" si="179"/>
        <v>10.444840000000001</v>
      </c>
      <c r="F64" s="41">
        <f>1.022*E63</f>
        <v>64.047758880000004</v>
      </c>
      <c r="G64" s="41">
        <f t="shared" ref="G64:AA64" si="181">1.022*F64</f>
        <v>65.456809575360012</v>
      </c>
      <c r="H64" s="41"/>
      <c r="I64" s="41">
        <f>1.022*G64</f>
        <v>66.896859386017937</v>
      </c>
      <c r="J64" s="41">
        <f t="shared" si="181"/>
        <v>68.368590292510333</v>
      </c>
      <c r="K64" s="41">
        <f t="shared" si="181"/>
        <v>69.872699278945561</v>
      </c>
      <c r="L64" s="41">
        <f t="shared" si="181"/>
        <v>71.409898663082359</v>
      </c>
      <c r="M64" s="41">
        <f t="shared" si="181"/>
        <v>72.980916433670174</v>
      </c>
      <c r="N64" s="41">
        <f t="shared" si="181"/>
        <v>74.586496595210917</v>
      </c>
      <c r="O64" s="41">
        <f t="shared" si="181"/>
        <v>76.227399520305553</v>
      </c>
      <c r="P64" s="41">
        <f t="shared" si="181"/>
        <v>77.904402309752271</v>
      </c>
      <c r="Q64" s="41">
        <f t="shared" si="181"/>
        <v>79.618299160566821</v>
      </c>
      <c r="R64" s="41">
        <f t="shared" si="181"/>
        <v>81.369901742099287</v>
      </c>
      <c r="S64" s="41">
        <f t="shared" si="181"/>
        <v>83.160039580425476</v>
      </c>
      <c r="T64" s="41">
        <f t="shared" si="181"/>
        <v>84.989560451194833</v>
      </c>
      <c r="U64" s="41">
        <f t="shared" si="181"/>
        <v>86.859330781121116</v>
      </c>
      <c r="V64" s="41">
        <f t="shared" si="181"/>
        <v>88.770236058305784</v>
      </c>
      <c r="W64" s="41">
        <f t="shared" si="181"/>
        <v>90.723181251588514</v>
      </c>
      <c r="X64" s="41">
        <f t="shared" si="181"/>
        <v>92.719091239123458</v>
      </c>
      <c r="Y64" s="41">
        <f t="shared" si="181"/>
        <v>94.758911246384173</v>
      </c>
      <c r="Z64" s="41">
        <f t="shared" si="181"/>
        <v>96.843607293804624</v>
      </c>
      <c r="AA64" s="41">
        <f t="shared" si="181"/>
        <v>98.97416665426833</v>
      </c>
    </row>
    <row r="65" spans="2:27" x14ac:dyDescent="0.25">
      <c r="B65" s="4" t="s">
        <v>106</v>
      </c>
      <c r="C65" s="41">
        <v>60</v>
      </c>
      <c r="D65" s="41">
        <f t="shared" si="179"/>
        <v>61.32</v>
      </c>
      <c r="E65" s="41">
        <f t="shared" si="179"/>
        <v>62.669040000000003</v>
      </c>
      <c r="F65" s="41">
        <f>1.022*E65</f>
        <v>64.047758880000004</v>
      </c>
      <c r="G65" s="41">
        <f t="shared" ref="G65:AA65" si="182">1.022*F65</f>
        <v>65.456809575360012</v>
      </c>
      <c r="H65" s="41"/>
      <c r="I65" s="41">
        <f>1.022*G65</f>
        <v>66.896859386017937</v>
      </c>
      <c r="J65" s="41">
        <f t="shared" si="182"/>
        <v>68.368590292510333</v>
      </c>
      <c r="K65" s="41">
        <f t="shared" si="182"/>
        <v>69.872699278945561</v>
      </c>
      <c r="L65" s="41">
        <f t="shared" si="182"/>
        <v>71.409898663082359</v>
      </c>
      <c r="M65" s="41">
        <f t="shared" si="182"/>
        <v>72.980916433670174</v>
      </c>
      <c r="N65" s="41">
        <f t="shared" si="182"/>
        <v>74.586496595210917</v>
      </c>
      <c r="O65" s="41">
        <f t="shared" si="182"/>
        <v>76.227399520305553</v>
      </c>
      <c r="P65" s="41">
        <f t="shared" si="182"/>
        <v>77.904402309752271</v>
      </c>
      <c r="Q65" s="41">
        <f t="shared" si="182"/>
        <v>79.618299160566821</v>
      </c>
      <c r="R65" s="41">
        <f t="shared" si="182"/>
        <v>81.369901742099287</v>
      </c>
      <c r="S65" s="41">
        <f t="shared" si="182"/>
        <v>83.160039580425476</v>
      </c>
      <c r="T65" s="41">
        <f t="shared" si="182"/>
        <v>84.989560451194833</v>
      </c>
      <c r="U65" s="41">
        <f t="shared" si="182"/>
        <v>86.859330781121116</v>
      </c>
      <c r="V65" s="41">
        <f t="shared" si="182"/>
        <v>88.770236058305784</v>
      </c>
      <c r="W65" s="41">
        <f t="shared" si="182"/>
        <v>90.723181251588514</v>
      </c>
      <c r="X65" s="41">
        <f t="shared" si="182"/>
        <v>92.719091239123458</v>
      </c>
      <c r="Y65" s="41">
        <f t="shared" si="182"/>
        <v>94.758911246384173</v>
      </c>
      <c r="Z65" s="41">
        <f t="shared" si="182"/>
        <v>96.843607293804624</v>
      </c>
      <c r="AA65" s="41">
        <f t="shared" si="182"/>
        <v>98.97416665426833</v>
      </c>
    </row>
    <row r="67" spans="2:27" x14ac:dyDescent="0.25">
      <c r="B67" s="18" t="s">
        <v>247</v>
      </c>
      <c r="E67" s="1" t="s">
        <v>258</v>
      </c>
      <c r="F67"/>
    </row>
    <row r="68" spans="2:27" x14ac:dyDescent="0.25">
      <c r="B68" s="2" t="s">
        <v>250</v>
      </c>
      <c r="C68" s="2" t="s">
        <v>257</v>
      </c>
      <c r="E68" s="112" t="s">
        <v>250</v>
      </c>
      <c r="F68" s="112" t="s">
        <v>248</v>
      </c>
      <c r="G68" s="112" t="s">
        <v>243</v>
      </c>
      <c r="H68" s="146"/>
    </row>
    <row r="69" spans="2:27" x14ac:dyDescent="0.25">
      <c r="B69" s="4" t="s">
        <v>19</v>
      </c>
      <c r="C69" s="22">
        <v>13564869</v>
      </c>
      <c r="E69" s="5" t="s">
        <v>19</v>
      </c>
      <c r="F69" s="22">
        <v>122520</v>
      </c>
      <c r="G69" s="111">
        <f t="shared" ref="G69:G80" si="183">+F69/$F$80</f>
        <v>3.9698328989371007E-2</v>
      </c>
      <c r="H69" s="147"/>
    </row>
    <row r="70" spans="2:27" x14ac:dyDescent="0.25">
      <c r="B70" s="4" t="s">
        <v>22</v>
      </c>
      <c r="C70" s="22">
        <v>26261897</v>
      </c>
      <c r="E70" s="5" t="s">
        <v>22</v>
      </c>
      <c r="F70" s="22">
        <v>254484</v>
      </c>
      <c r="G70" s="111">
        <f t="shared" si="183"/>
        <v>8.2456656501233197E-2</v>
      </c>
      <c r="H70" s="147"/>
    </row>
    <row r="71" spans="2:27" x14ac:dyDescent="0.25">
      <c r="B71" s="4" t="s">
        <v>27</v>
      </c>
      <c r="C71" s="22">
        <v>33805479.873010002</v>
      </c>
      <c r="E71" s="5" t="s">
        <v>27</v>
      </c>
      <c r="F71" s="22">
        <v>1441997</v>
      </c>
      <c r="G71" s="111">
        <f t="shared" si="183"/>
        <v>0.46722878964810666</v>
      </c>
      <c r="H71" s="147"/>
    </row>
    <row r="72" spans="2:27" x14ac:dyDescent="0.25">
      <c r="B72" s="4" t="s">
        <v>31</v>
      </c>
      <c r="C72" s="22">
        <v>4906499.3</v>
      </c>
      <c r="E72" s="5" t="s">
        <v>31</v>
      </c>
      <c r="F72" s="22">
        <v>47640</v>
      </c>
      <c r="G72" s="111">
        <f t="shared" si="183"/>
        <v>1.5436078950813214E-2</v>
      </c>
      <c r="H72" s="147"/>
    </row>
    <row r="73" spans="2:27" x14ac:dyDescent="0.25">
      <c r="B73" s="4" t="s">
        <v>35</v>
      </c>
      <c r="C73" s="22">
        <v>12582507</v>
      </c>
      <c r="E73" s="5" t="s">
        <v>35</v>
      </c>
      <c r="F73" s="22">
        <v>21057</v>
      </c>
      <c r="G73" s="111">
        <f t="shared" si="183"/>
        <v>6.8227857780703994E-3</v>
      </c>
      <c r="H73" s="147"/>
    </row>
    <row r="74" spans="2:27" x14ac:dyDescent="0.25">
      <c r="B74" s="4" t="s">
        <v>39</v>
      </c>
      <c r="C74" s="22">
        <v>55339512</v>
      </c>
      <c r="E74" s="5" t="s">
        <v>39</v>
      </c>
      <c r="F74" s="22">
        <v>0</v>
      </c>
      <c r="G74" s="111">
        <f t="shared" si="183"/>
        <v>0</v>
      </c>
      <c r="H74" s="147"/>
    </row>
    <row r="75" spans="2:27" x14ac:dyDescent="0.25">
      <c r="B75" s="4" t="s">
        <v>42</v>
      </c>
      <c r="C75" s="22">
        <v>57811481</v>
      </c>
      <c r="E75" s="5" t="s">
        <v>42</v>
      </c>
      <c r="F75" s="22">
        <v>471316</v>
      </c>
      <c r="G75" s="111">
        <f t="shared" si="183"/>
        <v>0.1527134967838262</v>
      </c>
      <c r="H75" s="147"/>
    </row>
    <row r="76" spans="2:27" x14ac:dyDescent="0.25">
      <c r="B76" s="4" t="s">
        <v>45</v>
      </c>
      <c r="C76" s="22">
        <v>45183937</v>
      </c>
      <c r="E76" s="5" t="s">
        <v>45</v>
      </c>
      <c r="F76" s="22">
        <v>555317</v>
      </c>
      <c r="G76" s="111">
        <f t="shared" si="183"/>
        <v>0.17993108847037659</v>
      </c>
      <c r="H76" s="147"/>
    </row>
    <row r="77" spans="2:27" x14ac:dyDescent="0.25">
      <c r="B77" s="4" t="s">
        <v>51</v>
      </c>
      <c r="C77" s="22">
        <v>28823974</v>
      </c>
      <c r="E77" s="5" t="s">
        <v>51</v>
      </c>
      <c r="F77" s="22">
        <v>41630</v>
      </c>
      <c r="G77" s="111">
        <f t="shared" si="183"/>
        <v>1.3488748251938583E-2</v>
      </c>
      <c r="H77" s="147"/>
    </row>
    <row r="78" spans="2:27" x14ac:dyDescent="0.25">
      <c r="B78" s="4" t="s">
        <v>54</v>
      </c>
      <c r="C78" s="22">
        <v>12687982</v>
      </c>
      <c r="E78" s="5" t="s">
        <v>54</v>
      </c>
      <c r="F78" s="22">
        <v>19212</v>
      </c>
      <c r="G78" s="111">
        <f t="shared" si="183"/>
        <v>6.2249779345722803E-3</v>
      </c>
      <c r="H78" s="147"/>
    </row>
    <row r="79" spans="2:27" x14ac:dyDescent="0.25">
      <c r="B79" s="4" t="s">
        <v>56</v>
      </c>
      <c r="C79" s="22">
        <v>53138563</v>
      </c>
      <c r="E79" s="5" t="s">
        <v>56</v>
      </c>
      <c r="F79" s="22">
        <v>111103</v>
      </c>
      <c r="G79" s="111">
        <f t="shared" si="183"/>
        <v>3.5999048691691862E-2</v>
      </c>
      <c r="H79" s="147"/>
    </row>
    <row r="80" spans="2:27" x14ac:dyDescent="0.25">
      <c r="B80" s="4" t="s">
        <v>256</v>
      </c>
      <c r="C80" s="22">
        <v>344106701.17300999</v>
      </c>
      <c r="E80" s="5" t="s">
        <v>155</v>
      </c>
      <c r="F80" s="22">
        <v>3086276</v>
      </c>
      <c r="G80" s="111">
        <f t="shared" si="183"/>
        <v>1</v>
      </c>
      <c r="H80" s="147"/>
    </row>
    <row r="81" spans="2:5" x14ac:dyDescent="0.25">
      <c r="E81" s="60" t="s">
        <v>255</v>
      </c>
    </row>
    <row r="84" spans="2:5" x14ac:dyDescent="0.25">
      <c r="B84" s="18" t="s">
        <v>254</v>
      </c>
      <c r="C84" s="173" t="s">
        <v>140</v>
      </c>
      <c r="D84" s="173"/>
      <c r="E84" s="173"/>
    </row>
    <row r="85" spans="2:5" x14ac:dyDescent="0.25">
      <c r="B85" s="2" t="s">
        <v>120</v>
      </c>
      <c r="C85" s="2" t="s">
        <v>253</v>
      </c>
      <c r="D85" s="2" t="s">
        <v>252</v>
      </c>
      <c r="E85" s="2" t="s">
        <v>251</v>
      </c>
    </row>
    <row r="86" spans="2:5" x14ac:dyDescent="0.25">
      <c r="B86" s="62" t="s">
        <v>19</v>
      </c>
      <c r="C86" s="22">
        <v>0.23451689774037732</v>
      </c>
      <c r="D86" s="22">
        <v>242.32351470284902</v>
      </c>
      <c r="E86" s="22">
        <v>0.12000000000000455</v>
      </c>
    </row>
    <row r="87" spans="2:5" x14ac:dyDescent="0.25">
      <c r="B87" s="62" t="s">
        <v>22</v>
      </c>
      <c r="C87" s="22">
        <v>1913.4652789498705</v>
      </c>
      <c r="D87" s="22">
        <v>488.87810413684269</v>
      </c>
      <c r="E87" s="22">
        <v>-0.33000000000004093</v>
      </c>
    </row>
    <row r="88" spans="2:5" x14ac:dyDescent="0.25">
      <c r="B88" s="62" t="s">
        <v>27</v>
      </c>
      <c r="C88" s="22">
        <v>6870.9658097573629</v>
      </c>
      <c r="D88" s="22">
        <v>755.9065472495181</v>
      </c>
      <c r="E88" s="22">
        <v>1663.87</v>
      </c>
    </row>
    <row r="89" spans="2:5" x14ac:dyDescent="0.25">
      <c r="B89" s="62" t="s">
        <v>31</v>
      </c>
      <c r="C89" s="22">
        <v>434.80646301951401</v>
      </c>
      <c r="D89" s="22">
        <v>17.939822564354529</v>
      </c>
      <c r="E89" s="22">
        <v>0.14000000000000057</v>
      </c>
    </row>
    <row r="90" spans="2:5" x14ac:dyDescent="0.25">
      <c r="B90" s="62" t="s">
        <v>35</v>
      </c>
      <c r="C90" s="22">
        <v>3877.1936373668977</v>
      </c>
      <c r="D90" s="22">
        <v>239.76038431277038</v>
      </c>
      <c r="E90" s="22">
        <v>0.40000000000000568</v>
      </c>
    </row>
    <row r="91" spans="2:5" x14ac:dyDescent="0.25">
      <c r="B91" s="62" t="s">
        <v>39</v>
      </c>
      <c r="C91" s="22">
        <v>0.32544604712165892</v>
      </c>
      <c r="D91" s="22">
        <v>-0.43539356004794172</v>
      </c>
      <c r="E91" s="22">
        <v>-0.25</v>
      </c>
    </row>
    <row r="92" spans="2:5" x14ac:dyDescent="0.25">
      <c r="B92" s="62" t="s">
        <v>42</v>
      </c>
      <c r="C92" s="22">
        <v>5453.8039535776261</v>
      </c>
      <c r="D92" s="22">
        <v>2004.1751533833408</v>
      </c>
      <c r="E92" s="22">
        <v>0</v>
      </c>
    </row>
    <row r="93" spans="2:5" x14ac:dyDescent="0.25">
      <c r="B93" s="62" t="s">
        <v>45</v>
      </c>
      <c r="C93" s="22">
        <v>22903.135733034993</v>
      </c>
      <c r="D93" s="22">
        <v>1373.8134622662983</v>
      </c>
      <c r="E93" s="22">
        <v>0</v>
      </c>
    </row>
    <row r="94" spans="2:5" x14ac:dyDescent="0.25">
      <c r="B94" s="62" t="s">
        <v>51</v>
      </c>
      <c r="C94" s="22">
        <v>6811.148628206869</v>
      </c>
      <c r="D94" s="22">
        <v>310.06891645756446</v>
      </c>
      <c r="E94" s="22">
        <v>-1.999999999998181E-2</v>
      </c>
    </row>
    <row r="95" spans="2:5" x14ac:dyDescent="0.25">
      <c r="B95" s="62" t="s">
        <v>54</v>
      </c>
      <c r="C95" s="22">
        <v>3302.5788371029503</v>
      </c>
      <c r="D95" s="22">
        <v>205.71691735430329</v>
      </c>
      <c r="E95" s="22">
        <v>0.18999999999999773</v>
      </c>
    </row>
    <row r="96" spans="2:5" x14ac:dyDescent="0.25">
      <c r="B96" s="62" t="s">
        <v>56</v>
      </c>
      <c r="C96" s="22">
        <v>10924.999696039049</v>
      </c>
      <c r="D96" s="22">
        <v>481.85257113220598</v>
      </c>
      <c r="E96" s="22">
        <v>-0.17000000000007276</v>
      </c>
    </row>
    <row r="97" spans="2:5" x14ac:dyDescent="0.25">
      <c r="B97" s="110" t="s">
        <v>155</v>
      </c>
      <c r="C97" s="77">
        <v>62492.657999999989</v>
      </c>
      <c r="D97" s="77">
        <v>6120</v>
      </c>
      <c r="E97" s="77">
        <v>1663.95</v>
      </c>
    </row>
  </sheetData>
  <mergeCells count="2">
    <mergeCell ref="V1:Y1"/>
    <mergeCell ref="C84:E84"/>
  </mergeCells>
  <conditionalFormatting sqref="AB6:BI6">
    <cfRule type="colorScale" priority="2">
      <colorScale>
        <cfvo type="min"/>
        <cfvo type="percentile" val="50"/>
        <cfvo type="max"/>
        <color rgb="FFF8696B"/>
        <color rgb="FFFFEB84"/>
        <color rgb="FF63BE7B"/>
      </colorScale>
    </cfRule>
  </conditionalFormatting>
  <conditionalFormatting sqref="AB8:BI8">
    <cfRule type="colorScale" priority="1">
      <colorScale>
        <cfvo type="min"/>
        <cfvo type="percentile" val="50"/>
        <cfvo type="max"/>
        <color rgb="FFF8696B"/>
        <color rgb="FFFFEB84"/>
        <color rgb="FF63BE7B"/>
      </colorScale>
    </cfRule>
  </conditionalFormatting>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A5ED3-EB7A-49AF-898A-0BA38B3AD70F}">
  <sheetPr>
    <tabColor rgb="FF00B050"/>
  </sheetPr>
  <dimension ref="B2:AF24"/>
  <sheetViews>
    <sheetView zoomScale="150" zoomScaleNormal="150" workbookViewId="0">
      <pane xSplit="2" ySplit="4" topLeftCell="O5" activePane="bottomRight" state="frozen"/>
      <selection activeCell="B2" sqref="B2:D16"/>
      <selection pane="topRight" activeCell="B2" sqref="B2:D16"/>
      <selection pane="bottomLeft" activeCell="B2" sqref="B2:D16"/>
      <selection pane="bottomRight" activeCell="E22" sqref="E22:AF22"/>
    </sheetView>
  </sheetViews>
  <sheetFormatPr defaultRowHeight="15" x14ac:dyDescent="0.25"/>
  <cols>
    <col min="1" max="1" width="4.42578125" style="8" customWidth="1"/>
    <col min="2" max="2" width="6" style="8" bestFit="1" customWidth="1"/>
    <col min="3" max="16384" width="9.140625" style="8"/>
  </cols>
  <sheetData>
    <row r="2" spans="2:32" x14ac:dyDescent="0.25">
      <c r="B2" s="42" t="s">
        <v>139</v>
      </c>
    </row>
    <row r="3" spans="2:32" x14ac:dyDescent="0.25">
      <c r="B3" s="131" t="s">
        <v>322</v>
      </c>
    </row>
    <row r="4" spans="2:32" x14ac:dyDescent="0.25">
      <c r="B4" s="12" t="s">
        <v>108</v>
      </c>
      <c r="C4" s="50">
        <v>2021</v>
      </c>
      <c r="D4" s="50">
        <f t="shared" ref="D4:Z4" si="0">1+C4</f>
        <v>2022</v>
      </c>
      <c r="E4" s="50">
        <f t="shared" si="0"/>
        <v>2023</v>
      </c>
      <c r="F4" s="50">
        <f t="shared" si="0"/>
        <v>2024</v>
      </c>
      <c r="G4" s="50">
        <f t="shared" si="0"/>
        <v>2025</v>
      </c>
      <c r="H4" s="50">
        <f t="shared" si="0"/>
        <v>2026</v>
      </c>
      <c r="I4" s="50">
        <f t="shared" si="0"/>
        <v>2027</v>
      </c>
      <c r="J4" s="50">
        <f t="shared" si="0"/>
        <v>2028</v>
      </c>
      <c r="K4" s="50">
        <f t="shared" si="0"/>
        <v>2029</v>
      </c>
      <c r="L4" s="50">
        <f t="shared" si="0"/>
        <v>2030</v>
      </c>
      <c r="M4" s="50">
        <f t="shared" si="0"/>
        <v>2031</v>
      </c>
      <c r="N4" s="50">
        <f t="shared" si="0"/>
        <v>2032</v>
      </c>
      <c r="O4" s="50">
        <f t="shared" si="0"/>
        <v>2033</v>
      </c>
      <c r="P4" s="50">
        <f t="shared" si="0"/>
        <v>2034</v>
      </c>
      <c r="Q4" s="50">
        <f t="shared" si="0"/>
        <v>2035</v>
      </c>
      <c r="R4" s="50">
        <f t="shared" si="0"/>
        <v>2036</v>
      </c>
      <c r="S4" s="50">
        <f t="shared" si="0"/>
        <v>2037</v>
      </c>
      <c r="T4" s="50">
        <f t="shared" si="0"/>
        <v>2038</v>
      </c>
      <c r="U4" s="50">
        <f t="shared" si="0"/>
        <v>2039</v>
      </c>
      <c r="V4" s="50">
        <f t="shared" si="0"/>
        <v>2040</v>
      </c>
      <c r="W4" s="50">
        <f t="shared" si="0"/>
        <v>2041</v>
      </c>
      <c r="X4" s="50">
        <f t="shared" si="0"/>
        <v>2042</v>
      </c>
      <c r="Y4" s="50">
        <f t="shared" si="0"/>
        <v>2043</v>
      </c>
      <c r="Z4" s="50">
        <f t="shared" si="0"/>
        <v>2044</v>
      </c>
      <c r="AA4" s="50">
        <f t="shared" ref="AA4" si="1">1+Z4</f>
        <v>2045</v>
      </c>
      <c r="AB4" s="50">
        <f t="shared" ref="AB4" si="2">1+AA4</f>
        <v>2046</v>
      </c>
      <c r="AC4" s="50">
        <f t="shared" ref="AC4" si="3">1+AB4</f>
        <v>2047</v>
      </c>
      <c r="AD4" s="50">
        <f t="shared" ref="AD4" si="4">1+AC4</f>
        <v>2048</v>
      </c>
      <c r="AE4" s="50">
        <f t="shared" ref="AE4" si="5">1+AD4</f>
        <v>2049</v>
      </c>
      <c r="AF4" s="50">
        <f t="shared" ref="AF4" si="6">1+AE4</f>
        <v>2050</v>
      </c>
    </row>
    <row r="5" spans="2:32" x14ac:dyDescent="0.25">
      <c r="B5" s="12" t="s">
        <v>89</v>
      </c>
      <c r="C5" s="130">
        <f t="shared" ref="C5:C21" si="7">+D5</f>
        <v>36</v>
      </c>
      <c r="D5" s="158">
        <v>36</v>
      </c>
      <c r="E5" s="158">
        <f>33*[5]SenSit_Dashboard!$F$11</f>
        <v>33</v>
      </c>
      <c r="F5" s="158">
        <f>30*[5]SenSit_Dashboard!$F$11</f>
        <v>30</v>
      </c>
      <c r="G5" s="158">
        <f>30*[5]SenSit_Dashboard!$F$11</f>
        <v>30</v>
      </c>
      <c r="H5" s="130">
        <f>1.03*G5</f>
        <v>30.900000000000002</v>
      </c>
      <c r="I5" s="130">
        <f t="shared" ref="I5:AF5" si="8">1.03*H5</f>
        <v>31.827000000000002</v>
      </c>
      <c r="J5" s="130">
        <f t="shared" si="8"/>
        <v>32.78181</v>
      </c>
      <c r="K5" s="130">
        <f t="shared" si="8"/>
        <v>33.765264299999998</v>
      </c>
      <c r="L5" s="130">
        <f t="shared" si="8"/>
        <v>34.778222229000001</v>
      </c>
      <c r="M5" s="130">
        <f t="shared" si="8"/>
        <v>35.821568895870001</v>
      </c>
      <c r="N5" s="130">
        <f t="shared" si="8"/>
        <v>36.896215962746105</v>
      </c>
      <c r="O5" s="130">
        <f t="shared" si="8"/>
        <v>38.003102441628492</v>
      </c>
      <c r="P5" s="130">
        <f t="shared" si="8"/>
        <v>39.143195514877348</v>
      </c>
      <c r="Q5" s="130">
        <f t="shared" si="8"/>
        <v>40.317491380323666</v>
      </c>
      <c r="R5" s="130">
        <f t="shared" si="8"/>
        <v>41.527016121733375</v>
      </c>
      <c r="S5" s="130">
        <f t="shared" si="8"/>
        <v>42.772826605385376</v>
      </c>
      <c r="T5" s="130">
        <f t="shared" si="8"/>
        <v>44.05601140354694</v>
      </c>
      <c r="U5" s="130">
        <f t="shared" si="8"/>
        <v>45.377691745653351</v>
      </c>
      <c r="V5" s="130">
        <f t="shared" si="8"/>
        <v>46.739022498022955</v>
      </c>
      <c r="W5" s="130">
        <f t="shared" si="8"/>
        <v>48.141193172963646</v>
      </c>
      <c r="X5" s="130">
        <f t="shared" si="8"/>
        <v>49.585428968152556</v>
      </c>
      <c r="Y5" s="130">
        <f t="shared" si="8"/>
        <v>51.072991837197137</v>
      </c>
      <c r="Z5" s="130">
        <f t="shared" si="8"/>
        <v>52.605181592313052</v>
      </c>
      <c r="AA5" s="130">
        <f t="shared" si="8"/>
        <v>54.183337040082442</v>
      </c>
      <c r="AB5" s="130">
        <f t="shared" si="8"/>
        <v>55.808837151284919</v>
      </c>
      <c r="AC5" s="130">
        <f t="shared" si="8"/>
        <v>57.483102265823469</v>
      </c>
      <c r="AD5" s="130">
        <f t="shared" si="8"/>
        <v>59.207595333798174</v>
      </c>
      <c r="AE5" s="130">
        <f t="shared" si="8"/>
        <v>60.983823193812121</v>
      </c>
      <c r="AF5" s="130">
        <f t="shared" si="8"/>
        <v>62.813337889626489</v>
      </c>
    </row>
    <row r="6" spans="2:32" x14ac:dyDescent="0.25">
      <c r="B6" s="12" t="s">
        <v>90</v>
      </c>
      <c r="C6" s="130">
        <v>25</v>
      </c>
      <c r="D6" s="130">
        <f>+C6-2.5</f>
        <v>22.5</v>
      </c>
      <c r="E6" s="130">
        <f>+D6-2.5</f>
        <v>20</v>
      </c>
      <c r="F6" s="130">
        <f>+E6-2.5</f>
        <v>17.5</v>
      </c>
      <c r="G6" s="130">
        <f>+F6-2.5</f>
        <v>15</v>
      </c>
      <c r="H6" s="130">
        <f>1.03*G6</f>
        <v>15.450000000000001</v>
      </c>
      <c r="I6" s="130">
        <f t="shared" ref="I6:AF6" si="9">1.03*H6</f>
        <v>15.913500000000001</v>
      </c>
      <c r="J6" s="130">
        <f t="shared" si="9"/>
        <v>16.390905</v>
      </c>
      <c r="K6" s="130">
        <f t="shared" si="9"/>
        <v>16.882632149999999</v>
      </c>
      <c r="L6" s="130">
        <f t="shared" si="9"/>
        <v>17.3891111145</v>
      </c>
      <c r="M6" s="130">
        <f t="shared" si="9"/>
        <v>17.910784447935001</v>
      </c>
      <c r="N6" s="130">
        <f t="shared" si="9"/>
        <v>18.448107981373052</v>
      </c>
      <c r="O6" s="130">
        <f t="shared" si="9"/>
        <v>19.001551220814246</v>
      </c>
      <c r="P6" s="130">
        <f t="shared" si="9"/>
        <v>19.571597757438674</v>
      </c>
      <c r="Q6" s="130">
        <f t="shared" si="9"/>
        <v>20.158745690161833</v>
      </c>
      <c r="R6" s="130">
        <f t="shared" si="9"/>
        <v>20.763508060866688</v>
      </c>
      <c r="S6" s="130">
        <f t="shared" si="9"/>
        <v>21.386413302692688</v>
      </c>
      <c r="T6" s="130">
        <f t="shared" si="9"/>
        <v>22.02800570177347</v>
      </c>
      <c r="U6" s="130">
        <f t="shared" si="9"/>
        <v>22.688845872826676</v>
      </c>
      <c r="V6" s="130">
        <f t="shared" si="9"/>
        <v>23.369511249011477</v>
      </c>
      <c r="W6" s="130">
        <f t="shared" si="9"/>
        <v>24.070596586481823</v>
      </c>
      <c r="X6" s="130">
        <f t="shared" si="9"/>
        <v>24.792714484076278</v>
      </c>
      <c r="Y6" s="130">
        <f t="shared" si="9"/>
        <v>25.536495918598568</v>
      </c>
      <c r="Z6" s="130">
        <f t="shared" si="9"/>
        <v>26.302590796156526</v>
      </c>
      <c r="AA6" s="130">
        <f t="shared" si="9"/>
        <v>27.091668520041221</v>
      </c>
      <c r="AB6" s="130">
        <f t="shared" si="9"/>
        <v>27.90441857564246</v>
      </c>
      <c r="AC6" s="130">
        <f t="shared" si="9"/>
        <v>28.741551132911734</v>
      </c>
      <c r="AD6" s="130">
        <f t="shared" si="9"/>
        <v>29.603797666899087</v>
      </c>
      <c r="AE6" s="130">
        <f t="shared" si="9"/>
        <v>30.491911596906061</v>
      </c>
      <c r="AF6" s="130">
        <f t="shared" si="9"/>
        <v>31.406668944813244</v>
      </c>
    </row>
    <row r="7" spans="2:32" x14ac:dyDescent="0.25">
      <c r="B7" s="12" t="s">
        <v>91</v>
      </c>
      <c r="C7" s="130">
        <f t="shared" si="7"/>
        <v>0</v>
      </c>
      <c r="D7" s="130"/>
      <c r="E7" s="130"/>
      <c r="F7" s="130"/>
      <c r="G7" s="130"/>
      <c r="H7" s="130"/>
      <c r="I7" s="130"/>
      <c r="J7" s="130"/>
      <c r="K7" s="130"/>
      <c r="L7" s="130"/>
      <c r="M7" s="130"/>
      <c r="N7" s="130"/>
      <c r="O7" s="130"/>
      <c r="P7" s="130"/>
      <c r="Q7" s="130"/>
      <c r="R7" s="130"/>
      <c r="S7" s="130"/>
      <c r="T7" s="130"/>
      <c r="U7" s="130"/>
      <c r="V7" s="130"/>
      <c r="W7" s="130"/>
      <c r="X7" s="130"/>
      <c r="Y7" s="130"/>
      <c r="Z7" s="130"/>
      <c r="AA7" s="130"/>
      <c r="AB7" s="130"/>
      <c r="AC7" s="130"/>
      <c r="AD7" s="130"/>
      <c r="AE7" s="130"/>
      <c r="AF7" s="130"/>
    </row>
    <row r="8" spans="2:32" x14ac:dyDescent="0.25">
      <c r="B8" s="12" t="s">
        <v>92</v>
      </c>
      <c r="C8" s="130">
        <f t="shared" si="7"/>
        <v>35</v>
      </c>
      <c r="D8" s="158">
        <v>35</v>
      </c>
      <c r="E8" s="130">
        <f>+E5-1</f>
        <v>32</v>
      </c>
      <c r="F8" s="130">
        <f>+F5-1</f>
        <v>29</v>
      </c>
      <c r="G8" s="130">
        <f>+G5-1</f>
        <v>29</v>
      </c>
      <c r="H8" s="130">
        <f t="shared" ref="H8:V8" si="10">+H5-2.5</f>
        <v>28.400000000000002</v>
      </c>
      <c r="I8" s="130">
        <f t="shared" si="10"/>
        <v>29.327000000000002</v>
      </c>
      <c r="J8" s="130">
        <f t="shared" si="10"/>
        <v>30.28181</v>
      </c>
      <c r="K8" s="130">
        <f t="shared" si="10"/>
        <v>31.265264299999998</v>
      </c>
      <c r="L8" s="130">
        <f t="shared" si="10"/>
        <v>32.278222229000001</v>
      </c>
      <c r="M8" s="130">
        <f t="shared" si="10"/>
        <v>33.321568895870001</v>
      </c>
      <c r="N8" s="130">
        <f t="shared" si="10"/>
        <v>34.396215962746105</v>
      </c>
      <c r="O8" s="130">
        <f t="shared" si="10"/>
        <v>35.503102441628492</v>
      </c>
      <c r="P8" s="130">
        <f t="shared" si="10"/>
        <v>36.643195514877348</v>
      </c>
      <c r="Q8" s="130">
        <f t="shared" si="10"/>
        <v>37.817491380323666</v>
      </c>
      <c r="R8" s="130">
        <f t="shared" si="10"/>
        <v>39.027016121733375</v>
      </c>
      <c r="S8" s="130">
        <f t="shared" si="10"/>
        <v>40.272826605385376</v>
      </c>
      <c r="T8" s="130">
        <f t="shared" si="10"/>
        <v>41.55601140354694</v>
      </c>
      <c r="U8" s="130">
        <f t="shared" si="10"/>
        <v>42.877691745653351</v>
      </c>
      <c r="V8" s="130">
        <f t="shared" si="10"/>
        <v>44.239022498022955</v>
      </c>
      <c r="W8" s="130">
        <f t="shared" ref="W8:AF8" si="11">+W5-2.5</f>
        <v>45.641193172963646</v>
      </c>
      <c r="X8" s="130">
        <f t="shared" si="11"/>
        <v>47.085428968152556</v>
      </c>
      <c r="Y8" s="130">
        <f t="shared" si="11"/>
        <v>48.572991837197137</v>
      </c>
      <c r="Z8" s="130">
        <f t="shared" si="11"/>
        <v>50.105181592313052</v>
      </c>
      <c r="AA8" s="130">
        <f t="shared" si="11"/>
        <v>51.683337040082442</v>
      </c>
      <c r="AB8" s="130">
        <f t="shared" si="11"/>
        <v>53.308837151284919</v>
      </c>
      <c r="AC8" s="130">
        <f t="shared" si="11"/>
        <v>54.983102265823469</v>
      </c>
      <c r="AD8" s="130">
        <f t="shared" si="11"/>
        <v>56.707595333798174</v>
      </c>
      <c r="AE8" s="130">
        <f t="shared" si="11"/>
        <v>58.483823193812121</v>
      </c>
      <c r="AF8" s="130">
        <f t="shared" si="11"/>
        <v>60.313337889626489</v>
      </c>
    </row>
    <row r="9" spans="2:32" x14ac:dyDescent="0.25">
      <c r="B9" s="12" t="s">
        <v>93</v>
      </c>
      <c r="C9" s="130">
        <f t="shared" si="7"/>
        <v>0</v>
      </c>
      <c r="D9" s="130"/>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row>
    <row r="10" spans="2:32" x14ac:dyDescent="0.25">
      <c r="B10" s="12" t="s">
        <v>94</v>
      </c>
      <c r="C10" s="130">
        <f t="shared" si="7"/>
        <v>0</v>
      </c>
      <c r="D10" s="130"/>
      <c r="E10" s="130"/>
      <c r="F10" s="130"/>
      <c r="G10" s="130"/>
      <c r="H10" s="130"/>
      <c r="I10" s="130"/>
      <c r="J10" s="130"/>
      <c r="K10" s="130"/>
      <c r="L10" s="130"/>
      <c r="M10" s="130"/>
      <c r="N10" s="130"/>
      <c r="O10" s="130"/>
      <c r="P10" s="130"/>
      <c r="Q10" s="130"/>
      <c r="R10" s="130"/>
      <c r="S10" s="130"/>
      <c r="T10" s="130"/>
      <c r="U10" s="130"/>
      <c r="V10" s="130"/>
      <c r="W10" s="130"/>
      <c r="X10" s="130"/>
      <c r="Y10" s="130"/>
      <c r="Z10" s="130"/>
      <c r="AA10" s="130"/>
      <c r="AB10" s="130"/>
      <c r="AC10" s="130"/>
      <c r="AD10" s="130"/>
      <c r="AE10" s="130"/>
      <c r="AF10" s="130"/>
    </row>
    <row r="11" spans="2:32" x14ac:dyDescent="0.25">
      <c r="B11" s="12" t="s">
        <v>95</v>
      </c>
      <c r="C11" s="130">
        <f t="shared" si="7"/>
        <v>35</v>
      </c>
      <c r="D11" s="130">
        <f t="shared" ref="D11:Q11" si="12">+D8</f>
        <v>35</v>
      </c>
      <c r="E11" s="130">
        <f t="shared" si="12"/>
        <v>32</v>
      </c>
      <c r="F11" s="130">
        <f t="shared" si="12"/>
        <v>29</v>
      </c>
      <c r="G11" s="130">
        <f t="shared" si="12"/>
        <v>29</v>
      </c>
      <c r="H11" s="130">
        <f t="shared" si="12"/>
        <v>28.400000000000002</v>
      </c>
      <c r="I11" s="130">
        <f t="shared" si="12"/>
        <v>29.327000000000002</v>
      </c>
      <c r="J11" s="130">
        <f t="shared" si="12"/>
        <v>30.28181</v>
      </c>
      <c r="K11" s="130">
        <f t="shared" si="12"/>
        <v>31.265264299999998</v>
      </c>
      <c r="L11" s="130">
        <f t="shared" si="12"/>
        <v>32.278222229000001</v>
      </c>
      <c r="M11" s="130">
        <f t="shared" si="12"/>
        <v>33.321568895870001</v>
      </c>
      <c r="N11" s="130">
        <f t="shared" si="12"/>
        <v>34.396215962746105</v>
      </c>
      <c r="O11" s="130">
        <f t="shared" si="12"/>
        <v>35.503102441628492</v>
      </c>
      <c r="P11" s="130">
        <f t="shared" si="12"/>
        <v>36.643195514877348</v>
      </c>
      <c r="Q11" s="130">
        <f t="shared" si="12"/>
        <v>37.817491380323666</v>
      </c>
      <c r="R11" s="130">
        <f t="shared" ref="R11:AF11" si="13">+R8</f>
        <v>39.027016121733375</v>
      </c>
      <c r="S11" s="130">
        <f t="shared" si="13"/>
        <v>40.272826605385376</v>
      </c>
      <c r="T11" s="130">
        <f t="shared" si="13"/>
        <v>41.55601140354694</v>
      </c>
      <c r="U11" s="130">
        <f t="shared" si="13"/>
        <v>42.877691745653351</v>
      </c>
      <c r="V11" s="130">
        <f t="shared" si="13"/>
        <v>44.239022498022955</v>
      </c>
      <c r="W11" s="130">
        <f t="shared" si="13"/>
        <v>45.641193172963646</v>
      </c>
      <c r="X11" s="130">
        <f t="shared" si="13"/>
        <v>47.085428968152556</v>
      </c>
      <c r="Y11" s="130">
        <f t="shared" si="13"/>
        <v>48.572991837197137</v>
      </c>
      <c r="Z11" s="130">
        <f t="shared" si="13"/>
        <v>50.105181592313052</v>
      </c>
      <c r="AA11" s="130">
        <f t="shared" si="13"/>
        <v>51.683337040082442</v>
      </c>
      <c r="AB11" s="130">
        <f t="shared" si="13"/>
        <v>53.308837151284919</v>
      </c>
      <c r="AC11" s="130">
        <f t="shared" si="13"/>
        <v>54.983102265823469</v>
      </c>
      <c r="AD11" s="130">
        <f t="shared" si="13"/>
        <v>56.707595333798174</v>
      </c>
      <c r="AE11" s="130">
        <f t="shared" si="13"/>
        <v>58.483823193812121</v>
      </c>
      <c r="AF11" s="130">
        <f t="shared" si="13"/>
        <v>60.313337889626489</v>
      </c>
    </row>
    <row r="12" spans="2:32" x14ac:dyDescent="0.25">
      <c r="B12" s="12" t="s">
        <v>96</v>
      </c>
      <c r="C12" s="130">
        <f t="shared" si="7"/>
        <v>0</v>
      </c>
      <c r="D12" s="130"/>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row>
    <row r="13" spans="2:32" x14ac:dyDescent="0.25">
      <c r="B13" s="12" t="s">
        <v>97</v>
      </c>
      <c r="C13" s="130">
        <f t="shared" si="7"/>
        <v>0</v>
      </c>
      <c r="D13" s="130"/>
      <c r="E13" s="130"/>
      <c r="F13" s="130"/>
      <c r="G13" s="130"/>
      <c r="H13" s="130"/>
      <c r="I13" s="130"/>
      <c r="J13" s="130"/>
      <c r="K13" s="130"/>
      <c r="L13" s="130"/>
      <c r="M13" s="130"/>
      <c r="N13" s="130"/>
      <c r="O13" s="130"/>
      <c r="P13" s="130"/>
      <c r="Q13" s="130"/>
      <c r="R13" s="130"/>
      <c r="S13" s="130"/>
      <c r="T13" s="130"/>
      <c r="U13" s="130"/>
      <c r="V13" s="130"/>
      <c r="W13" s="130"/>
      <c r="X13" s="130"/>
      <c r="Y13" s="130"/>
      <c r="Z13" s="130"/>
      <c r="AA13" s="130"/>
      <c r="AB13" s="130"/>
      <c r="AC13" s="130"/>
      <c r="AD13" s="130"/>
      <c r="AE13" s="130"/>
      <c r="AF13" s="130"/>
    </row>
    <row r="14" spans="2:32" x14ac:dyDescent="0.25">
      <c r="B14" s="12" t="s">
        <v>98</v>
      </c>
      <c r="C14" s="130">
        <f t="shared" si="7"/>
        <v>0</v>
      </c>
      <c r="D14" s="130"/>
      <c r="E14" s="130"/>
      <c r="F14" s="130"/>
      <c r="G14" s="130"/>
      <c r="H14" s="130"/>
      <c r="I14" s="130"/>
      <c r="J14" s="130"/>
      <c r="K14" s="130"/>
      <c r="L14" s="130"/>
      <c r="M14" s="130"/>
      <c r="N14" s="130"/>
      <c r="O14" s="130"/>
      <c r="P14" s="130"/>
      <c r="Q14" s="130"/>
      <c r="R14" s="130"/>
      <c r="S14" s="130"/>
      <c r="T14" s="130"/>
      <c r="U14" s="130"/>
      <c r="V14" s="130"/>
      <c r="W14" s="130"/>
      <c r="X14" s="130"/>
      <c r="Y14" s="130"/>
      <c r="Z14" s="130"/>
      <c r="AA14" s="130"/>
      <c r="AB14" s="130"/>
      <c r="AC14" s="130"/>
      <c r="AD14" s="130"/>
      <c r="AE14" s="130"/>
      <c r="AF14" s="130"/>
    </row>
    <row r="15" spans="2:32" x14ac:dyDescent="0.25">
      <c r="B15" s="12" t="s">
        <v>99</v>
      </c>
      <c r="C15" s="130">
        <f t="shared" si="7"/>
        <v>10</v>
      </c>
      <c r="D15" s="130">
        <v>10</v>
      </c>
      <c r="E15" s="158">
        <f>10*[5]SenSit_Dashboard!$F$9</f>
        <v>10</v>
      </c>
      <c r="F15" s="130">
        <f t="shared" ref="F15:AF15" si="14">1.03*E15</f>
        <v>10.3</v>
      </c>
      <c r="G15" s="130">
        <f t="shared" si="14"/>
        <v>10.609000000000002</v>
      </c>
      <c r="H15" s="130">
        <f t="shared" si="14"/>
        <v>10.927270000000002</v>
      </c>
      <c r="I15" s="130">
        <f t="shared" si="14"/>
        <v>11.255088100000002</v>
      </c>
      <c r="J15" s="130">
        <f t="shared" si="14"/>
        <v>11.592740743000002</v>
      </c>
      <c r="K15" s="130">
        <f t="shared" si="14"/>
        <v>11.940522965290002</v>
      </c>
      <c r="L15" s="130">
        <f t="shared" si="14"/>
        <v>12.298738654248703</v>
      </c>
      <c r="M15" s="130">
        <f t="shared" si="14"/>
        <v>12.667700813876165</v>
      </c>
      <c r="N15" s="130">
        <f t="shared" si="14"/>
        <v>13.047731838292449</v>
      </c>
      <c r="O15" s="130">
        <f t="shared" si="14"/>
        <v>13.439163793441223</v>
      </c>
      <c r="P15" s="130">
        <f t="shared" si="14"/>
        <v>13.84233870724446</v>
      </c>
      <c r="Q15" s="130">
        <f t="shared" si="14"/>
        <v>14.257608868461794</v>
      </c>
      <c r="R15" s="130">
        <f t="shared" si="14"/>
        <v>14.685337134515649</v>
      </c>
      <c r="S15" s="130">
        <f t="shared" si="14"/>
        <v>15.125897248551119</v>
      </c>
      <c r="T15" s="130">
        <f t="shared" si="14"/>
        <v>15.579674166007653</v>
      </c>
      <c r="U15" s="130">
        <f t="shared" si="14"/>
        <v>16.047064390987885</v>
      </c>
      <c r="V15" s="130">
        <f t="shared" si="14"/>
        <v>16.52847632271752</v>
      </c>
      <c r="W15" s="130">
        <f t="shared" si="14"/>
        <v>17.024330612399044</v>
      </c>
      <c r="X15" s="130">
        <f t="shared" si="14"/>
        <v>17.535060530771016</v>
      </c>
      <c r="Y15" s="130">
        <f t="shared" si="14"/>
        <v>18.061112346694149</v>
      </c>
      <c r="Z15" s="130">
        <f t="shared" si="14"/>
        <v>18.602945717094972</v>
      </c>
      <c r="AA15" s="130">
        <f t="shared" si="14"/>
        <v>19.161034088607821</v>
      </c>
      <c r="AB15" s="130">
        <f t="shared" si="14"/>
        <v>19.735865111266055</v>
      </c>
      <c r="AC15" s="130">
        <f t="shared" si="14"/>
        <v>20.327941064604037</v>
      </c>
      <c r="AD15" s="130">
        <f t="shared" si="14"/>
        <v>20.937779296542157</v>
      </c>
      <c r="AE15" s="130">
        <f t="shared" si="14"/>
        <v>21.565912675438422</v>
      </c>
      <c r="AF15" s="130">
        <f t="shared" si="14"/>
        <v>22.212890055701575</v>
      </c>
    </row>
    <row r="16" spans="2:32" x14ac:dyDescent="0.25">
      <c r="B16" s="12" t="s">
        <v>100</v>
      </c>
      <c r="C16" s="130">
        <f t="shared" si="7"/>
        <v>0</v>
      </c>
      <c r="D16" s="130"/>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row>
    <row r="17" spans="2:32" x14ac:dyDescent="0.25">
      <c r="B17" s="12" t="s">
        <v>101</v>
      </c>
      <c r="C17" s="130">
        <f t="shared" si="7"/>
        <v>33.25</v>
      </c>
      <c r="D17" s="130">
        <f t="shared" ref="D17:AF17" si="15">+D11*0.95</f>
        <v>33.25</v>
      </c>
      <c r="E17" s="130">
        <f t="shared" si="15"/>
        <v>30.4</v>
      </c>
      <c r="F17" s="130">
        <f t="shared" si="15"/>
        <v>27.549999999999997</v>
      </c>
      <c r="G17" s="130">
        <f t="shared" si="15"/>
        <v>27.549999999999997</v>
      </c>
      <c r="H17" s="130">
        <f t="shared" si="15"/>
        <v>26.98</v>
      </c>
      <c r="I17" s="130">
        <f t="shared" si="15"/>
        <v>27.86065</v>
      </c>
      <c r="J17" s="130">
        <f t="shared" si="15"/>
        <v>28.767719499999998</v>
      </c>
      <c r="K17" s="130">
        <f t="shared" si="15"/>
        <v>29.702001084999996</v>
      </c>
      <c r="L17" s="130">
        <f t="shared" si="15"/>
        <v>30.66431111755</v>
      </c>
      <c r="M17" s="130">
        <f t="shared" si="15"/>
        <v>31.655490451076499</v>
      </c>
      <c r="N17" s="130">
        <f t="shared" si="15"/>
        <v>32.676405164608795</v>
      </c>
      <c r="O17" s="130">
        <f t="shared" si="15"/>
        <v>33.727947319547063</v>
      </c>
      <c r="P17" s="130">
        <f t="shared" si="15"/>
        <v>34.81103573913348</v>
      </c>
      <c r="Q17" s="130">
        <f t="shared" si="15"/>
        <v>35.926616811307483</v>
      </c>
      <c r="R17" s="130">
        <f t="shared" si="15"/>
        <v>37.075665315646702</v>
      </c>
      <c r="S17" s="130">
        <f t="shared" si="15"/>
        <v>38.259185275116103</v>
      </c>
      <c r="T17" s="130">
        <f t="shared" si="15"/>
        <v>39.478210833369587</v>
      </c>
      <c r="U17" s="130">
        <f t="shared" si="15"/>
        <v>40.733807158370681</v>
      </c>
      <c r="V17" s="130">
        <f t="shared" si="15"/>
        <v>42.027071373121807</v>
      </c>
      <c r="W17" s="130">
        <f t="shared" si="15"/>
        <v>43.359133514315459</v>
      </c>
      <c r="X17" s="130">
        <f t="shared" si="15"/>
        <v>44.731157519744926</v>
      </c>
      <c r="Y17" s="130">
        <f t="shared" si="15"/>
        <v>46.144342245337278</v>
      </c>
      <c r="Z17" s="130">
        <f t="shared" si="15"/>
        <v>47.599922512697397</v>
      </c>
      <c r="AA17" s="130">
        <f t="shared" si="15"/>
        <v>49.099170188078318</v>
      </c>
      <c r="AB17" s="130">
        <f t="shared" si="15"/>
        <v>50.643395293720673</v>
      </c>
      <c r="AC17" s="130">
        <f t="shared" si="15"/>
        <v>52.233947152532295</v>
      </c>
      <c r="AD17" s="130">
        <f t="shared" si="15"/>
        <v>53.872215567108263</v>
      </c>
      <c r="AE17" s="130">
        <f t="shared" si="15"/>
        <v>55.559632034121513</v>
      </c>
      <c r="AF17" s="130">
        <f t="shared" si="15"/>
        <v>57.297670995145161</v>
      </c>
    </row>
    <row r="18" spans="2:32" x14ac:dyDescent="0.25">
      <c r="B18" s="12" t="s">
        <v>102</v>
      </c>
      <c r="C18" s="130">
        <f t="shared" si="7"/>
        <v>10</v>
      </c>
      <c r="D18" s="130">
        <f t="shared" ref="D18:AF18" si="16">+D15</f>
        <v>10</v>
      </c>
      <c r="E18" s="130">
        <f t="shared" si="16"/>
        <v>10</v>
      </c>
      <c r="F18" s="130">
        <f t="shared" si="16"/>
        <v>10.3</v>
      </c>
      <c r="G18" s="130">
        <f t="shared" si="16"/>
        <v>10.609000000000002</v>
      </c>
      <c r="H18" s="130">
        <f t="shared" si="16"/>
        <v>10.927270000000002</v>
      </c>
      <c r="I18" s="130">
        <f t="shared" si="16"/>
        <v>11.255088100000002</v>
      </c>
      <c r="J18" s="130">
        <f t="shared" si="16"/>
        <v>11.592740743000002</v>
      </c>
      <c r="K18" s="130">
        <f t="shared" si="16"/>
        <v>11.940522965290002</v>
      </c>
      <c r="L18" s="130">
        <f t="shared" si="16"/>
        <v>12.298738654248703</v>
      </c>
      <c r="M18" s="130">
        <f t="shared" si="16"/>
        <v>12.667700813876165</v>
      </c>
      <c r="N18" s="130">
        <f t="shared" si="16"/>
        <v>13.047731838292449</v>
      </c>
      <c r="O18" s="130">
        <f t="shared" si="16"/>
        <v>13.439163793441223</v>
      </c>
      <c r="P18" s="130">
        <f t="shared" si="16"/>
        <v>13.84233870724446</v>
      </c>
      <c r="Q18" s="130">
        <f t="shared" si="16"/>
        <v>14.257608868461794</v>
      </c>
      <c r="R18" s="130">
        <f t="shared" si="16"/>
        <v>14.685337134515649</v>
      </c>
      <c r="S18" s="130">
        <f t="shared" si="16"/>
        <v>15.125897248551119</v>
      </c>
      <c r="T18" s="130">
        <f t="shared" si="16"/>
        <v>15.579674166007653</v>
      </c>
      <c r="U18" s="130">
        <f t="shared" si="16"/>
        <v>16.047064390987885</v>
      </c>
      <c r="V18" s="130">
        <f t="shared" si="16"/>
        <v>16.52847632271752</v>
      </c>
      <c r="W18" s="130">
        <f t="shared" si="16"/>
        <v>17.024330612399044</v>
      </c>
      <c r="X18" s="130">
        <f t="shared" si="16"/>
        <v>17.535060530771016</v>
      </c>
      <c r="Y18" s="130">
        <f t="shared" si="16"/>
        <v>18.061112346694149</v>
      </c>
      <c r="Z18" s="130">
        <f t="shared" si="16"/>
        <v>18.602945717094972</v>
      </c>
      <c r="AA18" s="130">
        <f t="shared" si="16"/>
        <v>19.161034088607821</v>
      </c>
      <c r="AB18" s="130">
        <f t="shared" si="16"/>
        <v>19.735865111266055</v>
      </c>
      <c r="AC18" s="130">
        <f t="shared" si="16"/>
        <v>20.327941064604037</v>
      </c>
      <c r="AD18" s="130">
        <f t="shared" si="16"/>
        <v>20.937779296542157</v>
      </c>
      <c r="AE18" s="130">
        <f t="shared" si="16"/>
        <v>21.565912675438422</v>
      </c>
      <c r="AF18" s="130">
        <f t="shared" si="16"/>
        <v>22.212890055701575</v>
      </c>
    </row>
    <row r="19" spans="2:32" x14ac:dyDescent="0.25">
      <c r="B19" s="12" t="s">
        <v>103</v>
      </c>
      <c r="C19" s="130">
        <f t="shared" si="7"/>
        <v>0</v>
      </c>
      <c r="D19" s="130"/>
      <c r="E19" s="130"/>
      <c r="F19" s="130"/>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row>
    <row r="20" spans="2:32" x14ac:dyDescent="0.25">
      <c r="B20" s="12" t="s">
        <v>104</v>
      </c>
      <c r="C20" s="130">
        <f t="shared" si="7"/>
        <v>10</v>
      </c>
      <c r="D20" s="130">
        <f>D15*[5]SenSit_Dashboard!$F$9</f>
        <v>10</v>
      </c>
      <c r="E20" s="130">
        <f>E15*[5]SenSit_Dashboard!$F$9</f>
        <v>10</v>
      </c>
      <c r="F20" s="130">
        <f>F15*[5]SenSit_Dashboard!$F$9</f>
        <v>10.3</v>
      </c>
      <c r="G20" s="130">
        <f>G15*[5]SenSit_Dashboard!$F$9</f>
        <v>10.609000000000002</v>
      </c>
      <c r="H20" s="130">
        <f>H15*[5]SenSit_Dashboard!$F$9</f>
        <v>10.927270000000002</v>
      </c>
      <c r="I20" s="130">
        <f>I15*[5]SenSit_Dashboard!$F$9</f>
        <v>11.255088100000002</v>
      </c>
      <c r="J20" s="130">
        <f>J15*[5]SenSit_Dashboard!$F$9</f>
        <v>11.592740743000002</v>
      </c>
      <c r="K20" s="130">
        <f>K15*[5]SenSit_Dashboard!$F$9</f>
        <v>11.940522965290002</v>
      </c>
      <c r="L20" s="130">
        <f>L15*[5]SenSit_Dashboard!$F$9</f>
        <v>12.298738654248703</v>
      </c>
      <c r="M20" s="130">
        <f>M15*[5]SenSit_Dashboard!$F$9</f>
        <v>12.667700813876165</v>
      </c>
      <c r="N20" s="130">
        <f>N15*[5]SenSit_Dashboard!$F$9</f>
        <v>13.047731838292449</v>
      </c>
      <c r="O20" s="130">
        <f>O15*[5]SenSit_Dashboard!$F$9</f>
        <v>13.439163793441223</v>
      </c>
      <c r="P20" s="130">
        <f>P15*[5]SenSit_Dashboard!$F$9</f>
        <v>13.84233870724446</v>
      </c>
      <c r="Q20" s="130">
        <f>Q15*[5]SenSit_Dashboard!$F$9</f>
        <v>14.257608868461794</v>
      </c>
      <c r="R20" s="130">
        <f>R15*[5]SenSit_Dashboard!$F$9</f>
        <v>14.685337134515649</v>
      </c>
      <c r="S20" s="130">
        <f>S15*[5]SenSit_Dashboard!$F$9</f>
        <v>15.125897248551119</v>
      </c>
      <c r="T20" s="130">
        <f>T15*[5]SenSit_Dashboard!$F$9</f>
        <v>15.579674166007653</v>
      </c>
      <c r="U20" s="130">
        <f>U15*[5]SenSit_Dashboard!$F$9</f>
        <v>16.047064390987885</v>
      </c>
      <c r="V20" s="130">
        <f>V15*[5]SenSit_Dashboard!$F$9</f>
        <v>16.52847632271752</v>
      </c>
      <c r="W20" s="130">
        <f>W15*[5]SenSit_Dashboard!$F$9</f>
        <v>17.024330612399044</v>
      </c>
      <c r="X20" s="130">
        <f>X15*[5]SenSit_Dashboard!$F$9</f>
        <v>17.535060530771016</v>
      </c>
      <c r="Y20" s="130">
        <f>Y15*[5]SenSit_Dashboard!$F$9</f>
        <v>18.061112346694149</v>
      </c>
      <c r="Z20" s="130">
        <f>Z15*[5]SenSit_Dashboard!$F$9</f>
        <v>18.602945717094972</v>
      </c>
      <c r="AA20" s="130">
        <f>AA15*[5]SenSit_Dashboard!$F$9</f>
        <v>19.161034088607821</v>
      </c>
      <c r="AB20" s="130">
        <f>AB15*[5]SenSit_Dashboard!$F$9</f>
        <v>19.735865111266055</v>
      </c>
      <c r="AC20" s="130">
        <f>AC15*[5]SenSit_Dashboard!$F$9</f>
        <v>20.327941064604037</v>
      </c>
      <c r="AD20" s="130">
        <f>AD15*[5]SenSit_Dashboard!$F$9</f>
        <v>20.937779296542157</v>
      </c>
      <c r="AE20" s="130">
        <f>AE15*[5]SenSit_Dashboard!$F$9</f>
        <v>21.565912675438422</v>
      </c>
      <c r="AF20" s="130">
        <f>AF15*[5]SenSit_Dashboard!$F$9</f>
        <v>22.212890055701575</v>
      </c>
    </row>
    <row r="21" spans="2:32" x14ac:dyDescent="0.25">
      <c r="B21" s="12" t="s">
        <v>105</v>
      </c>
      <c r="C21" s="130">
        <f t="shared" si="7"/>
        <v>36</v>
      </c>
      <c r="D21" s="130">
        <f>D5*[5]SenSit_Dashboard!$F$10</f>
        <v>36</v>
      </c>
      <c r="E21" s="130">
        <f>E5*[5]SenSit_Dashboard!$F$10</f>
        <v>33</v>
      </c>
      <c r="F21" s="130">
        <f>F5*[5]SenSit_Dashboard!$F$10</f>
        <v>30</v>
      </c>
      <c r="G21" s="130">
        <f>G5*[5]SenSit_Dashboard!$F$10</f>
        <v>30</v>
      </c>
      <c r="H21" s="130">
        <f>H5*[5]SenSit_Dashboard!$F$10</f>
        <v>30.900000000000002</v>
      </c>
      <c r="I21" s="130">
        <f>I5*[5]SenSit_Dashboard!$F$10</f>
        <v>31.827000000000002</v>
      </c>
      <c r="J21" s="130">
        <f>J5*[5]SenSit_Dashboard!$F$10</f>
        <v>32.78181</v>
      </c>
      <c r="K21" s="130">
        <f>K5*[5]SenSit_Dashboard!$F$10</f>
        <v>33.765264299999998</v>
      </c>
      <c r="L21" s="130">
        <f>L5*[5]SenSit_Dashboard!$F$10</f>
        <v>34.778222229000001</v>
      </c>
      <c r="M21" s="130">
        <f>M5*[5]SenSit_Dashboard!$F$10</f>
        <v>35.821568895870001</v>
      </c>
      <c r="N21" s="130">
        <f>N5*[5]SenSit_Dashboard!$F$10</f>
        <v>36.896215962746105</v>
      </c>
      <c r="O21" s="130">
        <f>O5*[5]SenSit_Dashboard!$F$10</f>
        <v>38.003102441628492</v>
      </c>
      <c r="P21" s="130">
        <f>P5*[5]SenSit_Dashboard!$F$10</f>
        <v>39.143195514877348</v>
      </c>
      <c r="Q21" s="130">
        <f>Q5*[5]SenSit_Dashboard!$F$10</f>
        <v>40.317491380323666</v>
      </c>
      <c r="R21" s="130">
        <f>R5*[5]SenSit_Dashboard!$F$10</f>
        <v>41.527016121733375</v>
      </c>
      <c r="S21" s="130">
        <f>S5*[5]SenSit_Dashboard!$F$10</f>
        <v>42.772826605385376</v>
      </c>
      <c r="T21" s="130">
        <f>T5*[5]SenSit_Dashboard!$F$10</f>
        <v>44.05601140354694</v>
      </c>
      <c r="U21" s="130">
        <f>U5*[5]SenSit_Dashboard!$F$10</f>
        <v>45.377691745653351</v>
      </c>
      <c r="V21" s="130">
        <f>V5*[5]SenSit_Dashboard!$F$10</f>
        <v>46.739022498022955</v>
      </c>
      <c r="W21" s="130">
        <f>W5*[5]SenSit_Dashboard!$F$10</f>
        <v>48.141193172963646</v>
      </c>
      <c r="X21" s="130">
        <f>X5*[5]SenSit_Dashboard!$F$10</f>
        <v>49.585428968152556</v>
      </c>
      <c r="Y21" s="130">
        <f>Y5*[5]SenSit_Dashboard!$F$10</f>
        <v>51.072991837197137</v>
      </c>
      <c r="Z21" s="130">
        <f>Z5*[5]SenSit_Dashboard!$F$10</f>
        <v>52.605181592313052</v>
      </c>
      <c r="AA21" s="130">
        <f>AA5*[5]SenSit_Dashboard!$F$10</f>
        <v>54.183337040082442</v>
      </c>
      <c r="AB21" s="130">
        <f>AB5*[5]SenSit_Dashboard!$F$10</f>
        <v>55.808837151284919</v>
      </c>
      <c r="AC21" s="130">
        <f>AC5*[5]SenSit_Dashboard!$F$10</f>
        <v>57.483102265823469</v>
      </c>
      <c r="AD21" s="130">
        <f>AD5*[5]SenSit_Dashboard!$F$10</f>
        <v>59.207595333798174</v>
      </c>
      <c r="AE21" s="130">
        <f>AE5*[5]SenSit_Dashboard!$F$10</f>
        <v>60.983823193812121</v>
      </c>
      <c r="AF21" s="130">
        <f>AF5*[5]SenSit_Dashboard!$F$10</f>
        <v>62.813337889626489</v>
      </c>
    </row>
    <row r="22" spans="2:32" x14ac:dyDescent="0.25">
      <c r="B22" s="12" t="s">
        <v>106</v>
      </c>
      <c r="C22" s="130">
        <f>+D22</f>
        <v>22.63</v>
      </c>
      <c r="D22" s="130">
        <v>22.63</v>
      </c>
      <c r="E22" s="130">
        <f>1.03*D22</f>
        <v>23.308900000000001</v>
      </c>
      <c r="F22" s="130">
        <f t="shared" ref="F22:AF22" si="17">1.03*E22</f>
        <v>24.008167</v>
      </c>
      <c r="G22" s="130">
        <f t="shared" si="17"/>
        <v>24.72841201</v>
      </c>
      <c r="H22" s="130">
        <f t="shared" si="17"/>
        <v>25.470264370300001</v>
      </c>
      <c r="I22" s="130">
        <f t="shared" si="17"/>
        <v>26.234372301409003</v>
      </c>
      <c r="J22" s="130">
        <f t="shared" si="17"/>
        <v>27.021403470451276</v>
      </c>
      <c r="K22" s="130">
        <f t="shared" si="17"/>
        <v>27.832045574564816</v>
      </c>
      <c r="L22" s="130">
        <f t="shared" si="17"/>
        <v>28.667006941801763</v>
      </c>
      <c r="M22" s="130">
        <f t="shared" si="17"/>
        <v>29.527017150055816</v>
      </c>
      <c r="N22" s="130">
        <f t="shared" si="17"/>
        <v>30.41282766455749</v>
      </c>
      <c r="O22" s="130">
        <f t="shared" si="17"/>
        <v>31.325212494494217</v>
      </c>
      <c r="P22" s="130">
        <f t="shared" si="17"/>
        <v>32.264968869329046</v>
      </c>
      <c r="Q22" s="130">
        <f t="shared" si="17"/>
        <v>33.232917935408921</v>
      </c>
      <c r="R22" s="130">
        <f t="shared" si="17"/>
        <v>34.229905473471192</v>
      </c>
      <c r="S22" s="130">
        <f t="shared" si="17"/>
        <v>35.256802637675328</v>
      </c>
      <c r="T22" s="130">
        <f t="shared" si="17"/>
        <v>36.314506716805589</v>
      </c>
      <c r="U22" s="130">
        <f t="shared" si="17"/>
        <v>37.403941918309755</v>
      </c>
      <c r="V22" s="130">
        <f t="shared" si="17"/>
        <v>38.526060175859051</v>
      </c>
      <c r="W22" s="130">
        <f t="shared" si="17"/>
        <v>39.681841981134824</v>
      </c>
      <c r="X22" s="130">
        <f t="shared" si="17"/>
        <v>40.872297240568869</v>
      </c>
      <c r="Y22" s="130">
        <f t="shared" si="17"/>
        <v>42.098466157785936</v>
      </c>
      <c r="Z22" s="130">
        <f t="shared" si="17"/>
        <v>43.361420142519513</v>
      </c>
      <c r="AA22" s="130">
        <f t="shared" si="17"/>
        <v>44.662262746795101</v>
      </c>
      <c r="AB22" s="130">
        <f t="shared" si="17"/>
        <v>46.002130629198952</v>
      </c>
      <c r="AC22" s="130">
        <f t="shared" si="17"/>
        <v>47.382194548074921</v>
      </c>
      <c r="AD22" s="130">
        <f t="shared" si="17"/>
        <v>48.803660384517173</v>
      </c>
      <c r="AE22" s="130">
        <f t="shared" si="17"/>
        <v>50.267770196052687</v>
      </c>
      <c r="AF22" s="130">
        <f t="shared" si="17"/>
        <v>51.775803301934268</v>
      </c>
    </row>
    <row r="23" spans="2:32" x14ac:dyDescent="0.25">
      <c r="N23" s="17"/>
      <c r="W23" s="8" t="s">
        <v>107</v>
      </c>
    </row>
    <row r="24" spans="2:32" x14ac:dyDescent="0.25">
      <c r="B24" s="60"/>
      <c r="N24" s="17"/>
      <c r="W24" s="8" t="s">
        <v>107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0CF92-B14E-4298-8BC3-54952AB90028}">
  <sheetPr>
    <tabColor rgb="FF00B050"/>
  </sheetPr>
  <dimension ref="A1:NU16"/>
  <sheetViews>
    <sheetView workbookViewId="0">
      <pane xSplit="1" ySplit="4" topLeftCell="B5" activePane="bottomRight" state="frozen"/>
      <selection pane="topRight" activeCell="B1" sqref="B1"/>
      <selection pane="bottomLeft" activeCell="A5" sqref="A5"/>
      <selection pane="bottomRight" activeCell="B4" sqref="B4"/>
    </sheetView>
  </sheetViews>
  <sheetFormatPr defaultRowHeight="15" x14ac:dyDescent="0.25"/>
  <cols>
    <col min="1" max="13" width="9.85546875" customWidth="1"/>
  </cols>
  <sheetData>
    <row r="1" spans="1:385" x14ac:dyDescent="0.25">
      <c r="A1" s="1" t="s">
        <v>124</v>
      </c>
      <c r="B1" s="1"/>
      <c r="C1" s="1"/>
      <c r="D1" s="1"/>
      <c r="E1" s="1"/>
      <c r="F1" s="1"/>
      <c r="G1" s="1"/>
      <c r="H1" s="1"/>
      <c r="I1" s="1"/>
      <c r="J1" s="1"/>
      <c r="K1" s="1"/>
      <c r="L1" s="1"/>
      <c r="M1" s="1"/>
    </row>
    <row r="2" spans="1:385" x14ac:dyDescent="0.25">
      <c r="A2" s="1"/>
      <c r="B2" s="1"/>
      <c r="C2" s="1"/>
      <c r="D2" s="1"/>
      <c r="E2" s="1"/>
      <c r="F2" s="1"/>
      <c r="G2" s="1"/>
      <c r="H2" s="1"/>
      <c r="I2" s="1"/>
      <c r="J2" s="1"/>
      <c r="K2" s="1"/>
      <c r="L2" s="1"/>
      <c r="M2" s="1"/>
    </row>
    <row r="3" spans="1:385" x14ac:dyDescent="0.25">
      <c r="A3" s="2"/>
      <c r="B3" s="2">
        <v>2019</v>
      </c>
      <c r="C3" s="2">
        <f>+B3</f>
        <v>2019</v>
      </c>
      <c r="D3" s="2">
        <f t="shared" ref="D3:M3" si="0">+C3</f>
        <v>2019</v>
      </c>
      <c r="E3" s="2">
        <f t="shared" si="0"/>
        <v>2019</v>
      </c>
      <c r="F3" s="2">
        <f t="shared" si="0"/>
        <v>2019</v>
      </c>
      <c r="G3" s="2">
        <f t="shared" si="0"/>
        <v>2019</v>
      </c>
      <c r="H3" s="2">
        <f t="shared" si="0"/>
        <v>2019</v>
      </c>
      <c r="I3" s="2">
        <f t="shared" si="0"/>
        <v>2019</v>
      </c>
      <c r="J3" s="2">
        <f t="shared" si="0"/>
        <v>2019</v>
      </c>
      <c r="K3" s="2">
        <f t="shared" si="0"/>
        <v>2019</v>
      </c>
      <c r="L3" s="2">
        <f t="shared" si="0"/>
        <v>2019</v>
      </c>
      <c r="M3" s="2">
        <f t="shared" si="0"/>
        <v>2019</v>
      </c>
      <c r="N3" s="2">
        <v>2020</v>
      </c>
      <c r="O3" s="2">
        <v>2020</v>
      </c>
      <c r="P3" s="2">
        <v>2020</v>
      </c>
      <c r="Q3" s="2">
        <v>2020</v>
      </c>
      <c r="R3" s="2">
        <v>2020</v>
      </c>
      <c r="S3" s="2">
        <v>2020</v>
      </c>
      <c r="T3" s="2">
        <v>2020</v>
      </c>
      <c r="U3" s="2">
        <v>2020</v>
      </c>
      <c r="V3" s="2">
        <v>2020</v>
      </c>
      <c r="W3" s="2">
        <v>2020</v>
      </c>
      <c r="X3" s="2">
        <v>2020</v>
      </c>
      <c r="Y3" s="2">
        <v>2020</v>
      </c>
      <c r="Z3" s="2">
        <v>2021</v>
      </c>
      <c r="AA3" s="2">
        <v>2021</v>
      </c>
      <c r="AB3" s="2">
        <v>2021</v>
      </c>
      <c r="AC3" s="2">
        <v>2021</v>
      </c>
      <c r="AD3" s="2">
        <v>2021</v>
      </c>
      <c r="AE3" s="2">
        <v>2021</v>
      </c>
      <c r="AF3" s="2">
        <v>2021</v>
      </c>
      <c r="AG3" s="2">
        <v>2021</v>
      </c>
      <c r="AH3" s="2">
        <v>2021</v>
      </c>
      <c r="AI3" s="2">
        <v>2021</v>
      </c>
      <c r="AJ3" s="2">
        <v>2021</v>
      </c>
      <c r="AK3" s="2">
        <v>2021</v>
      </c>
      <c r="AL3" s="2">
        <v>2022</v>
      </c>
      <c r="AM3" s="2">
        <v>2022</v>
      </c>
      <c r="AN3" s="2">
        <v>2022</v>
      </c>
      <c r="AO3" s="2">
        <v>2022</v>
      </c>
      <c r="AP3" s="2">
        <v>2022</v>
      </c>
      <c r="AQ3" s="2">
        <v>2022</v>
      </c>
      <c r="AR3" s="2">
        <v>2022</v>
      </c>
      <c r="AS3" s="2">
        <v>2022</v>
      </c>
      <c r="AT3" s="2">
        <v>2022</v>
      </c>
      <c r="AU3" s="2">
        <v>2022</v>
      </c>
      <c r="AV3" s="2">
        <v>2022</v>
      </c>
      <c r="AW3" s="2">
        <v>2022</v>
      </c>
      <c r="AX3" s="2">
        <v>2023</v>
      </c>
      <c r="AY3" s="2">
        <v>2023</v>
      </c>
      <c r="AZ3" s="2">
        <v>2023</v>
      </c>
      <c r="BA3" s="2">
        <v>2023</v>
      </c>
      <c r="BB3" s="2">
        <v>2023</v>
      </c>
      <c r="BC3" s="2">
        <v>2023</v>
      </c>
      <c r="BD3" s="2">
        <v>2023</v>
      </c>
      <c r="BE3" s="2">
        <v>2023</v>
      </c>
      <c r="BF3" s="2">
        <v>2023</v>
      </c>
      <c r="BG3" s="2">
        <v>2023</v>
      </c>
      <c r="BH3" s="2">
        <v>2023</v>
      </c>
      <c r="BI3" s="2">
        <v>2023</v>
      </c>
      <c r="BJ3" s="2">
        <v>2024</v>
      </c>
      <c r="BK3" s="2">
        <v>2024</v>
      </c>
      <c r="BL3" s="2">
        <v>2024</v>
      </c>
      <c r="BM3" s="2">
        <v>2024</v>
      </c>
      <c r="BN3" s="2">
        <v>2024</v>
      </c>
      <c r="BO3" s="2">
        <v>2024</v>
      </c>
      <c r="BP3" s="2">
        <v>2024</v>
      </c>
      <c r="BQ3" s="2">
        <v>2024</v>
      </c>
      <c r="BR3" s="2">
        <v>2024</v>
      </c>
      <c r="BS3" s="2">
        <v>2024</v>
      </c>
      <c r="BT3" s="2">
        <v>2024</v>
      </c>
      <c r="BU3" s="2">
        <v>2024</v>
      </c>
      <c r="BV3" s="2">
        <v>2025</v>
      </c>
      <c r="BW3" s="2">
        <v>2025</v>
      </c>
      <c r="BX3" s="2">
        <v>2025</v>
      </c>
      <c r="BY3" s="2">
        <v>2025</v>
      </c>
      <c r="BZ3" s="2">
        <v>2025</v>
      </c>
      <c r="CA3" s="2">
        <v>2025</v>
      </c>
      <c r="CB3" s="2">
        <v>2025</v>
      </c>
      <c r="CC3" s="2">
        <v>2025</v>
      </c>
      <c r="CD3" s="2">
        <v>2025</v>
      </c>
      <c r="CE3" s="2">
        <v>2025</v>
      </c>
      <c r="CF3" s="2">
        <v>2025</v>
      </c>
      <c r="CG3" s="2">
        <v>2025</v>
      </c>
      <c r="CH3" s="2">
        <v>2026</v>
      </c>
      <c r="CI3" s="2">
        <v>2026</v>
      </c>
      <c r="CJ3" s="2">
        <v>2026</v>
      </c>
      <c r="CK3" s="2">
        <v>2026</v>
      </c>
      <c r="CL3" s="2">
        <v>2026</v>
      </c>
      <c r="CM3" s="2">
        <v>2026</v>
      </c>
      <c r="CN3" s="2">
        <v>2026</v>
      </c>
      <c r="CO3" s="2">
        <v>2026</v>
      </c>
      <c r="CP3" s="2">
        <v>2026</v>
      </c>
      <c r="CQ3" s="2">
        <v>2026</v>
      </c>
      <c r="CR3" s="2">
        <v>2026</v>
      </c>
      <c r="CS3" s="2">
        <v>2026</v>
      </c>
      <c r="CT3" s="2">
        <v>2027</v>
      </c>
      <c r="CU3" s="2">
        <v>2027</v>
      </c>
      <c r="CV3" s="2">
        <v>2027</v>
      </c>
      <c r="CW3" s="2">
        <v>2027</v>
      </c>
      <c r="CX3" s="2">
        <v>2027</v>
      </c>
      <c r="CY3" s="2">
        <v>2027</v>
      </c>
      <c r="CZ3" s="2">
        <v>2027</v>
      </c>
      <c r="DA3" s="2">
        <v>2027</v>
      </c>
      <c r="DB3" s="2">
        <v>2027</v>
      </c>
      <c r="DC3" s="2">
        <v>2027</v>
      </c>
      <c r="DD3" s="2">
        <v>2027</v>
      </c>
      <c r="DE3" s="2">
        <v>2027</v>
      </c>
      <c r="DF3" s="2">
        <v>2028</v>
      </c>
      <c r="DG3" s="2">
        <v>2028</v>
      </c>
      <c r="DH3" s="2">
        <v>2028</v>
      </c>
      <c r="DI3" s="2">
        <v>2028</v>
      </c>
      <c r="DJ3" s="2">
        <v>2028</v>
      </c>
      <c r="DK3" s="2">
        <v>2028</v>
      </c>
      <c r="DL3" s="2">
        <v>2028</v>
      </c>
      <c r="DM3" s="2">
        <v>2028</v>
      </c>
      <c r="DN3" s="2">
        <v>2028</v>
      </c>
      <c r="DO3" s="2">
        <v>2028</v>
      </c>
      <c r="DP3" s="2">
        <v>2028</v>
      </c>
      <c r="DQ3" s="2">
        <v>2028</v>
      </c>
      <c r="DR3" s="2">
        <v>2029</v>
      </c>
      <c r="DS3" s="2">
        <v>2029</v>
      </c>
      <c r="DT3" s="2">
        <v>2029</v>
      </c>
      <c r="DU3" s="2">
        <v>2029</v>
      </c>
      <c r="DV3" s="2">
        <v>2029</v>
      </c>
      <c r="DW3" s="2">
        <v>2029</v>
      </c>
      <c r="DX3" s="2">
        <v>2029</v>
      </c>
      <c r="DY3" s="2">
        <v>2029</v>
      </c>
      <c r="DZ3" s="2">
        <v>2029</v>
      </c>
      <c r="EA3" s="2">
        <v>2029</v>
      </c>
      <c r="EB3" s="2">
        <v>2029</v>
      </c>
      <c r="EC3" s="2">
        <v>2029</v>
      </c>
      <c r="ED3" s="2">
        <v>2030</v>
      </c>
      <c r="EE3" s="2">
        <v>2030</v>
      </c>
      <c r="EF3" s="2">
        <v>2030</v>
      </c>
      <c r="EG3" s="2">
        <v>2030</v>
      </c>
      <c r="EH3" s="2">
        <v>2030</v>
      </c>
      <c r="EI3" s="2">
        <v>2030</v>
      </c>
      <c r="EJ3" s="2">
        <v>2030</v>
      </c>
      <c r="EK3" s="2">
        <v>2030</v>
      </c>
      <c r="EL3" s="2">
        <v>2030</v>
      </c>
      <c r="EM3" s="2">
        <v>2030</v>
      </c>
      <c r="EN3" s="2">
        <v>2030</v>
      </c>
      <c r="EO3" s="2">
        <v>2030</v>
      </c>
      <c r="EP3" s="2">
        <v>2031</v>
      </c>
      <c r="EQ3" s="2">
        <v>2031</v>
      </c>
      <c r="ER3" s="2">
        <v>2031</v>
      </c>
      <c r="ES3" s="2">
        <v>2031</v>
      </c>
      <c r="ET3" s="2">
        <v>2031</v>
      </c>
      <c r="EU3" s="2">
        <v>2031</v>
      </c>
      <c r="EV3" s="2">
        <v>2031</v>
      </c>
      <c r="EW3" s="2">
        <v>2031</v>
      </c>
      <c r="EX3" s="2">
        <v>2031</v>
      </c>
      <c r="EY3" s="2">
        <v>2031</v>
      </c>
      <c r="EZ3" s="2">
        <v>2031</v>
      </c>
      <c r="FA3" s="2">
        <v>2031</v>
      </c>
      <c r="FB3" s="2">
        <v>2032</v>
      </c>
      <c r="FC3" s="2">
        <v>2032</v>
      </c>
      <c r="FD3" s="2">
        <v>2032</v>
      </c>
      <c r="FE3" s="2">
        <v>2032</v>
      </c>
      <c r="FF3" s="2">
        <v>2032</v>
      </c>
      <c r="FG3" s="2">
        <v>2032</v>
      </c>
      <c r="FH3" s="2">
        <v>2032</v>
      </c>
      <c r="FI3" s="2">
        <v>2032</v>
      </c>
      <c r="FJ3" s="2">
        <v>2032</v>
      </c>
      <c r="FK3" s="2">
        <v>2032</v>
      </c>
      <c r="FL3" s="2">
        <v>2032</v>
      </c>
      <c r="FM3" s="2">
        <v>2032</v>
      </c>
      <c r="FN3" s="2">
        <v>2033</v>
      </c>
      <c r="FO3" s="2">
        <v>2033</v>
      </c>
      <c r="FP3" s="2">
        <v>2033</v>
      </c>
      <c r="FQ3" s="2">
        <v>2033</v>
      </c>
      <c r="FR3" s="2">
        <v>2033</v>
      </c>
      <c r="FS3" s="2">
        <v>2033</v>
      </c>
      <c r="FT3" s="2">
        <v>2033</v>
      </c>
      <c r="FU3" s="2">
        <v>2033</v>
      </c>
      <c r="FV3" s="2">
        <v>2033</v>
      </c>
      <c r="FW3" s="2">
        <v>2033</v>
      </c>
      <c r="FX3" s="2">
        <v>2033</v>
      </c>
      <c r="FY3" s="2">
        <v>2033</v>
      </c>
      <c r="FZ3" s="2">
        <v>2034</v>
      </c>
      <c r="GA3" s="2">
        <v>2034</v>
      </c>
      <c r="GB3" s="2">
        <v>2034</v>
      </c>
      <c r="GC3" s="2">
        <v>2034</v>
      </c>
      <c r="GD3" s="2">
        <v>2034</v>
      </c>
      <c r="GE3" s="2">
        <v>2034</v>
      </c>
      <c r="GF3" s="2">
        <v>2034</v>
      </c>
      <c r="GG3" s="2">
        <v>2034</v>
      </c>
      <c r="GH3" s="2">
        <v>2034</v>
      </c>
      <c r="GI3" s="2">
        <v>2034</v>
      </c>
      <c r="GJ3" s="2">
        <v>2034</v>
      </c>
      <c r="GK3" s="2">
        <v>2034</v>
      </c>
      <c r="GL3" s="2">
        <v>2035</v>
      </c>
      <c r="GM3" s="2">
        <v>2035</v>
      </c>
      <c r="GN3" s="2">
        <v>2035</v>
      </c>
      <c r="GO3" s="2">
        <v>2035</v>
      </c>
      <c r="GP3" s="2">
        <v>2035</v>
      </c>
      <c r="GQ3" s="2">
        <v>2035</v>
      </c>
      <c r="GR3" s="2">
        <v>2035</v>
      </c>
      <c r="GS3" s="2">
        <v>2035</v>
      </c>
      <c r="GT3" s="2">
        <v>2035</v>
      </c>
      <c r="GU3" s="2">
        <v>2035</v>
      </c>
      <c r="GV3" s="2">
        <v>2035</v>
      </c>
      <c r="GW3" s="2">
        <v>2035</v>
      </c>
      <c r="GX3" s="2">
        <v>2036</v>
      </c>
      <c r="GY3" s="2">
        <v>2036</v>
      </c>
      <c r="GZ3" s="2">
        <v>2036</v>
      </c>
      <c r="HA3" s="2">
        <v>2036</v>
      </c>
      <c r="HB3" s="2">
        <v>2036</v>
      </c>
      <c r="HC3" s="2">
        <v>2036</v>
      </c>
      <c r="HD3" s="2">
        <v>2036</v>
      </c>
      <c r="HE3" s="2">
        <v>2036</v>
      </c>
      <c r="HF3" s="2">
        <v>2036</v>
      </c>
      <c r="HG3" s="2">
        <v>2036</v>
      </c>
      <c r="HH3" s="2">
        <v>2036</v>
      </c>
      <c r="HI3" s="2">
        <v>2036</v>
      </c>
      <c r="HJ3" s="2">
        <v>2037</v>
      </c>
      <c r="HK3" s="2">
        <v>2037</v>
      </c>
      <c r="HL3" s="2">
        <v>2037</v>
      </c>
      <c r="HM3" s="2">
        <v>2037</v>
      </c>
      <c r="HN3" s="2">
        <v>2037</v>
      </c>
      <c r="HO3" s="2">
        <v>2037</v>
      </c>
      <c r="HP3" s="2">
        <v>2037</v>
      </c>
      <c r="HQ3" s="2">
        <v>2037</v>
      </c>
      <c r="HR3" s="2">
        <v>2037</v>
      </c>
      <c r="HS3" s="2">
        <v>2037</v>
      </c>
      <c r="HT3" s="2">
        <v>2037</v>
      </c>
      <c r="HU3" s="2">
        <v>2037</v>
      </c>
      <c r="HV3" s="2">
        <v>2038</v>
      </c>
      <c r="HW3" s="2">
        <v>2038</v>
      </c>
      <c r="HX3" s="2">
        <v>2038</v>
      </c>
      <c r="HY3" s="2">
        <v>2038</v>
      </c>
      <c r="HZ3" s="2">
        <v>2038</v>
      </c>
      <c r="IA3" s="2">
        <v>2038</v>
      </c>
      <c r="IB3" s="2">
        <v>2038</v>
      </c>
      <c r="IC3" s="2">
        <v>2038</v>
      </c>
      <c r="ID3" s="2">
        <v>2038</v>
      </c>
      <c r="IE3" s="2">
        <v>2038</v>
      </c>
      <c r="IF3" s="2">
        <v>2038</v>
      </c>
      <c r="IG3" s="2">
        <v>2038</v>
      </c>
      <c r="IH3" s="2">
        <v>2039</v>
      </c>
      <c r="II3" s="2">
        <v>2039</v>
      </c>
      <c r="IJ3" s="2">
        <v>2039</v>
      </c>
      <c r="IK3" s="2">
        <v>2039</v>
      </c>
      <c r="IL3" s="2">
        <v>2039</v>
      </c>
      <c r="IM3" s="2">
        <v>2039</v>
      </c>
      <c r="IN3" s="2">
        <v>2039</v>
      </c>
      <c r="IO3" s="2">
        <v>2039</v>
      </c>
      <c r="IP3" s="2">
        <v>2039</v>
      </c>
      <c r="IQ3" s="2">
        <v>2039</v>
      </c>
      <c r="IR3" s="2">
        <v>2039</v>
      </c>
      <c r="IS3" s="2">
        <v>2039</v>
      </c>
      <c r="IT3" s="2">
        <v>2040</v>
      </c>
      <c r="IU3" s="2">
        <v>2040</v>
      </c>
      <c r="IV3" s="2">
        <v>2040</v>
      </c>
      <c r="IW3" s="2">
        <v>2040</v>
      </c>
      <c r="IX3" s="2">
        <v>2040</v>
      </c>
      <c r="IY3" s="2">
        <v>2040</v>
      </c>
      <c r="IZ3" s="2">
        <v>2040</v>
      </c>
      <c r="JA3" s="2">
        <v>2040</v>
      </c>
      <c r="JB3" s="2">
        <v>2040</v>
      </c>
      <c r="JC3" s="2">
        <v>2040</v>
      </c>
      <c r="JD3" s="2">
        <v>2040</v>
      </c>
      <c r="JE3" s="2">
        <v>2040</v>
      </c>
      <c r="JF3" s="149">
        <f>+YEAR(JF4)</f>
        <v>2041</v>
      </c>
      <c r="JG3" s="149">
        <f t="shared" ref="JG3:LR3" si="1">+YEAR(JG4)</f>
        <v>2041</v>
      </c>
      <c r="JH3" s="149">
        <f t="shared" si="1"/>
        <v>2041</v>
      </c>
      <c r="JI3" s="149">
        <f t="shared" si="1"/>
        <v>2041</v>
      </c>
      <c r="JJ3" s="149">
        <f t="shared" si="1"/>
        <v>2041</v>
      </c>
      <c r="JK3" s="149">
        <f t="shared" si="1"/>
        <v>2041</v>
      </c>
      <c r="JL3" s="149">
        <f t="shared" si="1"/>
        <v>2041</v>
      </c>
      <c r="JM3" s="149">
        <f t="shared" si="1"/>
        <v>2041</v>
      </c>
      <c r="JN3" s="149">
        <f t="shared" si="1"/>
        <v>2041</v>
      </c>
      <c r="JO3" s="149">
        <f t="shared" si="1"/>
        <v>2041</v>
      </c>
      <c r="JP3" s="149">
        <f t="shared" si="1"/>
        <v>2041</v>
      </c>
      <c r="JQ3" s="149">
        <f t="shared" si="1"/>
        <v>2041</v>
      </c>
      <c r="JR3" s="149">
        <f t="shared" si="1"/>
        <v>2042</v>
      </c>
      <c r="JS3" s="149">
        <f t="shared" si="1"/>
        <v>2042</v>
      </c>
      <c r="JT3" s="149">
        <f t="shared" si="1"/>
        <v>2042</v>
      </c>
      <c r="JU3" s="149">
        <f t="shared" si="1"/>
        <v>2042</v>
      </c>
      <c r="JV3" s="149">
        <f t="shared" si="1"/>
        <v>2042</v>
      </c>
      <c r="JW3" s="149">
        <f t="shared" si="1"/>
        <v>2042</v>
      </c>
      <c r="JX3" s="149">
        <f t="shared" si="1"/>
        <v>2042</v>
      </c>
      <c r="JY3" s="149">
        <f t="shared" si="1"/>
        <v>2042</v>
      </c>
      <c r="JZ3" s="149">
        <f t="shared" si="1"/>
        <v>2042</v>
      </c>
      <c r="KA3" s="149">
        <f t="shared" si="1"/>
        <v>2042</v>
      </c>
      <c r="KB3" s="149">
        <f t="shared" si="1"/>
        <v>2042</v>
      </c>
      <c r="KC3" s="149">
        <f t="shared" si="1"/>
        <v>2042</v>
      </c>
      <c r="KD3" s="149">
        <f t="shared" si="1"/>
        <v>2043</v>
      </c>
      <c r="KE3" s="149">
        <f t="shared" si="1"/>
        <v>2043</v>
      </c>
      <c r="KF3" s="149">
        <f t="shared" si="1"/>
        <v>2043</v>
      </c>
      <c r="KG3" s="149">
        <f t="shared" si="1"/>
        <v>2043</v>
      </c>
      <c r="KH3" s="149">
        <f t="shared" si="1"/>
        <v>2043</v>
      </c>
      <c r="KI3" s="149">
        <f t="shared" si="1"/>
        <v>2043</v>
      </c>
      <c r="KJ3" s="149">
        <f t="shared" si="1"/>
        <v>2043</v>
      </c>
      <c r="KK3" s="149">
        <f t="shared" si="1"/>
        <v>2043</v>
      </c>
      <c r="KL3" s="149">
        <f t="shared" si="1"/>
        <v>2043</v>
      </c>
      <c r="KM3" s="149">
        <f t="shared" si="1"/>
        <v>2043</v>
      </c>
      <c r="KN3" s="149">
        <f t="shared" si="1"/>
        <v>2043</v>
      </c>
      <c r="KO3" s="149">
        <f t="shared" si="1"/>
        <v>2043</v>
      </c>
      <c r="KP3" s="149">
        <f t="shared" si="1"/>
        <v>2044</v>
      </c>
      <c r="KQ3" s="149">
        <f t="shared" si="1"/>
        <v>2044</v>
      </c>
      <c r="KR3" s="149">
        <f t="shared" si="1"/>
        <v>2044</v>
      </c>
      <c r="KS3" s="149">
        <f t="shared" si="1"/>
        <v>2044</v>
      </c>
      <c r="KT3" s="149">
        <f t="shared" si="1"/>
        <v>2044</v>
      </c>
      <c r="KU3" s="149">
        <f t="shared" si="1"/>
        <v>2044</v>
      </c>
      <c r="KV3" s="149">
        <f t="shared" si="1"/>
        <v>2044</v>
      </c>
      <c r="KW3" s="149">
        <f t="shared" si="1"/>
        <v>2044</v>
      </c>
      <c r="KX3" s="149">
        <f t="shared" si="1"/>
        <v>2044</v>
      </c>
      <c r="KY3" s="149">
        <f t="shared" si="1"/>
        <v>2044</v>
      </c>
      <c r="KZ3" s="149">
        <f t="shared" si="1"/>
        <v>2044</v>
      </c>
      <c r="LA3" s="149">
        <f t="shared" si="1"/>
        <v>2044</v>
      </c>
      <c r="LB3" s="149">
        <f t="shared" si="1"/>
        <v>2045</v>
      </c>
      <c r="LC3" s="149">
        <f t="shared" si="1"/>
        <v>2045</v>
      </c>
      <c r="LD3" s="149">
        <f t="shared" si="1"/>
        <v>2045</v>
      </c>
      <c r="LE3" s="149">
        <f t="shared" si="1"/>
        <v>2045</v>
      </c>
      <c r="LF3" s="149">
        <f t="shared" si="1"/>
        <v>2045</v>
      </c>
      <c r="LG3" s="149">
        <f t="shared" si="1"/>
        <v>2045</v>
      </c>
      <c r="LH3" s="149">
        <f t="shared" si="1"/>
        <v>2045</v>
      </c>
      <c r="LI3" s="149">
        <f t="shared" si="1"/>
        <v>2045</v>
      </c>
      <c r="LJ3" s="149">
        <f t="shared" si="1"/>
        <v>2045</v>
      </c>
      <c r="LK3" s="149">
        <f t="shared" si="1"/>
        <v>2045</v>
      </c>
      <c r="LL3" s="149">
        <f t="shared" si="1"/>
        <v>2045</v>
      </c>
      <c r="LM3" s="149">
        <f t="shared" si="1"/>
        <v>2045</v>
      </c>
      <c r="LN3" s="149">
        <f t="shared" si="1"/>
        <v>2046</v>
      </c>
      <c r="LO3" s="149">
        <f t="shared" si="1"/>
        <v>2046</v>
      </c>
      <c r="LP3" s="149">
        <f t="shared" si="1"/>
        <v>2046</v>
      </c>
      <c r="LQ3" s="149">
        <f t="shared" si="1"/>
        <v>2046</v>
      </c>
      <c r="LR3" s="149">
        <f t="shared" si="1"/>
        <v>2046</v>
      </c>
      <c r="LS3" s="149">
        <f t="shared" ref="LS3:NU3" si="2">+YEAR(LS4)</f>
        <v>2046</v>
      </c>
      <c r="LT3" s="149">
        <f t="shared" si="2"/>
        <v>2046</v>
      </c>
      <c r="LU3" s="149">
        <f t="shared" si="2"/>
        <v>2046</v>
      </c>
      <c r="LV3" s="149">
        <f t="shared" si="2"/>
        <v>2046</v>
      </c>
      <c r="LW3" s="149">
        <f t="shared" si="2"/>
        <v>2046</v>
      </c>
      <c r="LX3" s="149">
        <f t="shared" si="2"/>
        <v>2046</v>
      </c>
      <c r="LY3" s="149">
        <f t="shared" si="2"/>
        <v>2046</v>
      </c>
      <c r="LZ3" s="149">
        <f t="shared" si="2"/>
        <v>2047</v>
      </c>
      <c r="MA3" s="149">
        <f t="shared" si="2"/>
        <v>2047</v>
      </c>
      <c r="MB3" s="149">
        <f t="shared" si="2"/>
        <v>2047</v>
      </c>
      <c r="MC3" s="149">
        <f t="shared" si="2"/>
        <v>2047</v>
      </c>
      <c r="MD3" s="149">
        <f t="shared" si="2"/>
        <v>2047</v>
      </c>
      <c r="ME3" s="149">
        <f t="shared" si="2"/>
        <v>2047</v>
      </c>
      <c r="MF3" s="149">
        <f t="shared" si="2"/>
        <v>2047</v>
      </c>
      <c r="MG3" s="149">
        <f t="shared" si="2"/>
        <v>2047</v>
      </c>
      <c r="MH3" s="149">
        <f t="shared" si="2"/>
        <v>2047</v>
      </c>
      <c r="MI3" s="149">
        <f t="shared" si="2"/>
        <v>2047</v>
      </c>
      <c r="MJ3" s="149">
        <f t="shared" si="2"/>
        <v>2047</v>
      </c>
      <c r="MK3" s="149">
        <f t="shared" si="2"/>
        <v>2047</v>
      </c>
      <c r="ML3" s="149">
        <f t="shared" si="2"/>
        <v>2048</v>
      </c>
      <c r="MM3" s="149">
        <f t="shared" si="2"/>
        <v>2048</v>
      </c>
      <c r="MN3" s="149">
        <f t="shared" si="2"/>
        <v>2048</v>
      </c>
      <c r="MO3" s="149">
        <f t="shared" si="2"/>
        <v>2048</v>
      </c>
      <c r="MP3" s="149">
        <f t="shared" si="2"/>
        <v>2048</v>
      </c>
      <c r="MQ3" s="149">
        <f t="shared" si="2"/>
        <v>2048</v>
      </c>
      <c r="MR3" s="149">
        <f t="shared" si="2"/>
        <v>2048</v>
      </c>
      <c r="MS3" s="149">
        <f t="shared" si="2"/>
        <v>2048</v>
      </c>
      <c r="MT3" s="149">
        <f t="shared" si="2"/>
        <v>2048</v>
      </c>
      <c r="MU3" s="149">
        <f t="shared" si="2"/>
        <v>2048</v>
      </c>
      <c r="MV3" s="149">
        <f t="shared" si="2"/>
        <v>2048</v>
      </c>
      <c r="MW3" s="149">
        <f t="shared" si="2"/>
        <v>2048</v>
      </c>
      <c r="MX3" s="149">
        <f t="shared" si="2"/>
        <v>2049</v>
      </c>
      <c r="MY3" s="149">
        <f t="shared" si="2"/>
        <v>2049</v>
      </c>
      <c r="MZ3" s="149">
        <f t="shared" si="2"/>
        <v>2049</v>
      </c>
      <c r="NA3" s="149">
        <f t="shared" si="2"/>
        <v>2049</v>
      </c>
      <c r="NB3" s="149">
        <f t="shared" si="2"/>
        <v>2049</v>
      </c>
      <c r="NC3" s="149">
        <f t="shared" si="2"/>
        <v>2049</v>
      </c>
      <c r="ND3" s="149">
        <f t="shared" si="2"/>
        <v>2049</v>
      </c>
      <c r="NE3" s="149">
        <f t="shared" si="2"/>
        <v>2049</v>
      </c>
      <c r="NF3" s="149">
        <f t="shared" si="2"/>
        <v>2049</v>
      </c>
      <c r="NG3" s="149">
        <f t="shared" si="2"/>
        <v>2049</v>
      </c>
      <c r="NH3" s="149">
        <f t="shared" si="2"/>
        <v>2049</v>
      </c>
      <c r="NI3" s="149">
        <f t="shared" si="2"/>
        <v>2049</v>
      </c>
      <c r="NJ3" s="149">
        <f t="shared" si="2"/>
        <v>2050</v>
      </c>
      <c r="NK3" s="149">
        <f t="shared" si="2"/>
        <v>2050</v>
      </c>
      <c r="NL3" s="149">
        <f t="shared" si="2"/>
        <v>2050</v>
      </c>
      <c r="NM3" s="149">
        <f t="shared" si="2"/>
        <v>2050</v>
      </c>
      <c r="NN3" s="149">
        <f t="shared" si="2"/>
        <v>2050</v>
      </c>
      <c r="NO3" s="149">
        <f t="shared" si="2"/>
        <v>2050</v>
      </c>
      <c r="NP3" s="149">
        <f t="shared" si="2"/>
        <v>2050</v>
      </c>
      <c r="NQ3" s="149">
        <f t="shared" si="2"/>
        <v>2050</v>
      </c>
      <c r="NR3" s="149">
        <f t="shared" si="2"/>
        <v>2050</v>
      </c>
      <c r="NS3" s="149">
        <f t="shared" si="2"/>
        <v>2050</v>
      </c>
      <c r="NT3" s="149">
        <f t="shared" si="2"/>
        <v>2050</v>
      </c>
      <c r="NU3" s="149">
        <f t="shared" si="2"/>
        <v>2050</v>
      </c>
    </row>
    <row r="4" spans="1:385" x14ac:dyDescent="0.25">
      <c r="A4" s="2" t="s">
        <v>122</v>
      </c>
      <c r="B4" s="29">
        <v>43466</v>
      </c>
      <c r="C4" s="29">
        <f>+EOMONTH(B4,0)+1</f>
        <v>43497</v>
      </c>
      <c r="D4" s="29">
        <f t="shared" ref="D4:M4" si="3">+EOMONTH(C4,0)+1</f>
        <v>43525</v>
      </c>
      <c r="E4" s="29">
        <f t="shared" si="3"/>
        <v>43556</v>
      </c>
      <c r="F4" s="29">
        <f t="shared" si="3"/>
        <v>43586</v>
      </c>
      <c r="G4" s="29">
        <f t="shared" si="3"/>
        <v>43617</v>
      </c>
      <c r="H4" s="29">
        <f t="shared" si="3"/>
        <v>43647</v>
      </c>
      <c r="I4" s="29">
        <f t="shared" si="3"/>
        <v>43678</v>
      </c>
      <c r="J4" s="29">
        <f t="shared" si="3"/>
        <v>43709</v>
      </c>
      <c r="K4" s="29">
        <f t="shared" si="3"/>
        <v>43739</v>
      </c>
      <c r="L4" s="29">
        <f t="shared" si="3"/>
        <v>43770</v>
      </c>
      <c r="M4" s="29">
        <f t="shared" si="3"/>
        <v>43800</v>
      </c>
      <c r="N4" s="29">
        <v>43831</v>
      </c>
      <c r="O4" s="29">
        <v>43862</v>
      </c>
      <c r="P4" s="29">
        <v>43891</v>
      </c>
      <c r="Q4" s="29">
        <v>43922</v>
      </c>
      <c r="R4" s="29">
        <v>43952</v>
      </c>
      <c r="S4" s="29">
        <v>43983</v>
      </c>
      <c r="T4" s="29">
        <v>44013</v>
      </c>
      <c r="U4" s="29">
        <v>44044</v>
      </c>
      <c r="V4" s="29">
        <v>44075</v>
      </c>
      <c r="W4" s="29">
        <v>44105</v>
      </c>
      <c r="X4" s="29">
        <v>44136</v>
      </c>
      <c r="Y4" s="29">
        <v>44166</v>
      </c>
      <c r="Z4" s="29">
        <v>44197</v>
      </c>
      <c r="AA4" s="29">
        <v>44228</v>
      </c>
      <c r="AB4" s="29">
        <v>44256</v>
      </c>
      <c r="AC4" s="29">
        <v>44287</v>
      </c>
      <c r="AD4" s="29">
        <v>44317</v>
      </c>
      <c r="AE4" s="29">
        <v>44348</v>
      </c>
      <c r="AF4" s="29">
        <v>44378</v>
      </c>
      <c r="AG4" s="29">
        <v>44409</v>
      </c>
      <c r="AH4" s="29">
        <v>44440</v>
      </c>
      <c r="AI4" s="29">
        <v>44470</v>
      </c>
      <c r="AJ4" s="29">
        <v>44501</v>
      </c>
      <c r="AK4" s="29">
        <v>44531</v>
      </c>
      <c r="AL4" s="29">
        <v>44562</v>
      </c>
      <c r="AM4" s="29">
        <v>44593</v>
      </c>
      <c r="AN4" s="29">
        <v>44621</v>
      </c>
      <c r="AO4" s="29">
        <v>44652</v>
      </c>
      <c r="AP4" s="29">
        <v>44682</v>
      </c>
      <c r="AQ4" s="29">
        <v>44713</v>
      </c>
      <c r="AR4" s="29">
        <v>44743</v>
      </c>
      <c r="AS4" s="29">
        <v>44774</v>
      </c>
      <c r="AT4" s="29">
        <v>44805</v>
      </c>
      <c r="AU4" s="29">
        <v>44835</v>
      </c>
      <c r="AV4" s="29">
        <v>44866</v>
      </c>
      <c r="AW4" s="29">
        <v>44896</v>
      </c>
      <c r="AX4" s="29">
        <v>44927</v>
      </c>
      <c r="AY4" s="29">
        <v>44958</v>
      </c>
      <c r="AZ4" s="29">
        <v>44986</v>
      </c>
      <c r="BA4" s="29">
        <v>45017</v>
      </c>
      <c r="BB4" s="29">
        <v>45047</v>
      </c>
      <c r="BC4" s="29">
        <v>45078</v>
      </c>
      <c r="BD4" s="29">
        <v>45108</v>
      </c>
      <c r="BE4" s="29">
        <v>45139</v>
      </c>
      <c r="BF4" s="29">
        <v>45170</v>
      </c>
      <c r="BG4" s="29">
        <v>45200</v>
      </c>
      <c r="BH4" s="29">
        <v>45231</v>
      </c>
      <c r="BI4" s="29">
        <v>45261</v>
      </c>
      <c r="BJ4" s="29">
        <v>45292</v>
      </c>
      <c r="BK4" s="29">
        <v>45323</v>
      </c>
      <c r="BL4" s="29">
        <v>45352</v>
      </c>
      <c r="BM4" s="29">
        <v>45383</v>
      </c>
      <c r="BN4" s="29">
        <v>45413</v>
      </c>
      <c r="BO4" s="29">
        <v>45444</v>
      </c>
      <c r="BP4" s="29">
        <v>45474</v>
      </c>
      <c r="BQ4" s="29">
        <v>45505</v>
      </c>
      <c r="BR4" s="29">
        <v>45536</v>
      </c>
      <c r="BS4" s="29">
        <v>45566</v>
      </c>
      <c r="BT4" s="29">
        <v>45597</v>
      </c>
      <c r="BU4" s="29">
        <v>45627</v>
      </c>
      <c r="BV4" s="29">
        <v>45658</v>
      </c>
      <c r="BW4" s="29">
        <v>45689</v>
      </c>
      <c r="BX4" s="29">
        <v>45717</v>
      </c>
      <c r="BY4" s="29">
        <v>45748</v>
      </c>
      <c r="BZ4" s="29">
        <v>45778</v>
      </c>
      <c r="CA4" s="29">
        <v>45809</v>
      </c>
      <c r="CB4" s="29">
        <v>45839</v>
      </c>
      <c r="CC4" s="29">
        <v>45870</v>
      </c>
      <c r="CD4" s="29">
        <v>45901</v>
      </c>
      <c r="CE4" s="29">
        <v>45931</v>
      </c>
      <c r="CF4" s="29">
        <v>45962</v>
      </c>
      <c r="CG4" s="29">
        <v>45992</v>
      </c>
      <c r="CH4" s="29">
        <v>46023</v>
      </c>
      <c r="CI4" s="29">
        <v>46054</v>
      </c>
      <c r="CJ4" s="29">
        <v>46082</v>
      </c>
      <c r="CK4" s="29">
        <v>46113</v>
      </c>
      <c r="CL4" s="29">
        <v>46143</v>
      </c>
      <c r="CM4" s="29">
        <v>46174</v>
      </c>
      <c r="CN4" s="29">
        <v>46204</v>
      </c>
      <c r="CO4" s="29">
        <v>46235</v>
      </c>
      <c r="CP4" s="29">
        <v>46266</v>
      </c>
      <c r="CQ4" s="29">
        <v>46296</v>
      </c>
      <c r="CR4" s="29">
        <v>46327</v>
      </c>
      <c r="CS4" s="29">
        <v>46357</v>
      </c>
      <c r="CT4" s="29">
        <v>46388</v>
      </c>
      <c r="CU4" s="29">
        <v>46419</v>
      </c>
      <c r="CV4" s="29">
        <v>46447</v>
      </c>
      <c r="CW4" s="29">
        <v>46478</v>
      </c>
      <c r="CX4" s="29">
        <v>46508</v>
      </c>
      <c r="CY4" s="29">
        <v>46539</v>
      </c>
      <c r="CZ4" s="29">
        <v>46569</v>
      </c>
      <c r="DA4" s="29">
        <v>46600</v>
      </c>
      <c r="DB4" s="29">
        <v>46631</v>
      </c>
      <c r="DC4" s="29">
        <v>46661</v>
      </c>
      <c r="DD4" s="29">
        <v>46692</v>
      </c>
      <c r="DE4" s="29">
        <v>46722</v>
      </c>
      <c r="DF4" s="29">
        <v>46753</v>
      </c>
      <c r="DG4" s="29">
        <v>46784</v>
      </c>
      <c r="DH4" s="29">
        <v>46813</v>
      </c>
      <c r="DI4" s="29">
        <v>46844</v>
      </c>
      <c r="DJ4" s="29">
        <v>46874</v>
      </c>
      <c r="DK4" s="29">
        <v>46905</v>
      </c>
      <c r="DL4" s="29">
        <v>46935</v>
      </c>
      <c r="DM4" s="29">
        <v>46966</v>
      </c>
      <c r="DN4" s="29">
        <v>46997</v>
      </c>
      <c r="DO4" s="29">
        <v>47027</v>
      </c>
      <c r="DP4" s="29">
        <v>47058</v>
      </c>
      <c r="DQ4" s="29">
        <v>47088</v>
      </c>
      <c r="DR4" s="29">
        <v>47119</v>
      </c>
      <c r="DS4" s="29">
        <v>47150</v>
      </c>
      <c r="DT4" s="29">
        <v>47178</v>
      </c>
      <c r="DU4" s="29">
        <v>47209</v>
      </c>
      <c r="DV4" s="29">
        <v>47239</v>
      </c>
      <c r="DW4" s="29">
        <v>47270</v>
      </c>
      <c r="DX4" s="29">
        <v>47300</v>
      </c>
      <c r="DY4" s="29">
        <v>47331</v>
      </c>
      <c r="DZ4" s="29">
        <v>47362</v>
      </c>
      <c r="EA4" s="29">
        <v>47392</v>
      </c>
      <c r="EB4" s="29">
        <v>47423</v>
      </c>
      <c r="EC4" s="29">
        <v>47453</v>
      </c>
      <c r="ED4" s="29">
        <v>47484</v>
      </c>
      <c r="EE4" s="29">
        <v>47515</v>
      </c>
      <c r="EF4" s="29">
        <v>47543</v>
      </c>
      <c r="EG4" s="29">
        <v>47574</v>
      </c>
      <c r="EH4" s="29">
        <v>47604</v>
      </c>
      <c r="EI4" s="29">
        <v>47635</v>
      </c>
      <c r="EJ4" s="29">
        <v>47665</v>
      </c>
      <c r="EK4" s="29">
        <v>47696</v>
      </c>
      <c r="EL4" s="29">
        <v>47727</v>
      </c>
      <c r="EM4" s="29">
        <v>47757</v>
      </c>
      <c r="EN4" s="29">
        <v>47788</v>
      </c>
      <c r="EO4" s="29">
        <v>47818</v>
      </c>
      <c r="EP4" s="29">
        <v>47849</v>
      </c>
      <c r="EQ4" s="29">
        <v>47880</v>
      </c>
      <c r="ER4" s="29">
        <v>47908</v>
      </c>
      <c r="ES4" s="29">
        <v>47939</v>
      </c>
      <c r="ET4" s="29">
        <v>47969</v>
      </c>
      <c r="EU4" s="29">
        <v>48000</v>
      </c>
      <c r="EV4" s="29">
        <v>48030</v>
      </c>
      <c r="EW4" s="29">
        <v>48061</v>
      </c>
      <c r="EX4" s="29">
        <v>48092</v>
      </c>
      <c r="EY4" s="29">
        <v>48122</v>
      </c>
      <c r="EZ4" s="29">
        <v>48153</v>
      </c>
      <c r="FA4" s="29">
        <v>48183</v>
      </c>
      <c r="FB4" s="29">
        <v>48214</v>
      </c>
      <c r="FC4" s="29">
        <v>48245</v>
      </c>
      <c r="FD4" s="29">
        <v>48274</v>
      </c>
      <c r="FE4" s="29">
        <v>48305</v>
      </c>
      <c r="FF4" s="29">
        <v>48335</v>
      </c>
      <c r="FG4" s="29">
        <v>48366</v>
      </c>
      <c r="FH4" s="29">
        <v>48396</v>
      </c>
      <c r="FI4" s="29">
        <v>48427</v>
      </c>
      <c r="FJ4" s="29">
        <v>48458</v>
      </c>
      <c r="FK4" s="29">
        <v>48488</v>
      </c>
      <c r="FL4" s="29">
        <v>48519</v>
      </c>
      <c r="FM4" s="29">
        <v>48549</v>
      </c>
      <c r="FN4" s="29">
        <v>48580</v>
      </c>
      <c r="FO4" s="29">
        <v>48611</v>
      </c>
      <c r="FP4" s="29">
        <v>48639</v>
      </c>
      <c r="FQ4" s="29">
        <v>48670</v>
      </c>
      <c r="FR4" s="29">
        <v>48700</v>
      </c>
      <c r="FS4" s="29">
        <v>48731</v>
      </c>
      <c r="FT4" s="29">
        <v>48761</v>
      </c>
      <c r="FU4" s="29">
        <v>48792</v>
      </c>
      <c r="FV4" s="29">
        <v>48823</v>
      </c>
      <c r="FW4" s="29">
        <v>48853</v>
      </c>
      <c r="FX4" s="29">
        <v>48884</v>
      </c>
      <c r="FY4" s="29">
        <v>48914</v>
      </c>
      <c r="FZ4" s="29">
        <v>48945</v>
      </c>
      <c r="GA4" s="29">
        <v>48976</v>
      </c>
      <c r="GB4" s="29">
        <v>49004</v>
      </c>
      <c r="GC4" s="29">
        <v>49035</v>
      </c>
      <c r="GD4" s="29">
        <v>49065</v>
      </c>
      <c r="GE4" s="29">
        <v>49096</v>
      </c>
      <c r="GF4" s="29">
        <v>49126</v>
      </c>
      <c r="GG4" s="29">
        <v>49157</v>
      </c>
      <c r="GH4" s="29">
        <v>49188</v>
      </c>
      <c r="GI4" s="29">
        <v>49218</v>
      </c>
      <c r="GJ4" s="29">
        <v>49249</v>
      </c>
      <c r="GK4" s="29">
        <v>49279</v>
      </c>
      <c r="GL4" s="29">
        <v>49310</v>
      </c>
      <c r="GM4" s="29">
        <v>49341</v>
      </c>
      <c r="GN4" s="29">
        <v>49369</v>
      </c>
      <c r="GO4" s="29">
        <v>49400</v>
      </c>
      <c r="GP4" s="29">
        <v>49430</v>
      </c>
      <c r="GQ4" s="29">
        <v>49461</v>
      </c>
      <c r="GR4" s="29">
        <v>49491</v>
      </c>
      <c r="GS4" s="29">
        <v>49522</v>
      </c>
      <c r="GT4" s="29">
        <v>49553</v>
      </c>
      <c r="GU4" s="29">
        <v>49583</v>
      </c>
      <c r="GV4" s="29">
        <v>49614</v>
      </c>
      <c r="GW4" s="29">
        <v>49644</v>
      </c>
      <c r="GX4" s="29">
        <v>49675</v>
      </c>
      <c r="GY4" s="29">
        <v>49706</v>
      </c>
      <c r="GZ4" s="29">
        <v>49735</v>
      </c>
      <c r="HA4" s="29">
        <v>49766</v>
      </c>
      <c r="HB4" s="29">
        <v>49796</v>
      </c>
      <c r="HC4" s="29">
        <v>49827</v>
      </c>
      <c r="HD4" s="29">
        <v>49857</v>
      </c>
      <c r="HE4" s="29">
        <v>49888</v>
      </c>
      <c r="HF4" s="29">
        <v>49919</v>
      </c>
      <c r="HG4" s="29">
        <v>49949</v>
      </c>
      <c r="HH4" s="29">
        <v>49980</v>
      </c>
      <c r="HI4" s="29">
        <v>50010</v>
      </c>
      <c r="HJ4" s="29">
        <v>50041</v>
      </c>
      <c r="HK4" s="29">
        <v>50072</v>
      </c>
      <c r="HL4" s="29">
        <v>50100</v>
      </c>
      <c r="HM4" s="29">
        <v>50131</v>
      </c>
      <c r="HN4" s="29">
        <v>50161</v>
      </c>
      <c r="HO4" s="29">
        <v>50192</v>
      </c>
      <c r="HP4" s="29">
        <v>50222</v>
      </c>
      <c r="HQ4" s="29">
        <v>50253</v>
      </c>
      <c r="HR4" s="29">
        <v>50284</v>
      </c>
      <c r="HS4" s="29">
        <v>50314</v>
      </c>
      <c r="HT4" s="29">
        <v>50345</v>
      </c>
      <c r="HU4" s="29">
        <v>50375</v>
      </c>
      <c r="HV4" s="29">
        <v>50406</v>
      </c>
      <c r="HW4" s="29">
        <v>50437</v>
      </c>
      <c r="HX4" s="29">
        <v>50465</v>
      </c>
      <c r="HY4" s="29">
        <v>50496</v>
      </c>
      <c r="HZ4" s="29">
        <v>50526</v>
      </c>
      <c r="IA4" s="29">
        <v>50557</v>
      </c>
      <c r="IB4" s="29">
        <v>50587</v>
      </c>
      <c r="IC4" s="29">
        <v>50618</v>
      </c>
      <c r="ID4" s="29">
        <v>50649</v>
      </c>
      <c r="IE4" s="29">
        <v>50679</v>
      </c>
      <c r="IF4" s="29">
        <v>50710</v>
      </c>
      <c r="IG4" s="29">
        <v>50740</v>
      </c>
      <c r="IH4" s="29">
        <v>50771</v>
      </c>
      <c r="II4" s="29">
        <v>50802</v>
      </c>
      <c r="IJ4" s="29">
        <v>50830</v>
      </c>
      <c r="IK4" s="29">
        <v>50861</v>
      </c>
      <c r="IL4" s="29">
        <v>50891</v>
      </c>
      <c r="IM4" s="29">
        <v>50922</v>
      </c>
      <c r="IN4" s="29">
        <v>50952</v>
      </c>
      <c r="IO4" s="29">
        <v>50983</v>
      </c>
      <c r="IP4" s="29">
        <v>51014</v>
      </c>
      <c r="IQ4" s="29">
        <v>51044</v>
      </c>
      <c r="IR4" s="29">
        <v>51075</v>
      </c>
      <c r="IS4" s="29">
        <v>51105</v>
      </c>
      <c r="IT4" s="29">
        <v>51136</v>
      </c>
      <c r="IU4" s="29">
        <v>51167</v>
      </c>
      <c r="IV4" s="29">
        <v>51196</v>
      </c>
      <c r="IW4" s="29">
        <v>51227</v>
      </c>
      <c r="IX4" s="29">
        <v>51257</v>
      </c>
      <c r="IY4" s="29">
        <v>51288</v>
      </c>
      <c r="IZ4" s="29">
        <v>51318</v>
      </c>
      <c r="JA4" s="29">
        <v>51349</v>
      </c>
      <c r="JB4" s="29">
        <v>51380</v>
      </c>
      <c r="JC4" s="29">
        <v>51410</v>
      </c>
      <c r="JD4" s="29">
        <v>51441</v>
      </c>
      <c r="JE4" s="29">
        <v>51471</v>
      </c>
      <c r="JF4" s="29">
        <f>+EOMONTH(JE4,0)+1</f>
        <v>51502</v>
      </c>
      <c r="JG4" s="29">
        <f t="shared" ref="JG4:LR4" si="4">+EOMONTH(JF4,0)+1</f>
        <v>51533</v>
      </c>
      <c r="JH4" s="29">
        <f t="shared" si="4"/>
        <v>51561</v>
      </c>
      <c r="JI4" s="29">
        <f t="shared" si="4"/>
        <v>51592</v>
      </c>
      <c r="JJ4" s="29">
        <f t="shared" si="4"/>
        <v>51622</v>
      </c>
      <c r="JK4" s="29">
        <f t="shared" si="4"/>
        <v>51653</v>
      </c>
      <c r="JL4" s="29">
        <f t="shared" si="4"/>
        <v>51683</v>
      </c>
      <c r="JM4" s="29">
        <f t="shared" si="4"/>
        <v>51714</v>
      </c>
      <c r="JN4" s="29">
        <f t="shared" si="4"/>
        <v>51745</v>
      </c>
      <c r="JO4" s="29">
        <f t="shared" si="4"/>
        <v>51775</v>
      </c>
      <c r="JP4" s="29">
        <f t="shared" si="4"/>
        <v>51806</v>
      </c>
      <c r="JQ4" s="29">
        <f t="shared" si="4"/>
        <v>51836</v>
      </c>
      <c r="JR4" s="29">
        <f t="shared" si="4"/>
        <v>51867</v>
      </c>
      <c r="JS4" s="29">
        <f t="shared" si="4"/>
        <v>51898</v>
      </c>
      <c r="JT4" s="29">
        <f t="shared" si="4"/>
        <v>51926</v>
      </c>
      <c r="JU4" s="29">
        <f t="shared" si="4"/>
        <v>51957</v>
      </c>
      <c r="JV4" s="29">
        <f t="shared" si="4"/>
        <v>51987</v>
      </c>
      <c r="JW4" s="29">
        <f t="shared" si="4"/>
        <v>52018</v>
      </c>
      <c r="JX4" s="29">
        <f t="shared" si="4"/>
        <v>52048</v>
      </c>
      <c r="JY4" s="29">
        <f t="shared" si="4"/>
        <v>52079</v>
      </c>
      <c r="JZ4" s="29">
        <f t="shared" si="4"/>
        <v>52110</v>
      </c>
      <c r="KA4" s="29">
        <f t="shared" si="4"/>
        <v>52140</v>
      </c>
      <c r="KB4" s="29">
        <f t="shared" si="4"/>
        <v>52171</v>
      </c>
      <c r="KC4" s="29">
        <f t="shared" si="4"/>
        <v>52201</v>
      </c>
      <c r="KD4" s="29">
        <f t="shared" si="4"/>
        <v>52232</v>
      </c>
      <c r="KE4" s="29">
        <f t="shared" si="4"/>
        <v>52263</v>
      </c>
      <c r="KF4" s="29">
        <f t="shared" si="4"/>
        <v>52291</v>
      </c>
      <c r="KG4" s="29">
        <f t="shared" si="4"/>
        <v>52322</v>
      </c>
      <c r="KH4" s="29">
        <f t="shared" si="4"/>
        <v>52352</v>
      </c>
      <c r="KI4" s="29">
        <f t="shared" si="4"/>
        <v>52383</v>
      </c>
      <c r="KJ4" s="29">
        <f t="shared" si="4"/>
        <v>52413</v>
      </c>
      <c r="KK4" s="29">
        <f t="shared" si="4"/>
        <v>52444</v>
      </c>
      <c r="KL4" s="29">
        <f t="shared" si="4"/>
        <v>52475</v>
      </c>
      <c r="KM4" s="29">
        <f t="shared" si="4"/>
        <v>52505</v>
      </c>
      <c r="KN4" s="29">
        <f t="shared" si="4"/>
        <v>52536</v>
      </c>
      <c r="KO4" s="29">
        <f t="shared" si="4"/>
        <v>52566</v>
      </c>
      <c r="KP4" s="29">
        <f t="shared" si="4"/>
        <v>52597</v>
      </c>
      <c r="KQ4" s="29">
        <f t="shared" si="4"/>
        <v>52628</v>
      </c>
      <c r="KR4" s="29">
        <f t="shared" si="4"/>
        <v>52657</v>
      </c>
      <c r="KS4" s="29">
        <f t="shared" si="4"/>
        <v>52688</v>
      </c>
      <c r="KT4" s="29">
        <f t="shared" si="4"/>
        <v>52718</v>
      </c>
      <c r="KU4" s="29">
        <f t="shared" si="4"/>
        <v>52749</v>
      </c>
      <c r="KV4" s="29">
        <f t="shared" si="4"/>
        <v>52779</v>
      </c>
      <c r="KW4" s="29">
        <f t="shared" si="4"/>
        <v>52810</v>
      </c>
      <c r="KX4" s="29">
        <f t="shared" si="4"/>
        <v>52841</v>
      </c>
      <c r="KY4" s="29">
        <f t="shared" si="4"/>
        <v>52871</v>
      </c>
      <c r="KZ4" s="29">
        <f t="shared" si="4"/>
        <v>52902</v>
      </c>
      <c r="LA4" s="29">
        <f t="shared" si="4"/>
        <v>52932</v>
      </c>
      <c r="LB4" s="29">
        <f t="shared" si="4"/>
        <v>52963</v>
      </c>
      <c r="LC4" s="29">
        <f t="shared" si="4"/>
        <v>52994</v>
      </c>
      <c r="LD4" s="29">
        <f t="shared" si="4"/>
        <v>53022</v>
      </c>
      <c r="LE4" s="29">
        <f t="shared" si="4"/>
        <v>53053</v>
      </c>
      <c r="LF4" s="29">
        <f t="shared" si="4"/>
        <v>53083</v>
      </c>
      <c r="LG4" s="29">
        <f t="shared" si="4"/>
        <v>53114</v>
      </c>
      <c r="LH4" s="29">
        <f t="shared" si="4"/>
        <v>53144</v>
      </c>
      <c r="LI4" s="29">
        <f t="shared" si="4"/>
        <v>53175</v>
      </c>
      <c r="LJ4" s="29">
        <f t="shared" si="4"/>
        <v>53206</v>
      </c>
      <c r="LK4" s="29">
        <f t="shared" si="4"/>
        <v>53236</v>
      </c>
      <c r="LL4" s="29">
        <f t="shared" si="4"/>
        <v>53267</v>
      </c>
      <c r="LM4" s="29">
        <f t="shared" si="4"/>
        <v>53297</v>
      </c>
      <c r="LN4" s="29">
        <f t="shared" si="4"/>
        <v>53328</v>
      </c>
      <c r="LO4" s="29">
        <f t="shared" si="4"/>
        <v>53359</v>
      </c>
      <c r="LP4" s="29">
        <f t="shared" si="4"/>
        <v>53387</v>
      </c>
      <c r="LQ4" s="29">
        <f t="shared" si="4"/>
        <v>53418</v>
      </c>
      <c r="LR4" s="29">
        <f t="shared" si="4"/>
        <v>53448</v>
      </c>
      <c r="LS4" s="29">
        <f t="shared" ref="LS4:NU4" si="5">+EOMONTH(LR4,0)+1</f>
        <v>53479</v>
      </c>
      <c r="LT4" s="29">
        <f t="shared" si="5"/>
        <v>53509</v>
      </c>
      <c r="LU4" s="29">
        <f t="shared" si="5"/>
        <v>53540</v>
      </c>
      <c r="LV4" s="29">
        <f t="shared" si="5"/>
        <v>53571</v>
      </c>
      <c r="LW4" s="29">
        <f t="shared" si="5"/>
        <v>53601</v>
      </c>
      <c r="LX4" s="29">
        <f t="shared" si="5"/>
        <v>53632</v>
      </c>
      <c r="LY4" s="29">
        <f t="shared" si="5"/>
        <v>53662</v>
      </c>
      <c r="LZ4" s="29">
        <f t="shared" si="5"/>
        <v>53693</v>
      </c>
      <c r="MA4" s="29">
        <f t="shared" si="5"/>
        <v>53724</v>
      </c>
      <c r="MB4" s="29">
        <f t="shared" si="5"/>
        <v>53752</v>
      </c>
      <c r="MC4" s="29">
        <f t="shared" si="5"/>
        <v>53783</v>
      </c>
      <c r="MD4" s="29">
        <f t="shared" si="5"/>
        <v>53813</v>
      </c>
      <c r="ME4" s="29">
        <f t="shared" si="5"/>
        <v>53844</v>
      </c>
      <c r="MF4" s="29">
        <f t="shared" si="5"/>
        <v>53874</v>
      </c>
      <c r="MG4" s="29">
        <f t="shared" si="5"/>
        <v>53905</v>
      </c>
      <c r="MH4" s="29">
        <f t="shared" si="5"/>
        <v>53936</v>
      </c>
      <c r="MI4" s="29">
        <f t="shared" si="5"/>
        <v>53966</v>
      </c>
      <c r="MJ4" s="29">
        <f t="shared" si="5"/>
        <v>53997</v>
      </c>
      <c r="MK4" s="29">
        <f t="shared" si="5"/>
        <v>54027</v>
      </c>
      <c r="ML4" s="29">
        <f t="shared" si="5"/>
        <v>54058</v>
      </c>
      <c r="MM4" s="29">
        <f t="shared" si="5"/>
        <v>54089</v>
      </c>
      <c r="MN4" s="29">
        <f t="shared" si="5"/>
        <v>54118</v>
      </c>
      <c r="MO4" s="29">
        <f t="shared" si="5"/>
        <v>54149</v>
      </c>
      <c r="MP4" s="29">
        <f t="shared" si="5"/>
        <v>54179</v>
      </c>
      <c r="MQ4" s="29">
        <f t="shared" si="5"/>
        <v>54210</v>
      </c>
      <c r="MR4" s="29">
        <f t="shared" si="5"/>
        <v>54240</v>
      </c>
      <c r="MS4" s="29">
        <f t="shared" si="5"/>
        <v>54271</v>
      </c>
      <c r="MT4" s="29">
        <f t="shared" si="5"/>
        <v>54302</v>
      </c>
      <c r="MU4" s="29">
        <f t="shared" si="5"/>
        <v>54332</v>
      </c>
      <c r="MV4" s="29">
        <f t="shared" si="5"/>
        <v>54363</v>
      </c>
      <c r="MW4" s="29">
        <f t="shared" si="5"/>
        <v>54393</v>
      </c>
      <c r="MX4" s="29">
        <f t="shared" si="5"/>
        <v>54424</v>
      </c>
      <c r="MY4" s="29">
        <f t="shared" si="5"/>
        <v>54455</v>
      </c>
      <c r="MZ4" s="29">
        <f t="shared" si="5"/>
        <v>54483</v>
      </c>
      <c r="NA4" s="29">
        <f t="shared" si="5"/>
        <v>54514</v>
      </c>
      <c r="NB4" s="29">
        <f t="shared" si="5"/>
        <v>54544</v>
      </c>
      <c r="NC4" s="29">
        <f t="shared" si="5"/>
        <v>54575</v>
      </c>
      <c r="ND4" s="29">
        <f t="shared" si="5"/>
        <v>54605</v>
      </c>
      <c r="NE4" s="29">
        <f t="shared" si="5"/>
        <v>54636</v>
      </c>
      <c r="NF4" s="29">
        <f t="shared" si="5"/>
        <v>54667</v>
      </c>
      <c r="NG4" s="29">
        <f t="shared" si="5"/>
        <v>54697</v>
      </c>
      <c r="NH4" s="29">
        <f t="shared" si="5"/>
        <v>54728</v>
      </c>
      <c r="NI4" s="29">
        <f t="shared" si="5"/>
        <v>54758</v>
      </c>
      <c r="NJ4" s="29">
        <f t="shared" si="5"/>
        <v>54789</v>
      </c>
      <c r="NK4" s="29">
        <f t="shared" si="5"/>
        <v>54820</v>
      </c>
      <c r="NL4" s="29">
        <f t="shared" si="5"/>
        <v>54848</v>
      </c>
      <c r="NM4" s="29">
        <f t="shared" si="5"/>
        <v>54879</v>
      </c>
      <c r="NN4" s="29">
        <f t="shared" si="5"/>
        <v>54909</v>
      </c>
      <c r="NO4" s="29">
        <f t="shared" si="5"/>
        <v>54940</v>
      </c>
      <c r="NP4" s="29">
        <f t="shared" si="5"/>
        <v>54970</v>
      </c>
      <c r="NQ4" s="29">
        <f t="shared" si="5"/>
        <v>55001</v>
      </c>
      <c r="NR4" s="29">
        <f t="shared" si="5"/>
        <v>55032</v>
      </c>
      <c r="NS4" s="29">
        <f t="shared" si="5"/>
        <v>55062</v>
      </c>
      <c r="NT4" s="29">
        <f t="shared" si="5"/>
        <v>55093</v>
      </c>
      <c r="NU4" s="29">
        <f t="shared" si="5"/>
        <v>55123</v>
      </c>
    </row>
    <row r="5" spans="1:385" x14ac:dyDescent="0.25">
      <c r="A5" s="30" t="s">
        <v>104</v>
      </c>
      <c r="D5" s="22">
        <v>59</v>
      </c>
      <c r="G5" s="22">
        <v>43</v>
      </c>
      <c r="J5" s="22">
        <v>15</v>
      </c>
      <c r="M5" s="22">
        <v>32</v>
      </c>
      <c r="N5" s="22"/>
      <c r="O5" s="22"/>
      <c r="P5" s="22"/>
      <c r="Q5" s="22"/>
      <c r="R5" s="22"/>
      <c r="S5" s="22"/>
      <c r="T5" s="22"/>
      <c r="U5" s="22"/>
      <c r="V5" s="22"/>
      <c r="W5" s="22"/>
      <c r="X5" s="22"/>
      <c r="Y5" s="22">
        <v>29</v>
      </c>
      <c r="Z5" s="22">
        <f>1.1*N5</f>
        <v>0</v>
      </c>
      <c r="AA5" s="22">
        <f t="shared" ref="AA5:AA7" si="6">1.1*O5</f>
        <v>0</v>
      </c>
      <c r="AB5" s="22">
        <v>39</v>
      </c>
      <c r="AC5" s="22">
        <f t="shared" ref="AC5:AC7" si="7">1.1*Q5</f>
        <v>0</v>
      </c>
      <c r="AD5" s="22">
        <f t="shared" ref="AD5:AD7" si="8">1.1*R5</f>
        <v>0</v>
      </c>
      <c r="AE5" s="22">
        <v>27</v>
      </c>
      <c r="AF5" s="22">
        <f t="shared" ref="AF5:AF7" si="9">1.1*T5</f>
        <v>0</v>
      </c>
      <c r="AG5" s="22">
        <f t="shared" ref="AG5:AG7" si="10">1.1*U5</f>
        <v>0</v>
      </c>
      <c r="AH5" s="22">
        <v>12</v>
      </c>
      <c r="AI5" s="22">
        <f t="shared" ref="AI5:AI7" si="11">1.1*W5</f>
        <v>0</v>
      </c>
      <c r="AJ5" s="22">
        <f t="shared" ref="AJ5:AJ7" si="12">1.1*X5</f>
        <v>0</v>
      </c>
      <c r="AK5" s="22">
        <f t="shared" ref="AK5:AK7" si="13">1.1*Y5</f>
        <v>31.900000000000002</v>
      </c>
      <c r="AL5" s="22">
        <f t="shared" ref="AL5:AL7" si="14">1.1*Z5</f>
        <v>0</v>
      </c>
      <c r="AM5" s="22">
        <f t="shared" ref="AM5:AM7" si="15">1.1*AA5</f>
        <v>0</v>
      </c>
      <c r="AN5" s="22">
        <f>1.05*AB5</f>
        <v>40.950000000000003</v>
      </c>
      <c r="AO5" s="22">
        <f t="shared" ref="AO5:BU7" si="16">1.05*AC5</f>
        <v>0</v>
      </c>
      <c r="AP5" s="22">
        <f t="shared" si="16"/>
        <v>0</v>
      </c>
      <c r="AQ5" s="22">
        <f t="shared" si="16"/>
        <v>28.35</v>
      </c>
      <c r="AR5" s="22">
        <f t="shared" si="16"/>
        <v>0</v>
      </c>
      <c r="AS5" s="22">
        <f t="shared" si="16"/>
        <v>0</v>
      </c>
      <c r="AT5" s="22">
        <f t="shared" si="16"/>
        <v>12.600000000000001</v>
      </c>
      <c r="AU5" s="22">
        <f t="shared" si="16"/>
        <v>0</v>
      </c>
      <c r="AV5" s="22">
        <f t="shared" si="16"/>
        <v>0</v>
      </c>
      <c r="AW5" s="22">
        <f t="shared" si="16"/>
        <v>33.495000000000005</v>
      </c>
      <c r="AX5" s="22">
        <f t="shared" si="16"/>
        <v>0</v>
      </c>
      <c r="AY5" s="22">
        <f t="shared" si="16"/>
        <v>0</v>
      </c>
      <c r="AZ5" s="22">
        <f t="shared" si="16"/>
        <v>42.997500000000002</v>
      </c>
      <c r="BA5" s="22">
        <f t="shared" si="16"/>
        <v>0</v>
      </c>
      <c r="BB5" s="22">
        <f t="shared" si="16"/>
        <v>0</v>
      </c>
      <c r="BC5" s="22">
        <f t="shared" si="16"/>
        <v>29.767500000000002</v>
      </c>
      <c r="BD5" s="22">
        <f t="shared" si="16"/>
        <v>0</v>
      </c>
      <c r="BE5" s="22">
        <f t="shared" si="16"/>
        <v>0</v>
      </c>
      <c r="BF5" s="22">
        <f t="shared" si="16"/>
        <v>13.230000000000002</v>
      </c>
      <c r="BG5" s="22">
        <f t="shared" si="16"/>
        <v>0</v>
      </c>
      <c r="BH5" s="22">
        <f t="shared" si="16"/>
        <v>0</v>
      </c>
      <c r="BI5" s="22">
        <f t="shared" si="16"/>
        <v>35.169750000000008</v>
      </c>
      <c r="BJ5" s="22">
        <f t="shared" si="16"/>
        <v>0</v>
      </c>
      <c r="BK5" s="22">
        <f t="shared" si="16"/>
        <v>0</v>
      </c>
      <c r="BL5" s="22">
        <f t="shared" si="16"/>
        <v>45.147375000000004</v>
      </c>
      <c r="BM5" s="22">
        <f t="shared" si="16"/>
        <v>0</v>
      </c>
      <c r="BN5" s="22">
        <f t="shared" si="16"/>
        <v>0</v>
      </c>
      <c r="BO5" s="22">
        <f t="shared" si="16"/>
        <v>31.255875000000003</v>
      </c>
      <c r="BP5" s="22">
        <f t="shared" si="16"/>
        <v>0</v>
      </c>
      <c r="BQ5" s="22">
        <f t="shared" si="16"/>
        <v>0</v>
      </c>
      <c r="BR5" s="22">
        <f t="shared" si="16"/>
        <v>13.891500000000002</v>
      </c>
      <c r="BS5" s="22">
        <f t="shared" si="16"/>
        <v>0</v>
      </c>
      <c r="BT5" s="22">
        <f t="shared" si="16"/>
        <v>0</v>
      </c>
      <c r="BU5" s="22">
        <f t="shared" si="16"/>
        <v>36.928237500000009</v>
      </c>
      <c r="BV5" s="22">
        <f t="shared" ref="BV5:BV7" si="17">+BJ5</f>
        <v>0</v>
      </c>
      <c r="BW5" s="22">
        <f t="shared" ref="BW5:BW7" si="18">+BK5</f>
        <v>0</v>
      </c>
      <c r="BX5" s="22">
        <f t="shared" ref="BX5:BX7" si="19">+BL5</f>
        <v>45.147375000000004</v>
      </c>
      <c r="BY5" s="22">
        <f t="shared" ref="BY5:BY7" si="20">+BM5</f>
        <v>0</v>
      </c>
      <c r="BZ5" s="22">
        <f t="shared" ref="BZ5:BZ7" si="21">+BN5</f>
        <v>0</v>
      </c>
      <c r="CA5" s="22">
        <f t="shared" ref="CA5:CA7" si="22">+BO5</f>
        <v>31.255875000000003</v>
      </c>
      <c r="CB5" s="22">
        <f t="shared" ref="CB5:CB7" si="23">+BP5</f>
        <v>0</v>
      </c>
      <c r="CC5" s="22">
        <f t="shared" ref="CC5:CC7" si="24">+BQ5</f>
        <v>0</v>
      </c>
      <c r="CD5" s="22">
        <f t="shared" ref="CD5:CD7" si="25">+BR5</f>
        <v>13.891500000000002</v>
      </c>
      <c r="CE5" s="22">
        <f t="shared" ref="CE5:CE7" si="26">+BS5</f>
        <v>0</v>
      </c>
      <c r="CF5" s="22">
        <f t="shared" ref="CF5:CF7" si="27">+BT5</f>
        <v>0</v>
      </c>
      <c r="CG5" s="22">
        <f t="shared" ref="CG5:CG7" si="28">+BU5</f>
        <v>36.928237500000009</v>
      </c>
      <c r="CH5" s="22">
        <f t="shared" ref="CH5:CH7" si="29">+BV5</f>
        <v>0</v>
      </c>
      <c r="CI5" s="22">
        <f t="shared" ref="CI5:CI7" si="30">+BW5</f>
        <v>0</v>
      </c>
      <c r="CJ5" s="22">
        <f t="shared" ref="CJ5:CJ7" si="31">+BX5</f>
        <v>45.147375000000004</v>
      </c>
      <c r="CK5" s="22">
        <f t="shared" ref="CK5:CK7" si="32">+BY5</f>
        <v>0</v>
      </c>
      <c r="CL5" s="22">
        <f t="shared" ref="CL5:CL7" si="33">+BZ5</f>
        <v>0</v>
      </c>
      <c r="CM5" s="22">
        <f t="shared" ref="CM5:CM7" si="34">+CA5</f>
        <v>31.255875000000003</v>
      </c>
      <c r="CN5" s="22">
        <f t="shared" ref="CN5:CN7" si="35">+CB5</f>
        <v>0</v>
      </c>
      <c r="CO5" s="22">
        <f t="shared" ref="CO5:CO7" si="36">+CC5</f>
        <v>0</v>
      </c>
      <c r="CP5" s="22">
        <f t="shared" ref="CP5:CP7" si="37">+CD5</f>
        <v>13.891500000000002</v>
      </c>
      <c r="CQ5" s="22">
        <f t="shared" ref="CQ5:CQ7" si="38">+CE5</f>
        <v>0</v>
      </c>
      <c r="CR5" s="22">
        <f t="shared" ref="CR5:CR7" si="39">+CF5</f>
        <v>0</v>
      </c>
      <c r="CS5" s="22">
        <f t="shared" ref="CS5:CS7" si="40">+CG5</f>
        <v>36.928237500000009</v>
      </c>
      <c r="CT5" s="22">
        <f t="shared" ref="CT5:CT7" si="41">+CH5</f>
        <v>0</v>
      </c>
      <c r="CU5" s="22">
        <f t="shared" ref="CU5:CU7" si="42">+CI5</f>
        <v>0</v>
      </c>
      <c r="CV5" s="22">
        <f t="shared" ref="CV5:CV7" si="43">+CJ5</f>
        <v>45.147375000000004</v>
      </c>
      <c r="CW5" s="22">
        <f t="shared" ref="CW5:CW7" si="44">+CK5</f>
        <v>0</v>
      </c>
      <c r="CX5" s="22">
        <f t="shared" ref="CX5:CX7" si="45">+CL5</f>
        <v>0</v>
      </c>
      <c r="CY5" s="22">
        <f t="shared" ref="CY5:CY7" si="46">+CM5</f>
        <v>31.255875000000003</v>
      </c>
      <c r="CZ5" s="22">
        <f t="shared" ref="CZ5:CZ7" si="47">+CN5</f>
        <v>0</v>
      </c>
      <c r="DA5" s="22">
        <f t="shared" ref="DA5:DA7" si="48">+CO5</f>
        <v>0</v>
      </c>
      <c r="DB5" s="22">
        <f t="shared" ref="DB5:DB7" si="49">+CP5</f>
        <v>13.891500000000002</v>
      </c>
      <c r="DC5" s="22">
        <f t="shared" ref="DC5:DC7" si="50">+CQ5</f>
        <v>0</v>
      </c>
      <c r="DD5" s="22">
        <f t="shared" ref="DD5:DD7" si="51">+CR5</f>
        <v>0</v>
      </c>
      <c r="DE5" s="22">
        <f t="shared" ref="DE5:DE7" si="52">+CS5</f>
        <v>36.928237500000009</v>
      </c>
      <c r="DF5" s="22">
        <f t="shared" ref="DF5:DF7" si="53">+CT5</f>
        <v>0</v>
      </c>
      <c r="DG5" s="22">
        <f t="shared" ref="DG5:DG7" si="54">+CU5</f>
        <v>0</v>
      </c>
      <c r="DH5" s="22">
        <f t="shared" ref="DH5:DH7" si="55">+CV5</f>
        <v>45.147375000000004</v>
      </c>
      <c r="DI5" s="22">
        <f t="shared" ref="DI5:DI7" si="56">+CW5</f>
        <v>0</v>
      </c>
      <c r="DJ5" s="22">
        <f t="shared" ref="DJ5:DJ7" si="57">+CX5</f>
        <v>0</v>
      </c>
      <c r="DK5" s="22">
        <f t="shared" ref="DK5:DK7" si="58">+CY5</f>
        <v>31.255875000000003</v>
      </c>
      <c r="DL5" s="22">
        <f t="shared" ref="DL5:DL7" si="59">+CZ5</f>
        <v>0</v>
      </c>
      <c r="DM5" s="22">
        <f t="shared" ref="DM5:DM7" si="60">+DA5</f>
        <v>0</v>
      </c>
      <c r="DN5" s="22">
        <f t="shared" ref="DN5:DN7" si="61">+DB5</f>
        <v>13.891500000000002</v>
      </c>
      <c r="DO5" s="22">
        <f t="shared" ref="DO5:DO7" si="62">+DC5</f>
        <v>0</v>
      </c>
      <c r="DP5" s="22">
        <f t="shared" ref="DP5:DP7" si="63">+DD5</f>
        <v>0</v>
      </c>
      <c r="DQ5" s="22">
        <f t="shared" ref="DQ5:DQ7" si="64">+DE5</f>
        <v>36.928237500000009</v>
      </c>
      <c r="DR5" s="22">
        <f t="shared" ref="DR5:DR7" si="65">+DF5</f>
        <v>0</v>
      </c>
      <c r="DS5" s="22">
        <f t="shared" ref="DS5:DS7" si="66">+DG5</f>
        <v>0</v>
      </c>
      <c r="DT5" s="22">
        <f t="shared" ref="DT5:DT7" si="67">+DH5</f>
        <v>45.147375000000004</v>
      </c>
      <c r="DU5" s="22">
        <f t="shared" ref="DU5:DU7" si="68">+DI5</f>
        <v>0</v>
      </c>
      <c r="DV5" s="22">
        <f t="shared" ref="DV5:DV7" si="69">+DJ5</f>
        <v>0</v>
      </c>
      <c r="DW5" s="22">
        <f t="shared" ref="DW5:DW7" si="70">+DK5</f>
        <v>31.255875000000003</v>
      </c>
      <c r="DX5" s="22">
        <f t="shared" ref="DX5:DX7" si="71">+DL5</f>
        <v>0</v>
      </c>
      <c r="DY5" s="22">
        <f t="shared" ref="DY5:DY7" si="72">+DM5</f>
        <v>0</v>
      </c>
      <c r="DZ5" s="22">
        <f t="shared" ref="DZ5:DZ7" si="73">+DN5</f>
        <v>13.891500000000002</v>
      </c>
      <c r="EA5" s="22">
        <f t="shared" ref="EA5:EA7" si="74">+DO5</f>
        <v>0</v>
      </c>
      <c r="EB5" s="22">
        <f t="shared" ref="EB5:EB7" si="75">+DP5</f>
        <v>0</v>
      </c>
      <c r="EC5" s="22">
        <f t="shared" ref="EC5:EC7" si="76">+DQ5</f>
        <v>36.928237500000009</v>
      </c>
      <c r="ED5" s="22">
        <f>+DR5*0.97</f>
        <v>0</v>
      </c>
      <c r="EE5" s="22">
        <f t="shared" ref="EE5:EE7" si="77">+DS5*0.97</f>
        <v>0</v>
      </c>
      <c r="EF5" s="22">
        <f t="shared" ref="EF5:EF7" si="78">+DT5*0.97</f>
        <v>43.792953750000002</v>
      </c>
      <c r="EG5" s="22">
        <f t="shared" ref="EG5:EG7" si="79">+DU5*0.97</f>
        <v>0</v>
      </c>
      <c r="EH5" s="22">
        <f t="shared" ref="EH5:EH7" si="80">+DV5*0.97</f>
        <v>0</v>
      </c>
      <c r="EI5" s="22">
        <f t="shared" ref="EI5:EI7" si="81">+DW5*0.97</f>
        <v>30.318198750000001</v>
      </c>
      <c r="EJ5" s="22">
        <f t="shared" ref="EJ5:EJ7" si="82">+DX5*0.97</f>
        <v>0</v>
      </c>
      <c r="EK5" s="22">
        <f t="shared" ref="EK5:EK7" si="83">+DY5*0.97</f>
        <v>0</v>
      </c>
      <c r="EL5" s="22">
        <f t="shared" ref="EL5:EL7" si="84">+DZ5*0.97</f>
        <v>13.474755000000002</v>
      </c>
      <c r="EM5" s="22">
        <f t="shared" ref="EM5:EM7" si="85">+EA5*0.97</f>
        <v>0</v>
      </c>
      <c r="EN5" s="22">
        <f t="shared" ref="EN5:EN7" si="86">+EB5*0.97</f>
        <v>0</v>
      </c>
      <c r="EO5" s="22">
        <f t="shared" ref="EO5:EO7" si="87">+EC5*0.97</f>
        <v>35.820390375000009</v>
      </c>
      <c r="EP5" s="22">
        <f t="shared" ref="EP5:EP7" si="88">+ED5*0.97</f>
        <v>0</v>
      </c>
      <c r="EQ5" s="22">
        <f t="shared" ref="EQ5:EQ7" si="89">+EE5*0.97</f>
        <v>0</v>
      </c>
      <c r="ER5" s="22">
        <f t="shared" ref="ER5:ER7" si="90">+EF5*0.97</f>
        <v>42.479165137500004</v>
      </c>
      <c r="ES5" s="22">
        <f t="shared" ref="ES5:ES7" si="91">+EG5*0.97</f>
        <v>0</v>
      </c>
      <c r="ET5" s="22">
        <f t="shared" ref="ET5:ET7" si="92">+EH5*0.97</f>
        <v>0</v>
      </c>
      <c r="EU5" s="22">
        <f t="shared" ref="EU5:EU7" si="93">+EI5*0.97</f>
        <v>29.408652787499999</v>
      </c>
      <c r="EV5" s="22">
        <f t="shared" ref="EV5:EV7" si="94">+EJ5*0.97</f>
        <v>0</v>
      </c>
      <c r="EW5" s="22">
        <f t="shared" ref="EW5:EW7" si="95">+EK5*0.97</f>
        <v>0</v>
      </c>
      <c r="EX5" s="22">
        <f t="shared" ref="EX5:EX7" si="96">+EL5*0.97</f>
        <v>13.070512350000001</v>
      </c>
      <c r="EY5" s="22">
        <f t="shared" ref="EY5:EY7" si="97">+EM5*0.97</f>
        <v>0</v>
      </c>
      <c r="EZ5" s="22">
        <f t="shared" ref="EZ5:EZ7" si="98">+EN5*0.97</f>
        <v>0</v>
      </c>
      <c r="FA5" s="22">
        <f t="shared" ref="FA5:FA7" si="99">+EO5*0.97</f>
        <v>34.745778663750009</v>
      </c>
      <c r="FB5" s="22">
        <f t="shared" ref="FB5:FB7" si="100">+EP5*0.97</f>
        <v>0</v>
      </c>
      <c r="FC5" s="22">
        <f t="shared" ref="FC5:FC7" si="101">+EQ5*0.97</f>
        <v>0</v>
      </c>
      <c r="FD5" s="22">
        <f t="shared" ref="FD5:FD7" si="102">+ER5*0.97</f>
        <v>41.204790183375003</v>
      </c>
      <c r="FE5" s="22">
        <f t="shared" ref="FE5:FE7" si="103">+ES5*0.97</f>
        <v>0</v>
      </c>
      <c r="FF5" s="22">
        <f t="shared" ref="FF5:FF7" si="104">+ET5*0.97</f>
        <v>0</v>
      </c>
      <c r="FG5" s="22">
        <f t="shared" ref="FG5:FG7" si="105">+EU5*0.97</f>
        <v>28.526393203874999</v>
      </c>
      <c r="FH5" s="22">
        <f t="shared" ref="FH5:FH7" si="106">+EV5*0.97</f>
        <v>0</v>
      </c>
      <c r="FI5" s="22">
        <f t="shared" ref="FI5:FI7" si="107">+EW5*0.97</f>
        <v>0</v>
      </c>
      <c r="FJ5" s="22">
        <f t="shared" ref="FJ5:FJ7" si="108">+EX5*0.97</f>
        <v>12.6783969795</v>
      </c>
      <c r="FK5" s="22">
        <f t="shared" ref="FK5:FK7" si="109">+EY5*0.97</f>
        <v>0</v>
      </c>
      <c r="FL5" s="22">
        <f t="shared" ref="FL5:FL7" si="110">+EZ5*0.97</f>
        <v>0</v>
      </c>
      <c r="FM5" s="22">
        <f t="shared" ref="FM5:FM7" si="111">+FA5*0.97</f>
        <v>33.703405303837506</v>
      </c>
      <c r="FN5" s="22">
        <f t="shared" ref="FN5:FN7" si="112">+FB5*0.97</f>
        <v>0</v>
      </c>
      <c r="FO5" s="22">
        <f t="shared" ref="FO5:FO7" si="113">+FC5*0.97</f>
        <v>0</v>
      </c>
      <c r="FP5" s="22">
        <f t="shared" ref="FP5:FP7" si="114">+FD5*0.97</f>
        <v>39.968646477873754</v>
      </c>
      <c r="FQ5" s="22">
        <f t="shared" ref="FQ5:FQ7" si="115">+FE5*0.97</f>
        <v>0</v>
      </c>
      <c r="FR5" s="22">
        <f t="shared" ref="FR5:FR7" si="116">+FF5*0.97</f>
        <v>0</v>
      </c>
      <c r="FS5" s="22">
        <f t="shared" ref="FS5:FS7" si="117">+FG5*0.97</f>
        <v>27.670601407758749</v>
      </c>
      <c r="FT5" s="22">
        <f t="shared" ref="FT5:FT7" si="118">+FH5*0.97</f>
        <v>0</v>
      </c>
      <c r="FU5" s="22">
        <f t="shared" ref="FU5:FU7" si="119">+FI5*0.97</f>
        <v>0</v>
      </c>
      <c r="FV5" s="22">
        <f t="shared" ref="FV5:FV7" si="120">+FJ5*0.97</f>
        <v>12.298045070115</v>
      </c>
      <c r="FW5" s="22">
        <f t="shared" ref="FW5:FW7" si="121">+FK5*0.97</f>
        <v>0</v>
      </c>
      <c r="FX5" s="22">
        <f t="shared" ref="FX5:FX7" si="122">+FL5*0.97</f>
        <v>0</v>
      </c>
      <c r="FY5" s="22">
        <f t="shared" ref="FY5:FY7" si="123">+FM5*0.97</f>
        <v>32.692303144722381</v>
      </c>
      <c r="FZ5" s="22">
        <f t="shared" ref="FZ5:FZ7" si="124">+FN5*0.97</f>
        <v>0</v>
      </c>
      <c r="GA5" s="22">
        <f t="shared" ref="GA5:GA7" si="125">+FO5*0.97</f>
        <v>0</v>
      </c>
      <c r="GB5" s="22">
        <f t="shared" ref="GB5:GB7" si="126">+FP5*0.97</f>
        <v>38.769587083537537</v>
      </c>
      <c r="GC5" s="22">
        <f t="shared" ref="GC5:GC7" si="127">+FQ5*0.97</f>
        <v>0</v>
      </c>
      <c r="GD5" s="22">
        <f t="shared" ref="GD5:GD7" si="128">+FR5*0.97</f>
        <v>0</v>
      </c>
      <c r="GE5" s="22">
        <f t="shared" ref="GE5:GE7" si="129">+FS5*0.97</f>
        <v>26.840483365525987</v>
      </c>
      <c r="GF5" s="22">
        <f t="shared" ref="GF5:GF7" si="130">+FT5*0.97</f>
        <v>0</v>
      </c>
      <c r="GG5" s="22">
        <f t="shared" ref="GG5:GG7" si="131">+FU5*0.97</f>
        <v>0</v>
      </c>
      <c r="GH5" s="22">
        <f t="shared" ref="GH5:GH7" si="132">+FV5*0.97</f>
        <v>11.92910371801155</v>
      </c>
      <c r="GI5" s="22">
        <f t="shared" ref="GI5:GI7" si="133">+FW5*0.97</f>
        <v>0</v>
      </c>
      <c r="GJ5" s="22">
        <f t="shared" ref="GJ5:GJ7" si="134">+FX5*0.97</f>
        <v>0</v>
      </c>
      <c r="GK5" s="22">
        <f t="shared" ref="GK5:GK7" si="135">+FY5*0.97</f>
        <v>31.71153405038071</v>
      </c>
      <c r="GL5" s="22">
        <f t="shared" ref="GL5:GL7" si="136">+FZ5*0.97</f>
        <v>0</v>
      </c>
      <c r="GM5" s="22">
        <f t="shared" ref="GM5:GM7" si="137">+GA5*0.97</f>
        <v>0</v>
      </c>
      <c r="GN5" s="22">
        <f t="shared" ref="GN5:GN7" si="138">+GB5*0.97</f>
        <v>37.606499471031412</v>
      </c>
      <c r="GO5" s="22">
        <f t="shared" ref="GO5:GO7" si="139">+GC5*0.97</f>
        <v>0</v>
      </c>
      <c r="GP5" s="22">
        <f t="shared" ref="GP5:GP7" si="140">+GD5*0.97</f>
        <v>0</v>
      </c>
      <c r="GQ5" s="22">
        <f t="shared" ref="GQ5:GQ7" si="141">+GE5*0.97</f>
        <v>26.035268864560205</v>
      </c>
      <c r="GR5" s="22">
        <f t="shared" ref="GR5:GR7" si="142">+GF5*0.97</f>
        <v>0</v>
      </c>
      <c r="GS5" s="22">
        <f t="shared" ref="GS5:GS7" si="143">+GG5*0.97</f>
        <v>0</v>
      </c>
      <c r="GT5" s="22">
        <f t="shared" ref="GT5:GT7" si="144">+GH5*0.97</f>
        <v>11.571230606471204</v>
      </c>
      <c r="GU5" s="22">
        <f t="shared" ref="GU5:GU7" si="145">+GI5*0.97</f>
        <v>0</v>
      </c>
      <c r="GV5" s="22">
        <f t="shared" ref="GV5:GV7" si="146">+GJ5*0.97</f>
        <v>0</v>
      </c>
      <c r="GW5" s="22">
        <f t="shared" ref="GW5:GW7" si="147">+GK5*0.97</f>
        <v>30.760188028869287</v>
      </c>
      <c r="GX5" s="22">
        <f t="shared" ref="GX5:GX7" si="148">+GL5*0.97</f>
        <v>0</v>
      </c>
      <c r="GY5" s="22">
        <f t="shared" ref="GY5:GY7" si="149">+GM5*0.97</f>
        <v>0</v>
      </c>
      <c r="GZ5" s="22">
        <f t="shared" ref="GZ5:GZ7" si="150">+GN5*0.97</f>
        <v>36.47830448690047</v>
      </c>
      <c r="HA5" s="22">
        <f t="shared" ref="HA5:HA7" si="151">+GO5*0.97</f>
        <v>0</v>
      </c>
      <c r="HB5" s="22">
        <f t="shared" ref="HB5:HB7" si="152">+GP5*0.97</f>
        <v>0</v>
      </c>
      <c r="HC5" s="22">
        <f t="shared" ref="HC5:HC7" si="153">+GQ5*0.97</f>
        <v>25.254210798623397</v>
      </c>
      <c r="HD5" s="22">
        <f t="shared" ref="HD5:HD7" si="154">+GR5*0.97</f>
        <v>0</v>
      </c>
      <c r="HE5" s="22">
        <f t="shared" ref="HE5:HE7" si="155">+GS5*0.97</f>
        <v>0</v>
      </c>
      <c r="HF5" s="22">
        <f t="shared" ref="HF5:HF7" si="156">+GT5*0.97</f>
        <v>11.224093688277067</v>
      </c>
      <c r="HG5" s="22">
        <f t="shared" ref="HG5:HG7" si="157">+GU5*0.97</f>
        <v>0</v>
      </c>
      <c r="HH5" s="22">
        <f t="shared" ref="HH5:HH7" si="158">+GV5*0.97</f>
        <v>0</v>
      </c>
      <c r="HI5" s="22">
        <f t="shared" ref="HI5:HI7" si="159">+GW5*0.97</f>
        <v>29.837382388003206</v>
      </c>
      <c r="HJ5" s="22">
        <f t="shared" ref="HJ5:HJ7" si="160">+GX5*0.97</f>
        <v>0</v>
      </c>
      <c r="HK5" s="22">
        <f t="shared" ref="HK5:HK7" si="161">+GY5*0.97</f>
        <v>0</v>
      </c>
      <c r="HL5" s="22">
        <f t="shared" ref="HL5:HL7" si="162">+GZ5*0.97</f>
        <v>35.383955352293455</v>
      </c>
      <c r="HM5" s="22">
        <f t="shared" ref="HM5:HM7" si="163">+HA5*0.97</f>
        <v>0</v>
      </c>
      <c r="HN5" s="22">
        <f t="shared" ref="HN5:HN7" si="164">+HB5*0.97</f>
        <v>0</v>
      </c>
      <c r="HO5" s="22">
        <f t="shared" ref="HO5:HO7" si="165">+HC5*0.97</f>
        <v>24.496584474664694</v>
      </c>
      <c r="HP5" s="22">
        <f t="shared" ref="HP5:HP7" si="166">+HD5*0.97</f>
        <v>0</v>
      </c>
      <c r="HQ5" s="22">
        <f t="shared" ref="HQ5:HQ7" si="167">+HE5*0.97</f>
        <v>0</v>
      </c>
      <c r="HR5" s="22">
        <f t="shared" ref="HR5:HR7" si="168">+HF5*0.97</f>
        <v>10.887370877628754</v>
      </c>
      <c r="HS5" s="22">
        <f t="shared" ref="HS5:HS7" si="169">+HG5*0.97</f>
        <v>0</v>
      </c>
      <c r="HT5" s="22">
        <f t="shared" ref="HT5:HT7" si="170">+HH5*0.97</f>
        <v>0</v>
      </c>
      <c r="HU5" s="22">
        <f t="shared" ref="HU5:HU7" si="171">+HI5*0.97</f>
        <v>28.942260916363111</v>
      </c>
      <c r="HV5" s="22">
        <f t="shared" ref="HV5:HV7" si="172">+HJ5*0.97</f>
        <v>0</v>
      </c>
      <c r="HW5" s="22">
        <f t="shared" ref="HW5:HW7" si="173">+HK5*0.97</f>
        <v>0</v>
      </c>
      <c r="HX5" s="22">
        <f t="shared" ref="HX5:HX7" si="174">+HL5*0.97</f>
        <v>34.322436691724647</v>
      </c>
      <c r="HY5" s="22">
        <f t="shared" ref="HY5:HY7" si="175">+HM5*0.97</f>
        <v>0</v>
      </c>
      <c r="HZ5" s="22">
        <f t="shared" ref="HZ5:HZ7" si="176">+HN5*0.97</f>
        <v>0</v>
      </c>
      <c r="IA5" s="22">
        <f t="shared" ref="IA5:IA7" si="177">+HO5*0.97</f>
        <v>23.761686940424752</v>
      </c>
      <c r="IB5" s="22">
        <f t="shared" ref="IB5:IB7" si="178">+HP5*0.97</f>
        <v>0</v>
      </c>
      <c r="IC5" s="22">
        <f t="shared" ref="IC5:IC7" si="179">+HQ5*0.97</f>
        <v>0</v>
      </c>
      <c r="ID5" s="22">
        <f t="shared" ref="ID5:ID7" si="180">+HR5*0.97</f>
        <v>10.560749751299891</v>
      </c>
      <c r="IE5" s="22">
        <f t="shared" ref="IE5:IE7" si="181">+HS5*0.97</f>
        <v>0</v>
      </c>
      <c r="IF5" s="22">
        <f t="shared" ref="IF5:IF7" si="182">+HT5*0.97</f>
        <v>0</v>
      </c>
      <c r="IG5" s="22">
        <f t="shared" ref="IG5:IG7" si="183">+HU5*0.97</f>
        <v>28.073993088872218</v>
      </c>
      <c r="IH5" s="22">
        <f t="shared" ref="IH5:IH7" si="184">+HV5*0.97</f>
        <v>0</v>
      </c>
      <c r="II5" s="22">
        <f t="shared" ref="II5:II7" si="185">+HW5*0.97</f>
        <v>0</v>
      </c>
      <c r="IJ5" s="22">
        <f t="shared" ref="IJ5:IJ7" si="186">+HX5*0.97</f>
        <v>33.292763590972903</v>
      </c>
      <c r="IK5" s="22">
        <f t="shared" ref="IK5:IK7" si="187">+HY5*0.97</f>
        <v>0</v>
      </c>
      <c r="IL5" s="22">
        <f t="shared" ref="IL5:IL7" si="188">+HZ5*0.97</f>
        <v>0</v>
      </c>
      <c r="IM5" s="22">
        <f t="shared" ref="IM5:IM7" si="189">+IA5*0.97</f>
        <v>23.048836332212009</v>
      </c>
      <c r="IN5" s="22">
        <f t="shared" ref="IN5:IN7" si="190">+IB5*0.97</f>
        <v>0</v>
      </c>
      <c r="IO5" s="22">
        <f t="shared" ref="IO5:IO7" si="191">+IC5*0.97</f>
        <v>0</v>
      </c>
      <c r="IP5" s="22">
        <f t="shared" ref="IP5:IP7" si="192">+ID5*0.97</f>
        <v>10.243927258760895</v>
      </c>
      <c r="IQ5" s="22">
        <f t="shared" ref="IQ5:IQ7" si="193">+IE5*0.97</f>
        <v>0</v>
      </c>
      <c r="IR5" s="22">
        <f t="shared" ref="IR5:IR7" si="194">+IF5*0.97</f>
        <v>0</v>
      </c>
      <c r="IS5" s="22">
        <f t="shared" ref="IS5:IS7" si="195">+IG5*0.97</f>
        <v>27.23177329620605</v>
      </c>
      <c r="IT5" s="22">
        <f>+IH5*0.9</f>
        <v>0</v>
      </c>
      <c r="IU5" s="22">
        <f t="shared" ref="IU5:IU7" si="196">+II5*0.9</f>
        <v>0</v>
      </c>
      <c r="IV5" s="22">
        <f t="shared" ref="IV5:IV7" si="197">+IJ5*0.9</f>
        <v>29.963487231875614</v>
      </c>
      <c r="IW5" s="22">
        <f t="shared" ref="IW5:IW7" si="198">+IK5*0.9</f>
        <v>0</v>
      </c>
      <c r="IX5" s="22">
        <f t="shared" ref="IX5:IX7" si="199">+IL5*0.9</f>
        <v>0</v>
      </c>
      <c r="IY5" s="22">
        <f t="shared" ref="IY5:IY7" si="200">+IM5*0.9</f>
        <v>20.743952698990807</v>
      </c>
      <c r="IZ5" s="22">
        <f t="shared" ref="IZ5:IZ7" si="201">+IN5*0.9</f>
        <v>0</v>
      </c>
      <c r="JA5" s="22">
        <f t="shared" ref="JA5:JA7" si="202">+IO5*0.9</f>
        <v>0</v>
      </c>
      <c r="JB5" s="22">
        <f t="shared" ref="JB5:JB7" si="203">+IP5*0.9</f>
        <v>9.219534532884806</v>
      </c>
      <c r="JC5" s="22">
        <f t="shared" ref="JC5:JC7" si="204">+IQ5*0.9</f>
        <v>0</v>
      </c>
      <c r="JD5" s="22">
        <f t="shared" ref="JD5:JD7" si="205">+IR5*0.9</f>
        <v>0</v>
      </c>
      <c r="JE5" s="22">
        <f t="shared" ref="JE5:JE7" si="206">+IS5*0.9</f>
        <v>24.508595966585446</v>
      </c>
      <c r="JF5" s="22">
        <f t="shared" ref="JF5:JF7" si="207">+IT5*0.9</f>
        <v>0</v>
      </c>
      <c r="JG5" s="22">
        <f t="shared" ref="JG5:JG7" si="208">+IU5*0.9</f>
        <v>0</v>
      </c>
      <c r="JH5" s="22">
        <f t="shared" ref="JH5:JH7" si="209">+IV5*0.9</f>
        <v>26.967138508688052</v>
      </c>
      <c r="JI5" s="22">
        <f t="shared" ref="JI5:JI7" si="210">+IW5*0.9</f>
        <v>0</v>
      </c>
      <c r="JJ5" s="22">
        <f t="shared" ref="JJ5:JJ7" si="211">+IX5*0.9</f>
        <v>0</v>
      </c>
      <c r="JK5" s="22">
        <f t="shared" ref="JK5:JK7" si="212">+IY5*0.9</f>
        <v>18.669557429091725</v>
      </c>
      <c r="JL5" s="22">
        <f t="shared" ref="JL5:JL7" si="213">+IZ5*0.9</f>
        <v>0</v>
      </c>
      <c r="JM5" s="22">
        <f t="shared" ref="JM5:JM7" si="214">+JA5*0.9</f>
        <v>0</v>
      </c>
      <c r="JN5" s="22">
        <f t="shared" ref="JN5:JN7" si="215">+JB5*0.9</f>
        <v>8.2975810795963252</v>
      </c>
      <c r="JO5" s="22">
        <f t="shared" ref="JO5:JO7" si="216">+JC5*0.9</f>
        <v>0</v>
      </c>
      <c r="JP5" s="22">
        <f t="shared" ref="JP5:JP7" si="217">+JD5*0.9</f>
        <v>0</v>
      </c>
      <c r="JQ5" s="22">
        <f t="shared" ref="JQ5:JQ7" si="218">+JE5*0.9</f>
        <v>22.057736369926904</v>
      </c>
      <c r="JR5" s="22">
        <f t="shared" ref="JR5:JR7" si="219">+JF5*0.9</f>
        <v>0</v>
      </c>
      <c r="JS5" s="22">
        <f t="shared" ref="JS5:JS7" si="220">+JG5*0.9</f>
        <v>0</v>
      </c>
      <c r="JT5" s="22">
        <f t="shared" ref="JT5:JT7" si="221">+JH5*0.9</f>
        <v>24.270424657819248</v>
      </c>
      <c r="JU5" s="22">
        <f t="shared" ref="JU5:JU7" si="222">+JI5*0.9</f>
        <v>0</v>
      </c>
      <c r="JV5" s="22">
        <f t="shared" ref="JV5:JV7" si="223">+JJ5*0.9</f>
        <v>0</v>
      </c>
      <c r="JW5" s="22">
        <f t="shared" ref="JW5:JW7" si="224">+JK5*0.9</f>
        <v>16.802601686182552</v>
      </c>
      <c r="JX5" s="22">
        <f t="shared" ref="JX5:JX7" si="225">+JL5*0.9</f>
        <v>0</v>
      </c>
      <c r="JY5" s="22">
        <f t="shared" ref="JY5:JY7" si="226">+JM5*0.9</f>
        <v>0</v>
      </c>
      <c r="JZ5" s="22">
        <f t="shared" ref="JZ5:JZ7" si="227">+JN5*0.9</f>
        <v>7.4678229716366928</v>
      </c>
      <c r="KA5" s="22">
        <f t="shared" ref="KA5:KA7" si="228">+JO5*0.9</f>
        <v>0</v>
      </c>
      <c r="KB5" s="22">
        <f t="shared" ref="KB5:KB7" si="229">+JP5*0.9</f>
        <v>0</v>
      </c>
      <c r="KC5" s="22">
        <f t="shared" ref="KC5:KC7" si="230">+JQ5*0.9</f>
        <v>19.851962732934215</v>
      </c>
      <c r="KD5" s="22"/>
      <c r="KE5" s="22"/>
      <c r="KF5" s="22"/>
      <c r="KG5" s="22"/>
      <c r="KH5" s="22"/>
      <c r="KI5" s="22"/>
      <c r="KJ5" s="22"/>
      <c r="KK5" s="22"/>
      <c r="KL5" s="22"/>
      <c r="KM5" s="22"/>
      <c r="KN5" s="22"/>
      <c r="KO5" s="22"/>
      <c r="KP5" s="22"/>
      <c r="KQ5" s="22"/>
      <c r="KR5" s="22"/>
      <c r="KS5" s="22"/>
      <c r="KT5" s="22"/>
      <c r="KU5" s="22"/>
      <c r="KV5" s="22"/>
      <c r="KW5" s="22"/>
      <c r="KX5" s="22"/>
      <c r="KY5" s="22"/>
      <c r="KZ5" s="22"/>
      <c r="LA5" s="22"/>
      <c r="LB5" s="22"/>
      <c r="LC5" s="22"/>
      <c r="LD5" s="22"/>
      <c r="LE5" s="22"/>
      <c r="LF5" s="22"/>
      <c r="LG5" s="22"/>
      <c r="LH5" s="22"/>
      <c r="LI5" s="22"/>
      <c r="LJ5" s="22"/>
      <c r="LK5" s="22"/>
      <c r="LL5" s="22"/>
      <c r="LM5" s="22"/>
      <c r="LN5" s="22"/>
      <c r="LO5" s="22"/>
      <c r="LP5" s="22"/>
      <c r="LQ5" s="22"/>
      <c r="LR5" s="22"/>
      <c r="LS5" s="22"/>
      <c r="LT5" s="22"/>
      <c r="LU5" s="22"/>
      <c r="LV5" s="22"/>
      <c r="LW5" s="22"/>
      <c r="LX5" s="22"/>
      <c r="LY5" s="22"/>
      <c r="LZ5" s="22"/>
      <c r="MA5" s="22"/>
      <c r="MB5" s="22"/>
      <c r="MC5" s="22"/>
      <c r="MD5" s="22"/>
      <c r="ME5" s="22"/>
      <c r="MF5" s="22"/>
      <c r="MG5" s="22"/>
      <c r="MH5" s="22"/>
      <c r="MI5" s="22"/>
      <c r="MJ5" s="22"/>
      <c r="MK5" s="22"/>
      <c r="ML5" s="22"/>
      <c r="MM5" s="22"/>
      <c r="MN5" s="22"/>
      <c r="MO5" s="22"/>
      <c r="MP5" s="22"/>
      <c r="MQ5" s="22"/>
      <c r="MR5" s="22"/>
      <c r="MS5" s="22"/>
      <c r="MT5" s="22"/>
      <c r="MU5" s="22"/>
      <c r="MV5" s="22"/>
      <c r="MW5" s="22"/>
      <c r="MX5" s="22"/>
      <c r="MY5" s="22"/>
      <c r="MZ5" s="22"/>
      <c r="NA5" s="22"/>
      <c r="NB5" s="22"/>
      <c r="NC5" s="22"/>
      <c r="ND5" s="22"/>
      <c r="NE5" s="22"/>
      <c r="NF5" s="22"/>
      <c r="NG5" s="22"/>
      <c r="NH5" s="22"/>
      <c r="NI5" s="22"/>
      <c r="NJ5" s="22"/>
      <c r="NK5" s="22"/>
      <c r="NL5" s="22"/>
      <c r="NM5" s="22"/>
      <c r="NN5" s="22"/>
      <c r="NO5" s="22"/>
      <c r="NP5" s="22"/>
      <c r="NQ5" s="22"/>
      <c r="NR5" s="22"/>
      <c r="NS5" s="22"/>
      <c r="NT5" s="22"/>
      <c r="NU5" s="22"/>
    </row>
    <row r="6" spans="1:385" x14ac:dyDescent="0.25">
      <c r="A6" s="30" t="s">
        <v>105</v>
      </c>
      <c r="D6" s="22">
        <v>350</v>
      </c>
      <c r="G6" s="22">
        <v>611</v>
      </c>
      <c r="J6" s="22">
        <v>644</v>
      </c>
      <c r="M6" s="22">
        <v>365</v>
      </c>
      <c r="N6" s="22"/>
      <c r="O6" s="22"/>
      <c r="P6" s="22"/>
      <c r="Q6" s="22"/>
      <c r="R6" s="22"/>
      <c r="S6" s="22"/>
      <c r="T6" s="22"/>
      <c r="U6" s="22"/>
      <c r="V6" s="22"/>
      <c r="W6" s="22"/>
      <c r="X6" s="22"/>
      <c r="Y6" s="22">
        <v>297</v>
      </c>
      <c r="Z6" s="22">
        <f t="shared" ref="Z6:Z7" si="231">1.1*N6</f>
        <v>0</v>
      </c>
      <c r="AA6" s="22">
        <f t="shared" si="6"/>
        <v>0</v>
      </c>
      <c r="AB6" s="22">
        <v>372</v>
      </c>
      <c r="AC6" s="22">
        <f t="shared" si="7"/>
        <v>0</v>
      </c>
      <c r="AD6" s="22">
        <f t="shared" si="8"/>
        <v>0</v>
      </c>
      <c r="AE6" s="22">
        <v>697</v>
      </c>
      <c r="AF6" s="22">
        <f t="shared" si="9"/>
        <v>0</v>
      </c>
      <c r="AG6" s="22">
        <f t="shared" si="10"/>
        <v>0</v>
      </c>
      <c r="AH6" s="22">
        <v>657</v>
      </c>
      <c r="AI6" s="22">
        <f t="shared" si="11"/>
        <v>0</v>
      </c>
      <c r="AJ6" s="22">
        <f t="shared" si="12"/>
        <v>0</v>
      </c>
      <c r="AK6" s="22">
        <f t="shared" si="13"/>
        <v>326.70000000000005</v>
      </c>
      <c r="AL6" s="22">
        <f t="shared" si="14"/>
        <v>0</v>
      </c>
      <c r="AM6" s="22">
        <f t="shared" si="15"/>
        <v>0</v>
      </c>
      <c r="AN6" s="22">
        <f>1.05*AB6</f>
        <v>390.6</v>
      </c>
      <c r="AO6" s="22">
        <f t="shared" si="16"/>
        <v>0</v>
      </c>
      <c r="AP6" s="22">
        <f t="shared" si="16"/>
        <v>0</v>
      </c>
      <c r="AQ6" s="22">
        <f t="shared" si="16"/>
        <v>731.85</v>
      </c>
      <c r="AR6" s="22">
        <f t="shared" si="16"/>
        <v>0</v>
      </c>
      <c r="AS6" s="22">
        <f t="shared" si="16"/>
        <v>0</v>
      </c>
      <c r="AT6" s="22">
        <f t="shared" si="16"/>
        <v>689.85</v>
      </c>
      <c r="AU6" s="22">
        <f t="shared" si="16"/>
        <v>0</v>
      </c>
      <c r="AV6" s="22">
        <f t="shared" si="16"/>
        <v>0</v>
      </c>
      <c r="AW6" s="22">
        <f t="shared" si="16"/>
        <v>343.03500000000008</v>
      </c>
      <c r="AX6" s="22">
        <f t="shared" si="16"/>
        <v>0</v>
      </c>
      <c r="AY6" s="22">
        <f t="shared" si="16"/>
        <v>0</v>
      </c>
      <c r="AZ6" s="22">
        <f t="shared" si="16"/>
        <v>410.13000000000005</v>
      </c>
      <c r="BA6" s="22">
        <f t="shared" si="16"/>
        <v>0</v>
      </c>
      <c r="BB6" s="22">
        <f t="shared" si="16"/>
        <v>0</v>
      </c>
      <c r="BC6" s="22">
        <f t="shared" si="16"/>
        <v>768.44250000000011</v>
      </c>
      <c r="BD6" s="22">
        <f t="shared" si="16"/>
        <v>0</v>
      </c>
      <c r="BE6" s="22">
        <f t="shared" si="16"/>
        <v>0</v>
      </c>
      <c r="BF6" s="22">
        <f t="shared" si="16"/>
        <v>724.34250000000009</v>
      </c>
      <c r="BG6" s="22">
        <f t="shared" si="16"/>
        <v>0</v>
      </c>
      <c r="BH6" s="22">
        <f t="shared" si="16"/>
        <v>0</v>
      </c>
      <c r="BI6" s="22">
        <f t="shared" si="16"/>
        <v>360.18675000000007</v>
      </c>
      <c r="BJ6" s="22">
        <f t="shared" si="16"/>
        <v>0</v>
      </c>
      <c r="BK6" s="22">
        <f t="shared" si="16"/>
        <v>0</v>
      </c>
      <c r="BL6" s="22">
        <f t="shared" si="16"/>
        <v>430.63650000000007</v>
      </c>
      <c r="BM6" s="22">
        <f t="shared" si="16"/>
        <v>0</v>
      </c>
      <c r="BN6" s="22">
        <f t="shared" si="16"/>
        <v>0</v>
      </c>
      <c r="BO6" s="22">
        <f t="shared" si="16"/>
        <v>806.86462500000016</v>
      </c>
      <c r="BP6" s="22">
        <f t="shared" si="16"/>
        <v>0</v>
      </c>
      <c r="BQ6" s="22">
        <f t="shared" si="16"/>
        <v>0</v>
      </c>
      <c r="BR6" s="22">
        <f t="shared" si="16"/>
        <v>760.5596250000001</v>
      </c>
      <c r="BS6" s="22">
        <f t="shared" si="16"/>
        <v>0</v>
      </c>
      <c r="BT6" s="22">
        <f t="shared" si="16"/>
        <v>0</v>
      </c>
      <c r="BU6" s="22">
        <f t="shared" si="16"/>
        <v>378.19608750000009</v>
      </c>
      <c r="BV6" s="22">
        <f t="shared" si="17"/>
        <v>0</v>
      </c>
      <c r="BW6" s="22">
        <f t="shared" si="18"/>
        <v>0</v>
      </c>
      <c r="BX6" s="22">
        <f t="shared" si="19"/>
        <v>430.63650000000007</v>
      </c>
      <c r="BY6" s="22">
        <f t="shared" si="20"/>
        <v>0</v>
      </c>
      <c r="BZ6" s="22">
        <f t="shared" si="21"/>
        <v>0</v>
      </c>
      <c r="CA6" s="22">
        <f t="shared" si="22"/>
        <v>806.86462500000016</v>
      </c>
      <c r="CB6" s="22">
        <f t="shared" si="23"/>
        <v>0</v>
      </c>
      <c r="CC6" s="22">
        <f t="shared" si="24"/>
        <v>0</v>
      </c>
      <c r="CD6" s="22">
        <f t="shared" si="25"/>
        <v>760.5596250000001</v>
      </c>
      <c r="CE6" s="22">
        <f t="shared" si="26"/>
        <v>0</v>
      </c>
      <c r="CF6" s="22">
        <f t="shared" si="27"/>
        <v>0</v>
      </c>
      <c r="CG6" s="22">
        <f t="shared" si="28"/>
        <v>378.19608750000009</v>
      </c>
      <c r="CH6" s="22">
        <f t="shared" si="29"/>
        <v>0</v>
      </c>
      <c r="CI6" s="22">
        <f t="shared" si="30"/>
        <v>0</v>
      </c>
      <c r="CJ6" s="22">
        <f t="shared" si="31"/>
        <v>430.63650000000007</v>
      </c>
      <c r="CK6" s="22">
        <f t="shared" si="32"/>
        <v>0</v>
      </c>
      <c r="CL6" s="22">
        <f t="shared" si="33"/>
        <v>0</v>
      </c>
      <c r="CM6" s="22">
        <f t="shared" si="34"/>
        <v>806.86462500000016</v>
      </c>
      <c r="CN6" s="22">
        <f t="shared" si="35"/>
        <v>0</v>
      </c>
      <c r="CO6" s="22">
        <f t="shared" si="36"/>
        <v>0</v>
      </c>
      <c r="CP6" s="22">
        <f t="shared" si="37"/>
        <v>760.5596250000001</v>
      </c>
      <c r="CQ6" s="22">
        <f t="shared" si="38"/>
        <v>0</v>
      </c>
      <c r="CR6" s="22">
        <f t="shared" si="39"/>
        <v>0</v>
      </c>
      <c r="CS6" s="22">
        <f t="shared" si="40"/>
        <v>378.19608750000009</v>
      </c>
      <c r="CT6" s="22">
        <f t="shared" si="41"/>
        <v>0</v>
      </c>
      <c r="CU6" s="22">
        <f t="shared" si="42"/>
        <v>0</v>
      </c>
      <c r="CV6" s="22">
        <f t="shared" si="43"/>
        <v>430.63650000000007</v>
      </c>
      <c r="CW6" s="22">
        <f t="shared" si="44"/>
        <v>0</v>
      </c>
      <c r="CX6" s="22">
        <f t="shared" si="45"/>
        <v>0</v>
      </c>
      <c r="CY6" s="22">
        <f t="shared" si="46"/>
        <v>806.86462500000016</v>
      </c>
      <c r="CZ6" s="22">
        <f t="shared" si="47"/>
        <v>0</v>
      </c>
      <c r="DA6" s="22">
        <f t="shared" si="48"/>
        <v>0</v>
      </c>
      <c r="DB6" s="22">
        <f t="shared" si="49"/>
        <v>760.5596250000001</v>
      </c>
      <c r="DC6" s="22">
        <f t="shared" si="50"/>
        <v>0</v>
      </c>
      <c r="DD6" s="22">
        <f t="shared" si="51"/>
        <v>0</v>
      </c>
      <c r="DE6" s="22">
        <f t="shared" si="52"/>
        <v>378.19608750000009</v>
      </c>
      <c r="DF6" s="22">
        <f t="shared" si="53"/>
        <v>0</v>
      </c>
      <c r="DG6" s="22">
        <f t="shared" si="54"/>
        <v>0</v>
      </c>
      <c r="DH6" s="22">
        <f t="shared" si="55"/>
        <v>430.63650000000007</v>
      </c>
      <c r="DI6" s="22">
        <f t="shared" si="56"/>
        <v>0</v>
      </c>
      <c r="DJ6" s="22">
        <f t="shared" si="57"/>
        <v>0</v>
      </c>
      <c r="DK6" s="22">
        <f t="shared" si="58"/>
        <v>806.86462500000016</v>
      </c>
      <c r="DL6" s="22">
        <f t="shared" si="59"/>
        <v>0</v>
      </c>
      <c r="DM6" s="22">
        <f t="shared" si="60"/>
        <v>0</v>
      </c>
      <c r="DN6" s="22">
        <f t="shared" si="61"/>
        <v>760.5596250000001</v>
      </c>
      <c r="DO6" s="22">
        <f t="shared" si="62"/>
        <v>0</v>
      </c>
      <c r="DP6" s="22">
        <f t="shared" si="63"/>
        <v>0</v>
      </c>
      <c r="DQ6" s="22">
        <f t="shared" si="64"/>
        <v>378.19608750000009</v>
      </c>
      <c r="DR6" s="22">
        <f t="shared" si="65"/>
        <v>0</v>
      </c>
      <c r="DS6" s="22">
        <f t="shared" si="66"/>
        <v>0</v>
      </c>
      <c r="DT6" s="22">
        <f t="shared" si="67"/>
        <v>430.63650000000007</v>
      </c>
      <c r="DU6" s="22">
        <f t="shared" si="68"/>
        <v>0</v>
      </c>
      <c r="DV6" s="22">
        <f t="shared" si="69"/>
        <v>0</v>
      </c>
      <c r="DW6" s="22">
        <f t="shared" si="70"/>
        <v>806.86462500000016</v>
      </c>
      <c r="DX6" s="22">
        <f t="shared" si="71"/>
        <v>0</v>
      </c>
      <c r="DY6" s="22">
        <f t="shared" si="72"/>
        <v>0</v>
      </c>
      <c r="DZ6" s="22">
        <f t="shared" si="73"/>
        <v>760.5596250000001</v>
      </c>
      <c r="EA6" s="22">
        <f t="shared" si="74"/>
        <v>0</v>
      </c>
      <c r="EB6" s="22">
        <f t="shared" si="75"/>
        <v>0</v>
      </c>
      <c r="EC6" s="22">
        <f t="shared" si="76"/>
        <v>378.19608750000009</v>
      </c>
      <c r="ED6" s="22">
        <f t="shared" ref="ED6:ED7" si="232">+DR6*0.97</f>
        <v>0</v>
      </c>
      <c r="EE6" s="22">
        <f t="shared" si="77"/>
        <v>0</v>
      </c>
      <c r="EF6" s="22">
        <f t="shared" si="78"/>
        <v>417.71740500000004</v>
      </c>
      <c r="EG6" s="22">
        <f t="shared" si="79"/>
        <v>0</v>
      </c>
      <c r="EH6" s="22">
        <f t="shared" si="80"/>
        <v>0</v>
      </c>
      <c r="EI6" s="22">
        <f t="shared" si="81"/>
        <v>782.65868625000019</v>
      </c>
      <c r="EJ6" s="22">
        <f t="shared" si="82"/>
        <v>0</v>
      </c>
      <c r="EK6" s="22">
        <f t="shared" si="83"/>
        <v>0</v>
      </c>
      <c r="EL6" s="22">
        <f t="shared" si="84"/>
        <v>737.7428362500001</v>
      </c>
      <c r="EM6" s="22">
        <f t="shared" si="85"/>
        <v>0</v>
      </c>
      <c r="EN6" s="22">
        <f t="shared" si="86"/>
        <v>0</v>
      </c>
      <c r="EO6" s="22">
        <f t="shared" si="87"/>
        <v>366.85020487500009</v>
      </c>
      <c r="EP6" s="22">
        <f t="shared" si="88"/>
        <v>0</v>
      </c>
      <c r="EQ6" s="22">
        <f t="shared" si="89"/>
        <v>0</v>
      </c>
      <c r="ER6" s="22">
        <f t="shared" si="90"/>
        <v>405.18588285000004</v>
      </c>
      <c r="ES6" s="22">
        <f t="shared" si="91"/>
        <v>0</v>
      </c>
      <c r="ET6" s="22">
        <f t="shared" si="92"/>
        <v>0</v>
      </c>
      <c r="EU6" s="22">
        <f t="shared" si="93"/>
        <v>759.17892566250021</v>
      </c>
      <c r="EV6" s="22">
        <f t="shared" si="94"/>
        <v>0</v>
      </c>
      <c r="EW6" s="22">
        <f t="shared" si="95"/>
        <v>0</v>
      </c>
      <c r="EX6" s="22">
        <f t="shared" si="96"/>
        <v>715.61055116250009</v>
      </c>
      <c r="EY6" s="22">
        <f t="shared" si="97"/>
        <v>0</v>
      </c>
      <c r="EZ6" s="22">
        <f t="shared" si="98"/>
        <v>0</v>
      </c>
      <c r="FA6" s="22">
        <f t="shared" si="99"/>
        <v>355.84469872875007</v>
      </c>
      <c r="FB6" s="22">
        <f t="shared" si="100"/>
        <v>0</v>
      </c>
      <c r="FC6" s="22">
        <f t="shared" si="101"/>
        <v>0</v>
      </c>
      <c r="FD6" s="22">
        <f t="shared" si="102"/>
        <v>393.03030636450001</v>
      </c>
      <c r="FE6" s="22">
        <f t="shared" si="103"/>
        <v>0</v>
      </c>
      <c r="FF6" s="22">
        <f t="shared" si="104"/>
        <v>0</v>
      </c>
      <c r="FG6" s="22">
        <f t="shared" si="105"/>
        <v>736.40355789262514</v>
      </c>
      <c r="FH6" s="22">
        <f t="shared" si="106"/>
        <v>0</v>
      </c>
      <c r="FI6" s="22">
        <f t="shared" si="107"/>
        <v>0</v>
      </c>
      <c r="FJ6" s="22">
        <f t="shared" si="108"/>
        <v>694.14223462762504</v>
      </c>
      <c r="FK6" s="22">
        <f t="shared" si="109"/>
        <v>0</v>
      </c>
      <c r="FL6" s="22">
        <f t="shared" si="110"/>
        <v>0</v>
      </c>
      <c r="FM6" s="22">
        <f t="shared" si="111"/>
        <v>345.16935776688757</v>
      </c>
      <c r="FN6" s="22">
        <f t="shared" si="112"/>
        <v>0</v>
      </c>
      <c r="FO6" s="22">
        <f t="shared" si="113"/>
        <v>0</v>
      </c>
      <c r="FP6" s="22">
        <f t="shared" si="114"/>
        <v>381.23939717356501</v>
      </c>
      <c r="FQ6" s="22">
        <f t="shared" si="115"/>
        <v>0</v>
      </c>
      <c r="FR6" s="22">
        <f t="shared" si="116"/>
        <v>0</v>
      </c>
      <c r="FS6" s="22">
        <f t="shared" si="117"/>
        <v>714.31145115584638</v>
      </c>
      <c r="FT6" s="22">
        <f t="shared" si="118"/>
        <v>0</v>
      </c>
      <c r="FU6" s="22">
        <f t="shared" si="119"/>
        <v>0</v>
      </c>
      <c r="FV6" s="22">
        <f t="shared" si="120"/>
        <v>673.31796758879625</v>
      </c>
      <c r="FW6" s="22">
        <f t="shared" si="121"/>
        <v>0</v>
      </c>
      <c r="FX6" s="22">
        <f t="shared" si="122"/>
        <v>0</v>
      </c>
      <c r="FY6" s="22">
        <f t="shared" si="123"/>
        <v>334.81427703388096</v>
      </c>
      <c r="FZ6" s="22">
        <f t="shared" si="124"/>
        <v>0</v>
      </c>
      <c r="GA6" s="22">
        <f t="shared" si="125"/>
        <v>0</v>
      </c>
      <c r="GB6" s="22">
        <f t="shared" si="126"/>
        <v>369.80221525835805</v>
      </c>
      <c r="GC6" s="22">
        <f t="shared" si="127"/>
        <v>0</v>
      </c>
      <c r="GD6" s="22">
        <f t="shared" si="128"/>
        <v>0</v>
      </c>
      <c r="GE6" s="22">
        <f t="shared" si="129"/>
        <v>692.88210762117103</v>
      </c>
      <c r="GF6" s="22">
        <f t="shared" si="130"/>
        <v>0</v>
      </c>
      <c r="GG6" s="22">
        <f t="shared" si="131"/>
        <v>0</v>
      </c>
      <c r="GH6" s="22">
        <f t="shared" si="132"/>
        <v>653.1184285611323</v>
      </c>
      <c r="GI6" s="22">
        <f t="shared" si="133"/>
        <v>0</v>
      </c>
      <c r="GJ6" s="22">
        <f t="shared" si="134"/>
        <v>0</v>
      </c>
      <c r="GK6" s="22">
        <f t="shared" si="135"/>
        <v>324.76984872286454</v>
      </c>
      <c r="GL6" s="22">
        <f t="shared" si="136"/>
        <v>0</v>
      </c>
      <c r="GM6" s="22">
        <f t="shared" si="137"/>
        <v>0</v>
      </c>
      <c r="GN6" s="22">
        <f t="shared" si="138"/>
        <v>358.70814880060732</v>
      </c>
      <c r="GO6" s="22">
        <f t="shared" si="139"/>
        <v>0</v>
      </c>
      <c r="GP6" s="22">
        <f t="shared" si="140"/>
        <v>0</v>
      </c>
      <c r="GQ6" s="22">
        <f t="shared" si="141"/>
        <v>672.09564439253586</v>
      </c>
      <c r="GR6" s="22">
        <f t="shared" si="142"/>
        <v>0</v>
      </c>
      <c r="GS6" s="22">
        <f t="shared" si="143"/>
        <v>0</v>
      </c>
      <c r="GT6" s="22">
        <f t="shared" si="144"/>
        <v>633.52487570429832</v>
      </c>
      <c r="GU6" s="22">
        <f t="shared" si="145"/>
        <v>0</v>
      </c>
      <c r="GV6" s="22">
        <f t="shared" si="146"/>
        <v>0</v>
      </c>
      <c r="GW6" s="22">
        <f t="shared" si="147"/>
        <v>315.02675326117861</v>
      </c>
      <c r="GX6" s="22">
        <f t="shared" si="148"/>
        <v>0</v>
      </c>
      <c r="GY6" s="22">
        <f t="shared" si="149"/>
        <v>0</v>
      </c>
      <c r="GZ6" s="22">
        <f t="shared" si="150"/>
        <v>347.94690433658911</v>
      </c>
      <c r="HA6" s="22">
        <f t="shared" si="151"/>
        <v>0</v>
      </c>
      <c r="HB6" s="22">
        <f t="shared" si="152"/>
        <v>0</v>
      </c>
      <c r="HC6" s="22">
        <f t="shared" si="153"/>
        <v>651.93277506075981</v>
      </c>
      <c r="HD6" s="22">
        <f t="shared" si="154"/>
        <v>0</v>
      </c>
      <c r="HE6" s="22">
        <f t="shared" si="155"/>
        <v>0</v>
      </c>
      <c r="HF6" s="22">
        <f t="shared" si="156"/>
        <v>614.51912943316938</v>
      </c>
      <c r="HG6" s="22">
        <f t="shared" si="157"/>
        <v>0</v>
      </c>
      <c r="HH6" s="22">
        <f t="shared" si="158"/>
        <v>0</v>
      </c>
      <c r="HI6" s="22">
        <f t="shared" si="159"/>
        <v>305.57595066334324</v>
      </c>
      <c r="HJ6" s="22">
        <f t="shared" si="160"/>
        <v>0</v>
      </c>
      <c r="HK6" s="22">
        <f t="shared" si="161"/>
        <v>0</v>
      </c>
      <c r="HL6" s="22">
        <f t="shared" si="162"/>
        <v>337.50849720649143</v>
      </c>
      <c r="HM6" s="22">
        <f t="shared" si="163"/>
        <v>0</v>
      </c>
      <c r="HN6" s="22">
        <f t="shared" si="164"/>
        <v>0</v>
      </c>
      <c r="HO6" s="22">
        <f t="shared" si="165"/>
        <v>632.37479180893695</v>
      </c>
      <c r="HP6" s="22">
        <f t="shared" si="166"/>
        <v>0</v>
      </c>
      <c r="HQ6" s="22">
        <f t="shared" si="167"/>
        <v>0</v>
      </c>
      <c r="HR6" s="22">
        <f t="shared" si="168"/>
        <v>596.08355555017431</v>
      </c>
      <c r="HS6" s="22">
        <f t="shared" si="169"/>
        <v>0</v>
      </c>
      <c r="HT6" s="22">
        <f t="shared" si="170"/>
        <v>0</v>
      </c>
      <c r="HU6" s="22">
        <f t="shared" si="171"/>
        <v>296.40867214344291</v>
      </c>
      <c r="HV6" s="22">
        <f t="shared" si="172"/>
        <v>0</v>
      </c>
      <c r="HW6" s="22">
        <f t="shared" si="173"/>
        <v>0</v>
      </c>
      <c r="HX6" s="22">
        <f t="shared" si="174"/>
        <v>327.38324229029666</v>
      </c>
      <c r="HY6" s="22">
        <f t="shared" si="175"/>
        <v>0</v>
      </c>
      <c r="HZ6" s="22">
        <f t="shared" si="176"/>
        <v>0</v>
      </c>
      <c r="IA6" s="22">
        <f t="shared" si="177"/>
        <v>613.40354805466882</v>
      </c>
      <c r="IB6" s="22">
        <f t="shared" si="178"/>
        <v>0</v>
      </c>
      <c r="IC6" s="22">
        <f t="shared" si="179"/>
        <v>0</v>
      </c>
      <c r="ID6" s="22">
        <f t="shared" si="180"/>
        <v>578.20104888366905</v>
      </c>
      <c r="IE6" s="22">
        <f t="shared" si="181"/>
        <v>0</v>
      </c>
      <c r="IF6" s="22">
        <f t="shared" si="182"/>
        <v>0</v>
      </c>
      <c r="IG6" s="22">
        <f t="shared" si="183"/>
        <v>287.5164119791396</v>
      </c>
      <c r="IH6" s="22">
        <f t="shared" si="184"/>
        <v>0</v>
      </c>
      <c r="II6" s="22">
        <f t="shared" si="185"/>
        <v>0</v>
      </c>
      <c r="IJ6" s="22">
        <f t="shared" si="186"/>
        <v>317.56174502158774</v>
      </c>
      <c r="IK6" s="22">
        <f t="shared" si="187"/>
        <v>0</v>
      </c>
      <c r="IL6" s="22">
        <f t="shared" si="188"/>
        <v>0</v>
      </c>
      <c r="IM6" s="22">
        <f t="shared" si="189"/>
        <v>595.00144161302876</v>
      </c>
      <c r="IN6" s="22">
        <f t="shared" si="190"/>
        <v>0</v>
      </c>
      <c r="IO6" s="22">
        <f t="shared" si="191"/>
        <v>0</v>
      </c>
      <c r="IP6" s="22">
        <f t="shared" si="192"/>
        <v>560.85501741715893</v>
      </c>
      <c r="IQ6" s="22">
        <f t="shared" si="193"/>
        <v>0</v>
      </c>
      <c r="IR6" s="22">
        <f t="shared" si="194"/>
        <v>0</v>
      </c>
      <c r="IS6" s="22">
        <f t="shared" si="195"/>
        <v>278.89091961976538</v>
      </c>
      <c r="IT6" s="22">
        <f t="shared" ref="IT6:IT7" si="233">+IH6*0.9</f>
        <v>0</v>
      </c>
      <c r="IU6" s="22">
        <f t="shared" si="196"/>
        <v>0</v>
      </c>
      <c r="IV6" s="22">
        <f t="shared" si="197"/>
        <v>285.80557051942895</v>
      </c>
      <c r="IW6" s="22">
        <f t="shared" si="198"/>
        <v>0</v>
      </c>
      <c r="IX6" s="22">
        <f t="shared" si="199"/>
        <v>0</v>
      </c>
      <c r="IY6" s="22">
        <f t="shared" si="200"/>
        <v>535.50129745172592</v>
      </c>
      <c r="IZ6" s="22">
        <f t="shared" si="201"/>
        <v>0</v>
      </c>
      <c r="JA6" s="22">
        <f t="shared" si="202"/>
        <v>0</v>
      </c>
      <c r="JB6" s="22">
        <f t="shared" si="203"/>
        <v>504.76951567544307</v>
      </c>
      <c r="JC6" s="22">
        <f t="shared" si="204"/>
        <v>0</v>
      </c>
      <c r="JD6" s="22">
        <f t="shared" si="205"/>
        <v>0</v>
      </c>
      <c r="JE6" s="22">
        <f t="shared" si="206"/>
        <v>251.00182765778885</v>
      </c>
      <c r="JF6" s="22">
        <f t="shared" si="207"/>
        <v>0</v>
      </c>
      <c r="JG6" s="22">
        <f t="shared" si="208"/>
        <v>0</v>
      </c>
      <c r="JH6" s="22">
        <f t="shared" si="209"/>
        <v>257.22501346748606</v>
      </c>
      <c r="JI6" s="22">
        <f t="shared" si="210"/>
        <v>0</v>
      </c>
      <c r="JJ6" s="22">
        <f t="shared" si="211"/>
        <v>0</v>
      </c>
      <c r="JK6" s="22">
        <f t="shared" si="212"/>
        <v>481.95116770655335</v>
      </c>
      <c r="JL6" s="22">
        <f t="shared" si="213"/>
        <v>0</v>
      </c>
      <c r="JM6" s="22">
        <f t="shared" si="214"/>
        <v>0</v>
      </c>
      <c r="JN6" s="22">
        <f t="shared" si="215"/>
        <v>454.29256410789878</v>
      </c>
      <c r="JO6" s="22">
        <f t="shared" si="216"/>
        <v>0</v>
      </c>
      <c r="JP6" s="22">
        <f t="shared" si="217"/>
        <v>0</v>
      </c>
      <c r="JQ6" s="22">
        <f t="shared" si="218"/>
        <v>225.90164489200998</v>
      </c>
      <c r="JR6" s="22">
        <f t="shared" si="219"/>
        <v>0</v>
      </c>
      <c r="JS6" s="22">
        <f t="shared" si="220"/>
        <v>0</v>
      </c>
      <c r="JT6" s="22">
        <f t="shared" si="221"/>
        <v>231.50251212073746</v>
      </c>
      <c r="JU6" s="22">
        <f t="shared" si="222"/>
        <v>0</v>
      </c>
      <c r="JV6" s="22">
        <f t="shared" si="223"/>
        <v>0</v>
      </c>
      <c r="JW6" s="22">
        <f t="shared" si="224"/>
        <v>433.75605093589803</v>
      </c>
      <c r="JX6" s="22">
        <f t="shared" si="225"/>
        <v>0</v>
      </c>
      <c r="JY6" s="22">
        <f t="shared" si="226"/>
        <v>0</v>
      </c>
      <c r="JZ6" s="22">
        <f t="shared" si="227"/>
        <v>408.86330769710889</v>
      </c>
      <c r="KA6" s="22">
        <f t="shared" si="228"/>
        <v>0</v>
      </c>
      <c r="KB6" s="22">
        <f t="shared" si="229"/>
        <v>0</v>
      </c>
      <c r="KC6" s="22">
        <f t="shared" si="230"/>
        <v>203.311480402809</v>
      </c>
      <c r="KD6" s="22"/>
      <c r="KE6" s="22"/>
      <c r="KF6" s="22"/>
      <c r="KG6" s="22"/>
      <c r="KH6" s="22"/>
      <c r="KI6" s="22"/>
      <c r="KJ6" s="22"/>
      <c r="KK6" s="22"/>
      <c r="KL6" s="22"/>
      <c r="KM6" s="22"/>
      <c r="KN6" s="22"/>
      <c r="KO6" s="22"/>
      <c r="KP6" s="22"/>
      <c r="KQ6" s="22"/>
      <c r="KR6" s="22"/>
      <c r="KS6" s="22"/>
      <c r="KT6" s="22"/>
      <c r="KU6" s="22"/>
      <c r="KV6" s="22"/>
      <c r="KW6" s="22"/>
      <c r="KX6" s="22"/>
      <c r="KY6" s="22"/>
      <c r="KZ6" s="22"/>
      <c r="LA6" s="22"/>
      <c r="LB6" s="22"/>
      <c r="LC6" s="22"/>
      <c r="LD6" s="22"/>
      <c r="LE6" s="22"/>
      <c r="LF6" s="22"/>
      <c r="LG6" s="22"/>
      <c r="LH6" s="22"/>
      <c r="LI6" s="22"/>
      <c r="LJ6" s="22"/>
      <c r="LK6" s="22"/>
      <c r="LL6" s="22"/>
      <c r="LM6" s="22"/>
      <c r="LN6" s="22"/>
      <c r="LO6" s="22"/>
      <c r="LP6" s="22"/>
      <c r="LQ6" s="22"/>
      <c r="LR6" s="22"/>
      <c r="LS6" s="22"/>
      <c r="LT6" s="22"/>
      <c r="LU6" s="22"/>
      <c r="LV6" s="22"/>
      <c r="LW6" s="22"/>
      <c r="LX6" s="22"/>
      <c r="LY6" s="22"/>
      <c r="LZ6" s="22"/>
      <c r="MA6" s="22"/>
      <c r="MB6" s="22"/>
      <c r="MC6" s="22"/>
      <c r="MD6" s="22"/>
      <c r="ME6" s="22"/>
      <c r="MF6" s="22"/>
      <c r="MG6" s="22"/>
      <c r="MH6" s="22"/>
      <c r="MI6" s="22"/>
      <c r="MJ6" s="22"/>
      <c r="MK6" s="22"/>
      <c r="ML6" s="22"/>
      <c r="MM6" s="22"/>
      <c r="MN6" s="22"/>
      <c r="MO6" s="22"/>
      <c r="MP6" s="22"/>
      <c r="MQ6" s="22"/>
      <c r="MR6" s="22"/>
      <c r="MS6" s="22"/>
      <c r="MT6" s="22"/>
      <c r="MU6" s="22"/>
      <c r="MV6" s="22"/>
      <c r="MW6" s="22"/>
      <c r="MX6" s="22"/>
      <c r="MY6" s="22"/>
      <c r="MZ6" s="22"/>
      <c r="NA6" s="22"/>
      <c r="NB6" s="22"/>
      <c r="NC6" s="22"/>
      <c r="ND6" s="22"/>
      <c r="NE6" s="22"/>
      <c r="NF6" s="22"/>
      <c r="NG6" s="22"/>
      <c r="NH6" s="22"/>
      <c r="NI6" s="22"/>
      <c r="NJ6" s="22"/>
      <c r="NK6" s="22"/>
      <c r="NL6" s="22"/>
      <c r="NM6" s="22"/>
      <c r="NN6" s="22"/>
      <c r="NO6" s="22"/>
      <c r="NP6" s="22"/>
      <c r="NQ6" s="22"/>
      <c r="NR6" s="22"/>
      <c r="NS6" s="22"/>
      <c r="NT6" s="22"/>
      <c r="NU6" s="22"/>
    </row>
    <row r="7" spans="1:385" x14ac:dyDescent="0.25">
      <c r="A7" s="30" t="s">
        <v>89</v>
      </c>
      <c r="D7" s="22">
        <v>689</v>
      </c>
      <c r="G7" s="22">
        <v>1321</v>
      </c>
      <c r="J7" s="22">
        <v>1287</v>
      </c>
      <c r="M7" s="22">
        <v>544</v>
      </c>
      <c r="N7" s="22"/>
      <c r="O7" s="22"/>
      <c r="P7" s="22"/>
      <c r="Q7" s="22"/>
      <c r="R7" s="22"/>
      <c r="S7" s="22"/>
      <c r="T7" s="22"/>
      <c r="U7" s="22"/>
      <c r="V7" s="22"/>
      <c r="W7" s="22"/>
      <c r="X7" s="22"/>
      <c r="Y7" s="22">
        <v>510</v>
      </c>
      <c r="Z7" s="22">
        <f t="shared" si="231"/>
        <v>0</v>
      </c>
      <c r="AA7" s="22">
        <f t="shared" si="6"/>
        <v>0</v>
      </c>
      <c r="AB7" s="22">
        <v>544</v>
      </c>
      <c r="AC7" s="22">
        <f t="shared" si="7"/>
        <v>0</v>
      </c>
      <c r="AD7" s="22">
        <f t="shared" si="8"/>
        <v>0</v>
      </c>
      <c r="AE7" s="22">
        <v>1181</v>
      </c>
      <c r="AF7" s="22">
        <f t="shared" si="9"/>
        <v>0</v>
      </c>
      <c r="AG7" s="22">
        <f t="shared" si="10"/>
        <v>0</v>
      </c>
      <c r="AH7" s="22">
        <v>1622</v>
      </c>
      <c r="AI7" s="22">
        <f t="shared" si="11"/>
        <v>0</v>
      </c>
      <c r="AJ7" s="22">
        <f t="shared" si="12"/>
        <v>0</v>
      </c>
      <c r="AK7" s="22">
        <f t="shared" si="13"/>
        <v>561</v>
      </c>
      <c r="AL7" s="22">
        <f t="shared" si="14"/>
        <v>0</v>
      </c>
      <c r="AM7" s="22">
        <f t="shared" si="15"/>
        <v>0</v>
      </c>
      <c r="AN7" s="22">
        <f>1.05*AB7</f>
        <v>571.20000000000005</v>
      </c>
      <c r="AO7" s="22">
        <f t="shared" si="16"/>
        <v>0</v>
      </c>
      <c r="AP7" s="22">
        <f t="shared" si="16"/>
        <v>0</v>
      </c>
      <c r="AQ7" s="22">
        <f t="shared" si="16"/>
        <v>1240.05</v>
      </c>
      <c r="AR7" s="22">
        <f t="shared" si="16"/>
        <v>0</v>
      </c>
      <c r="AS7" s="22">
        <f t="shared" si="16"/>
        <v>0</v>
      </c>
      <c r="AT7" s="22">
        <f t="shared" si="16"/>
        <v>1703.1000000000001</v>
      </c>
      <c r="AU7" s="22">
        <f t="shared" si="16"/>
        <v>0</v>
      </c>
      <c r="AV7" s="22">
        <f t="shared" si="16"/>
        <v>0</v>
      </c>
      <c r="AW7" s="22">
        <f t="shared" si="16"/>
        <v>589.05000000000007</v>
      </c>
      <c r="AX7" s="22">
        <f t="shared" si="16"/>
        <v>0</v>
      </c>
      <c r="AY7" s="22">
        <f t="shared" si="16"/>
        <v>0</v>
      </c>
      <c r="AZ7" s="22">
        <f t="shared" si="16"/>
        <v>599.7600000000001</v>
      </c>
      <c r="BA7" s="22">
        <f t="shared" si="16"/>
        <v>0</v>
      </c>
      <c r="BB7" s="22">
        <f t="shared" si="16"/>
        <v>0</v>
      </c>
      <c r="BC7" s="22">
        <f t="shared" si="16"/>
        <v>1302.0525</v>
      </c>
      <c r="BD7" s="22">
        <f t="shared" si="16"/>
        <v>0</v>
      </c>
      <c r="BE7" s="22">
        <f t="shared" si="16"/>
        <v>0</v>
      </c>
      <c r="BF7" s="22">
        <f t="shared" si="16"/>
        <v>1788.2550000000001</v>
      </c>
      <c r="BG7" s="22">
        <f t="shared" si="16"/>
        <v>0</v>
      </c>
      <c r="BH7" s="22">
        <f t="shared" si="16"/>
        <v>0</v>
      </c>
      <c r="BI7" s="22">
        <f t="shared" si="16"/>
        <v>618.50250000000005</v>
      </c>
      <c r="BJ7" s="22">
        <f t="shared" si="16"/>
        <v>0</v>
      </c>
      <c r="BK7" s="22">
        <f t="shared" si="16"/>
        <v>0</v>
      </c>
      <c r="BL7" s="22">
        <f t="shared" si="16"/>
        <v>629.74800000000016</v>
      </c>
      <c r="BM7" s="22">
        <f t="shared" si="16"/>
        <v>0</v>
      </c>
      <c r="BN7" s="22">
        <f t="shared" si="16"/>
        <v>0</v>
      </c>
      <c r="BO7" s="22">
        <f t="shared" si="16"/>
        <v>1367.155125</v>
      </c>
      <c r="BP7" s="22">
        <f t="shared" si="16"/>
        <v>0</v>
      </c>
      <c r="BQ7" s="22">
        <f t="shared" si="16"/>
        <v>0</v>
      </c>
      <c r="BR7" s="22">
        <f t="shared" si="16"/>
        <v>1877.6677500000003</v>
      </c>
      <c r="BS7" s="22">
        <f t="shared" si="16"/>
        <v>0</v>
      </c>
      <c r="BT7" s="22">
        <f t="shared" si="16"/>
        <v>0</v>
      </c>
      <c r="BU7" s="22">
        <f t="shared" si="16"/>
        <v>649.42762500000003</v>
      </c>
      <c r="BV7" s="22">
        <f t="shared" si="17"/>
        <v>0</v>
      </c>
      <c r="BW7" s="22">
        <f t="shared" si="18"/>
        <v>0</v>
      </c>
      <c r="BX7" s="22">
        <f t="shared" si="19"/>
        <v>629.74800000000016</v>
      </c>
      <c r="BY7" s="22">
        <f t="shared" si="20"/>
        <v>0</v>
      </c>
      <c r="BZ7" s="22">
        <f t="shared" si="21"/>
        <v>0</v>
      </c>
      <c r="CA7" s="22">
        <f t="shared" si="22"/>
        <v>1367.155125</v>
      </c>
      <c r="CB7" s="22">
        <f t="shared" si="23"/>
        <v>0</v>
      </c>
      <c r="CC7" s="22">
        <f t="shared" si="24"/>
        <v>0</v>
      </c>
      <c r="CD7" s="22">
        <f t="shared" si="25"/>
        <v>1877.6677500000003</v>
      </c>
      <c r="CE7" s="22">
        <f t="shared" si="26"/>
        <v>0</v>
      </c>
      <c r="CF7" s="22">
        <f t="shared" si="27"/>
        <v>0</v>
      </c>
      <c r="CG7" s="22">
        <f t="shared" si="28"/>
        <v>649.42762500000003</v>
      </c>
      <c r="CH7" s="22">
        <f t="shared" si="29"/>
        <v>0</v>
      </c>
      <c r="CI7" s="22">
        <f t="shared" si="30"/>
        <v>0</v>
      </c>
      <c r="CJ7" s="22">
        <f t="shared" si="31"/>
        <v>629.74800000000016</v>
      </c>
      <c r="CK7" s="22">
        <f t="shared" si="32"/>
        <v>0</v>
      </c>
      <c r="CL7" s="22">
        <f t="shared" si="33"/>
        <v>0</v>
      </c>
      <c r="CM7" s="22">
        <f t="shared" si="34"/>
        <v>1367.155125</v>
      </c>
      <c r="CN7" s="22">
        <f t="shared" si="35"/>
        <v>0</v>
      </c>
      <c r="CO7" s="22">
        <f t="shared" si="36"/>
        <v>0</v>
      </c>
      <c r="CP7" s="22">
        <f t="shared" si="37"/>
        <v>1877.6677500000003</v>
      </c>
      <c r="CQ7" s="22">
        <f t="shared" si="38"/>
        <v>0</v>
      </c>
      <c r="CR7" s="22">
        <f t="shared" si="39"/>
        <v>0</v>
      </c>
      <c r="CS7" s="22">
        <f t="shared" si="40"/>
        <v>649.42762500000003</v>
      </c>
      <c r="CT7" s="22">
        <f t="shared" si="41"/>
        <v>0</v>
      </c>
      <c r="CU7" s="22">
        <f t="shared" si="42"/>
        <v>0</v>
      </c>
      <c r="CV7" s="22">
        <f t="shared" si="43"/>
        <v>629.74800000000016</v>
      </c>
      <c r="CW7" s="22">
        <f t="shared" si="44"/>
        <v>0</v>
      </c>
      <c r="CX7" s="22">
        <f t="shared" si="45"/>
        <v>0</v>
      </c>
      <c r="CY7" s="22">
        <f t="shared" si="46"/>
        <v>1367.155125</v>
      </c>
      <c r="CZ7" s="22">
        <f t="shared" si="47"/>
        <v>0</v>
      </c>
      <c r="DA7" s="22">
        <f t="shared" si="48"/>
        <v>0</v>
      </c>
      <c r="DB7" s="22">
        <f t="shared" si="49"/>
        <v>1877.6677500000003</v>
      </c>
      <c r="DC7" s="22">
        <f t="shared" si="50"/>
        <v>0</v>
      </c>
      <c r="DD7" s="22">
        <f t="shared" si="51"/>
        <v>0</v>
      </c>
      <c r="DE7" s="22">
        <f t="shared" si="52"/>
        <v>649.42762500000003</v>
      </c>
      <c r="DF7" s="22">
        <f t="shared" si="53"/>
        <v>0</v>
      </c>
      <c r="DG7" s="22">
        <f t="shared" si="54"/>
        <v>0</v>
      </c>
      <c r="DH7" s="22">
        <f t="shared" si="55"/>
        <v>629.74800000000016</v>
      </c>
      <c r="DI7" s="22">
        <f t="shared" si="56"/>
        <v>0</v>
      </c>
      <c r="DJ7" s="22">
        <f t="shared" si="57"/>
        <v>0</v>
      </c>
      <c r="DK7" s="22">
        <f t="shared" si="58"/>
        <v>1367.155125</v>
      </c>
      <c r="DL7" s="22">
        <f t="shared" si="59"/>
        <v>0</v>
      </c>
      <c r="DM7" s="22">
        <f t="shared" si="60"/>
        <v>0</v>
      </c>
      <c r="DN7" s="22">
        <f t="shared" si="61"/>
        <v>1877.6677500000003</v>
      </c>
      <c r="DO7" s="22">
        <f t="shared" si="62"/>
        <v>0</v>
      </c>
      <c r="DP7" s="22">
        <f t="shared" si="63"/>
        <v>0</v>
      </c>
      <c r="DQ7" s="22">
        <f t="shared" si="64"/>
        <v>649.42762500000003</v>
      </c>
      <c r="DR7" s="22">
        <f t="shared" si="65"/>
        <v>0</v>
      </c>
      <c r="DS7" s="22">
        <f t="shared" si="66"/>
        <v>0</v>
      </c>
      <c r="DT7" s="22">
        <f t="shared" si="67"/>
        <v>629.74800000000016</v>
      </c>
      <c r="DU7" s="22">
        <f t="shared" si="68"/>
        <v>0</v>
      </c>
      <c r="DV7" s="22">
        <f t="shared" si="69"/>
        <v>0</v>
      </c>
      <c r="DW7" s="22">
        <f t="shared" si="70"/>
        <v>1367.155125</v>
      </c>
      <c r="DX7" s="22">
        <f t="shared" si="71"/>
        <v>0</v>
      </c>
      <c r="DY7" s="22">
        <f t="shared" si="72"/>
        <v>0</v>
      </c>
      <c r="DZ7" s="22">
        <f t="shared" si="73"/>
        <v>1877.6677500000003</v>
      </c>
      <c r="EA7" s="22">
        <f t="shared" si="74"/>
        <v>0</v>
      </c>
      <c r="EB7" s="22">
        <f t="shared" si="75"/>
        <v>0</v>
      </c>
      <c r="EC7" s="22">
        <f t="shared" si="76"/>
        <v>649.42762500000003</v>
      </c>
      <c r="ED7" s="22">
        <f t="shared" si="232"/>
        <v>0</v>
      </c>
      <c r="EE7" s="22">
        <f t="shared" si="77"/>
        <v>0</v>
      </c>
      <c r="EF7" s="22">
        <f t="shared" si="78"/>
        <v>610.8555600000002</v>
      </c>
      <c r="EG7" s="22">
        <f t="shared" si="79"/>
        <v>0</v>
      </c>
      <c r="EH7" s="22">
        <f t="shared" si="80"/>
        <v>0</v>
      </c>
      <c r="EI7" s="22">
        <f t="shared" si="81"/>
        <v>1326.14047125</v>
      </c>
      <c r="EJ7" s="22">
        <f t="shared" si="82"/>
        <v>0</v>
      </c>
      <c r="EK7" s="22">
        <f t="shared" si="83"/>
        <v>0</v>
      </c>
      <c r="EL7" s="22">
        <f t="shared" si="84"/>
        <v>1821.3377175000003</v>
      </c>
      <c r="EM7" s="22">
        <f t="shared" si="85"/>
        <v>0</v>
      </c>
      <c r="EN7" s="22">
        <f t="shared" si="86"/>
        <v>0</v>
      </c>
      <c r="EO7" s="22">
        <f t="shared" si="87"/>
        <v>629.94479624999997</v>
      </c>
      <c r="EP7" s="22">
        <f t="shared" si="88"/>
        <v>0</v>
      </c>
      <c r="EQ7" s="22">
        <f t="shared" si="89"/>
        <v>0</v>
      </c>
      <c r="ER7" s="22">
        <f t="shared" si="90"/>
        <v>592.52989320000017</v>
      </c>
      <c r="ES7" s="22">
        <f t="shared" si="91"/>
        <v>0</v>
      </c>
      <c r="ET7" s="22">
        <f t="shared" si="92"/>
        <v>0</v>
      </c>
      <c r="EU7" s="22">
        <f t="shared" si="93"/>
        <v>1286.3562571125001</v>
      </c>
      <c r="EV7" s="22">
        <f t="shared" si="94"/>
        <v>0</v>
      </c>
      <c r="EW7" s="22">
        <f t="shared" si="95"/>
        <v>0</v>
      </c>
      <c r="EX7" s="22">
        <f t="shared" si="96"/>
        <v>1766.6975859750003</v>
      </c>
      <c r="EY7" s="22">
        <f t="shared" si="97"/>
        <v>0</v>
      </c>
      <c r="EZ7" s="22">
        <f t="shared" si="98"/>
        <v>0</v>
      </c>
      <c r="FA7" s="22">
        <f t="shared" si="99"/>
        <v>611.04645236249996</v>
      </c>
      <c r="FB7" s="22">
        <f t="shared" si="100"/>
        <v>0</v>
      </c>
      <c r="FC7" s="22">
        <f t="shared" si="101"/>
        <v>0</v>
      </c>
      <c r="FD7" s="22">
        <f t="shared" si="102"/>
        <v>574.75399640400019</v>
      </c>
      <c r="FE7" s="22">
        <f t="shared" si="103"/>
        <v>0</v>
      </c>
      <c r="FF7" s="22">
        <f t="shared" si="104"/>
        <v>0</v>
      </c>
      <c r="FG7" s="22">
        <f t="shared" si="105"/>
        <v>1247.7655693991251</v>
      </c>
      <c r="FH7" s="22">
        <f t="shared" si="106"/>
        <v>0</v>
      </c>
      <c r="FI7" s="22">
        <f t="shared" si="107"/>
        <v>0</v>
      </c>
      <c r="FJ7" s="22">
        <f t="shared" si="108"/>
        <v>1713.6966583957503</v>
      </c>
      <c r="FK7" s="22">
        <f t="shared" si="109"/>
        <v>0</v>
      </c>
      <c r="FL7" s="22">
        <f t="shared" si="110"/>
        <v>0</v>
      </c>
      <c r="FM7" s="22">
        <f t="shared" si="111"/>
        <v>592.71505879162498</v>
      </c>
      <c r="FN7" s="22">
        <f t="shared" si="112"/>
        <v>0</v>
      </c>
      <c r="FO7" s="22">
        <f t="shared" si="113"/>
        <v>0</v>
      </c>
      <c r="FP7" s="22">
        <f t="shared" si="114"/>
        <v>557.51137651188014</v>
      </c>
      <c r="FQ7" s="22">
        <f t="shared" si="115"/>
        <v>0</v>
      </c>
      <c r="FR7" s="22">
        <f t="shared" si="116"/>
        <v>0</v>
      </c>
      <c r="FS7" s="22">
        <f t="shared" si="117"/>
        <v>1210.3326023171512</v>
      </c>
      <c r="FT7" s="22">
        <f t="shared" si="118"/>
        <v>0</v>
      </c>
      <c r="FU7" s="22">
        <f t="shared" si="119"/>
        <v>0</v>
      </c>
      <c r="FV7" s="22">
        <f t="shared" si="120"/>
        <v>1662.2857586438777</v>
      </c>
      <c r="FW7" s="22">
        <f t="shared" si="121"/>
        <v>0</v>
      </c>
      <c r="FX7" s="22">
        <f t="shared" si="122"/>
        <v>0</v>
      </c>
      <c r="FY7" s="22">
        <f t="shared" si="123"/>
        <v>574.93360702787618</v>
      </c>
      <c r="FZ7" s="22">
        <f t="shared" si="124"/>
        <v>0</v>
      </c>
      <c r="GA7" s="22">
        <f t="shared" si="125"/>
        <v>0</v>
      </c>
      <c r="GB7" s="22">
        <f t="shared" si="126"/>
        <v>540.78603521652371</v>
      </c>
      <c r="GC7" s="22">
        <f t="shared" si="127"/>
        <v>0</v>
      </c>
      <c r="GD7" s="22">
        <f t="shared" si="128"/>
        <v>0</v>
      </c>
      <c r="GE7" s="22">
        <f t="shared" si="129"/>
        <v>1174.0226242476367</v>
      </c>
      <c r="GF7" s="22">
        <f t="shared" si="130"/>
        <v>0</v>
      </c>
      <c r="GG7" s="22">
        <f t="shared" si="131"/>
        <v>0</v>
      </c>
      <c r="GH7" s="22">
        <f t="shared" si="132"/>
        <v>1612.4171858845614</v>
      </c>
      <c r="GI7" s="22">
        <f t="shared" si="133"/>
        <v>0</v>
      </c>
      <c r="GJ7" s="22">
        <f t="shared" si="134"/>
        <v>0</v>
      </c>
      <c r="GK7" s="22">
        <f t="shared" si="135"/>
        <v>557.68559881703993</v>
      </c>
      <c r="GL7" s="22">
        <f t="shared" si="136"/>
        <v>0</v>
      </c>
      <c r="GM7" s="22">
        <f t="shared" si="137"/>
        <v>0</v>
      </c>
      <c r="GN7" s="22">
        <f t="shared" si="138"/>
        <v>524.56245416002798</v>
      </c>
      <c r="GO7" s="22">
        <f t="shared" si="139"/>
        <v>0</v>
      </c>
      <c r="GP7" s="22">
        <f t="shared" si="140"/>
        <v>0</v>
      </c>
      <c r="GQ7" s="22">
        <f t="shared" si="141"/>
        <v>1138.8019455202075</v>
      </c>
      <c r="GR7" s="22">
        <f t="shared" si="142"/>
        <v>0</v>
      </c>
      <c r="GS7" s="22">
        <f t="shared" si="143"/>
        <v>0</v>
      </c>
      <c r="GT7" s="22">
        <f t="shared" si="144"/>
        <v>1564.0446703080245</v>
      </c>
      <c r="GU7" s="22">
        <f t="shared" si="145"/>
        <v>0</v>
      </c>
      <c r="GV7" s="22">
        <f t="shared" si="146"/>
        <v>0</v>
      </c>
      <c r="GW7" s="22">
        <f t="shared" si="147"/>
        <v>540.95503085252869</v>
      </c>
      <c r="GX7" s="22">
        <f t="shared" si="148"/>
        <v>0</v>
      </c>
      <c r="GY7" s="22">
        <f t="shared" si="149"/>
        <v>0</v>
      </c>
      <c r="GZ7" s="22">
        <f t="shared" si="150"/>
        <v>508.82558053522712</v>
      </c>
      <c r="HA7" s="22">
        <f t="shared" si="151"/>
        <v>0</v>
      </c>
      <c r="HB7" s="22">
        <f t="shared" si="152"/>
        <v>0</v>
      </c>
      <c r="HC7" s="22">
        <f t="shared" si="153"/>
        <v>1104.6378871546012</v>
      </c>
      <c r="HD7" s="22">
        <f t="shared" si="154"/>
        <v>0</v>
      </c>
      <c r="HE7" s="22">
        <f t="shared" si="155"/>
        <v>0</v>
      </c>
      <c r="HF7" s="22">
        <f t="shared" si="156"/>
        <v>1517.1233301987836</v>
      </c>
      <c r="HG7" s="22">
        <f t="shared" si="157"/>
        <v>0</v>
      </c>
      <c r="HH7" s="22">
        <f t="shared" si="158"/>
        <v>0</v>
      </c>
      <c r="HI7" s="22">
        <f t="shared" si="159"/>
        <v>524.72637992695286</v>
      </c>
      <c r="HJ7" s="22">
        <f t="shared" si="160"/>
        <v>0</v>
      </c>
      <c r="HK7" s="22">
        <f t="shared" si="161"/>
        <v>0</v>
      </c>
      <c r="HL7" s="22">
        <f t="shared" si="162"/>
        <v>493.56081311917029</v>
      </c>
      <c r="HM7" s="22">
        <f t="shared" si="163"/>
        <v>0</v>
      </c>
      <c r="HN7" s="22">
        <f t="shared" si="164"/>
        <v>0</v>
      </c>
      <c r="HO7" s="22">
        <f t="shared" si="165"/>
        <v>1071.4987505399631</v>
      </c>
      <c r="HP7" s="22">
        <f t="shared" si="166"/>
        <v>0</v>
      </c>
      <c r="HQ7" s="22">
        <f t="shared" si="167"/>
        <v>0</v>
      </c>
      <c r="HR7" s="22">
        <f t="shared" si="168"/>
        <v>1471.6096302928202</v>
      </c>
      <c r="HS7" s="22">
        <f t="shared" si="169"/>
        <v>0</v>
      </c>
      <c r="HT7" s="22">
        <f t="shared" si="170"/>
        <v>0</v>
      </c>
      <c r="HU7" s="22">
        <f t="shared" si="171"/>
        <v>508.98458852914428</v>
      </c>
      <c r="HV7" s="22">
        <f t="shared" si="172"/>
        <v>0</v>
      </c>
      <c r="HW7" s="22">
        <f t="shared" si="173"/>
        <v>0</v>
      </c>
      <c r="HX7" s="22">
        <f t="shared" si="174"/>
        <v>478.75398872559515</v>
      </c>
      <c r="HY7" s="22">
        <f t="shared" si="175"/>
        <v>0</v>
      </c>
      <c r="HZ7" s="22">
        <f t="shared" si="176"/>
        <v>0</v>
      </c>
      <c r="IA7" s="22">
        <f t="shared" si="177"/>
        <v>1039.3537880237641</v>
      </c>
      <c r="IB7" s="22">
        <f t="shared" si="178"/>
        <v>0</v>
      </c>
      <c r="IC7" s="22">
        <f t="shared" si="179"/>
        <v>0</v>
      </c>
      <c r="ID7" s="22">
        <f t="shared" si="180"/>
        <v>1427.4613413840354</v>
      </c>
      <c r="IE7" s="22">
        <f t="shared" si="181"/>
        <v>0</v>
      </c>
      <c r="IF7" s="22">
        <f t="shared" si="182"/>
        <v>0</v>
      </c>
      <c r="IG7" s="22">
        <f t="shared" si="183"/>
        <v>493.71505087326994</v>
      </c>
      <c r="IH7" s="22">
        <f t="shared" si="184"/>
        <v>0</v>
      </c>
      <c r="II7" s="22">
        <f t="shared" si="185"/>
        <v>0</v>
      </c>
      <c r="IJ7" s="22">
        <f t="shared" si="186"/>
        <v>464.39136906382726</v>
      </c>
      <c r="IK7" s="22">
        <f t="shared" si="187"/>
        <v>0</v>
      </c>
      <c r="IL7" s="22">
        <f t="shared" si="188"/>
        <v>0</v>
      </c>
      <c r="IM7" s="22">
        <f t="shared" si="189"/>
        <v>1008.1731743830511</v>
      </c>
      <c r="IN7" s="22">
        <f t="shared" si="190"/>
        <v>0</v>
      </c>
      <c r="IO7" s="22">
        <f t="shared" si="191"/>
        <v>0</v>
      </c>
      <c r="IP7" s="22">
        <f t="shared" si="192"/>
        <v>1384.6375011425143</v>
      </c>
      <c r="IQ7" s="22">
        <f t="shared" si="193"/>
        <v>0</v>
      </c>
      <c r="IR7" s="22">
        <f t="shared" si="194"/>
        <v>0</v>
      </c>
      <c r="IS7" s="22">
        <f t="shared" si="195"/>
        <v>478.90359934707186</v>
      </c>
      <c r="IT7" s="22">
        <f t="shared" si="233"/>
        <v>0</v>
      </c>
      <c r="IU7" s="22">
        <f t="shared" si="196"/>
        <v>0</v>
      </c>
      <c r="IV7" s="22">
        <f t="shared" si="197"/>
        <v>417.95223215744454</v>
      </c>
      <c r="IW7" s="22">
        <f t="shared" si="198"/>
        <v>0</v>
      </c>
      <c r="IX7" s="22">
        <f t="shared" si="199"/>
        <v>0</v>
      </c>
      <c r="IY7" s="22">
        <f t="shared" si="200"/>
        <v>907.35585694474605</v>
      </c>
      <c r="IZ7" s="22">
        <f t="shared" si="201"/>
        <v>0</v>
      </c>
      <c r="JA7" s="22">
        <f t="shared" si="202"/>
        <v>0</v>
      </c>
      <c r="JB7" s="22">
        <f t="shared" si="203"/>
        <v>1246.173751028263</v>
      </c>
      <c r="JC7" s="22">
        <f t="shared" si="204"/>
        <v>0</v>
      </c>
      <c r="JD7" s="22">
        <f t="shared" si="205"/>
        <v>0</v>
      </c>
      <c r="JE7" s="22">
        <f t="shared" si="206"/>
        <v>431.01323941236467</v>
      </c>
      <c r="JF7" s="22">
        <f t="shared" si="207"/>
        <v>0</v>
      </c>
      <c r="JG7" s="22">
        <f t="shared" si="208"/>
        <v>0</v>
      </c>
      <c r="JH7" s="22">
        <f t="shared" si="209"/>
        <v>376.1570089417001</v>
      </c>
      <c r="JI7" s="22">
        <f t="shared" si="210"/>
        <v>0</v>
      </c>
      <c r="JJ7" s="22">
        <f t="shared" si="211"/>
        <v>0</v>
      </c>
      <c r="JK7" s="22">
        <f t="shared" si="212"/>
        <v>816.62027125027146</v>
      </c>
      <c r="JL7" s="22">
        <f t="shared" si="213"/>
        <v>0</v>
      </c>
      <c r="JM7" s="22">
        <f t="shared" si="214"/>
        <v>0</v>
      </c>
      <c r="JN7" s="22">
        <f t="shared" si="215"/>
        <v>1121.5563759254367</v>
      </c>
      <c r="JO7" s="22">
        <f t="shared" si="216"/>
        <v>0</v>
      </c>
      <c r="JP7" s="22">
        <f t="shared" si="217"/>
        <v>0</v>
      </c>
      <c r="JQ7" s="22">
        <f t="shared" si="218"/>
        <v>387.91191547112822</v>
      </c>
      <c r="JR7" s="22">
        <f t="shared" si="219"/>
        <v>0</v>
      </c>
      <c r="JS7" s="22">
        <f t="shared" si="220"/>
        <v>0</v>
      </c>
      <c r="JT7" s="22">
        <f t="shared" si="221"/>
        <v>338.54130804753009</v>
      </c>
      <c r="JU7" s="22">
        <f t="shared" si="222"/>
        <v>0</v>
      </c>
      <c r="JV7" s="22">
        <f t="shared" si="223"/>
        <v>0</v>
      </c>
      <c r="JW7" s="22">
        <f t="shared" si="224"/>
        <v>734.95824412524428</v>
      </c>
      <c r="JX7" s="22">
        <f t="shared" si="225"/>
        <v>0</v>
      </c>
      <c r="JY7" s="22">
        <f t="shared" si="226"/>
        <v>0</v>
      </c>
      <c r="JZ7" s="22">
        <f t="shared" si="227"/>
        <v>1009.4007383328931</v>
      </c>
      <c r="KA7" s="22">
        <f t="shared" si="228"/>
        <v>0</v>
      </c>
      <c r="KB7" s="22">
        <f t="shared" si="229"/>
        <v>0</v>
      </c>
      <c r="KC7" s="22">
        <f t="shared" si="230"/>
        <v>349.12072392401541</v>
      </c>
      <c r="KD7" s="22"/>
      <c r="KE7" s="22"/>
      <c r="KF7" s="22"/>
      <c r="KG7" s="22"/>
      <c r="KH7" s="22"/>
      <c r="KI7" s="22"/>
      <c r="KJ7" s="22"/>
      <c r="KK7" s="22"/>
      <c r="KL7" s="22"/>
      <c r="KM7" s="22"/>
      <c r="KN7" s="22"/>
      <c r="KO7" s="22"/>
      <c r="KP7" s="22"/>
      <c r="KQ7" s="22"/>
      <c r="KR7" s="22"/>
      <c r="KS7" s="22"/>
      <c r="KT7" s="22"/>
      <c r="KU7" s="22"/>
      <c r="KV7" s="22"/>
      <c r="KW7" s="22"/>
      <c r="KX7" s="22"/>
      <c r="KY7" s="22"/>
      <c r="KZ7" s="22"/>
      <c r="LA7" s="22"/>
      <c r="LB7" s="22"/>
      <c r="LC7" s="22"/>
      <c r="LD7" s="22"/>
      <c r="LE7" s="22"/>
      <c r="LF7" s="22"/>
      <c r="LG7" s="22"/>
      <c r="LH7" s="22"/>
      <c r="LI7" s="22"/>
      <c r="LJ7" s="22"/>
      <c r="LK7" s="22"/>
      <c r="LL7" s="22"/>
      <c r="LM7" s="22"/>
      <c r="LN7" s="22"/>
      <c r="LO7" s="22"/>
      <c r="LP7" s="22"/>
      <c r="LQ7" s="22"/>
      <c r="LR7" s="22"/>
      <c r="LS7" s="22"/>
      <c r="LT7" s="22"/>
      <c r="LU7" s="22"/>
      <c r="LV7" s="22"/>
      <c r="LW7" s="22"/>
      <c r="LX7" s="22"/>
      <c r="LY7" s="22"/>
      <c r="LZ7" s="22"/>
      <c r="MA7" s="22"/>
      <c r="MB7" s="22"/>
      <c r="MC7" s="22"/>
      <c r="MD7" s="22"/>
      <c r="ME7" s="22"/>
      <c r="MF7" s="22"/>
      <c r="MG7" s="22"/>
      <c r="MH7" s="22"/>
      <c r="MI7" s="22"/>
      <c r="MJ7" s="22"/>
      <c r="MK7" s="22"/>
      <c r="ML7" s="22"/>
      <c r="MM7" s="22"/>
      <c r="MN7" s="22"/>
      <c r="MO7" s="22"/>
      <c r="MP7" s="22"/>
      <c r="MQ7" s="22"/>
      <c r="MR7" s="22"/>
      <c r="MS7" s="22"/>
      <c r="MT7" s="22"/>
      <c r="MU7" s="22"/>
      <c r="MV7" s="22"/>
      <c r="MW7" s="22"/>
      <c r="MX7" s="22"/>
      <c r="MY7" s="22"/>
      <c r="MZ7" s="22"/>
      <c r="NA7" s="22"/>
      <c r="NB7" s="22"/>
      <c r="NC7" s="22"/>
      <c r="ND7" s="22"/>
      <c r="NE7" s="22"/>
      <c r="NF7" s="22"/>
      <c r="NG7" s="22"/>
      <c r="NH7" s="22"/>
      <c r="NI7" s="22"/>
      <c r="NJ7" s="22"/>
      <c r="NK7" s="22"/>
      <c r="NL7" s="22"/>
      <c r="NM7" s="22"/>
      <c r="NN7" s="22"/>
      <c r="NO7" s="22"/>
      <c r="NP7" s="22"/>
      <c r="NQ7" s="22"/>
      <c r="NR7" s="22"/>
      <c r="NS7" s="22"/>
      <c r="NT7" s="22"/>
      <c r="NU7" s="22"/>
    </row>
    <row r="8" spans="1:385" x14ac:dyDescent="0.25">
      <c r="A8" s="31" t="s">
        <v>121</v>
      </c>
      <c r="B8" s="101" t="s">
        <v>231</v>
      </c>
      <c r="C8" s="100"/>
      <c r="D8" s="100"/>
      <c r="E8" s="100"/>
      <c r="F8" s="100"/>
      <c r="G8" s="100"/>
      <c r="H8" s="100"/>
      <c r="I8" s="100"/>
      <c r="J8" s="100"/>
      <c r="K8" s="100"/>
      <c r="L8" s="100"/>
      <c r="M8" s="100"/>
      <c r="AI8" s="144"/>
      <c r="AJ8" s="145" t="s">
        <v>332</v>
      </c>
      <c r="AK8" s="144" t="s">
        <v>232</v>
      </c>
      <c r="AL8" s="144"/>
    </row>
    <row r="12" spans="1:385" x14ac:dyDescent="0.25">
      <c r="A12" s="149"/>
      <c r="B12" s="2">
        <v>2020</v>
      </c>
      <c r="C12" s="2">
        <f>1+B12</f>
        <v>2021</v>
      </c>
      <c r="D12" s="2">
        <f t="shared" ref="D12:S12" si="234">1+C12</f>
        <v>2022</v>
      </c>
      <c r="E12" s="2">
        <f t="shared" si="234"/>
        <v>2023</v>
      </c>
      <c r="F12" s="2">
        <f t="shared" si="234"/>
        <v>2024</v>
      </c>
      <c r="G12" s="2">
        <f t="shared" si="234"/>
        <v>2025</v>
      </c>
      <c r="H12" s="2">
        <f t="shared" si="234"/>
        <v>2026</v>
      </c>
      <c r="I12" s="2">
        <f t="shared" si="234"/>
        <v>2027</v>
      </c>
      <c r="J12" s="2">
        <f t="shared" si="234"/>
        <v>2028</v>
      </c>
      <c r="K12" s="2">
        <f t="shared" si="234"/>
        <v>2029</v>
      </c>
      <c r="L12" s="2">
        <f t="shared" si="234"/>
        <v>2030</v>
      </c>
      <c r="M12" s="2">
        <f t="shared" si="234"/>
        <v>2031</v>
      </c>
      <c r="N12" s="2">
        <f t="shared" si="234"/>
        <v>2032</v>
      </c>
      <c r="O12" s="2">
        <f t="shared" si="234"/>
        <v>2033</v>
      </c>
      <c r="P12" s="2">
        <f t="shared" si="234"/>
        <v>2034</v>
      </c>
      <c r="Q12" s="2">
        <f t="shared" si="234"/>
        <v>2035</v>
      </c>
      <c r="R12" s="2">
        <f t="shared" si="234"/>
        <v>2036</v>
      </c>
      <c r="S12" s="2">
        <f t="shared" si="234"/>
        <v>2037</v>
      </c>
      <c r="T12" s="2">
        <f t="shared" ref="T12:V12" si="235">1+S12</f>
        <v>2038</v>
      </c>
      <c r="U12" s="2">
        <f t="shared" si="235"/>
        <v>2039</v>
      </c>
      <c r="V12" s="2">
        <f t="shared" si="235"/>
        <v>2040</v>
      </c>
      <c r="W12" s="149">
        <f t="shared" ref="W12" si="236">1+V12</f>
        <v>2041</v>
      </c>
      <c r="X12" s="149">
        <f t="shared" ref="X12" si="237">1+W12</f>
        <v>2042</v>
      </c>
      <c r="Y12" s="149">
        <f t="shared" ref="Y12" si="238">1+X12</f>
        <v>2043</v>
      </c>
      <c r="Z12" s="149">
        <f t="shared" ref="Z12" si="239">1+Y12</f>
        <v>2044</v>
      </c>
      <c r="AA12" s="149">
        <f t="shared" ref="AA12" si="240">1+Z12</f>
        <v>2045</v>
      </c>
      <c r="AB12" s="149">
        <f t="shared" ref="AB12" si="241">1+AA12</f>
        <v>2046</v>
      </c>
      <c r="AC12" s="149">
        <f t="shared" ref="AC12" si="242">1+AB12</f>
        <v>2047</v>
      </c>
      <c r="AD12" s="149">
        <f t="shared" ref="AD12" si="243">1+AC12</f>
        <v>2048</v>
      </c>
      <c r="AE12" s="149">
        <f t="shared" ref="AE12" si="244">1+AD12</f>
        <v>2049</v>
      </c>
      <c r="AF12" s="149">
        <f t="shared" ref="AF12" si="245">1+AE12</f>
        <v>2050</v>
      </c>
    </row>
    <row r="13" spans="1:385" x14ac:dyDescent="0.25">
      <c r="A13" s="149" t="s">
        <v>122</v>
      </c>
      <c r="B13" s="29"/>
      <c r="C13" s="29"/>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row>
    <row r="14" spans="1:385" x14ac:dyDescent="0.25">
      <c r="A14" s="30" t="s">
        <v>104</v>
      </c>
      <c r="B14" s="22">
        <f t="shared" ref="B14:V14" si="246">+SUMIF($N$3:$JE$3,B$12,$N5:$JE5)</f>
        <v>29</v>
      </c>
      <c r="C14" s="22">
        <f t="shared" si="246"/>
        <v>109.9</v>
      </c>
      <c r="D14" s="22">
        <f t="shared" si="246"/>
        <v>115.39500000000001</v>
      </c>
      <c r="E14" s="22">
        <f t="shared" si="246"/>
        <v>121.16475000000001</v>
      </c>
      <c r="F14" s="22">
        <f t="shared" si="246"/>
        <v>127.22298750000003</v>
      </c>
      <c r="G14" s="22">
        <f t="shared" si="246"/>
        <v>127.22298750000003</v>
      </c>
      <c r="H14" s="22">
        <f t="shared" si="246"/>
        <v>127.22298750000003</v>
      </c>
      <c r="I14" s="22">
        <f t="shared" si="246"/>
        <v>127.22298750000003</v>
      </c>
      <c r="J14" s="22">
        <f t="shared" si="246"/>
        <v>127.22298750000003</v>
      </c>
      <c r="K14" s="22">
        <f t="shared" si="246"/>
        <v>127.22298750000003</v>
      </c>
      <c r="L14" s="22">
        <f t="shared" si="246"/>
        <v>123.40629787500001</v>
      </c>
      <c r="M14" s="22">
        <f t="shared" si="246"/>
        <v>119.70410893875001</v>
      </c>
      <c r="N14" s="22">
        <f t="shared" si="246"/>
        <v>116.11298567058751</v>
      </c>
      <c r="O14" s="22">
        <f t="shared" si="246"/>
        <v>112.62959610046988</v>
      </c>
      <c r="P14" s="22">
        <f t="shared" si="246"/>
        <v>109.25070821745578</v>
      </c>
      <c r="Q14" s="22">
        <f t="shared" si="246"/>
        <v>105.97318697093212</v>
      </c>
      <c r="R14" s="22">
        <f t="shared" si="246"/>
        <v>102.79399136180415</v>
      </c>
      <c r="S14" s="22">
        <f t="shared" si="246"/>
        <v>99.710171620950021</v>
      </c>
      <c r="T14" s="22">
        <f t="shared" si="246"/>
        <v>96.718866472321508</v>
      </c>
      <c r="U14" s="22">
        <f t="shared" si="246"/>
        <v>93.81730047815185</v>
      </c>
      <c r="V14" s="22">
        <f t="shared" si="246"/>
        <v>84.435570430336668</v>
      </c>
      <c r="W14" s="22">
        <f t="shared" ref="W14:AF14" si="247">+SUMIF($N$3:$JE$3,W$12,$N5:$JE5)</f>
        <v>0</v>
      </c>
      <c r="X14" s="22">
        <f t="shared" si="247"/>
        <v>0</v>
      </c>
      <c r="Y14" s="22">
        <f t="shared" si="247"/>
        <v>0</v>
      </c>
      <c r="Z14" s="22">
        <f t="shared" si="247"/>
        <v>0</v>
      </c>
      <c r="AA14" s="22">
        <f t="shared" si="247"/>
        <v>0</v>
      </c>
      <c r="AB14" s="22">
        <f t="shared" si="247"/>
        <v>0</v>
      </c>
      <c r="AC14" s="22">
        <f t="shared" si="247"/>
        <v>0</v>
      </c>
      <c r="AD14" s="22">
        <f t="shared" si="247"/>
        <v>0</v>
      </c>
      <c r="AE14" s="22">
        <f t="shared" si="247"/>
        <v>0</v>
      </c>
      <c r="AF14" s="22">
        <f t="shared" si="247"/>
        <v>0</v>
      </c>
    </row>
    <row r="15" spans="1:385" x14ac:dyDescent="0.25">
      <c r="A15" s="30" t="s">
        <v>105</v>
      </c>
      <c r="B15" s="22">
        <f t="shared" ref="B15:V15" si="248">+SUMIF($N$3:$JE$3,B$12,$N6:$JE6)</f>
        <v>297</v>
      </c>
      <c r="C15" s="22">
        <f t="shared" si="248"/>
        <v>2052.6999999999998</v>
      </c>
      <c r="D15" s="22">
        <f t="shared" si="248"/>
        <v>2155.335</v>
      </c>
      <c r="E15" s="22">
        <f t="shared" si="248"/>
        <v>2263.1017500000007</v>
      </c>
      <c r="F15" s="22">
        <f t="shared" si="248"/>
        <v>2376.2568375000005</v>
      </c>
      <c r="G15" s="22">
        <f t="shared" si="248"/>
        <v>2376.2568375000005</v>
      </c>
      <c r="H15" s="22">
        <f t="shared" si="248"/>
        <v>2376.2568375000005</v>
      </c>
      <c r="I15" s="22">
        <f t="shared" si="248"/>
        <v>2376.2568375000005</v>
      </c>
      <c r="J15" s="22">
        <f t="shared" si="248"/>
        <v>2376.2568375000005</v>
      </c>
      <c r="K15" s="22">
        <f t="shared" si="248"/>
        <v>2376.2568375000005</v>
      </c>
      <c r="L15" s="22">
        <f t="shared" si="248"/>
        <v>2304.9691323750003</v>
      </c>
      <c r="M15" s="22">
        <f t="shared" si="248"/>
        <v>2235.8200584037504</v>
      </c>
      <c r="N15" s="22">
        <f t="shared" si="248"/>
        <v>2168.7454566516376</v>
      </c>
      <c r="O15" s="22">
        <f t="shared" si="248"/>
        <v>2103.6830929520884</v>
      </c>
      <c r="P15" s="22">
        <f t="shared" si="248"/>
        <v>2040.572600163526</v>
      </c>
      <c r="Q15" s="22">
        <f t="shared" si="248"/>
        <v>1979.3554221586198</v>
      </c>
      <c r="R15" s="22">
        <f t="shared" si="248"/>
        <v>1919.9747594938615</v>
      </c>
      <c r="S15" s="22">
        <f t="shared" si="248"/>
        <v>1862.3755167090453</v>
      </c>
      <c r="T15" s="22">
        <f t="shared" si="248"/>
        <v>1806.5042512077741</v>
      </c>
      <c r="U15" s="22">
        <f t="shared" si="248"/>
        <v>1752.3091236715406</v>
      </c>
      <c r="V15" s="22">
        <f t="shared" si="248"/>
        <v>1577.0782113043867</v>
      </c>
      <c r="W15" s="22">
        <f t="shared" ref="W15:AF15" si="249">+SUMIF($N$3:$JE$3,W$12,$N6:$JE6)</f>
        <v>0</v>
      </c>
      <c r="X15" s="22">
        <f t="shared" si="249"/>
        <v>0</v>
      </c>
      <c r="Y15" s="22">
        <f t="shared" si="249"/>
        <v>0</v>
      </c>
      <c r="Z15" s="22">
        <f t="shared" si="249"/>
        <v>0</v>
      </c>
      <c r="AA15" s="22">
        <f t="shared" si="249"/>
        <v>0</v>
      </c>
      <c r="AB15" s="22">
        <f t="shared" si="249"/>
        <v>0</v>
      </c>
      <c r="AC15" s="22">
        <f t="shared" si="249"/>
        <v>0</v>
      </c>
      <c r="AD15" s="22">
        <f t="shared" si="249"/>
        <v>0</v>
      </c>
      <c r="AE15" s="22">
        <f t="shared" si="249"/>
        <v>0</v>
      </c>
      <c r="AF15" s="22">
        <f t="shared" si="249"/>
        <v>0</v>
      </c>
    </row>
    <row r="16" spans="1:385" x14ac:dyDescent="0.25">
      <c r="A16" s="30" t="s">
        <v>89</v>
      </c>
      <c r="B16" s="22">
        <f t="shared" ref="B16:V16" si="250">+SUMIF($N$3:$JE$3,B$12,$N7:$JE7)</f>
        <v>510</v>
      </c>
      <c r="C16" s="22">
        <f t="shared" si="250"/>
        <v>3908</v>
      </c>
      <c r="D16" s="22">
        <f t="shared" si="250"/>
        <v>4103.4000000000005</v>
      </c>
      <c r="E16" s="22">
        <f t="shared" si="250"/>
        <v>4308.57</v>
      </c>
      <c r="F16" s="22">
        <f t="shared" si="250"/>
        <v>4523.9985000000006</v>
      </c>
      <c r="G16" s="22">
        <f t="shared" si="250"/>
        <v>4523.9985000000006</v>
      </c>
      <c r="H16" s="22">
        <f t="shared" si="250"/>
        <v>4523.9985000000006</v>
      </c>
      <c r="I16" s="22">
        <f t="shared" si="250"/>
        <v>4523.9985000000006</v>
      </c>
      <c r="J16" s="22">
        <f t="shared" si="250"/>
        <v>4523.9985000000006</v>
      </c>
      <c r="K16" s="22">
        <f t="shared" si="250"/>
        <v>4523.9985000000006</v>
      </c>
      <c r="L16" s="22">
        <f t="shared" si="250"/>
        <v>4388.2785450000001</v>
      </c>
      <c r="M16" s="22">
        <f t="shared" si="250"/>
        <v>4256.6301886500005</v>
      </c>
      <c r="N16" s="22">
        <f t="shared" si="250"/>
        <v>4128.9312829905002</v>
      </c>
      <c r="O16" s="22">
        <f t="shared" si="250"/>
        <v>4005.0633445007852</v>
      </c>
      <c r="P16" s="22">
        <f t="shared" si="250"/>
        <v>3884.9114441657621</v>
      </c>
      <c r="Q16" s="22">
        <f t="shared" si="250"/>
        <v>3768.3641008407885</v>
      </c>
      <c r="R16" s="22">
        <f t="shared" si="250"/>
        <v>3655.3131778155648</v>
      </c>
      <c r="S16" s="22">
        <f t="shared" si="250"/>
        <v>3545.6537824810976</v>
      </c>
      <c r="T16" s="22">
        <f t="shared" si="250"/>
        <v>3439.2841690066648</v>
      </c>
      <c r="U16" s="22">
        <f t="shared" si="250"/>
        <v>3336.1056439364647</v>
      </c>
      <c r="V16" s="22">
        <f t="shared" si="250"/>
        <v>3002.4950795428185</v>
      </c>
      <c r="W16" s="22">
        <f t="shared" ref="W16:AF16" si="251">+SUMIF($N$3:$JE$3,W$12,$N7:$JE7)</f>
        <v>0</v>
      </c>
      <c r="X16" s="22">
        <f t="shared" si="251"/>
        <v>0</v>
      </c>
      <c r="Y16" s="22">
        <f t="shared" si="251"/>
        <v>0</v>
      </c>
      <c r="Z16" s="22">
        <f t="shared" si="251"/>
        <v>0</v>
      </c>
      <c r="AA16" s="22">
        <f t="shared" si="251"/>
        <v>0</v>
      </c>
      <c r="AB16" s="22">
        <f t="shared" si="251"/>
        <v>0</v>
      </c>
      <c r="AC16" s="22">
        <f t="shared" si="251"/>
        <v>0</v>
      </c>
      <c r="AD16" s="22">
        <f t="shared" si="251"/>
        <v>0</v>
      </c>
      <c r="AE16" s="22">
        <f t="shared" si="251"/>
        <v>0</v>
      </c>
      <c r="AF16" s="22">
        <f t="shared" si="251"/>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80C0D-05C7-46B7-9C57-16E8A5153334}">
  <sheetPr>
    <tabColor rgb="FF00B050"/>
  </sheetPr>
  <dimension ref="A1:OO19"/>
  <sheetViews>
    <sheetView workbookViewId="0">
      <pane xSplit="1" ySplit="4" topLeftCell="B5" activePane="bottomRight" state="frozen"/>
      <selection pane="topRight" activeCell="C1" sqref="C1"/>
      <selection pane="bottomLeft" activeCell="A4" sqref="A4"/>
      <selection pane="bottomRight"/>
    </sheetView>
  </sheetViews>
  <sheetFormatPr defaultRowHeight="15" x14ac:dyDescent="0.25"/>
  <cols>
    <col min="1" max="1" width="13.28515625" customWidth="1"/>
    <col min="375" max="395" width="9.5703125" bestFit="1" customWidth="1"/>
  </cols>
  <sheetData>
    <row r="1" spans="1:405" x14ac:dyDescent="0.25">
      <c r="A1" s="1" t="s">
        <v>235</v>
      </c>
      <c r="Z1" t="s">
        <v>358</v>
      </c>
    </row>
    <row r="2" spans="1:405" x14ac:dyDescent="0.25">
      <c r="A2" s="1"/>
      <c r="Z2" s="139">
        <v>0.01</v>
      </c>
    </row>
    <row r="3" spans="1:405" x14ac:dyDescent="0.25">
      <c r="A3" s="1"/>
      <c r="B3" s="34">
        <f>+STD_OFFER_RECs!N3</f>
        <v>2020</v>
      </c>
      <c r="C3" s="34">
        <f>+STD_OFFER_RECs!O3</f>
        <v>2020</v>
      </c>
      <c r="D3" s="34">
        <f>+STD_OFFER_RECs!P3</f>
        <v>2020</v>
      </c>
      <c r="E3" s="34">
        <f>+STD_OFFER_RECs!Q3</f>
        <v>2020</v>
      </c>
      <c r="F3" s="34">
        <f>+STD_OFFER_RECs!R3</f>
        <v>2020</v>
      </c>
      <c r="G3" s="34">
        <f>+STD_OFFER_RECs!S3</f>
        <v>2020</v>
      </c>
      <c r="H3" s="34">
        <f>+STD_OFFER_RECs!T3</f>
        <v>2020</v>
      </c>
      <c r="I3" s="34">
        <f>+STD_OFFER_RECs!U3</f>
        <v>2020</v>
      </c>
      <c r="J3" s="34">
        <f>+STD_OFFER_RECs!V3</f>
        <v>2020</v>
      </c>
      <c r="K3" s="34">
        <f>+STD_OFFER_RECs!W3</f>
        <v>2020</v>
      </c>
      <c r="L3" s="34">
        <f>+STD_OFFER_RECs!X3</f>
        <v>2020</v>
      </c>
      <c r="M3" s="34">
        <f>+STD_OFFER_RECs!Y3</f>
        <v>2020</v>
      </c>
      <c r="N3" s="34">
        <f>+STD_OFFER_RECs!Z3</f>
        <v>2021</v>
      </c>
      <c r="O3" s="34">
        <f>+STD_OFFER_RECs!AA3</f>
        <v>2021</v>
      </c>
      <c r="P3" s="34">
        <f>+STD_OFFER_RECs!AB3</f>
        <v>2021</v>
      </c>
      <c r="Q3" s="34">
        <f>+STD_OFFER_RECs!AC3</f>
        <v>2021</v>
      </c>
      <c r="R3" s="34">
        <f>+STD_OFFER_RECs!AD3</f>
        <v>2021</v>
      </c>
      <c r="S3" s="34">
        <f>+STD_OFFER_RECs!AE3</f>
        <v>2021</v>
      </c>
      <c r="T3" s="34">
        <f>+STD_OFFER_RECs!AF3</f>
        <v>2021</v>
      </c>
      <c r="U3" s="34">
        <f>+STD_OFFER_RECs!AG3</f>
        <v>2021</v>
      </c>
      <c r="V3" s="34">
        <f>+STD_OFFER_RECs!AH3</f>
        <v>2021</v>
      </c>
      <c r="W3" s="34">
        <f>+STD_OFFER_RECs!AI3</f>
        <v>2021</v>
      </c>
      <c r="X3" s="34">
        <f>+STD_OFFER_RECs!AJ3</f>
        <v>2021</v>
      </c>
      <c r="Y3" s="34">
        <f>+STD_OFFER_RECs!AK3</f>
        <v>2021</v>
      </c>
      <c r="Z3" s="34">
        <f>+STD_OFFER_RECs!AL3</f>
        <v>2022</v>
      </c>
      <c r="AA3" s="34">
        <f>+STD_OFFER_RECs!AM3</f>
        <v>2022</v>
      </c>
      <c r="AB3" s="34">
        <f>+STD_OFFER_RECs!AN3</f>
        <v>2022</v>
      </c>
      <c r="AC3" s="34">
        <f>+STD_OFFER_RECs!AO3</f>
        <v>2022</v>
      </c>
      <c r="AD3" s="34">
        <f>+STD_OFFER_RECs!AP3</f>
        <v>2022</v>
      </c>
      <c r="AE3" s="34">
        <f>+STD_OFFER_RECs!AQ3</f>
        <v>2022</v>
      </c>
      <c r="AF3" s="34">
        <f>+STD_OFFER_RECs!AR3</f>
        <v>2022</v>
      </c>
      <c r="AG3" s="34">
        <f>+STD_OFFER_RECs!AS3</f>
        <v>2022</v>
      </c>
      <c r="AH3" s="34">
        <f>+STD_OFFER_RECs!AT3</f>
        <v>2022</v>
      </c>
      <c r="AI3" s="34">
        <f>+STD_OFFER_RECs!AU3</f>
        <v>2022</v>
      </c>
      <c r="AJ3" s="34">
        <f>+STD_OFFER_RECs!AV3</f>
        <v>2022</v>
      </c>
      <c r="AK3" s="34">
        <f>+STD_OFFER_RECs!AW3</f>
        <v>2022</v>
      </c>
      <c r="AL3" s="34">
        <f>+STD_OFFER_RECs!AX3</f>
        <v>2023</v>
      </c>
      <c r="AM3" s="34">
        <f>+STD_OFFER_RECs!AY3</f>
        <v>2023</v>
      </c>
      <c r="AN3" s="34">
        <f>+STD_OFFER_RECs!AZ3</f>
        <v>2023</v>
      </c>
      <c r="AO3" s="34">
        <f>+STD_OFFER_RECs!BA3</f>
        <v>2023</v>
      </c>
      <c r="AP3" s="34">
        <f>+STD_OFFER_RECs!BB3</f>
        <v>2023</v>
      </c>
      <c r="AQ3" s="34">
        <f>+STD_OFFER_RECs!BC3</f>
        <v>2023</v>
      </c>
      <c r="AR3" s="34">
        <f>+STD_OFFER_RECs!BD3</f>
        <v>2023</v>
      </c>
      <c r="AS3" s="34">
        <f>+STD_OFFER_RECs!BE3</f>
        <v>2023</v>
      </c>
      <c r="AT3" s="34">
        <f>+STD_OFFER_RECs!BF3</f>
        <v>2023</v>
      </c>
      <c r="AU3" s="34">
        <f>+STD_OFFER_RECs!BG3</f>
        <v>2023</v>
      </c>
      <c r="AV3" s="34">
        <f>+STD_OFFER_RECs!BH3</f>
        <v>2023</v>
      </c>
      <c r="AW3" s="34">
        <f>+STD_OFFER_RECs!BI3</f>
        <v>2023</v>
      </c>
      <c r="AX3" s="34">
        <f>+STD_OFFER_RECs!BJ3</f>
        <v>2024</v>
      </c>
      <c r="AY3" s="34">
        <f>+STD_OFFER_RECs!BK3</f>
        <v>2024</v>
      </c>
      <c r="AZ3" s="34">
        <f>+STD_OFFER_RECs!BL3</f>
        <v>2024</v>
      </c>
      <c r="BA3" s="34">
        <f>+STD_OFFER_RECs!BM3</f>
        <v>2024</v>
      </c>
      <c r="BB3" s="34">
        <f>+STD_OFFER_RECs!BN3</f>
        <v>2024</v>
      </c>
      <c r="BC3" s="34">
        <f>+STD_OFFER_RECs!BO3</f>
        <v>2024</v>
      </c>
      <c r="BD3" s="34">
        <f>+STD_OFFER_RECs!BP3</f>
        <v>2024</v>
      </c>
      <c r="BE3" s="34">
        <f>+STD_OFFER_RECs!BQ3</f>
        <v>2024</v>
      </c>
      <c r="BF3" s="34">
        <f>+STD_OFFER_RECs!BR3</f>
        <v>2024</v>
      </c>
      <c r="BG3" s="34">
        <f>+STD_OFFER_RECs!BS3</f>
        <v>2024</v>
      </c>
      <c r="BH3" s="34">
        <f>+STD_OFFER_RECs!BT3</f>
        <v>2024</v>
      </c>
      <c r="BI3" s="34">
        <f>+STD_OFFER_RECs!BU3</f>
        <v>2024</v>
      </c>
      <c r="BJ3" s="34">
        <f>+STD_OFFER_RECs!BV3</f>
        <v>2025</v>
      </c>
      <c r="BK3" s="34">
        <f>+STD_OFFER_RECs!BW3</f>
        <v>2025</v>
      </c>
      <c r="BL3" s="34">
        <f>+STD_OFFER_RECs!BX3</f>
        <v>2025</v>
      </c>
      <c r="BM3" s="34">
        <f>+STD_OFFER_RECs!BY3</f>
        <v>2025</v>
      </c>
      <c r="BN3" s="34">
        <f>+STD_OFFER_RECs!BZ3</f>
        <v>2025</v>
      </c>
      <c r="BO3" s="34">
        <f>+STD_OFFER_RECs!CA3</f>
        <v>2025</v>
      </c>
      <c r="BP3" s="34">
        <f>+STD_OFFER_RECs!CB3</f>
        <v>2025</v>
      </c>
      <c r="BQ3" s="34">
        <f>+STD_OFFER_RECs!CC3</f>
        <v>2025</v>
      </c>
      <c r="BR3" s="34">
        <f>+STD_OFFER_RECs!CD3</f>
        <v>2025</v>
      </c>
      <c r="BS3" s="34">
        <f>+STD_OFFER_RECs!CE3</f>
        <v>2025</v>
      </c>
      <c r="BT3" s="34">
        <f>+STD_OFFER_RECs!CF3</f>
        <v>2025</v>
      </c>
      <c r="BU3" s="34">
        <f>+STD_OFFER_RECs!CG3</f>
        <v>2025</v>
      </c>
      <c r="BV3" s="34">
        <f>+STD_OFFER_RECs!CH3</f>
        <v>2026</v>
      </c>
      <c r="BW3" s="34">
        <f>+STD_OFFER_RECs!CI3</f>
        <v>2026</v>
      </c>
      <c r="BX3" s="34">
        <f>+STD_OFFER_RECs!CJ3</f>
        <v>2026</v>
      </c>
      <c r="BY3" s="34">
        <f>+STD_OFFER_RECs!CK3</f>
        <v>2026</v>
      </c>
      <c r="BZ3" s="34">
        <f>+STD_OFFER_RECs!CL3</f>
        <v>2026</v>
      </c>
      <c r="CA3" s="34">
        <f>+STD_OFFER_RECs!CM3</f>
        <v>2026</v>
      </c>
      <c r="CB3" s="34">
        <f>+STD_OFFER_RECs!CN3</f>
        <v>2026</v>
      </c>
      <c r="CC3" s="34">
        <f>+STD_OFFER_RECs!CO3</f>
        <v>2026</v>
      </c>
      <c r="CD3" s="34">
        <f>+STD_OFFER_RECs!CP3</f>
        <v>2026</v>
      </c>
      <c r="CE3" s="34">
        <f>+STD_OFFER_RECs!CQ3</f>
        <v>2026</v>
      </c>
      <c r="CF3" s="34">
        <f>+STD_OFFER_RECs!CR3</f>
        <v>2026</v>
      </c>
      <c r="CG3" s="34">
        <f>+STD_OFFER_RECs!CS3</f>
        <v>2026</v>
      </c>
      <c r="CH3" s="34">
        <f>+STD_OFFER_RECs!CT3</f>
        <v>2027</v>
      </c>
      <c r="CI3" s="34">
        <f>+STD_OFFER_RECs!CU3</f>
        <v>2027</v>
      </c>
      <c r="CJ3" s="34">
        <f>+STD_OFFER_RECs!CV3</f>
        <v>2027</v>
      </c>
      <c r="CK3" s="34">
        <f>+STD_OFFER_RECs!CW3</f>
        <v>2027</v>
      </c>
      <c r="CL3" s="34">
        <f>+STD_OFFER_RECs!CX3</f>
        <v>2027</v>
      </c>
      <c r="CM3" s="34">
        <f>+STD_OFFER_RECs!CY3</f>
        <v>2027</v>
      </c>
      <c r="CN3" s="34">
        <f>+STD_OFFER_RECs!CZ3</f>
        <v>2027</v>
      </c>
      <c r="CO3" s="34">
        <f>+STD_OFFER_RECs!DA3</f>
        <v>2027</v>
      </c>
      <c r="CP3" s="34">
        <f>+STD_OFFER_RECs!DB3</f>
        <v>2027</v>
      </c>
      <c r="CQ3" s="34">
        <f>+STD_OFFER_RECs!DC3</f>
        <v>2027</v>
      </c>
      <c r="CR3" s="34">
        <f>+STD_OFFER_RECs!DD3</f>
        <v>2027</v>
      </c>
      <c r="CS3" s="34">
        <f>+STD_OFFER_RECs!DE3</f>
        <v>2027</v>
      </c>
      <c r="CT3" s="34">
        <f>+STD_OFFER_RECs!DF3</f>
        <v>2028</v>
      </c>
      <c r="CU3" s="34">
        <f>+STD_OFFER_RECs!DG3</f>
        <v>2028</v>
      </c>
      <c r="CV3" s="34">
        <f>+STD_OFFER_RECs!DH3</f>
        <v>2028</v>
      </c>
      <c r="CW3" s="34">
        <f>+STD_OFFER_RECs!DI3</f>
        <v>2028</v>
      </c>
      <c r="CX3" s="34">
        <f>+STD_OFFER_RECs!DJ3</f>
        <v>2028</v>
      </c>
      <c r="CY3" s="34">
        <f>+STD_OFFER_RECs!DK3</f>
        <v>2028</v>
      </c>
      <c r="CZ3" s="34">
        <f>+STD_OFFER_RECs!DL3</f>
        <v>2028</v>
      </c>
      <c r="DA3" s="34">
        <f>+STD_OFFER_RECs!DM3</f>
        <v>2028</v>
      </c>
      <c r="DB3" s="34">
        <f>+STD_OFFER_RECs!DN3</f>
        <v>2028</v>
      </c>
      <c r="DC3" s="34">
        <f>+STD_OFFER_RECs!DO3</f>
        <v>2028</v>
      </c>
      <c r="DD3" s="34">
        <f>+STD_OFFER_RECs!DP3</f>
        <v>2028</v>
      </c>
      <c r="DE3" s="34">
        <f>+STD_OFFER_RECs!DQ3</f>
        <v>2028</v>
      </c>
      <c r="DF3" s="34">
        <f>+STD_OFFER_RECs!DR3</f>
        <v>2029</v>
      </c>
      <c r="DG3" s="34">
        <f>+STD_OFFER_RECs!DS3</f>
        <v>2029</v>
      </c>
      <c r="DH3" s="34">
        <f>+STD_OFFER_RECs!DT3</f>
        <v>2029</v>
      </c>
      <c r="DI3" s="34">
        <f>+STD_OFFER_RECs!DU3</f>
        <v>2029</v>
      </c>
      <c r="DJ3" s="34">
        <f>+STD_OFFER_RECs!DV3</f>
        <v>2029</v>
      </c>
      <c r="DK3" s="34">
        <f>+STD_OFFER_RECs!DW3</f>
        <v>2029</v>
      </c>
      <c r="DL3" s="34">
        <f>+STD_OFFER_RECs!DX3</f>
        <v>2029</v>
      </c>
      <c r="DM3" s="34">
        <f>+STD_OFFER_RECs!DY3</f>
        <v>2029</v>
      </c>
      <c r="DN3" s="34">
        <f>+STD_OFFER_RECs!DZ3</f>
        <v>2029</v>
      </c>
      <c r="DO3" s="34">
        <f>+STD_OFFER_RECs!EA3</f>
        <v>2029</v>
      </c>
      <c r="DP3" s="34">
        <f>+STD_OFFER_RECs!EB3</f>
        <v>2029</v>
      </c>
      <c r="DQ3" s="34">
        <f>+STD_OFFER_RECs!EC3</f>
        <v>2029</v>
      </c>
      <c r="DR3" s="34">
        <f>+STD_OFFER_RECs!ED3</f>
        <v>2030</v>
      </c>
      <c r="DS3" s="34">
        <f>+STD_OFFER_RECs!EE3</f>
        <v>2030</v>
      </c>
      <c r="DT3" s="34">
        <f>+STD_OFFER_RECs!EF3</f>
        <v>2030</v>
      </c>
      <c r="DU3" s="34">
        <f>+STD_OFFER_RECs!EG3</f>
        <v>2030</v>
      </c>
      <c r="DV3" s="34">
        <f>+STD_OFFER_RECs!EH3</f>
        <v>2030</v>
      </c>
      <c r="DW3" s="34">
        <f>+STD_OFFER_RECs!EI3</f>
        <v>2030</v>
      </c>
      <c r="DX3" s="34">
        <f>+STD_OFFER_RECs!EJ3</f>
        <v>2030</v>
      </c>
      <c r="DY3" s="34">
        <f>+STD_OFFER_RECs!EK3</f>
        <v>2030</v>
      </c>
      <c r="DZ3" s="34">
        <f>+STD_OFFER_RECs!EL3</f>
        <v>2030</v>
      </c>
      <c r="EA3" s="34">
        <f>+STD_OFFER_RECs!EM3</f>
        <v>2030</v>
      </c>
      <c r="EB3" s="34">
        <f>+STD_OFFER_RECs!EN3</f>
        <v>2030</v>
      </c>
      <c r="EC3" s="34">
        <f>+STD_OFFER_RECs!EO3</f>
        <v>2030</v>
      </c>
      <c r="ED3" s="34">
        <f>+STD_OFFER_RECs!EP3</f>
        <v>2031</v>
      </c>
      <c r="EE3" s="34">
        <f>+STD_OFFER_RECs!EQ3</f>
        <v>2031</v>
      </c>
      <c r="EF3" s="34">
        <f>+STD_OFFER_RECs!ER3</f>
        <v>2031</v>
      </c>
      <c r="EG3" s="34">
        <f>+STD_OFFER_RECs!ES3</f>
        <v>2031</v>
      </c>
      <c r="EH3" s="34">
        <f>+STD_OFFER_RECs!ET3</f>
        <v>2031</v>
      </c>
      <c r="EI3" s="34">
        <f>+STD_OFFER_RECs!EU3</f>
        <v>2031</v>
      </c>
      <c r="EJ3" s="34">
        <f>+STD_OFFER_RECs!EV3</f>
        <v>2031</v>
      </c>
      <c r="EK3" s="34">
        <f>+STD_OFFER_RECs!EW3</f>
        <v>2031</v>
      </c>
      <c r="EL3" s="34">
        <f>+STD_OFFER_RECs!EX3</f>
        <v>2031</v>
      </c>
      <c r="EM3" s="34">
        <f>+STD_OFFER_RECs!EY3</f>
        <v>2031</v>
      </c>
      <c r="EN3" s="34">
        <f>+STD_OFFER_RECs!EZ3</f>
        <v>2031</v>
      </c>
      <c r="EO3" s="34">
        <f>+STD_OFFER_RECs!FA3</f>
        <v>2031</v>
      </c>
      <c r="EP3" s="34">
        <f>+STD_OFFER_RECs!FB3</f>
        <v>2032</v>
      </c>
      <c r="EQ3" s="34">
        <f>+STD_OFFER_RECs!FC3</f>
        <v>2032</v>
      </c>
      <c r="ER3" s="34">
        <f>+STD_OFFER_RECs!FD3</f>
        <v>2032</v>
      </c>
      <c r="ES3" s="34">
        <f>+STD_OFFER_RECs!FE3</f>
        <v>2032</v>
      </c>
      <c r="ET3" s="34">
        <f>+STD_OFFER_RECs!FF3</f>
        <v>2032</v>
      </c>
      <c r="EU3" s="34">
        <f>+STD_OFFER_RECs!FG3</f>
        <v>2032</v>
      </c>
      <c r="EV3" s="34">
        <f>+STD_OFFER_RECs!FH3</f>
        <v>2032</v>
      </c>
      <c r="EW3" s="34">
        <f>+STD_OFFER_RECs!FI3</f>
        <v>2032</v>
      </c>
      <c r="EX3" s="34">
        <f>+STD_OFFER_RECs!FJ3</f>
        <v>2032</v>
      </c>
      <c r="EY3" s="34">
        <f>+STD_OFFER_RECs!FK3</f>
        <v>2032</v>
      </c>
      <c r="EZ3" s="34">
        <f>+STD_OFFER_RECs!FL3</f>
        <v>2032</v>
      </c>
      <c r="FA3" s="34">
        <f>+STD_OFFER_RECs!FM3</f>
        <v>2032</v>
      </c>
      <c r="FB3" s="34">
        <f>+STD_OFFER_RECs!FN3</f>
        <v>2033</v>
      </c>
      <c r="FC3" s="34">
        <f>+STD_OFFER_RECs!FO3</f>
        <v>2033</v>
      </c>
      <c r="FD3" s="34">
        <f>+STD_OFFER_RECs!FP3</f>
        <v>2033</v>
      </c>
      <c r="FE3" s="34">
        <f>+STD_OFFER_RECs!FQ3</f>
        <v>2033</v>
      </c>
      <c r="FF3" s="34">
        <f>+STD_OFFER_RECs!FR3</f>
        <v>2033</v>
      </c>
      <c r="FG3" s="34">
        <f>+STD_OFFER_RECs!FS3</f>
        <v>2033</v>
      </c>
      <c r="FH3" s="34">
        <f>+STD_OFFER_RECs!FT3</f>
        <v>2033</v>
      </c>
      <c r="FI3" s="34">
        <f>+STD_OFFER_RECs!FU3</f>
        <v>2033</v>
      </c>
      <c r="FJ3" s="34">
        <f>+STD_OFFER_RECs!FV3</f>
        <v>2033</v>
      </c>
      <c r="FK3" s="34">
        <f>+STD_OFFER_RECs!FW3</f>
        <v>2033</v>
      </c>
      <c r="FL3" s="34">
        <f>+STD_OFFER_RECs!FX3</f>
        <v>2033</v>
      </c>
      <c r="FM3" s="34">
        <f>+STD_OFFER_RECs!FY3</f>
        <v>2033</v>
      </c>
      <c r="FN3" s="34">
        <f>+STD_OFFER_RECs!FZ3</f>
        <v>2034</v>
      </c>
      <c r="FO3" s="34">
        <f>+STD_OFFER_RECs!GA3</f>
        <v>2034</v>
      </c>
      <c r="FP3" s="34">
        <f>+STD_OFFER_RECs!GB3</f>
        <v>2034</v>
      </c>
      <c r="FQ3" s="34">
        <f>+STD_OFFER_RECs!GC3</f>
        <v>2034</v>
      </c>
      <c r="FR3" s="34">
        <f>+STD_OFFER_RECs!GD3</f>
        <v>2034</v>
      </c>
      <c r="FS3" s="34">
        <f>+STD_OFFER_RECs!GE3</f>
        <v>2034</v>
      </c>
      <c r="FT3" s="34">
        <f>+STD_OFFER_RECs!GF3</f>
        <v>2034</v>
      </c>
      <c r="FU3" s="34">
        <f>+STD_OFFER_RECs!GG3</f>
        <v>2034</v>
      </c>
      <c r="FV3" s="34">
        <f>+STD_OFFER_RECs!GH3</f>
        <v>2034</v>
      </c>
      <c r="FW3" s="34">
        <f>+STD_OFFER_RECs!GI3</f>
        <v>2034</v>
      </c>
      <c r="FX3" s="34">
        <f>+STD_OFFER_RECs!GJ3</f>
        <v>2034</v>
      </c>
      <c r="FY3" s="34">
        <f>+STD_OFFER_RECs!GK3</f>
        <v>2034</v>
      </c>
      <c r="FZ3" s="34">
        <f>+STD_OFFER_RECs!GL3</f>
        <v>2035</v>
      </c>
      <c r="GA3" s="34">
        <f>+STD_OFFER_RECs!GM3</f>
        <v>2035</v>
      </c>
      <c r="GB3" s="34">
        <f>+STD_OFFER_RECs!GN3</f>
        <v>2035</v>
      </c>
      <c r="GC3" s="34">
        <f>+STD_OFFER_RECs!GO3</f>
        <v>2035</v>
      </c>
      <c r="GD3" s="34">
        <f>+STD_OFFER_RECs!GP3</f>
        <v>2035</v>
      </c>
      <c r="GE3" s="34">
        <f>+STD_OFFER_RECs!GQ3</f>
        <v>2035</v>
      </c>
      <c r="GF3" s="34">
        <f>+STD_OFFER_RECs!GR3</f>
        <v>2035</v>
      </c>
      <c r="GG3" s="34">
        <f>+STD_OFFER_RECs!GS3</f>
        <v>2035</v>
      </c>
      <c r="GH3" s="34">
        <f>+STD_OFFER_RECs!GT3</f>
        <v>2035</v>
      </c>
      <c r="GI3" s="34">
        <f>+STD_OFFER_RECs!GU3</f>
        <v>2035</v>
      </c>
      <c r="GJ3" s="34">
        <f>+STD_OFFER_RECs!GV3</f>
        <v>2035</v>
      </c>
      <c r="GK3" s="34">
        <f>+STD_OFFER_RECs!GW3</f>
        <v>2035</v>
      </c>
      <c r="GL3" s="34">
        <f>+STD_OFFER_RECs!GX3</f>
        <v>2036</v>
      </c>
      <c r="GM3" s="34">
        <f>+STD_OFFER_RECs!GY3</f>
        <v>2036</v>
      </c>
      <c r="GN3" s="34">
        <f>+STD_OFFER_RECs!GZ3</f>
        <v>2036</v>
      </c>
      <c r="GO3" s="34">
        <f>+STD_OFFER_RECs!HA3</f>
        <v>2036</v>
      </c>
      <c r="GP3" s="34">
        <f>+STD_OFFER_RECs!HB3</f>
        <v>2036</v>
      </c>
      <c r="GQ3" s="34">
        <f>+STD_OFFER_RECs!HC3</f>
        <v>2036</v>
      </c>
      <c r="GR3" s="34">
        <f>+STD_OFFER_RECs!HD3</f>
        <v>2036</v>
      </c>
      <c r="GS3" s="34">
        <f>+STD_OFFER_RECs!HE3</f>
        <v>2036</v>
      </c>
      <c r="GT3" s="34">
        <f>+STD_OFFER_RECs!HF3</f>
        <v>2036</v>
      </c>
      <c r="GU3" s="34">
        <f>+STD_OFFER_RECs!HG3</f>
        <v>2036</v>
      </c>
      <c r="GV3" s="34">
        <f>+STD_OFFER_RECs!HH3</f>
        <v>2036</v>
      </c>
      <c r="GW3" s="34">
        <f>+STD_OFFER_RECs!HI3</f>
        <v>2036</v>
      </c>
      <c r="GX3" s="34">
        <f>+STD_OFFER_RECs!HJ3</f>
        <v>2037</v>
      </c>
      <c r="GY3" s="34">
        <f>+STD_OFFER_RECs!HK3</f>
        <v>2037</v>
      </c>
      <c r="GZ3" s="34">
        <f>+STD_OFFER_RECs!HL3</f>
        <v>2037</v>
      </c>
      <c r="HA3" s="34">
        <f>+STD_OFFER_RECs!HM3</f>
        <v>2037</v>
      </c>
      <c r="HB3" s="34">
        <f>+STD_OFFER_RECs!HN3</f>
        <v>2037</v>
      </c>
      <c r="HC3" s="34">
        <f>+STD_OFFER_RECs!HO3</f>
        <v>2037</v>
      </c>
      <c r="HD3" s="34">
        <f>+STD_OFFER_RECs!HP3</f>
        <v>2037</v>
      </c>
      <c r="HE3" s="34">
        <f>+STD_OFFER_RECs!HQ3</f>
        <v>2037</v>
      </c>
      <c r="HF3" s="34">
        <f>+STD_OFFER_RECs!HR3</f>
        <v>2037</v>
      </c>
      <c r="HG3" s="34">
        <f>+STD_OFFER_RECs!HS3</f>
        <v>2037</v>
      </c>
      <c r="HH3" s="34">
        <f>+STD_OFFER_RECs!HT3</f>
        <v>2037</v>
      </c>
      <c r="HI3" s="34">
        <f>+STD_OFFER_RECs!HU3</f>
        <v>2037</v>
      </c>
      <c r="HJ3" s="34">
        <f>+STD_OFFER_RECs!HV3</f>
        <v>2038</v>
      </c>
      <c r="HK3" s="34">
        <f>+STD_OFFER_RECs!HW3</f>
        <v>2038</v>
      </c>
      <c r="HL3" s="34">
        <f>+STD_OFFER_RECs!HX3</f>
        <v>2038</v>
      </c>
      <c r="HM3" s="34">
        <f>+STD_OFFER_RECs!HY3</f>
        <v>2038</v>
      </c>
      <c r="HN3" s="34">
        <f>+STD_OFFER_RECs!HZ3</f>
        <v>2038</v>
      </c>
      <c r="HO3" s="34">
        <f>+STD_OFFER_RECs!IA3</f>
        <v>2038</v>
      </c>
      <c r="HP3" s="34">
        <f>+STD_OFFER_RECs!IB3</f>
        <v>2038</v>
      </c>
      <c r="HQ3" s="34">
        <f>+STD_OFFER_RECs!IC3</f>
        <v>2038</v>
      </c>
      <c r="HR3" s="34">
        <f>+STD_OFFER_RECs!ID3</f>
        <v>2038</v>
      </c>
      <c r="HS3" s="34">
        <f>+STD_OFFER_RECs!IE3</f>
        <v>2038</v>
      </c>
      <c r="HT3" s="34">
        <f>+STD_OFFER_RECs!IF3</f>
        <v>2038</v>
      </c>
      <c r="HU3" s="34">
        <f>+STD_OFFER_RECs!IG3</f>
        <v>2038</v>
      </c>
      <c r="HV3" s="34">
        <f>+STD_OFFER_RECs!IH3</f>
        <v>2039</v>
      </c>
      <c r="HW3" s="34">
        <f>+STD_OFFER_RECs!II3</f>
        <v>2039</v>
      </c>
      <c r="HX3" s="34">
        <f>+STD_OFFER_RECs!IJ3</f>
        <v>2039</v>
      </c>
      <c r="HY3" s="34">
        <f>+STD_OFFER_RECs!IK3</f>
        <v>2039</v>
      </c>
      <c r="HZ3" s="34">
        <f>+STD_OFFER_RECs!IL3</f>
        <v>2039</v>
      </c>
      <c r="IA3" s="34">
        <f>+STD_OFFER_RECs!IM3</f>
        <v>2039</v>
      </c>
      <c r="IB3" s="34">
        <f>+STD_OFFER_RECs!IN3</f>
        <v>2039</v>
      </c>
      <c r="IC3" s="34">
        <f>+STD_OFFER_RECs!IO3</f>
        <v>2039</v>
      </c>
      <c r="ID3" s="34">
        <f>+STD_OFFER_RECs!IP3</f>
        <v>2039</v>
      </c>
      <c r="IE3" s="34">
        <f>+STD_OFFER_RECs!IQ3</f>
        <v>2039</v>
      </c>
      <c r="IF3" s="34">
        <f>+STD_OFFER_RECs!IR3</f>
        <v>2039</v>
      </c>
      <c r="IG3" s="34">
        <f>+STD_OFFER_RECs!IS3</f>
        <v>2039</v>
      </c>
      <c r="IH3" s="34">
        <f>+STD_OFFER_RECs!IT3</f>
        <v>2040</v>
      </c>
      <c r="II3" s="34">
        <f>+STD_OFFER_RECs!IU3</f>
        <v>2040</v>
      </c>
      <c r="IJ3" s="34">
        <f>+STD_OFFER_RECs!IV3</f>
        <v>2040</v>
      </c>
      <c r="IK3" s="34">
        <f>+STD_OFFER_RECs!IW3</f>
        <v>2040</v>
      </c>
      <c r="IL3" s="34">
        <f>+STD_OFFER_RECs!IX3</f>
        <v>2040</v>
      </c>
      <c r="IM3" s="34">
        <f>+STD_OFFER_RECs!IY3</f>
        <v>2040</v>
      </c>
      <c r="IN3" s="34">
        <f>+STD_OFFER_RECs!IZ3</f>
        <v>2040</v>
      </c>
      <c r="IO3" s="34">
        <f>+STD_OFFER_RECs!JA3</f>
        <v>2040</v>
      </c>
      <c r="IP3" s="34">
        <f>+STD_OFFER_RECs!JB3</f>
        <v>2040</v>
      </c>
      <c r="IQ3" s="34">
        <f>+STD_OFFER_RECs!JC3</f>
        <v>2040</v>
      </c>
      <c r="IR3" s="34">
        <f>+STD_OFFER_RECs!JD3</f>
        <v>2040</v>
      </c>
      <c r="IS3" s="34">
        <f>+STD_OFFER_RECs!JE3</f>
        <v>2040</v>
      </c>
      <c r="IT3" s="34">
        <f>+STD_OFFER_RECs!JF3</f>
        <v>2041</v>
      </c>
      <c r="IU3" s="34">
        <f>+STD_OFFER_RECs!JG3</f>
        <v>2041</v>
      </c>
      <c r="IV3" s="34">
        <f>+STD_OFFER_RECs!JH3</f>
        <v>2041</v>
      </c>
      <c r="IW3" s="34">
        <f>+STD_OFFER_RECs!JI3</f>
        <v>2041</v>
      </c>
      <c r="IX3" s="34">
        <f>+STD_OFFER_RECs!JJ3</f>
        <v>2041</v>
      </c>
      <c r="IY3" s="34">
        <f>+STD_OFFER_RECs!JK3</f>
        <v>2041</v>
      </c>
      <c r="IZ3" s="34">
        <f>+STD_OFFER_RECs!JL3</f>
        <v>2041</v>
      </c>
      <c r="JA3" s="34">
        <f>+STD_OFFER_RECs!JM3</f>
        <v>2041</v>
      </c>
      <c r="JB3" s="34">
        <f>+STD_OFFER_RECs!JN3</f>
        <v>2041</v>
      </c>
      <c r="JC3" s="34">
        <f>+STD_OFFER_RECs!JO3</f>
        <v>2041</v>
      </c>
      <c r="JD3" s="34">
        <f>+STD_OFFER_RECs!JP3</f>
        <v>2041</v>
      </c>
      <c r="JE3" s="34">
        <f>+STD_OFFER_RECs!JQ3</f>
        <v>2041</v>
      </c>
      <c r="JF3" s="34">
        <f>+STD_OFFER_RECs!JR3</f>
        <v>2042</v>
      </c>
      <c r="JG3" s="34">
        <f>+STD_OFFER_RECs!JS3</f>
        <v>2042</v>
      </c>
      <c r="JH3" s="34">
        <f>+STD_OFFER_RECs!JT3</f>
        <v>2042</v>
      </c>
      <c r="JI3" s="34">
        <f>+STD_OFFER_RECs!JU3</f>
        <v>2042</v>
      </c>
      <c r="JJ3" s="34">
        <f>+STD_OFFER_RECs!JV3</f>
        <v>2042</v>
      </c>
      <c r="JK3" s="34">
        <f>+STD_OFFER_RECs!JW3</f>
        <v>2042</v>
      </c>
      <c r="JL3" s="34">
        <f>+STD_OFFER_RECs!JX3</f>
        <v>2042</v>
      </c>
      <c r="JM3" s="34">
        <f>+STD_OFFER_RECs!JY3</f>
        <v>2042</v>
      </c>
      <c r="JN3" s="34">
        <f>+STD_OFFER_RECs!JZ3</f>
        <v>2042</v>
      </c>
      <c r="JO3" s="34">
        <f>+STD_OFFER_RECs!KA3</f>
        <v>2042</v>
      </c>
      <c r="JP3" s="34">
        <f>+STD_OFFER_RECs!KB3</f>
        <v>2042</v>
      </c>
      <c r="JQ3" s="34">
        <f>+STD_OFFER_RECs!KC3</f>
        <v>2042</v>
      </c>
      <c r="JR3" s="34">
        <f>+STD_OFFER_RECs!KD3</f>
        <v>2043</v>
      </c>
      <c r="JS3" s="34">
        <f>+STD_OFFER_RECs!KE3</f>
        <v>2043</v>
      </c>
      <c r="JT3" s="34">
        <f>+STD_OFFER_RECs!KF3</f>
        <v>2043</v>
      </c>
      <c r="JU3" s="34">
        <f>+STD_OFFER_RECs!KG3</f>
        <v>2043</v>
      </c>
      <c r="JV3" s="34">
        <f>+STD_OFFER_RECs!KH3</f>
        <v>2043</v>
      </c>
      <c r="JW3" s="34">
        <f>+STD_OFFER_RECs!KI3</f>
        <v>2043</v>
      </c>
      <c r="JX3" s="34">
        <f>+STD_OFFER_RECs!KJ3</f>
        <v>2043</v>
      </c>
      <c r="JY3" s="34">
        <f>+STD_OFFER_RECs!KK3</f>
        <v>2043</v>
      </c>
      <c r="JZ3" s="34">
        <f>+STD_OFFER_RECs!KL3</f>
        <v>2043</v>
      </c>
      <c r="KA3" s="34">
        <f>+STD_OFFER_RECs!KM3</f>
        <v>2043</v>
      </c>
      <c r="KB3" s="34">
        <f>+STD_OFFER_RECs!KN3</f>
        <v>2043</v>
      </c>
      <c r="KC3" s="34">
        <f>+STD_OFFER_RECs!KO3</f>
        <v>2043</v>
      </c>
      <c r="KD3" s="34">
        <f>+STD_OFFER_RECs!KP3</f>
        <v>2044</v>
      </c>
      <c r="KE3" s="34">
        <f>+STD_OFFER_RECs!KQ3</f>
        <v>2044</v>
      </c>
      <c r="KF3" s="34">
        <f>+STD_OFFER_RECs!KR3</f>
        <v>2044</v>
      </c>
      <c r="KG3" s="34">
        <f>+STD_OFFER_RECs!KS3</f>
        <v>2044</v>
      </c>
      <c r="KH3" s="34">
        <f>+STD_OFFER_RECs!KT3</f>
        <v>2044</v>
      </c>
      <c r="KI3" s="34">
        <f>+STD_OFFER_RECs!KU3</f>
        <v>2044</v>
      </c>
      <c r="KJ3" s="34">
        <f>+STD_OFFER_RECs!KV3</f>
        <v>2044</v>
      </c>
      <c r="KK3" s="34">
        <f>+STD_OFFER_RECs!KW3</f>
        <v>2044</v>
      </c>
      <c r="KL3" s="34">
        <f>+STD_OFFER_RECs!KX3</f>
        <v>2044</v>
      </c>
      <c r="KM3" s="34">
        <f>+STD_OFFER_RECs!KY3</f>
        <v>2044</v>
      </c>
      <c r="KN3" s="34">
        <f>+STD_OFFER_RECs!KZ3</f>
        <v>2044</v>
      </c>
      <c r="KO3" s="34">
        <f>+STD_OFFER_RECs!LA3</f>
        <v>2044</v>
      </c>
      <c r="KP3" s="34">
        <f>+STD_OFFER_RECs!LB3</f>
        <v>2045</v>
      </c>
      <c r="KQ3" s="34">
        <f>+STD_OFFER_RECs!LC3</f>
        <v>2045</v>
      </c>
      <c r="KR3" s="34">
        <f>+STD_OFFER_RECs!LD3</f>
        <v>2045</v>
      </c>
      <c r="KS3" s="34">
        <f>+STD_OFFER_RECs!LE3</f>
        <v>2045</v>
      </c>
      <c r="KT3" s="34">
        <f>+STD_OFFER_RECs!LF3</f>
        <v>2045</v>
      </c>
      <c r="KU3" s="34">
        <f>+STD_OFFER_RECs!LG3</f>
        <v>2045</v>
      </c>
      <c r="KV3" s="34">
        <f>+STD_OFFER_RECs!LH3</f>
        <v>2045</v>
      </c>
      <c r="KW3" s="34">
        <f>+STD_OFFER_RECs!LI3</f>
        <v>2045</v>
      </c>
      <c r="KX3" s="34">
        <f>+STD_OFFER_RECs!LJ3</f>
        <v>2045</v>
      </c>
      <c r="KY3" s="34">
        <f>+STD_OFFER_RECs!LK3</f>
        <v>2045</v>
      </c>
      <c r="KZ3" s="34">
        <f>+STD_OFFER_RECs!LL3</f>
        <v>2045</v>
      </c>
      <c r="LA3" s="34">
        <f>+STD_OFFER_RECs!LM3</f>
        <v>2045</v>
      </c>
      <c r="LB3" s="34">
        <f>+STD_OFFER_RECs!LN3</f>
        <v>2046</v>
      </c>
      <c r="LC3" s="34">
        <f>+STD_OFFER_RECs!LO3</f>
        <v>2046</v>
      </c>
      <c r="LD3" s="34">
        <f>+STD_OFFER_RECs!LP3</f>
        <v>2046</v>
      </c>
      <c r="LE3" s="34">
        <f>+STD_OFFER_RECs!LQ3</f>
        <v>2046</v>
      </c>
      <c r="LF3" s="34">
        <f>+STD_OFFER_RECs!LR3</f>
        <v>2046</v>
      </c>
      <c r="LG3" s="34">
        <f>+STD_OFFER_RECs!LS3</f>
        <v>2046</v>
      </c>
      <c r="LH3" s="34">
        <f>+STD_OFFER_RECs!LT3</f>
        <v>2046</v>
      </c>
      <c r="LI3" s="34">
        <f>+STD_OFFER_RECs!LU3</f>
        <v>2046</v>
      </c>
      <c r="LJ3" s="34">
        <f>+STD_OFFER_RECs!LV3</f>
        <v>2046</v>
      </c>
      <c r="LK3" s="34">
        <f>+STD_OFFER_RECs!LW3</f>
        <v>2046</v>
      </c>
      <c r="LL3" s="34">
        <f>+STD_OFFER_RECs!LX3</f>
        <v>2046</v>
      </c>
      <c r="LM3" s="34">
        <f>+STD_OFFER_RECs!LY3</f>
        <v>2046</v>
      </c>
      <c r="LN3" s="34">
        <f>+STD_OFFER_RECs!LZ3</f>
        <v>2047</v>
      </c>
      <c r="LO3" s="34">
        <f>+STD_OFFER_RECs!MA3</f>
        <v>2047</v>
      </c>
      <c r="LP3" s="34">
        <f>+STD_OFFER_RECs!MB3</f>
        <v>2047</v>
      </c>
      <c r="LQ3" s="34">
        <f>+STD_OFFER_RECs!MC3</f>
        <v>2047</v>
      </c>
      <c r="LR3" s="34">
        <f>+STD_OFFER_RECs!MD3</f>
        <v>2047</v>
      </c>
      <c r="LS3" s="34">
        <f>+STD_OFFER_RECs!ME3</f>
        <v>2047</v>
      </c>
      <c r="LT3" s="34">
        <f>+STD_OFFER_RECs!MF3</f>
        <v>2047</v>
      </c>
      <c r="LU3" s="34">
        <f>+STD_OFFER_RECs!MG3</f>
        <v>2047</v>
      </c>
      <c r="LV3" s="34">
        <f>+STD_OFFER_RECs!MH3</f>
        <v>2047</v>
      </c>
      <c r="LW3" s="34">
        <f>+STD_OFFER_RECs!MI3</f>
        <v>2047</v>
      </c>
      <c r="LX3" s="34">
        <f>+STD_OFFER_RECs!MJ3</f>
        <v>2047</v>
      </c>
      <c r="LY3" s="34">
        <f>+STD_OFFER_RECs!MK3</f>
        <v>2047</v>
      </c>
      <c r="LZ3" s="34">
        <f>+STD_OFFER_RECs!ML3</f>
        <v>2048</v>
      </c>
      <c r="MA3" s="34">
        <f>+STD_OFFER_RECs!MM3</f>
        <v>2048</v>
      </c>
      <c r="MB3" s="34">
        <f>+STD_OFFER_RECs!MN3</f>
        <v>2048</v>
      </c>
      <c r="MC3" s="34">
        <f>+STD_OFFER_RECs!MO3</f>
        <v>2048</v>
      </c>
      <c r="MD3" s="34">
        <f>+STD_OFFER_RECs!MP3</f>
        <v>2048</v>
      </c>
      <c r="ME3" s="34">
        <f>+STD_OFFER_RECs!MQ3</f>
        <v>2048</v>
      </c>
      <c r="MF3" s="34">
        <f>+STD_OFFER_RECs!MR3</f>
        <v>2048</v>
      </c>
      <c r="MG3" s="34">
        <f>+STD_OFFER_RECs!MS3</f>
        <v>2048</v>
      </c>
      <c r="MH3" s="34">
        <f>+STD_OFFER_RECs!MT3</f>
        <v>2048</v>
      </c>
      <c r="MI3" s="34">
        <f>+STD_OFFER_RECs!MU3</f>
        <v>2048</v>
      </c>
      <c r="MJ3" s="34">
        <f>+STD_OFFER_RECs!MV3</f>
        <v>2048</v>
      </c>
      <c r="MK3" s="34">
        <f>+STD_OFFER_RECs!MW3</f>
        <v>2048</v>
      </c>
      <c r="ML3" s="34">
        <f>+STD_OFFER_RECs!MX3</f>
        <v>2049</v>
      </c>
      <c r="MM3" s="34">
        <f>+STD_OFFER_RECs!MY3</f>
        <v>2049</v>
      </c>
      <c r="MN3" s="34">
        <f>+STD_OFFER_RECs!MZ3</f>
        <v>2049</v>
      </c>
      <c r="MO3" s="34">
        <f>+STD_OFFER_RECs!NA3</f>
        <v>2049</v>
      </c>
      <c r="MP3" s="34">
        <f>+STD_OFFER_RECs!NB3</f>
        <v>2049</v>
      </c>
      <c r="MQ3" s="34">
        <f>+STD_OFFER_RECs!NC3</f>
        <v>2049</v>
      </c>
      <c r="MR3" s="34">
        <f>+STD_OFFER_RECs!ND3</f>
        <v>2049</v>
      </c>
      <c r="MS3" s="34">
        <f>+STD_OFFER_RECs!NE3</f>
        <v>2049</v>
      </c>
      <c r="MT3" s="34">
        <f>+STD_OFFER_RECs!NF3</f>
        <v>2049</v>
      </c>
      <c r="MU3" s="34">
        <f>+STD_OFFER_RECs!NG3</f>
        <v>2049</v>
      </c>
      <c r="MV3" s="34">
        <f>+STD_OFFER_RECs!NH3</f>
        <v>2049</v>
      </c>
      <c r="MW3" s="34">
        <f>+STD_OFFER_RECs!NI3</f>
        <v>2049</v>
      </c>
      <c r="MX3" s="34">
        <f>+STD_OFFER_RECs!NJ3</f>
        <v>2050</v>
      </c>
      <c r="MY3" s="34">
        <f>+STD_OFFER_RECs!NK3</f>
        <v>2050</v>
      </c>
      <c r="MZ3" s="34">
        <f>+STD_OFFER_RECs!NL3</f>
        <v>2050</v>
      </c>
      <c r="NA3" s="34">
        <f>+STD_OFFER_RECs!NM3</f>
        <v>2050</v>
      </c>
      <c r="NB3" s="34">
        <f>+STD_OFFER_RECs!NN3</f>
        <v>2050</v>
      </c>
      <c r="NC3" s="34">
        <f>+STD_OFFER_RECs!NO3</f>
        <v>2050</v>
      </c>
      <c r="ND3" s="34">
        <f>+STD_OFFER_RECs!NP3</f>
        <v>2050</v>
      </c>
      <c r="NE3" s="34">
        <f>+STD_OFFER_RECs!NQ3</f>
        <v>2050</v>
      </c>
      <c r="NF3" s="34">
        <f>+STD_OFFER_RECs!NR3</f>
        <v>2050</v>
      </c>
      <c r="NG3" s="34">
        <f>+STD_OFFER_RECs!NS3</f>
        <v>2050</v>
      </c>
      <c r="NH3" s="34">
        <f>+STD_OFFER_RECs!NT3</f>
        <v>2050</v>
      </c>
      <c r="NI3" s="34">
        <f>+STD_OFFER_RECs!NU3</f>
        <v>2050</v>
      </c>
      <c r="NK3" s="12">
        <v>2020</v>
      </c>
      <c r="NL3" s="12">
        <f>1+NK3</f>
        <v>2021</v>
      </c>
      <c r="NM3" s="12">
        <f t="shared" ref="NM3:OE3" si="0">1+NL3</f>
        <v>2022</v>
      </c>
      <c r="NN3" s="12">
        <f t="shared" si="0"/>
        <v>2023</v>
      </c>
      <c r="NO3" s="12">
        <f t="shared" si="0"/>
        <v>2024</v>
      </c>
      <c r="NP3" s="12">
        <f t="shared" si="0"/>
        <v>2025</v>
      </c>
      <c r="NQ3" s="12">
        <f t="shared" si="0"/>
        <v>2026</v>
      </c>
      <c r="NR3" s="12">
        <f t="shared" si="0"/>
        <v>2027</v>
      </c>
      <c r="NS3" s="12">
        <f t="shared" si="0"/>
        <v>2028</v>
      </c>
      <c r="NT3" s="12">
        <f t="shared" si="0"/>
        <v>2029</v>
      </c>
      <c r="NU3" s="12">
        <f t="shared" si="0"/>
        <v>2030</v>
      </c>
      <c r="NV3" s="12">
        <f t="shared" si="0"/>
        <v>2031</v>
      </c>
      <c r="NW3" s="12">
        <f t="shared" si="0"/>
        <v>2032</v>
      </c>
      <c r="NX3" s="12">
        <f t="shared" si="0"/>
        <v>2033</v>
      </c>
      <c r="NY3" s="12">
        <f t="shared" si="0"/>
        <v>2034</v>
      </c>
      <c r="NZ3" s="12">
        <f t="shared" si="0"/>
        <v>2035</v>
      </c>
      <c r="OA3" s="12">
        <f t="shared" si="0"/>
        <v>2036</v>
      </c>
      <c r="OB3" s="12">
        <f t="shared" si="0"/>
        <v>2037</v>
      </c>
      <c r="OC3" s="12">
        <f t="shared" si="0"/>
        <v>2038</v>
      </c>
      <c r="OD3" s="12">
        <f t="shared" si="0"/>
        <v>2039</v>
      </c>
      <c r="OE3" s="12">
        <f t="shared" si="0"/>
        <v>2040</v>
      </c>
      <c r="OF3" s="12">
        <f t="shared" ref="OF3" si="1">1+OE3</f>
        <v>2041</v>
      </c>
      <c r="OG3" s="12">
        <f t="shared" ref="OG3" si="2">1+OF3</f>
        <v>2042</v>
      </c>
      <c r="OH3" s="12">
        <f t="shared" ref="OH3" si="3">1+OG3</f>
        <v>2043</v>
      </c>
      <c r="OI3" s="12">
        <f t="shared" ref="OI3" si="4">1+OH3</f>
        <v>2044</v>
      </c>
      <c r="OJ3" s="12">
        <f t="shared" ref="OJ3" si="5">1+OI3</f>
        <v>2045</v>
      </c>
      <c r="OK3" s="12">
        <f t="shared" ref="OK3" si="6">1+OJ3</f>
        <v>2046</v>
      </c>
      <c r="OL3" s="12">
        <f t="shared" ref="OL3" si="7">1+OK3</f>
        <v>2047</v>
      </c>
      <c r="OM3" s="12">
        <f t="shared" ref="OM3" si="8">1+OL3</f>
        <v>2048</v>
      </c>
      <c r="ON3" s="12">
        <f t="shared" ref="ON3" si="9">1+OM3</f>
        <v>2049</v>
      </c>
      <c r="OO3" s="12">
        <f t="shared" ref="OO3" si="10">1+ON3</f>
        <v>2050</v>
      </c>
    </row>
    <row r="4" spans="1:405" x14ac:dyDescent="0.25">
      <c r="A4" s="12" t="s">
        <v>120</v>
      </c>
      <c r="B4" s="29">
        <f>+STD_OFFER_RECs!N4</f>
        <v>43831</v>
      </c>
      <c r="C4" s="29">
        <f>+STD_OFFER_RECs!O4</f>
        <v>43862</v>
      </c>
      <c r="D4" s="29">
        <f>+STD_OFFER_RECs!P4</f>
        <v>43891</v>
      </c>
      <c r="E4" s="29">
        <f>+STD_OFFER_RECs!Q4</f>
        <v>43922</v>
      </c>
      <c r="F4" s="29">
        <f>+STD_OFFER_RECs!R4</f>
        <v>43952</v>
      </c>
      <c r="G4" s="29">
        <f>+STD_OFFER_RECs!S4</f>
        <v>43983</v>
      </c>
      <c r="H4" s="29">
        <f>+STD_OFFER_RECs!T4</f>
        <v>44013</v>
      </c>
      <c r="I4" s="29">
        <f>+STD_OFFER_RECs!U4</f>
        <v>44044</v>
      </c>
      <c r="J4" s="29">
        <f>+STD_OFFER_RECs!V4</f>
        <v>44075</v>
      </c>
      <c r="K4" s="29">
        <f>+STD_OFFER_RECs!W4</f>
        <v>44105</v>
      </c>
      <c r="L4" s="29">
        <f>+STD_OFFER_RECs!X4</f>
        <v>44136</v>
      </c>
      <c r="M4" s="29">
        <f>+STD_OFFER_RECs!Y4</f>
        <v>44166</v>
      </c>
      <c r="N4" s="29">
        <f>+STD_OFFER_RECs!Z4</f>
        <v>44197</v>
      </c>
      <c r="O4" s="29">
        <f>+STD_OFFER_RECs!AA4</f>
        <v>44228</v>
      </c>
      <c r="P4" s="29">
        <f>+STD_OFFER_RECs!AB4</f>
        <v>44256</v>
      </c>
      <c r="Q4" s="29">
        <f>+STD_OFFER_RECs!AC4</f>
        <v>44287</v>
      </c>
      <c r="R4" s="29">
        <f>+STD_OFFER_RECs!AD4</f>
        <v>44317</v>
      </c>
      <c r="S4" s="29">
        <f>+STD_OFFER_RECs!AE4</f>
        <v>44348</v>
      </c>
      <c r="T4" s="29">
        <f>+STD_OFFER_RECs!AF4</f>
        <v>44378</v>
      </c>
      <c r="U4" s="29">
        <f>+STD_OFFER_RECs!AG4</f>
        <v>44409</v>
      </c>
      <c r="V4" s="29">
        <f>+STD_OFFER_RECs!AH4</f>
        <v>44440</v>
      </c>
      <c r="W4" s="29">
        <f>+STD_OFFER_RECs!AI4</f>
        <v>44470</v>
      </c>
      <c r="X4" s="29">
        <f>+STD_OFFER_RECs!AJ4</f>
        <v>44501</v>
      </c>
      <c r="Y4" s="29">
        <f>+STD_OFFER_RECs!AK4</f>
        <v>44531</v>
      </c>
      <c r="Z4" s="29">
        <f>+STD_OFFER_RECs!AL4</f>
        <v>44562</v>
      </c>
      <c r="AA4" s="29">
        <f>+STD_OFFER_RECs!AM4</f>
        <v>44593</v>
      </c>
      <c r="AB4" s="29">
        <f>+STD_OFFER_RECs!AN4</f>
        <v>44621</v>
      </c>
      <c r="AC4" s="29">
        <f>+STD_OFFER_RECs!AO4</f>
        <v>44652</v>
      </c>
      <c r="AD4" s="29">
        <f>+STD_OFFER_RECs!AP4</f>
        <v>44682</v>
      </c>
      <c r="AE4" s="29">
        <f>+STD_OFFER_RECs!AQ4</f>
        <v>44713</v>
      </c>
      <c r="AF4" s="29">
        <f>+STD_OFFER_RECs!AR4</f>
        <v>44743</v>
      </c>
      <c r="AG4" s="29">
        <f>+STD_OFFER_RECs!AS4</f>
        <v>44774</v>
      </c>
      <c r="AH4" s="29">
        <f>+STD_OFFER_RECs!AT4</f>
        <v>44805</v>
      </c>
      <c r="AI4" s="29">
        <f>+STD_OFFER_RECs!AU4</f>
        <v>44835</v>
      </c>
      <c r="AJ4" s="29">
        <f>+STD_OFFER_RECs!AV4</f>
        <v>44866</v>
      </c>
      <c r="AK4" s="29">
        <f>+STD_OFFER_RECs!AW4</f>
        <v>44896</v>
      </c>
      <c r="AL4" s="29">
        <f>+STD_OFFER_RECs!AX4</f>
        <v>44927</v>
      </c>
      <c r="AM4" s="29">
        <f>+STD_OFFER_RECs!AY4</f>
        <v>44958</v>
      </c>
      <c r="AN4" s="29">
        <f>+STD_OFFER_RECs!AZ4</f>
        <v>44986</v>
      </c>
      <c r="AO4" s="29">
        <f>+STD_OFFER_RECs!BA4</f>
        <v>45017</v>
      </c>
      <c r="AP4" s="29">
        <f>+STD_OFFER_RECs!BB4</f>
        <v>45047</v>
      </c>
      <c r="AQ4" s="29">
        <f>+STD_OFFER_RECs!BC4</f>
        <v>45078</v>
      </c>
      <c r="AR4" s="29">
        <f>+STD_OFFER_RECs!BD4</f>
        <v>45108</v>
      </c>
      <c r="AS4" s="29">
        <f>+STD_OFFER_RECs!BE4</f>
        <v>45139</v>
      </c>
      <c r="AT4" s="29">
        <f>+STD_OFFER_RECs!BF4</f>
        <v>45170</v>
      </c>
      <c r="AU4" s="29">
        <f>+STD_OFFER_RECs!BG4</f>
        <v>45200</v>
      </c>
      <c r="AV4" s="29">
        <f>+STD_OFFER_RECs!BH4</f>
        <v>45231</v>
      </c>
      <c r="AW4" s="29">
        <f>+STD_OFFER_RECs!BI4</f>
        <v>45261</v>
      </c>
      <c r="AX4" s="29">
        <f>+STD_OFFER_RECs!BJ4</f>
        <v>45292</v>
      </c>
      <c r="AY4" s="29">
        <f>+STD_OFFER_RECs!BK4</f>
        <v>45323</v>
      </c>
      <c r="AZ4" s="29">
        <f>+STD_OFFER_RECs!BL4</f>
        <v>45352</v>
      </c>
      <c r="BA4" s="29">
        <f>+STD_OFFER_RECs!BM4</f>
        <v>45383</v>
      </c>
      <c r="BB4" s="29">
        <f>+STD_OFFER_RECs!BN4</f>
        <v>45413</v>
      </c>
      <c r="BC4" s="29">
        <f>+STD_OFFER_RECs!BO4</f>
        <v>45444</v>
      </c>
      <c r="BD4" s="29">
        <f>+STD_OFFER_RECs!BP4</f>
        <v>45474</v>
      </c>
      <c r="BE4" s="29">
        <f>+STD_OFFER_RECs!BQ4</f>
        <v>45505</v>
      </c>
      <c r="BF4" s="29">
        <f>+STD_OFFER_RECs!BR4</f>
        <v>45536</v>
      </c>
      <c r="BG4" s="29">
        <f>+STD_OFFER_RECs!BS4</f>
        <v>45566</v>
      </c>
      <c r="BH4" s="29">
        <f>+STD_OFFER_RECs!BT4</f>
        <v>45597</v>
      </c>
      <c r="BI4" s="29">
        <f>+STD_OFFER_RECs!BU4</f>
        <v>45627</v>
      </c>
      <c r="BJ4" s="29">
        <f>+STD_OFFER_RECs!BV4</f>
        <v>45658</v>
      </c>
      <c r="BK4" s="29">
        <f>+STD_OFFER_RECs!BW4</f>
        <v>45689</v>
      </c>
      <c r="BL4" s="29">
        <f>+STD_OFFER_RECs!BX4</f>
        <v>45717</v>
      </c>
      <c r="BM4" s="29">
        <f>+STD_OFFER_RECs!BY4</f>
        <v>45748</v>
      </c>
      <c r="BN4" s="29">
        <f>+STD_OFFER_RECs!BZ4</f>
        <v>45778</v>
      </c>
      <c r="BO4" s="29">
        <f>+STD_OFFER_RECs!CA4</f>
        <v>45809</v>
      </c>
      <c r="BP4" s="29">
        <f>+STD_OFFER_RECs!CB4</f>
        <v>45839</v>
      </c>
      <c r="BQ4" s="29">
        <f>+STD_OFFER_RECs!CC4</f>
        <v>45870</v>
      </c>
      <c r="BR4" s="29">
        <f>+STD_OFFER_RECs!CD4</f>
        <v>45901</v>
      </c>
      <c r="BS4" s="29">
        <f>+STD_OFFER_RECs!CE4</f>
        <v>45931</v>
      </c>
      <c r="BT4" s="29">
        <f>+STD_OFFER_RECs!CF4</f>
        <v>45962</v>
      </c>
      <c r="BU4" s="29">
        <f>+STD_OFFER_RECs!CG4</f>
        <v>45992</v>
      </c>
      <c r="BV4" s="29">
        <f>+STD_OFFER_RECs!CH4</f>
        <v>46023</v>
      </c>
      <c r="BW4" s="29">
        <f>+STD_OFFER_RECs!CI4</f>
        <v>46054</v>
      </c>
      <c r="BX4" s="29">
        <f>+STD_OFFER_RECs!CJ4</f>
        <v>46082</v>
      </c>
      <c r="BY4" s="29">
        <f>+STD_OFFER_RECs!CK4</f>
        <v>46113</v>
      </c>
      <c r="BZ4" s="29">
        <f>+STD_OFFER_RECs!CL4</f>
        <v>46143</v>
      </c>
      <c r="CA4" s="29">
        <f>+STD_OFFER_RECs!CM4</f>
        <v>46174</v>
      </c>
      <c r="CB4" s="29">
        <f>+STD_OFFER_RECs!CN4</f>
        <v>46204</v>
      </c>
      <c r="CC4" s="29">
        <f>+STD_OFFER_RECs!CO4</f>
        <v>46235</v>
      </c>
      <c r="CD4" s="29">
        <f>+STD_OFFER_RECs!CP4</f>
        <v>46266</v>
      </c>
      <c r="CE4" s="29">
        <f>+STD_OFFER_RECs!CQ4</f>
        <v>46296</v>
      </c>
      <c r="CF4" s="29">
        <f>+STD_OFFER_RECs!CR4</f>
        <v>46327</v>
      </c>
      <c r="CG4" s="29">
        <f>+STD_OFFER_RECs!CS4</f>
        <v>46357</v>
      </c>
      <c r="CH4" s="29">
        <f>+STD_OFFER_RECs!CT4</f>
        <v>46388</v>
      </c>
      <c r="CI4" s="29">
        <f>+STD_OFFER_RECs!CU4</f>
        <v>46419</v>
      </c>
      <c r="CJ4" s="29">
        <f>+STD_OFFER_RECs!CV4</f>
        <v>46447</v>
      </c>
      <c r="CK4" s="29">
        <f>+STD_OFFER_RECs!CW4</f>
        <v>46478</v>
      </c>
      <c r="CL4" s="29">
        <f>+STD_OFFER_RECs!CX4</f>
        <v>46508</v>
      </c>
      <c r="CM4" s="29">
        <f>+STD_OFFER_RECs!CY4</f>
        <v>46539</v>
      </c>
      <c r="CN4" s="29">
        <f>+STD_OFFER_RECs!CZ4</f>
        <v>46569</v>
      </c>
      <c r="CO4" s="29">
        <f>+STD_OFFER_RECs!DA4</f>
        <v>46600</v>
      </c>
      <c r="CP4" s="29">
        <f>+STD_OFFER_RECs!DB4</f>
        <v>46631</v>
      </c>
      <c r="CQ4" s="29">
        <f>+STD_OFFER_RECs!DC4</f>
        <v>46661</v>
      </c>
      <c r="CR4" s="29">
        <f>+STD_OFFER_RECs!DD4</f>
        <v>46692</v>
      </c>
      <c r="CS4" s="29">
        <f>+STD_OFFER_RECs!DE4</f>
        <v>46722</v>
      </c>
      <c r="CT4" s="29">
        <f>+STD_OFFER_RECs!DF4</f>
        <v>46753</v>
      </c>
      <c r="CU4" s="29">
        <f>+STD_OFFER_RECs!DG4</f>
        <v>46784</v>
      </c>
      <c r="CV4" s="29">
        <f>+STD_OFFER_RECs!DH4</f>
        <v>46813</v>
      </c>
      <c r="CW4" s="29">
        <f>+STD_OFFER_RECs!DI4</f>
        <v>46844</v>
      </c>
      <c r="CX4" s="29">
        <f>+STD_OFFER_RECs!DJ4</f>
        <v>46874</v>
      </c>
      <c r="CY4" s="29">
        <f>+STD_OFFER_RECs!DK4</f>
        <v>46905</v>
      </c>
      <c r="CZ4" s="29">
        <f>+STD_OFFER_RECs!DL4</f>
        <v>46935</v>
      </c>
      <c r="DA4" s="29">
        <f>+STD_OFFER_RECs!DM4</f>
        <v>46966</v>
      </c>
      <c r="DB4" s="29">
        <f>+STD_OFFER_RECs!DN4</f>
        <v>46997</v>
      </c>
      <c r="DC4" s="29">
        <f>+STD_OFFER_RECs!DO4</f>
        <v>47027</v>
      </c>
      <c r="DD4" s="29">
        <f>+STD_OFFER_RECs!DP4</f>
        <v>47058</v>
      </c>
      <c r="DE4" s="29">
        <f>+STD_OFFER_RECs!DQ4</f>
        <v>47088</v>
      </c>
      <c r="DF4" s="29">
        <f>+STD_OFFER_RECs!DR4</f>
        <v>47119</v>
      </c>
      <c r="DG4" s="29">
        <f>+STD_OFFER_RECs!DS4</f>
        <v>47150</v>
      </c>
      <c r="DH4" s="29">
        <f>+STD_OFFER_RECs!DT4</f>
        <v>47178</v>
      </c>
      <c r="DI4" s="29">
        <f>+STD_OFFER_RECs!DU4</f>
        <v>47209</v>
      </c>
      <c r="DJ4" s="29">
        <f>+STD_OFFER_RECs!DV4</f>
        <v>47239</v>
      </c>
      <c r="DK4" s="29">
        <f>+STD_OFFER_RECs!DW4</f>
        <v>47270</v>
      </c>
      <c r="DL4" s="29">
        <f>+STD_OFFER_RECs!DX4</f>
        <v>47300</v>
      </c>
      <c r="DM4" s="29">
        <f>+STD_OFFER_RECs!DY4</f>
        <v>47331</v>
      </c>
      <c r="DN4" s="29">
        <f>+STD_OFFER_RECs!DZ4</f>
        <v>47362</v>
      </c>
      <c r="DO4" s="29">
        <f>+STD_OFFER_RECs!EA4</f>
        <v>47392</v>
      </c>
      <c r="DP4" s="29">
        <f>+STD_OFFER_RECs!EB4</f>
        <v>47423</v>
      </c>
      <c r="DQ4" s="29">
        <f>+STD_OFFER_RECs!EC4</f>
        <v>47453</v>
      </c>
      <c r="DR4" s="29">
        <f>+STD_OFFER_RECs!ED4</f>
        <v>47484</v>
      </c>
      <c r="DS4" s="29">
        <f>+STD_OFFER_RECs!EE4</f>
        <v>47515</v>
      </c>
      <c r="DT4" s="29">
        <f>+STD_OFFER_RECs!EF4</f>
        <v>47543</v>
      </c>
      <c r="DU4" s="29">
        <f>+STD_OFFER_RECs!EG4</f>
        <v>47574</v>
      </c>
      <c r="DV4" s="29">
        <f>+STD_OFFER_RECs!EH4</f>
        <v>47604</v>
      </c>
      <c r="DW4" s="29">
        <f>+STD_OFFER_RECs!EI4</f>
        <v>47635</v>
      </c>
      <c r="DX4" s="29">
        <f>+STD_OFFER_RECs!EJ4</f>
        <v>47665</v>
      </c>
      <c r="DY4" s="29">
        <f>+STD_OFFER_RECs!EK4</f>
        <v>47696</v>
      </c>
      <c r="DZ4" s="29">
        <f>+STD_OFFER_RECs!EL4</f>
        <v>47727</v>
      </c>
      <c r="EA4" s="29">
        <f>+STD_OFFER_RECs!EM4</f>
        <v>47757</v>
      </c>
      <c r="EB4" s="29">
        <f>+STD_OFFER_RECs!EN4</f>
        <v>47788</v>
      </c>
      <c r="EC4" s="29">
        <f>+STD_OFFER_RECs!EO4</f>
        <v>47818</v>
      </c>
      <c r="ED4" s="29">
        <f>+STD_OFFER_RECs!EP4</f>
        <v>47849</v>
      </c>
      <c r="EE4" s="29">
        <f>+STD_OFFER_RECs!EQ4</f>
        <v>47880</v>
      </c>
      <c r="EF4" s="29">
        <f>+STD_OFFER_RECs!ER4</f>
        <v>47908</v>
      </c>
      <c r="EG4" s="29">
        <f>+STD_OFFER_RECs!ES4</f>
        <v>47939</v>
      </c>
      <c r="EH4" s="29">
        <f>+STD_OFFER_RECs!ET4</f>
        <v>47969</v>
      </c>
      <c r="EI4" s="29">
        <f>+STD_OFFER_RECs!EU4</f>
        <v>48000</v>
      </c>
      <c r="EJ4" s="29">
        <f>+STD_OFFER_RECs!EV4</f>
        <v>48030</v>
      </c>
      <c r="EK4" s="29">
        <f>+STD_OFFER_RECs!EW4</f>
        <v>48061</v>
      </c>
      <c r="EL4" s="29">
        <f>+STD_OFFER_RECs!EX4</f>
        <v>48092</v>
      </c>
      <c r="EM4" s="29">
        <f>+STD_OFFER_RECs!EY4</f>
        <v>48122</v>
      </c>
      <c r="EN4" s="29">
        <f>+STD_OFFER_RECs!EZ4</f>
        <v>48153</v>
      </c>
      <c r="EO4" s="29">
        <f>+STD_OFFER_RECs!FA4</f>
        <v>48183</v>
      </c>
      <c r="EP4" s="29">
        <f>+STD_OFFER_RECs!FB4</f>
        <v>48214</v>
      </c>
      <c r="EQ4" s="29">
        <f>+STD_OFFER_RECs!FC4</f>
        <v>48245</v>
      </c>
      <c r="ER4" s="29">
        <f>+STD_OFFER_RECs!FD4</f>
        <v>48274</v>
      </c>
      <c r="ES4" s="29">
        <f>+STD_OFFER_RECs!FE4</f>
        <v>48305</v>
      </c>
      <c r="ET4" s="29">
        <f>+STD_OFFER_RECs!FF4</f>
        <v>48335</v>
      </c>
      <c r="EU4" s="29">
        <f>+STD_OFFER_RECs!FG4</f>
        <v>48366</v>
      </c>
      <c r="EV4" s="29">
        <f>+STD_OFFER_RECs!FH4</f>
        <v>48396</v>
      </c>
      <c r="EW4" s="29">
        <f>+STD_OFFER_RECs!FI4</f>
        <v>48427</v>
      </c>
      <c r="EX4" s="29">
        <f>+STD_OFFER_RECs!FJ4</f>
        <v>48458</v>
      </c>
      <c r="EY4" s="29">
        <f>+STD_OFFER_RECs!FK4</f>
        <v>48488</v>
      </c>
      <c r="EZ4" s="29">
        <f>+STD_OFFER_RECs!FL4</f>
        <v>48519</v>
      </c>
      <c r="FA4" s="29">
        <f>+STD_OFFER_RECs!FM4</f>
        <v>48549</v>
      </c>
      <c r="FB4" s="29">
        <f>+STD_OFFER_RECs!FN4</f>
        <v>48580</v>
      </c>
      <c r="FC4" s="29">
        <f>+STD_OFFER_RECs!FO4</f>
        <v>48611</v>
      </c>
      <c r="FD4" s="29">
        <f>+STD_OFFER_RECs!FP4</f>
        <v>48639</v>
      </c>
      <c r="FE4" s="29">
        <f>+STD_OFFER_RECs!FQ4</f>
        <v>48670</v>
      </c>
      <c r="FF4" s="29">
        <f>+STD_OFFER_RECs!FR4</f>
        <v>48700</v>
      </c>
      <c r="FG4" s="29">
        <f>+STD_OFFER_RECs!FS4</f>
        <v>48731</v>
      </c>
      <c r="FH4" s="29">
        <f>+STD_OFFER_RECs!FT4</f>
        <v>48761</v>
      </c>
      <c r="FI4" s="29">
        <f>+STD_OFFER_RECs!FU4</f>
        <v>48792</v>
      </c>
      <c r="FJ4" s="29">
        <f>+STD_OFFER_RECs!FV4</f>
        <v>48823</v>
      </c>
      <c r="FK4" s="29">
        <f>+STD_OFFER_RECs!FW4</f>
        <v>48853</v>
      </c>
      <c r="FL4" s="29">
        <f>+STD_OFFER_RECs!FX4</f>
        <v>48884</v>
      </c>
      <c r="FM4" s="29">
        <f>+STD_OFFER_RECs!FY4</f>
        <v>48914</v>
      </c>
      <c r="FN4" s="29">
        <f>+STD_OFFER_RECs!FZ4</f>
        <v>48945</v>
      </c>
      <c r="FO4" s="29">
        <f>+STD_OFFER_RECs!GA4</f>
        <v>48976</v>
      </c>
      <c r="FP4" s="29">
        <f>+STD_OFFER_RECs!GB4</f>
        <v>49004</v>
      </c>
      <c r="FQ4" s="29">
        <f>+STD_OFFER_RECs!GC4</f>
        <v>49035</v>
      </c>
      <c r="FR4" s="29">
        <f>+STD_OFFER_RECs!GD4</f>
        <v>49065</v>
      </c>
      <c r="FS4" s="29">
        <f>+STD_OFFER_RECs!GE4</f>
        <v>49096</v>
      </c>
      <c r="FT4" s="29">
        <f>+STD_OFFER_RECs!GF4</f>
        <v>49126</v>
      </c>
      <c r="FU4" s="29">
        <f>+STD_OFFER_RECs!GG4</f>
        <v>49157</v>
      </c>
      <c r="FV4" s="29">
        <f>+STD_OFFER_RECs!GH4</f>
        <v>49188</v>
      </c>
      <c r="FW4" s="29">
        <f>+STD_OFFER_RECs!GI4</f>
        <v>49218</v>
      </c>
      <c r="FX4" s="29">
        <f>+STD_OFFER_RECs!GJ4</f>
        <v>49249</v>
      </c>
      <c r="FY4" s="29">
        <f>+STD_OFFER_RECs!GK4</f>
        <v>49279</v>
      </c>
      <c r="FZ4" s="29">
        <f>+STD_OFFER_RECs!GL4</f>
        <v>49310</v>
      </c>
      <c r="GA4" s="29">
        <f>+STD_OFFER_RECs!GM4</f>
        <v>49341</v>
      </c>
      <c r="GB4" s="29">
        <f>+STD_OFFER_RECs!GN4</f>
        <v>49369</v>
      </c>
      <c r="GC4" s="29">
        <f>+STD_OFFER_RECs!GO4</f>
        <v>49400</v>
      </c>
      <c r="GD4" s="29">
        <f>+STD_OFFER_RECs!GP4</f>
        <v>49430</v>
      </c>
      <c r="GE4" s="29">
        <f>+STD_OFFER_RECs!GQ4</f>
        <v>49461</v>
      </c>
      <c r="GF4" s="29">
        <f>+STD_OFFER_RECs!GR4</f>
        <v>49491</v>
      </c>
      <c r="GG4" s="29">
        <f>+STD_OFFER_RECs!GS4</f>
        <v>49522</v>
      </c>
      <c r="GH4" s="29">
        <f>+STD_OFFER_RECs!GT4</f>
        <v>49553</v>
      </c>
      <c r="GI4" s="29">
        <f>+STD_OFFER_RECs!GU4</f>
        <v>49583</v>
      </c>
      <c r="GJ4" s="29">
        <f>+STD_OFFER_RECs!GV4</f>
        <v>49614</v>
      </c>
      <c r="GK4" s="29">
        <f>+STD_OFFER_RECs!GW4</f>
        <v>49644</v>
      </c>
      <c r="GL4" s="29">
        <f>+STD_OFFER_RECs!GX4</f>
        <v>49675</v>
      </c>
      <c r="GM4" s="29">
        <f>+STD_OFFER_RECs!GY4</f>
        <v>49706</v>
      </c>
      <c r="GN4" s="29">
        <f>+STD_OFFER_RECs!GZ4</f>
        <v>49735</v>
      </c>
      <c r="GO4" s="29">
        <f>+STD_OFFER_RECs!HA4</f>
        <v>49766</v>
      </c>
      <c r="GP4" s="29">
        <f>+STD_OFFER_RECs!HB4</f>
        <v>49796</v>
      </c>
      <c r="GQ4" s="29">
        <f>+STD_OFFER_RECs!HC4</f>
        <v>49827</v>
      </c>
      <c r="GR4" s="29">
        <f>+STD_OFFER_RECs!HD4</f>
        <v>49857</v>
      </c>
      <c r="GS4" s="29">
        <f>+STD_OFFER_RECs!HE4</f>
        <v>49888</v>
      </c>
      <c r="GT4" s="29">
        <f>+STD_OFFER_RECs!HF4</f>
        <v>49919</v>
      </c>
      <c r="GU4" s="29">
        <f>+STD_OFFER_RECs!HG4</f>
        <v>49949</v>
      </c>
      <c r="GV4" s="29">
        <f>+STD_OFFER_RECs!HH4</f>
        <v>49980</v>
      </c>
      <c r="GW4" s="29">
        <f>+STD_OFFER_RECs!HI4</f>
        <v>50010</v>
      </c>
      <c r="GX4" s="29">
        <f>+STD_OFFER_RECs!HJ4</f>
        <v>50041</v>
      </c>
      <c r="GY4" s="29">
        <f>+STD_OFFER_RECs!HK4</f>
        <v>50072</v>
      </c>
      <c r="GZ4" s="29">
        <f>+STD_OFFER_RECs!HL4</f>
        <v>50100</v>
      </c>
      <c r="HA4" s="29">
        <f>+STD_OFFER_RECs!HM4</f>
        <v>50131</v>
      </c>
      <c r="HB4" s="29">
        <f>+STD_OFFER_RECs!HN4</f>
        <v>50161</v>
      </c>
      <c r="HC4" s="29">
        <f>+STD_OFFER_RECs!HO4</f>
        <v>50192</v>
      </c>
      <c r="HD4" s="29">
        <f>+STD_OFFER_RECs!HP4</f>
        <v>50222</v>
      </c>
      <c r="HE4" s="29">
        <f>+STD_OFFER_RECs!HQ4</f>
        <v>50253</v>
      </c>
      <c r="HF4" s="29">
        <f>+STD_OFFER_RECs!HR4</f>
        <v>50284</v>
      </c>
      <c r="HG4" s="29">
        <f>+STD_OFFER_RECs!HS4</f>
        <v>50314</v>
      </c>
      <c r="HH4" s="29">
        <f>+STD_OFFER_RECs!HT4</f>
        <v>50345</v>
      </c>
      <c r="HI4" s="29">
        <f>+STD_OFFER_RECs!HU4</f>
        <v>50375</v>
      </c>
      <c r="HJ4" s="29">
        <f>+STD_OFFER_RECs!HV4</f>
        <v>50406</v>
      </c>
      <c r="HK4" s="29">
        <f>+STD_OFFER_RECs!HW4</f>
        <v>50437</v>
      </c>
      <c r="HL4" s="29">
        <f>+STD_OFFER_RECs!HX4</f>
        <v>50465</v>
      </c>
      <c r="HM4" s="29">
        <f>+STD_OFFER_RECs!HY4</f>
        <v>50496</v>
      </c>
      <c r="HN4" s="29">
        <f>+STD_OFFER_RECs!HZ4</f>
        <v>50526</v>
      </c>
      <c r="HO4" s="29">
        <f>+STD_OFFER_RECs!IA4</f>
        <v>50557</v>
      </c>
      <c r="HP4" s="29">
        <f>+STD_OFFER_RECs!IB4</f>
        <v>50587</v>
      </c>
      <c r="HQ4" s="29">
        <f>+STD_OFFER_RECs!IC4</f>
        <v>50618</v>
      </c>
      <c r="HR4" s="29">
        <f>+STD_OFFER_RECs!ID4</f>
        <v>50649</v>
      </c>
      <c r="HS4" s="29">
        <f>+STD_OFFER_RECs!IE4</f>
        <v>50679</v>
      </c>
      <c r="HT4" s="29">
        <f>+STD_OFFER_RECs!IF4</f>
        <v>50710</v>
      </c>
      <c r="HU4" s="29">
        <f>+STD_OFFER_RECs!IG4</f>
        <v>50740</v>
      </c>
      <c r="HV4" s="29">
        <f>+STD_OFFER_RECs!IH4</f>
        <v>50771</v>
      </c>
      <c r="HW4" s="29">
        <f>+STD_OFFER_RECs!II4</f>
        <v>50802</v>
      </c>
      <c r="HX4" s="29">
        <f>+STD_OFFER_RECs!IJ4</f>
        <v>50830</v>
      </c>
      <c r="HY4" s="29">
        <f>+STD_OFFER_RECs!IK4</f>
        <v>50861</v>
      </c>
      <c r="HZ4" s="29">
        <f>+STD_OFFER_RECs!IL4</f>
        <v>50891</v>
      </c>
      <c r="IA4" s="29">
        <f>+STD_OFFER_RECs!IM4</f>
        <v>50922</v>
      </c>
      <c r="IB4" s="29">
        <f>+STD_OFFER_RECs!IN4</f>
        <v>50952</v>
      </c>
      <c r="IC4" s="29">
        <f>+STD_OFFER_RECs!IO4</f>
        <v>50983</v>
      </c>
      <c r="ID4" s="29">
        <f>+STD_OFFER_RECs!IP4</f>
        <v>51014</v>
      </c>
      <c r="IE4" s="29">
        <f>+STD_OFFER_RECs!IQ4</f>
        <v>51044</v>
      </c>
      <c r="IF4" s="29">
        <f>+STD_OFFER_RECs!IR4</f>
        <v>51075</v>
      </c>
      <c r="IG4" s="29">
        <f>+STD_OFFER_RECs!IS4</f>
        <v>51105</v>
      </c>
      <c r="IH4" s="29">
        <f>+STD_OFFER_RECs!IT4</f>
        <v>51136</v>
      </c>
      <c r="II4" s="29">
        <f>+STD_OFFER_RECs!IU4</f>
        <v>51167</v>
      </c>
      <c r="IJ4" s="29">
        <f>+STD_OFFER_RECs!IV4</f>
        <v>51196</v>
      </c>
      <c r="IK4" s="29">
        <f>+STD_OFFER_RECs!IW4</f>
        <v>51227</v>
      </c>
      <c r="IL4" s="29">
        <f>+STD_OFFER_RECs!IX4</f>
        <v>51257</v>
      </c>
      <c r="IM4" s="29">
        <f>+STD_OFFER_RECs!IY4</f>
        <v>51288</v>
      </c>
      <c r="IN4" s="29">
        <f>+STD_OFFER_RECs!IZ4</f>
        <v>51318</v>
      </c>
      <c r="IO4" s="29">
        <f>+STD_OFFER_RECs!JA4</f>
        <v>51349</v>
      </c>
      <c r="IP4" s="29">
        <f>+STD_OFFER_RECs!JB4</f>
        <v>51380</v>
      </c>
      <c r="IQ4" s="29">
        <f>+STD_OFFER_RECs!JC4</f>
        <v>51410</v>
      </c>
      <c r="IR4" s="29">
        <f>+STD_OFFER_RECs!JD4</f>
        <v>51441</v>
      </c>
      <c r="IS4" s="29">
        <f>+STD_OFFER_RECs!JE4</f>
        <v>51471</v>
      </c>
      <c r="IT4" s="29">
        <f>+STD_OFFER_RECs!JF4</f>
        <v>51502</v>
      </c>
      <c r="IU4" s="29">
        <f>+STD_OFFER_RECs!JG4</f>
        <v>51533</v>
      </c>
      <c r="IV4" s="29">
        <f>+STD_OFFER_RECs!JH4</f>
        <v>51561</v>
      </c>
      <c r="IW4" s="29">
        <f>+STD_OFFER_RECs!JI4</f>
        <v>51592</v>
      </c>
      <c r="IX4" s="29">
        <f>+STD_OFFER_RECs!JJ4</f>
        <v>51622</v>
      </c>
      <c r="IY4" s="29">
        <f>+STD_OFFER_RECs!JK4</f>
        <v>51653</v>
      </c>
      <c r="IZ4" s="29">
        <f>+STD_OFFER_RECs!JL4</f>
        <v>51683</v>
      </c>
      <c r="JA4" s="29">
        <f>+STD_OFFER_RECs!JM4</f>
        <v>51714</v>
      </c>
      <c r="JB4" s="29">
        <f>+STD_OFFER_RECs!JN4</f>
        <v>51745</v>
      </c>
      <c r="JC4" s="29">
        <f>+STD_OFFER_RECs!JO4</f>
        <v>51775</v>
      </c>
      <c r="JD4" s="29">
        <f>+STD_OFFER_RECs!JP4</f>
        <v>51806</v>
      </c>
      <c r="JE4" s="29">
        <f>+STD_OFFER_RECs!JQ4</f>
        <v>51836</v>
      </c>
      <c r="JF4" s="29">
        <f>+STD_OFFER_RECs!JR4</f>
        <v>51867</v>
      </c>
      <c r="JG4" s="29">
        <f>+STD_OFFER_RECs!JS4</f>
        <v>51898</v>
      </c>
      <c r="JH4" s="29">
        <f>+STD_OFFER_RECs!JT4</f>
        <v>51926</v>
      </c>
      <c r="JI4" s="29">
        <f>+STD_OFFER_RECs!JU4</f>
        <v>51957</v>
      </c>
      <c r="JJ4" s="29">
        <f>+STD_OFFER_RECs!JV4</f>
        <v>51987</v>
      </c>
      <c r="JK4" s="29">
        <f>+STD_OFFER_RECs!JW4</f>
        <v>52018</v>
      </c>
      <c r="JL4" s="29">
        <f>+STD_OFFER_RECs!JX4</f>
        <v>52048</v>
      </c>
      <c r="JM4" s="29">
        <f>+STD_OFFER_RECs!JY4</f>
        <v>52079</v>
      </c>
      <c r="JN4" s="29">
        <f>+STD_OFFER_RECs!JZ4</f>
        <v>52110</v>
      </c>
      <c r="JO4" s="29">
        <f>+STD_OFFER_RECs!KA4</f>
        <v>52140</v>
      </c>
      <c r="JP4" s="29">
        <f>+STD_OFFER_RECs!KB4</f>
        <v>52171</v>
      </c>
      <c r="JQ4" s="29">
        <f>+STD_OFFER_RECs!KC4</f>
        <v>52201</v>
      </c>
      <c r="JR4" s="29">
        <f>+STD_OFFER_RECs!KD4</f>
        <v>52232</v>
      </c>
      <c r="JS4" s="29">
        <f>+STD_OFFER_RECs!KE4</f>
        <v>52263</v>
      </c>
      <c r="JT4" s="29">
        <f>+STD_OFFER_RECs!KF4</f>
        <v>52291</v>
      </c>
      <c r="JU4" s="29">
        <f>+STD_OFFER_RECs!KG4</f>
        <v>52322</v>
      </c>
      <c r="JV4" s="29">
        <f>+STD_OFFER_RECs!KH4</f>
        <v>52352</v>
      </c>
      <c r="JW4" s="29">
        <f>+STD_OFFER_RECs!KI4</f>
        <v>52383</v>
      </c>
      <c r="JX4" s="29">
        <f>+STD_OFFER_RECs!KJ4</f>
        <v>52413</v>
      </c>
      <c r="JY4" s="29">
        <f>+STD_OFFER_RECs!KK4</f>
        <v>52444</v>
      </c>
      <c r="JZ4" s="29">
        <f>+STD_OFFER_RECs!KL4</f>
        <v>52475</v>
      </c>
      <c r="KA4" s="29">
        <f>+STD_OFFER_RECs!KM4</f>
        <v>52505</v>
      </c>
      <c r="KB4" s="29">
        <f>+STD_OFFER_RECs!KN4</f>
        <v>52536</v>
      </c>
      <c r="KC4" s="29">
        <f>+STD_OFFER_RECs!KO4</f>
        <v>52566</v>
      </c>
      <c r="KD4" s="29">
        <f>+STD_OFFER_RECs!KP4</f>
        <v>52597</v>
      </c>
      <c r="KE4" s="29">
        <f>+STD_OFFER_RECs!KQ4</f>
        <v>52628</v>
      </c>
      <c r="KF4" s="29">
        <f>+STD_OFFER_RECs!KR4</f>
        <v>52657</v>
      </c>
      <c r="KG4" s="29">
        <f>+STD_OFFER_RECs!KS4</f>
        <v>52688</v>
      </c>
      <c r="KH4" s="29">
        <f>+STD_OFFER_RECs!KT4</f>
        <v>52718</v>
      </c>
      <c r="KI4" s="29">
        <f>+STD_OFFER_RECs!KU4</f>
        <v>52749</v>
      </c>
      <c r="KJ4" s="29">
        <f>+STD_OFFER_RECs!KV4</f>
        <v>52779</v>
      </c>
      <c r="KK4" s="29">
        <f>+STD_OFFER_RECs!KW4</f>
        <v>52810</v>
      </c>
      <c r="KL4" s="29">
        <f>+STD_OFFER_RECs!KX4</f>
        <v>52841</v>
      </c>
      <c r="KM4" s="29">
        <f>+STD_OFFER_RECs!KY4</f>
        <v>52871</v>
      </c>
      <c r="KN4" s="29">
        <f>+STD_OFFER_RECs!KZ4</f>
        <v>52902</v>
      </c>
      <c r="KO4" s="29">
        <f>+STD_OFFER_RECs!LA4</f>
        <v>52932</v>
      </c>
      <c r="KP4" s="29">
        <f>+STD_OFFER_RECs!LB4</f>
        <v>52963</v>
      </c>
      <c r="KQ4" s="29">
        <f>+STD_OFFER_RECs!LC4</f>
        <v>52994</v>
      </c>
      <c r="KR4" s="29">
        <f>+STD_OFFER_RECs!LD4</f>
        <v>53022</v>
      </c>
      <c r="KS4" s="29">
        <f>+STD_OFFER_RECs!LE4</f>
        <v>53053</v>
      </c>
      <c r="KT4" s="29">
        <f>+STD_OFFER_RECs!LF4</f>
        <v>53083</v>
      </c>
      <c r="KU4" s="29">
        <f>+STD_OFFER_RECs!LG4</f>
        <v>53114</v>
      </c>
      <c r="KV4" s="29">
        <f>+STD_OFFER_RECs!LH4</f>
        <v>53144</v>
      </c>
      <c r="KW4" s="29">
        <f>+STD_OFFER_RECs!LI4</f>
        <v>53175</v>
      </c>
      <c r="KX4" s="29">
        <f>+STD_OFFER_RECs!LJ4</f>
        <v>53206</v>
      </c>
      <c r="KY4" s="29">
        <f>+STD_OFFER_RECs!LK4</f>
        <v>53236</v>
      </c>
      <c r="KZ4" s="29">
        <f>+STD_OFFER_RECs!LL4</f>
        <v>53267</v>
      </c>
      <c r="LA4" s="29">
        <f>+STD_OFFER_RECs!LM4</f>
        <v>53297</v>
      </c>
      <c r="LB4" s="29">
        <f>+STD_OFFER_RECs!LN4</f>
        <v>53328</v>
      </c>
      <c r="LC4" s="29">
        <f>+STD_OFFER_RECs!LO4</f>
        <v>53359</v>
      </c>
      <c r="LD4" s="29">
        <f>+STD_OFFER_RECs!LP4</f>
        <v>53387</v>
      </c>
      <c r="LE4" s="29">
        <f>+STD_OFFER_RECs!LQ4</f>
        <v>53418</v>
      </c>
      <c r="LF4" s="29">
        <f>+STD_OFFER_RECs!LR4</f>
        <v>53448</v>
      </c>
      <c r="LG4" s="29">
        <f>+STD_OFFER_RECs!LS4</f>
        <v>53479</v>
      </c>
      <c r="LH4" s="29">
        <f>+STD_OFFER_RECs!LT4</f>
        <v>53509</v>
      </c>
      <c r="LI4" s="29">
        <f>+STD_OFFER_RECs!LU4</f>
        <v>53540</v>
      </c>
      <c r="LJ4" s="29">
        <f>+STD_OFFER_RECs!LV4</f>
        <v>53571</v>
      </c>
      <c r="LK4" s="29">
        <f>+STD_OFFER_RECs!LW4</f>
        <v>53601</v>
      </c>
      <c r="LL4" s="29">
        <f>+STD_OFFER_RECs!LX4</f>
        <v>53632</v>
      </c>
      <c r="LM4" s="29">
        <f>+STD_OFFER_RECs!LY4</f>
        <v>53662</v>
      </c>
      <c r="LN4" s="29">
        <f>+STD_OFFER_RECs!LZ4</f>
        <v>53693</v>
      </c>
      <c r="LO4" s="29">
        <f>+STD_OFFER_RECs!MA4</f>
        <v>53724</v>
      </c>
      <c r="LP4" s="29">
        <f>+STD_OFFER_RECs!MB4</f>
        <v>53752</v>
      </c>
      <c r="LQ4" s="29">
        <f>+STD_OFFER_RECs!MC4</f>
        <v>53783</v>
      </c>
      <c r="LR4" s="29">
        <f>+STD_OFFER_RECs!MD4</f>
        <v>53813</v>
      </c>
      <c r="LS4" s="29">
        <f>+STD_OFFER_RECs!ME4</f>
        <v>53844</v>
      </c>
      <c r="LT4" s="29">
        <f>+STD_OFFER_RECs!MF4</f>
        <v>53874</v>
      </c>
      <c r="LU4" s="29">
        <f>+STD_OFFER_RECs!MG4</f>
        <v>53905</v>
      </c>
      <c r="LV4" s="29">
        <f>+STD_OFFER_RECs!MH4</f>
        <v>53936</v>
      </c>
      <c r="LW4" s="29">
        <f>+STD_OFFER_RECs!MI4</f>
        <v>53966</v>
      </c>
      <c r="LX4" s="29">
        <f>+STD_OFFER_RECs!MJ4</f>
        <v>53997</v>
      </c>
      <c r="LY4" s="29">
        <f>+STD_OFFER_RECs!MK4</f>
        <v>54027</v>
      </c>
      <c r="LZ4" s="29">
        <f>+STD_OFFER_RECs!ML4</f>
        <v>54058</v>
      </c>
      <c r="MA4" s="29">
        <f>+STD_OFFER_RECs!MM4</f>
        <v>54089</v>
      </c>
      <c r="MB4" s="29">
        <f>+STD_OFFER_RECs!MN4</f>
        <v>54118</v>
      </c>
      <c r="MC4" s="29">
        <f>+STD_OFFER_RECs!MO4</f>
        <v>54149</v>
      </c>
      <c r="MD4" s="29">
        <f>+STD_OFFER_RECs!MP4</f>
        <v>54179</v>
      </c>
      <c r="ME4" s="29">
        <f>+STD_OFFER_RECs!MQ4</f>
        <v>54210</v>
      </c>
      <c r="MF4" s="29">
        <f>+STD_OFFER_RECs!MR4</f>
        <v>54240</v>
      </c>
      <c r="MG4" s="29">
        <f>+STD_OFFER_RECs!MS4</f>
        <v>54271</v>
      </c>
      <c r="MH4" s="29">
        <f>+STD_OFFER_RECs!MT4</f>
        <v>54302</v>
      </c>
      <c r="MI4" s="29">
        <f>+STD_OFFER_RECs!MU4</f>
        <v>54332</v>
      </c>
      <c r="MJ4" s="29">
        <f>+STD_OFFER_RECs!MV4</f>
        <v>54363</v>
      </c>
      <c r="MK4" s="29">
        <f>+STD_OFFER_RECs!MW4</f>
        <v>54393</v>
      </c>
      <c r="ML4" s="29">
        <f>+STD_OFFER_RECs!MX4</f>
        <v>54424</v>
      </c>
      <c r="MM4" s="29">
        <f>+STD_OFFER_RECs!MY4</f>
        <v>54455</v>
      </c>
      <c r="MN4" s="29">
        <f>+STD_OFFER_RECs!MZ4</f>
        <v>54483</v>
      </c>
      <c r="MO4" s="29">
        <f>+STD_OFFER_RECs!NA4</f>
        <v>54514</v>
      </c>
      <c r="MP4" s="29">
        <f>+STD_OFFER_RECs!NB4</f>
        <v>54544</v>
      </c>
      <c r="MQ4" s="29">
        <f>+STD_OFFER_RECs!NC4</f>
        <v>54575</v>
      </c>
      <c r="MR4" s="29">
        <f>+STD_OFFER_RECs!ND4</f>
        <v>54605</v>
      </c>
      <c r="MS4" s="29">
        <f>+STD_OFFER_RECs!NE4</f>
        <v>54636</v>
      </c>
      <c r="MT4" s="29">
        <f>+STD_OFFER_RECs!NF4</f>
        <v>54667</v>
      </c>
      <c r="MU4" s="29">
        <f>+STD_OFFER_RECs!NG4</f>
        <v>54697</v>
      </c>
      <c r="MV4" s="29">
        <f>+STD_OFFER_RECs!NH4</f>
        <v>54728</v>
      </c>
      <c r="MW4" s="29">
        <f>+STD_OFFER_RECs!NI4</f>
        <v>54758</v>
      </c>
      <c r="MX4" s="29">
        <f>+STD_OFFER_RECs!NJ4</f>
        <v>54789</v>
      </c>
      <c r="MY4" s="29">
        <f>+STD_OFFER_RECs!NK4</f>
        <v>54820</v>
      </c>
      <c r="MZ4" s="29">
        <f>+STD_OFFER_RECs!NL4</f>
        <v>54848</v>
      </c>
      <c r="NA4" s="29">
        <f>+STD_OFFER_RECs!NM4</f>
        <v>54879</v>
      </c>
      <c r="NB4" s="29">
        <f>+STD_OFFER_RECs!NN4</f>
        <v>54909</v>
      </c>
      <c r="NC4" s="29">
        <f>+STD_OFFER_RECs!NO4</f>
        <v>54940</v>
      </c>
      <c r="ND4" s="29">
        <f>+STD_OFFER_RECs!NP4</f>
        <v>54970</v>
      </c>
      <c r="NE4" s="29">
        <f>+STD_OFFER_RECs!NQ4</f>
        <v>55001</v>
      </c>
      <c r="NF4" s="29">
        <f>+STD_OFFER_RECs!NR4</f>
        <v>55032</v>
      </c>
      <c r="NG4" s="29">
        <f>+STD_OFFER_RECs!NS4</f>
        <v>55062</v>
      </c>
      <c r="NH4" s="29">
        <f>+STD_OFFER_RECs!NT4</f>
        <v>55093</v>
      </c>
      <c r="NI4" s="29">
        <f>+STD_OFFER_RECs!NU4</f>
        <v>55123</v>
      </c>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row>
    <row r="5" spans="1:405" x14ac:dyDescent="0.25">
      <c r="A5" s="58" t="s">
        <v>19</v>
      </c>
      <c r="B5" s="22">
        <v>2.8490000000000002</v>
      </c>
      <c r="C5" s="22">
        <v>2.2330000000000001</v>
      </c>
      <c r="D5" s="22">
        <v>5.8730000000000002</v>
      </c>
      <c r="E5" s="22">
        <v>11.022</v>
      </c>
      <c r="F5" s="22">
        <v>12.625</v>
      </c>
      <c r="G5" s="22">
        <v>20.741</v>
      </c>
      <c r="H5" s="22">
        <v>15.965</v>
      </c>
      <c r="I5" s="22">
        <v>14.7</v>
      </c>
      <c r="J5" s="22">
        <v>16.056999999999999</v>
      </c>
      <c r="K5" s="22">
        <v>9.343</v>
      </c>
      <c r="L5" s="22">
        <v>8.5749999999999993</v>
      </c>
      <c r="M5" s="22">
        <v>2.5369999999999999</v>
      </c>
      <c r="N5" s="22">
        <v>2.6379999999999999</v>
      </c>
      <c r="O5" s="22">
        <v>1.411</v>
      </c>
      <c r="P5" s="22">
        <v>5.7089999999999996</v>
      </c>
      <c r="Q5" s="22">
        <v>20.254000000000001</v>
      </c>
      <c r="R5" s="22">
        <v>12.589</v>
      </c>
      <c r="S5" s="22">
        <v>24.538</v>
      </c>
      <c r="T5" s="22">
        <v>25.143000000000001</v>
      </c>
      <c r="U5" s="22">
        <v>18.707999999999998</v>
      </c>
      <c r="V5" s="22">
        <v>42.944000000000003</v>
      </c>
      <c r="W5" s="22">
        <v>18.975000000000001</v>
      </c>
      <c r="X5" s="22">
        <v>13.456</v>
      </c>
      <c r="Y5" s="22">
        <v>7.056</v>
      </c>
      <c r="Z5" s="35">
        <f>+N5*(1+$Z$2)</f>
        <v>2.66438</v>
      </c>
      <c r="AA5" s="35">
        <f t="shared" ref="AA5:AA16" si="11">+O5*(1+$Z$2)</f>
        <v>1.4251100000000001</v>
      </c>
      <c r="AB5" s="35">
        <f t="shared" ref="AB5:AB16" si="12">+P5*(1+$Z$2)</f>
        <v>5.7660899999999993</v>
      </c>
      <c r="AC5" s="35">
        <f t="shared" ref="AC5:AC16" si="13">+Q5*(1+$Z$2)</f>
        <v>20.45654</v>
      </c>
      <c r="AD5" s="35">
        <f t="shared" ref="AD5:AD16" si="14">+R5*(1+$Z$2)</f>
        <v>12.71489</v>
      </c>
      <c r="AE5" s="35">
        <f t="shared" ref="AE5:AE16" si="15">+S5*(1+$Z$2)</f>
        <v>24.783380000000001</v>
      </c>
      <c r="AF5" s="35">
        <f t="shared" ref="AF5:AF16" si="16">+T5*(1+$Z$2)</f>
        <v>25.39443</v>
      </c>
      <c r="AG5" s="35">
        <f t="shared" ref="AG5:AG16" si="17">+U5*(1+$Z$2)</f>
        <v>18.89508</v>
      </c>
      <c r="AH5" s="35">
        <f t="shared" ref="AH5:AH16" si="18">+V5*(1+$Z$2)</f>
        <v>43.373440000000002</v>
      </c>
      <c r="AI5" s="35">
        <f t="shared" ref="AI5:AI16" si="19">+W5*(1+$Z$2)</f>
        <v>19.164750000000002</v>
      </c>
      <c r="AJ5" s="35">
        <f t="shared" ref="AJ5:AJ16" si="20">+X5*(1+$Z$2)</f>
        <v>13.59056</v>
      </c>
      <c r="AK5" s="35">
        <f t="shared" ref="AK5:AK16" si="21">+Y5*(1+$Z$2)</f>
        <v>7.1265600000000004</v>
      </c>
      <c r="AL5" s="35">
        <f t="shared" ref="AL5:AL16" si="22">+Z5*(1+$Z$2)</f>
        <v>2.6910238</v>
      </c>
      <c r="AM5" s="35">
        <f t="shared" ref="AM5:AM16" si="23">+AA5*(1+$Z$2)</f>
        <v>1.4393611000000002</v>
      </c>
      <c r="AN5" s="35">
        <f t="shared" ref="AN5:AN16" si="24">+AB5*(1+$Z$2)</f>
        <v>5.8237508999999994</v>
      </c>
      <c r="AO5" s="35">
        <f t="shared" ref="AO5:AO16" si="25">+AC5*(1+$Z$2)</f>
        <v>20.6611054</v>
      </c>
      <c r="AP5" s="35">
        <f t="shared" ref="AP5:AP16" si="26">+AD5*(1+$Z$2)</f>
        <v>12.8420389</v>
      </c>
      <c r="AQ5" s="35">
        <f t="shared" ref="AQ5:AQ16" si="27">+AE5*(1+$Z$2)</f>
        <v>25.0312138</v>
      </c>
      <c r="AR5" s="35">
        <f t="shared" ref="AR5:AR16" si="28">+AF5*(1+$Z$2)</f>
        <v>25.6483743</v>
      </c>
      <c r="AS5" s="35">
        <f t="shared" ref="AS5:AS16" si="29">+AG5*(1+$Z$2)</f>
        <v>19.084030800000001</v>
      </c>
      <c r="AT5" s="35">
        <f t="shared" ref="AT5:AT16" si="30">+AH5*(1+$Z$2)</f>
        <v>43.807174400000001</v>
      </c>
      <c r="AU5" s="35">
        <f t="shared" ref="AU5:AU16" si="31">+AI5*(1+$Z$2)</f>
        <v>19.3563975</v>
      </c>
      <c r="AV5" s="35">
        <f t="shared" ref="AV5:AV16" si="32">+AJ5*(1+$Z$2)</f>
        <v>13.726465600000001</v>
      </c>
      <c r="AW5" s="35">
        <f t="shared" ref="AW5:AW16" si="33">+AK5*(1+$Z$2)</f>
        <v>7.1978256000000007</v>
      </c>
      <c r="AX5" s="35">
        <f t="shared" ref="AX5:AX16" si="34">+AL5*(1+$Z$2)</f>
        <v>2.7179340380000001</v>
      </c>
      <c r="AY5" s="35">
        <f t="shared" ref="AY5:AY16" si="35">+AM5*(1+$Z$2)</f>
        <v>1.4537547110000002</v>
      </c>
      <c r="AZ5" s="35">
        <f t="shared" ref="AZ5:AZ16" si="36">+AN5*(1+$Z$2)</f>
        <v>5.8819884089999999</v>
      </c>
      <c r="BA5" s="35">
        <f t="shared" ref="BA5:BA16" si="37">+AO5*(1+$Z$2)</f>
        <v>20.867716454</v>
      </c>
      <c r="BB5" s="35">
        <f t="shared" ref="BB5:BB16" si="38">+AP5*(1+$Z$2)</f>
        <v>12.970459289000001</v>
      </c>
      <c r="BC5" s="35">
        <f t="shared" ref="BC5:BC16" si="39">+AQ5*(1+$Z$2)</f>
        <v>25.281525938000001</v>
      </c>
      <c r="BD5" s="35">
        <f t="shared" ref="BD5:BD16" si="40">+AR5*(1+$Z$2)</f>
        <v>25.904858043000001</v>
      </c>
      <c r="BE5" s="35">
        <f t="shared" ref="BE5:BE16" si="41">+AS5*(1+$Z$2)</f>
        <v>19.274871107999999</v>
      </c>
      <c r="BF5" s="35">
        <f t="shared" ref="BF5:BF16" si="42">+AT5*(1+$Z$2)</f>
        <v>44.245246143999999</v>
      </c>
      <c r="BG5" s="35">
        <f t="shared" ref="BG5:BG16" si="43">+AU5*(1+$Z$2)</f>
        <v>19.549961475</v>
      </c>
      <c r="BH5" s="35">
        <f t="shared" ref="BH5:BH16" si="44">+AV5*(1+$Z$2)</f>
        <v>13.863730256</v>
      </c>
      <c r="BI5" s="35">
        <f t="shared" ref="BI5:BI16" si="45">+AW5*(1+$Z$2)</f>
        <v>7.2698038560000011</v>
      </c>
      <c r="BJ5" s="35">
        <f t="shared" ref="BJ5:BJ16" si="46">+AX5*(1+$Z$2)</f>
        <v>2.7451133783800001</v>
      </c>
      <c r="BK5" s="35">
        <f t="shared" ref="BK5:BK16" si="47">+AY5*(1+$Z$2)</f>
        <v>1.4682922581100002</v>
      </c>
      <c r="BL5" s="35">
        <f t="shared" ref="BL5:BL16" si="48">+AZ5*(1+$Z$2)</f>
        <v>5.9408082930899999</v>
      </c>
      <c r="BM5" s="35">
        <f t="shared" ref="BM5:BM16" si="49">+BA5*(1+$Z$2)</f>
        <v>21.076393618539999</v>
      </c>
      <c r="BN5" s="35">
        <f t="shared" ref="BN5:BN16" si="50">+BB5*(1+$Z$2)</f>
        <v>13.100163881890001</v>
      </c>
      <c r="BO5" s="35">
        <f t="shared" ref="BO5:BO16" si="51">+BC5*(1+$Z$2)</f>
        <v>25.534341197380002</v>
      </c>
      <c r="BP5" s="35">
        <f t="shared" ref="BP5:BP16" si="52">+BD5*(1+$Z$2)</f>
        <v>26.163906623430002</v>
      </c>
      <c r="BQ5" s="35">
        <f t="shared" ref="BQ5:BQ16" si="53">+BE5*(1+$Z$2)</f>
        <v>19.467619819079999</v>
      </c>
      <c r="BR5" s="35">
        <f t="shared" ref="BR5:BR16" si="54">+BF5*(1+$Z$2)</f>
        <v>44.687698605439998</v>
      </c>
      <c r="BS5" s="35">
        <f t="shared" ref="BS5:BS16" si="55">+BG5*(1+$Z$2)</f>
        <v>19.745461089750002</v>
      </c>
      <c r="BT5" s="35">
        <f t="shared" ref="BT5:BT16" si="56">+BH5*(1+$Z$2)</f>
        <v>14.00236755856</v>
      </c>
      <c r="BU5" s="35">
        <f t="shared" ref="BU5:BU16" si="57">+BI5*(1+$Z$2)</f>
        <v>7.3425018945600016</v>
      </c>
      <c r="BV5" s="35">
        <f t="shared" ref="BV5:BV16" si="58">+BJ5*(1+$Z$2)</f>
        <v>2.7725645121638003</v>
      </c>
      <c r="BW5" s="35">
        <f t="shared" ref="BW5:BW16" si="59">+BK5*(1+$Z$2)</f>
        <v>1.4829751806911002</v>
      </c>
      <c r="BX5" s="35">
        <f t="shared" ref="BX5:BX16" si="60">+BL5*(1+$Z$2)</f>
        <v>6.0002163760208997</v>
      </c>
      <c r="BY5" s="35">
        <f t="shared" ref="BY5:BY16" si="61">+BM5*(1+$Z$2)</f>
        <v>21.2871575547254</v>
      </c>
      <c r="BZ5" s="35">
        <f t="shared" ref="BZ5:BZ16" si="62">+BN5*(1+$Z$2)</f>
        <v>13.231165520708901</v>
      </c>
      <c r="CA5" s="35">
        <f t="shared" ref="CA5:CA16" si="63">+BO5*(1+$Z$2)</f>
        <v>25.789684609353802</v>
      </c>
      <c r="CB5" s="35">
        <f t="shared" ref="CB5:CB16" si="64">+BP5*(1+$Z$2)</f>
        <v>26.4255456896643</v>
      </c>
      <c r="CC5" s="35">
        <f t="shared" ref="CC5:CC16" si="65">+BQ5*(1+$Z$2)</f>
        <v>19.662296017270801</v>
      </c>
      <c r="CD5" s="35">
        <f t="shared" ref="CD5:CD16" si="66">+BR5*(1+$Z$2)</f>
        <v>45.134575591494396</v>
      </c>
      <c r="CE5" s="35">
        <f t="shared" ref="CE5:CE16" si="67">+BS5*(1+$Z$2)</f>
        <v>19.942915700647504</v>
      </c>
      <c r="CF5" s="35">
        <f t="shared" ref="CF5:CF16" si="68">+BT5*(1+$Z$2)</f>
        <v>14.142391234145599</v>
      </c>
      <c r="CG5" s="35">
        <f t="shared" ref="CG5:CG16" si="69">+BU5*(1+$Z$2)</f>
        <v>7.4159269135056016</v>
      </c>
      <c r="CH5" s="35">
        <f t="shared" ref="CH5:CH16" si="70">+BV5*(1+$Z$2)</f>
        <v>2.8002901572854384</v>
      </c>
      <c r="CI5" s="35">
        <f t="shared" ref="CI5:CI16" si="71">+BW5*(1+$Z$2)</f>
        <v>1.4978049324980112</v>
      </c>
      <c r="CJ5" s="35">
        <f t="shared" ref="CJ5:CJ16" si="72">+BX5*(1+$Z$2)</f>
        <v>6.0602185397811086</v>
      </c>
      <c r="CK5" s="35">
        <f t="shared" ref="CK5:CK16" si="73">+BY5*(1+$Z$2)</f>
        <v>21.500029130272654</v>
      </c>
      <c r="CL5" s="35">
        <f t="shared" ref="CL5:CL16" si="74">+BZ5*(1+$Z$2)</f>
        <v>13.363477175915991</v>
      </c>
      <c r="CM5" s="35">
        <f t="shared" ref="CM5:CM16" si="75">+CA5*(1+$Z$2)</f>
        <v>26.047581455447339</v>
      </c>
      <c r="CN5" s="35">
        <f t="shared" ref="CN5:CN16" si="76">+CB5*(1+$Z$2)</f>
        <v>26.689801146560942</v>
      </c>
      <c r="CO5" s="35">
        <f t="shared" ref="CO5:CO16" si="77">+CC5*(1+$Z$2)</f>
        <v>19.858918977443508</v>
      </c>
      <c r="CP5" s="35">
        <f t="shared" ref="CP5:CP16" si="78">+CD5*(1+$Z$2)</f>
        <v>45.585921347409339</v>
      </c>
      <c r="CQ5" s="35">
        <f t="shared" ref="CQ5:CQ16" si="79">+CE5*(1+$Z$2)</f>
        <v>20.142344857653978</v>
      </c>
      <c r="CR5" s="35">
        <f t="shared" ref="CR5:CR16" si="80">+CF5*(1+$Z$2)</f>
        <v>14.283815146487054</v>
      </c>
      <c r="CS5" s="35">
        <f t="shared" ref="CS5:CS16" si="81">+CG5*(1+$Z$2)</f>
        <v>7.490086182640658</v>
      </c>
      <c r="CT5" s="35">
        <f t="shared" ref="CT5:CT16" si="82">+CH5*(1+$Z$2)</f>
        <v>2.8282930588582929</v>
      </c>
      <c r="CU5" s="35">
        <f t="shared" ref="CU5:CU16" si="83">+CI5*(1+$Z$2)</f>
        <v>1.5127829818229912</v>
      </c>
      <c r="CV5" s="35">
        <f t="shared" ref="CV5:CV16" si="84">+CJ5*(1+$Z$2)</f>
        <v>6.1208207251789197</v>
      </c>
      <c r="CW5" s="35">
        <f t="shared" ref="CW5:CW16" si="85">+CK5*(1+$Z$2)</f>
        <v>21.71502942157538</v>
      </c>
      <c r="CX5" s="35">
        <f t="shared" ref="CX5:CX16" si="86">+CL5*(1+$Z$2)</f>
        <v>13.497111947675151</v>
      </c>
      <c r="CY5" s="35">
        <f t="shared" ref="CY5:CY16" si="87">+CM5*(1+$Z$2)</f>
        <v>26.308057270001814</v>
      </c>
      <c r="CZ5" s="35">
        <f t="shared" ref="CZ5:CZ16" si="88">+CN5*(1+$Z$2)</f>
        <v>26.956699158026552</v>
      </c>
      <c r="DA5" s="35">
        <f t="shared" ref="DA5:DA16" si="89">+CO5*(1+$Z$2)</f>
        <v>20.057508167217943</v>
      </c>
      <c r="DB5" s="35">
        <f t="shared" ref="DB5:DB16" si="90">+CP5*(1+$Z$2)</f>
        <v>46.041780560883431</v>
      </c>
      <c r="DC5" s="35">
        <f t="shared" ref="DC5:DC16" si="91">+CQ5*(1+$Z$2)</f>
        <v>20.343768306230519</v>
      </c>
      <c r="DD5" s="35">
        <f t="shared" ref="DD5:DD16" si="92">+CR5*(1+$Z$2)</f>
        <v>14.426653297951924</v>
      </c>
      <c r="DE5" s="35">
        <f t="shared" ref="DE5:DE16" si="93">+CS5*(1+$Z$2)</f>
        <v>7.5649870444670642</v>
      </c>
      <c r="DF5" s="35">
        <f t="shared" ref="DF5:DF16" si="94">+CT5*(1+$Z$2)</f>
        <v>2.8565759894468759</v>
      </c>
      <c r="DG5" s="35">
        <f t="shared" ref="DG5:DG16" si="95">+CU5*(1+$Z$2)</f>
        <v>1.5279108116412212</v>
      </c>
      <c r="DH5" s="35">
        <f t="shared" ref="DH5:DH16" si="96">+CV5*(1+$Z$2)</f>
        <v>6.1820289324307094</v>
      </c>
      <c r="DI5" s="35">
        <f t="shared" ref="DI5:DI16" si="97">+CW5*(1+$Z$2)</f>
        <v>21.932179715791133</v>
      </c>
      <c r="DJ5" s="35">
        <f t="shared" ref="DJ5:DJ16" si="98">+CX5*(1+$Z$2)</f>
        <v>13.632083067151903</v>
      </c>
      <c r="DK5" s="35">
        <f t="shared" ref="DK5:DK16" si="99">+CY5*(1+$Z$2)</f>
        <v>26.571137842701834</v>
      </c>
      <c r="DL5" s="35">
        <f t="shared" ref="DL5:DL16" si="100">+CZ5*(1+$Z$2)</f>
        <v>27.226266149606818</v>
      </c>
      <c r="DM5" s="35">
        <f t="shared" ref="DM5:DM16" si="101">+DA5*(1+$Z$2)</f>
        <v>20.258083248890124</v>
      </c>
      <c r="DN5" s="35">
        <f t="shared" ref="DN5:DN16" si="102">+DB5*(1+$Z$2)</f>
        <v>46.502198366492266</v>
      </c>
      <c r="DO5" s="35">
        <f t="shared" ref="DO5:DO16" si="103">+DC5*(1+$Z$2)</f>
        <v>20.547205989292824</v>
      </c>
      <c r="DP5" s="35">
        <f t="shared" ref="DP5:DP16" si="104">+DD5*(1+$Z$2)</f>
        <v>14.570919830931444</v>
      </c>
      <c r="DQ5" s="35">
        <f t="shared" ref="DQ5:DQ16" si="105">+DE5*(1+$Z$2)</f>
        <v>7.6406369149117346</v>
      </c>
      <c r="DR5" s="35">
        <f t="shared" ref="DR5:DR16" si="106">+DF5*(1+$Z$2)</f>
        <v>2.8851417493413445</v>
      </c>
      <c r="DS5" s="35">
        <f t="shared" ref="DS5:DS16" si="107">+DG5*(1+$Z$2)</f>
        <v>1.5431899197576335</v>
      </c>
      <c r="DT5" s="35">
        <f t="shared" ref="DT5:DT16" si="108">+DH5*(1+$Z$2)</f>
        <v>6.2438492217550161</v>
      </c>
      <c r="DU5" s="35">
        <f t="shared" ref="DU5:DU16" si="109">+DI5*(1+$Z$2)</f>
        <v>22.151501512949043</v>
      </c>
      <c r="DV5" s="35">
        <f t="shared" ref="DV5:DV16" si="110">+DJ5*(1+$Z$2)</f>
        <v>13.768403897823422</v>
      </c>
      <c r="DW5" s="35">
        <f t="shared" ref="DW5:DW16" si="111">+DK5*(1+$Z$2)</f>
        <v>26.836849221128851</v>
      </c>
      <c r="DX5" s="35">
        <f t="shared" ref="DX5:DX16" si="112">+DL5*(1+$Z$2)</f>
        <v>27.498528811102886</v>
      </c>
      <c r="DY5" s="35">
        <f t="shared" ref="DY5:DY16" si="113">+DM5*(1+$Z$2)</f>
        <v>20.460664081379026</v>
      </c>
      <c r="DZ5" s="35">
        <f t="shared" ref="DZ5:DZ16" si="114">+DN5*(1+$Z$2)</f>
        <v>46.967220350157191</v>
      </c>
      <c r="EA5" s="35">
        <f t="shared" ref="EA5:EA16" si="115">+DO5*(1+$Z$2)</f>
        <v>20.752678049185754</v>
      </c>
      <c r="EB5" s="35">
        <f t="shared" ref="EB5:EB16" si="116">+DP5*(1+$Z$2)</f>
        <v>14.716629029240758</v>
      </c>
      <c r="EC5" s="35">
        <f t="shared" ref="EC5:EC16" si="117">+DQ5*(1+$Z$2)</f>
        <v>7.7170432840608516</v>
      </c>
      <c r="ED5" s="35">
        <f t="shared" ref="ED5:ED16" si="118">+DR5*(1+$Z$2)</f>
        <v>2.9139931668347581</v>
      </c>
      <c r="EE5" s="35">
        <f t="shared" ref="EE5:EE16" si="119">+DS5*(1+$Z$2)</f>
        <v>1.5586218189552099</v>
      </c>
      <c r="EF5" s="35">
        <f t="shared" ref="EF5:EF16" si="120">+DT5*(1+$Z$2)</f>
        <v>6.3062877139725666</v>
      </c>
      <c r="EG5" s="35">
        <f t="shared" ref="EG5:EG16" si="121">+DU5*(1+$Z$2)</f>
        <v>22.373016528078534</v>
      </c>
      <c r="EH5" s="35">
        <f t="shared" ref="EH5:EH16" si="122">+DV5*(1+$Z$2)</f>
        <v>13.906087936801656</v>
      </c>
      <c r="EI5" s="35">
        <f t="shared" ref="EI5:EI16" si="123">+DW5*(1+$Z$2)</f>
        <v>27.105217713340139</v>
      </c>
      <c r="EJ5" s="35">
        <f t="shared" ref="EJ5:EJ16" si="124">+DX5*(1+$Z$2)</f>
        <v>27.773514099213916</v>
      </c>
      <c r="EK5" s="35">
        <f t="shared" ref="EK5:EK16" si="125">+DY5*(1+$Z$2)</f>
        <v>20.665270722192815</v>
      </c>
      <c r="EL5" s="35">
        <f t="shared" ref="EL5:EL16" si="126">+DZ5*(1+$Z$2)</f>
        <v>47.436892553658765</v>
      </c>
      <c r="EM5" s="35">
        <f t="shared" ref="EM5:EM16" si="127">+EA5*(1+$Z$2)</f>
        <v>20.960204829677611</v>
      </c>
      <c r="EN5" s="35">
        <f t="shared" ref="EN5:EN16" si="128">+EB5*(1+$Z$2)</f>
        <v>14.863795319533166</v>
      </c>
      <c r="EO5" s="35">
        <f t="shared" ref="EO5:EO16" si="129">+EC5*(1+$Z$2)</f>
        <v>7.79421371690146</v>
      </c>
      <c r="EP5" s="35">
        <f t="shared" ref="EP5:EP16" si="130">+ED5*(1+$Z$2)</f>
        <v>2.9431330985031057</v>
      </c>
      <c r="EQ5" s="35">
        <f t="shared" ref="EQ5:EQ16" si="131">+EE5*(1+$Z$2)</f>
        <v>1.574208037144762</v>
      </c>
      <c r="ER5" s="35">
        <f t="shared" ref="ER5:ER16" si="132">+EF5*(1+$Z$2)</f>
        <v>6.3693505911122923</v>
      </c>
      <c r="ES5" s="35">
        <f t="shared" ref="ES5:ES16" si="133">+EG5*(1+$Z$2)</f>
        <v>22.596746693359318</v>
      </c>
      <c r="ET5" s="35">
        <f t="shared" ref="ET5:ET16" si="134">+EH5*(1+$Z$2)</f>
        <v>14.045148816169673</v>
      </c>
      <c r="EU5" s="35">
        <f t="shared" ref="EU5:EU16" si="135">+EI5*(1+$Z$2)</f>
        <v>27.376269890473541</v>
      </c>
      <c r="EV5" s="35">
        <f t="shared" ref="EV5:EV16" si="136">+EJ5*(1+$Z$2)</f>
        <v>28.051249240206054</v>
      </c>
      <c r="EW5" s="35">
        <f t="shared" ref="EW5:EW16" si="137">+EK5*(1+$Z$2)</f>
        <v>20.871923429414743</v>
      </c>
      <c r="EX5" s="35">
        <f t="shared" ref="EX5:EX16" si="138">+EL5*(1+$Z$2)</f>
        <v>47.911261479195353</v>
      </c>
      <c r="EY5" s="35">
        <f t="shared" ref="EY5:EY16" si="139">+EM5*(1+$Z$2)</f>
        <v>21.169806877974388</v>
      </c>
      <c r="EZ5" s="35">
        <f t="shared" ref="EZ5:EZ16" si="140">+EN5*(1+$Z$2)</f>
        <v>15.012433272728497</v>
      </c>
      <c r="FA5" s="35">
        <f t="shared" ref="FA5:FA16" si="141">+EO5*(1+$Z$2)</f>
        <v>7.872155854070475</v>
      </c>
      <c r="FB5" s="35">
        <f t="shared" ref="FB5:FB16" si="142">+EP5*(1+$Z$2)</f>
        <v>2.9725644294881368</v>
      </c>
      <c r="FC5" s="35">
        <f t="shared" ref="FC5:FC16" si="143">+EQ5*(1+$Z$2)</f>
        <v>1.5899501175162096</v>
      </c>
      <c r="FD5" s="35">
        <f t="shared" ref="FD5:FD16" si="144">+ER5*(1+$Z$2)</f>
        <v>6.4330440970234148</v>
      </c>
      <c r="FE5" s="35">
        <f t="shared" ref="FE5:FE16" si="145">+ES5*(1+$Z$2)</f>
        <v>22.822714160292911</v>
      </c>
      <c r="FF5" s="35">
        <f t="shared" ref="FF5:FF16" si="146">+ET5*(1+$Z$2)</f>
        <v>14.18560030433137</v>
      </c>
      <c r="FG5" s="35">
        <f t="shared" ref="FG5:FG16" si="147">+EU5*(1+$Z$2)</f>
        <v>27.650032589378277</v>
      </c>
      <c r="FH5" s="35">
        <f t="shared" ref="FH5:FH16" si="148">+EV5*(1+$Z$2)</f>
        <v>28.331761732608115</v>
      </c>
      <c r="FI5" s="35">
        <f t="shared" ref="FI5:FI16" si="149">+EW5*(1+$Z$2)</f>
        <v>21.08064266370889</v>
      </c>
      <c r="FJ5" s="35">
        <f t="shared" ref="FJ5:FJ16" si="150">+EX5*(1+$Z$2)</f>
        <v>48.390374093987305</v>
      </c>
      <c r="FK5" s="35">
        <f t="shared" ref="FK5:FK16" si="151">+EY5*(1+$Z$2)</f>
        <v>21.381504946754131</v>
      </c>
      <c r="FL5" s="35">
        <f t="shared" ref="FL5:FL16" si="152">+EZ5*(1+$Z$2)</f>
        <v>15.162557605455783</v>
      </c>
      <c r="FM5" s="35">
        <f t="shared" ref="FM5:FM16" si="153">+FA5*(1+$Z$2)</f>
        <v>7.9508774126111801</v>
      </c>
      <c r="FN5" s="35">
        <f t="shared" ref="FN5:FN16" si="154">+FB5*(1+$Z$2)</f>
        <v>3.0022900737830183</v>
      </c>
      <c r="FO5" s="35">
        <f t="shared" ref="FO5:FO16" si="155">+FC5*(1+$Z$2)</f>
        <v>1.6058496186913718</v>
      </c>
      <c r="FP5" s="35">
        <f t="shared" ref="FP5:FP16" si="156">+FD5*(1+$Z$2)</f>
        <v>6.4973745379936494</v>
      </c>
      <c r="FQ5" s="35">
        <f t="shared" ref="FQ5:FQ16" si="157">+FE5*(1+$Z$2)</f>
        <v>23.05094130189584</v>
      </c>
      <c r="FR5" s="35">
        <f t="shared" ref="FR5:FR16" si="158">+FF5*(1+$Z$2)</f>
        <v>14.327456307374684</v>
      </c>
      <c r="FS5" s="35">
        <f t="shared" ref="FS5:FS16" si="159">+FG5*(1+$Z$2)</f>
        <v>27.926532915272059</v>
      </c>
      <c r="FT5" s="35">
        <f t="shared" ref="FT5:FT16" si="160">+FH5*(1+$Z$2)</f>
        <v>28.615079349934195</v>
      </c>
      <c r="FU5" s="35">
        <f t="shared" ref="FU5:FU16" si="161">+FI5*(1+$Z$2)</f>
        <v>21.291449090345978</v>
      </c>
      <c r="FV5" s="35">
        <f t="shared" ref="FV5:FV16" si="162">+FJ5*(1+$Z$2)</f>
        <v>48.874277834927177</v>
      </c>
      <c r="FW5" s="35">
        <f t="shared" ref="FW5:FW16" si="163">+FK5*(1+$Z$2)</f>
        <v>21.595319996221672</v>
      </c>
      <c r="FX5" s="35">
        <f t="shared" ref="FX5:FX16" si="164">+FL5*(1+$Z$2)</f>
        <v>15.314183181510341</v>
      </c>
      <c r="FY5" s="35">
        <f t="shared" ref="FY5:FY16" si="165">+FM5*(1+$Z$2)</f>
        <v>8.0303861867372923</v>
      </c>
      <c r="FZ5" s="35">
        <f t="shared" ref="FZ5:FZ16" si="166">+FN5*(1+$Z$2)</f>
        <v>3.0323129745208486</v>
      </c>
      <c r="GA5" s="35">
        <f t="shared" ref="GA5:GA16" si="167">+FO5*(1+$Z$2)</f>
        <v>1.6219081148782855</v>
      </c>
      <c r="GB5" s="35">
        <f t="shared" ref="GB5:GB16" si="168">+FP5*(1+$Z$2)</f>
        <v>6.562348283373586</v>
      </c>
      <c r="GC5" s="35">
        <f t="shared" ref="GC5:GC16" si="169">+FQ5*(1+$Z$2)</f>
        <v>23.281450714914797</v>
      </c>
      <c r="GD5" s="35">
        <f t="shared" ref="GD5:GD16" si="170">+FR5*(1+$Z$2)</f>
        <v>14.470730870448431</v>
      </c>
      <c r="GE5" s="35">
        <f t="shared" ref="GE5:GE16" si="171">+FS5*(1+$Z$2)</f>
        <v>28.205798244424781</v>
      </c>
      <c r="GF5" s="35">
        <f t="shared" ref="GF5:GF16" si="172">+FT5*(1+$Z$2)</f>
        <v>28.901230143433537</v>
      </c>
      <c r="GG5" s="35">
        <f t="shared" ref="GG5:GG16" si="173">+FU5*(1+$Z$2)</f>
        <v>21.504363581249439</v>
      </c>
      <c r="GH5" s="35">
        <f t="shared" ref="GH5:GH16" si="174">+FV5*(1+$Z$2)</f>
        <v>49.363020613276447</v>
      </c>
      <c r="GI5" s="35">
        <f t="shared" ref="GI5:GI16" si="175">+FW5*(1+$Z$2)</f>
        <v>21.81127319618389</v>
      </c>
      <c r="GJ5" s="35">
        <f t="shared" ref="GJ5:GJ16" si="176">+FX5*(1+$Z$2)</f>
        <v>15.467325013325445</v>
      </c>
      <c r="GK5" s="35">
        <f t="shared" ref="GK5:GK16" si="177">+FY5*(1+$Z$2)</f>
        <v>8.1106900486046651</v>
      </c>
      <c r="GL5" s="35">
        <f t="shared" ref="GL5:GL16" si="178">+FZ5*(1+$Z$2)</f>
        <v>3.062636104266057</v>
      </c>
      <c r="GM5" s="35">
        <f t="shared" ref="GM5:GM16" si="179">+GA5*(1+$Z$2)</f>
        <v>1.6381271960270682</v>
      </c>
      <c r="GN5" s="35">
        <f t="shared" ref="GN5:GN16" si="180">+GB5*(1+$Z$2)</f>
        <v>6.6279717662073221</v>
      </c>
      <c r="GO5" s="35">
        <f t="shared" ref="GO5:GO16" si="181">+GC5*(1+$Z$2)</f>
        <v>23.514265222063944</v>
      </c>
      <c r="GP5" s="35">
        <f t="shared" ref="GP5:GP16" si="182">+GD5*(1+$Z$2)</f>
        <v>14.615438179152916</v>
      </c>
      <c r="GQ5" s="35">
        <f t="shared" ref="GQ5:GQ16" si="183">+GE5*(1+$Z$2)</f>
        <v>28.487856226869027</v>
      </c>
      <c r="GR5" s="35">
        <f t="shared" ref="GR5:GR16" si="184">+GF5*(1+$Z$2)</f>
        <v>29.190242444867874</v>
      </c>
      <c r="GS5" s="35">
        <f t="shared" ref="GS5:GS16" si="185">+GG5*(1+$Z$2)</f>
        <v>21.719407217061935</v>
      </c>
      <c r="GT5" s="35">
        <f t="shared" ref="GT5:GT16" si="186">+GH5*(1+$Z$2)</f>
        <v>49.856650819409211</v>
      </c>
      <c r="GU5" s="35">
        <f t="shared" ref="GU5:GU16" si="187">+GI5*(1+$Z$2)</f>
        <v>22.029385928145729</v>
      </c>
      <c r="GV5" s="35">
        <f t="shared" ref="GV5:GV16" si="188">+GJ5*(1+$Z$2)</f>
        <v>15.6219982634587</v>
      </c>
      <c r="GW5" s="35">
        <f t="shared" ref="GW5:GW16" si="189">+GK5*(1+$Z$2)</f>
        <v>8.1917969490907119</v>
      </c>
      <c r="GX5" s="35">
        <f t="shared" ref="GX5:GX16" si="190">+GL5*(1+$Z$2)</f>
        <v>3.0932624653087175</v>
      </c>
      <c r="GY5" s="35">
        <f t="shared" ref="GY5:GY16" si="191">+GM5*(1+$Z$2)</f>
        <v>1.654508467987339</v>
      </c>
      <c r="GZ5" s="35">
        <f t="shared" ref="GZ5:GZ16" si="192">+GN5*(1+$Z$2)</f>
        <v>6.6942514838693956</v>
      </c>
      <c r="HA5" s="35">
        <f t="shared" ref="HA5:HA16" si="193">+GO5*(1+$Z$2)</f>
        <v>23.749407874284582</v>
      </c>
      <c r="HB5" s="35">
        <f t="shared" ref="HB5:HB16" si="194">+GP5*(1+$Z$2)</f>
        <v>14.761592560944445</v>
      </c>
      <c r="HC5" s="35">
        <f t="shared" ref="HC5:HC16" si="195">+GQ5*(1+$Z$2)</f>
        <v>28.772734789137719</v>
      </c>
      <c r="HD5" s="35">
        <f t="shared" ref="HD5:HD16" si="196">+GR5*(1+$Z$2)</f>
        <v>29.482144869316553</v>
      </c>
      <c r="HE5" s="35">
        <f t="shared" ref="HE5:HE16" si="197">+GS5*(1+$Z$2)</f>
        <v>21.936601289232556</v>
      </c>
      <c r="HF5" s="35">
        <f t="shared" ref="HF5:HF16" si="198">+GT5*(1+$Z$2)</f>
        <v>50.355217327603306</v>
      </c>
      <c r="HG5" s="35">
        <f t="shared" ref="HG5:HG16" si="199">+GU5*(1+$Z$2)</f>
        <v>22.249679787427187</v>
      </c>
      <c r="HH5" s="35">
        <f t="shared" ref="HH5:HH16" si="200">+GV5*(1+$Z$2)</f>
        <v>15.778218246093287</v>
      </c>
      <c r="HI5" s="35">
        <f t="shared" ref="HI5:HI16" si="201">+GW5*(1+$Z$2)</f>
        <v>8.2737149185816197</v>
      </c>
      <c r="HJ5" s="35">
        <f t="shared" ref="HJ5:HJ16" si="202">+GX5*(1+$Z$2)</f>
        <v>3.1241950899618045</v>
      </c>
      <c r="HK5" s="35">
        <f t="shared" ref="HK5:HK16" si="203">+GY5*(1+$Z$2)</f>
        <v>1.6710535526672123</v>
      </c>
      <c r="HL5" s="35">
        <f t="shared" ref="HL5:HL16" si="204">+GZ5*(1+$Z$2)</f>
        <v>6.76119399870809</v>
      </c>
      <c r="HM5" s="35">
        <f t="shared" ref="HM5:HM16" si="205">+HA5*(1+$Z$2)</f>
        <v>23.986901953027427</v>
      </c>
      <c r="HN5" s="35">
        <f t="shared" ref="HN5:HN16" si="206">+HB5*(1+$Z$2)</f>
        <v>14.90920848655389</v>
      </c>
      <c r="HO5" s="35">
        <f t="shared" ref="HO5:HO16" si="207">+HC5*(1+$Z$2)</f>
        <v>29.060462137029095</v>
      </c>
      <c r="HP5" s="35">
        <f t="shared" ref="HP5:HP16" si="208">+HD5*(1+$Z$2)</f>
        <v>29.77696631800972</v>
      </c>
      <c r="HQ5" s="35">
        <f t="shared" ref="HQ5:HQ16" si="209">+HE5*(1+$Z$2)</f>
        <v>22.155967302124882</v>
      </c>
      <c r="HR5" s="35">
        <f t="shared" ref="HR5:HR16" si="210">+HF5*(1+$Z$2)</f>
        <v>50.85876950087934</v>
      </c>
      <c r="HS5" s="35">
        <f t="shared" ref="HS5:HS16" si="211">+HG5*(1+$Z$2)</f>
        <v>22.472176585301458</v>
      </c>
      <c r="HT5" s="35">
        <f t="shared" ref="HT5:HT16" si="212">+HH5*(1+$Z$2)</f>
        <v>15.93600042855422</v>
      </c>
      <c r="HU5" s="35">
        <f t="shared" ref="HU5:HU16" si="213">+HI5*(1+$Z$2)</f>
        <v>8.3564520677674352</v>
      </c>
      <c r="HV5" s="35">
        <f t="shared" ref="HV5:HV16" si="214">+HJ5*(1+$Z$2)</f>
        <v>3.1554370408614227</v>
      </c>
      <c r="HW5" s="35">
        <f t="shared" ref="HW5:HW16" si="215">+HK5*(1+$Z$2)</f>
        <v>1.6877640881938845</v>
      </c>
      <c r="HX5" s="35">
        <f t="shared" ref="HX5:HX16" si="216">+HL5*(1+$Z$2)</f>
        <v>6.8288059386951714</v>
      </c>
      <c r="HY5" s="35">
        <f t="shared" ref="HY5:HY16" si="217">+HM5*(1+$Z$2)</f>
        <v>24.226770972557702</v>
      </c>
      <c r="HZ5" s="35">
        <f t="shared" ref="HZ5:HZ16" si="218">+HN5*(1+$Z$2)</f>
        <v>15.058300571419428</v>
      </c>
      <c r="IA5" s="35">
        <f t="shared" ref="IA5:IA16" si="219">+HO5*(1+$Z$2)</f>
        <v>29.351066758399387</v>
      </c>
      <c r="IB5" s="35">
        <f t="shared" ref="IB5:IB16" si="220">+HP5*(1+$Z$2)</f>
        <v>30.074735981189818</v>
      </c>
      <c r="IC5" s="35">
        <f t="shared" ref="IC5:IC16" si="221">+HQ5*(1+$Z$2)</f>
        <v>22.377526975146132</v>
      </c>
      <c r="ID5" s="35">
        <f t="shared" ref="ID5:ID16" si="222">+HR5*(1+$Z$2)</f>
        <v>51.367357195888133</v>
      </c>
      <c r="IE5" s="35">
        <f t="shared" ref="IE5:IE16" si="223">+HS5*(1+$Z$2)</f>
        <v>22.696898351154474</v>
      </c>
      <c r="IF5" s="35">
        <f t="shared" ref="IF5:IF16" si="224">+HT5*(1+$Z$2)</f>
        <v>16.095360432839762</v>
      </c>
      <c r="IG5" s="35">
        <f t="shared" ref="IG5:IG16" si="225">+HU5*(1+$Z$2)</f>
        <v>8.4400165884451095</v>
      </c>
      <c r="IH5" s="35">
        <f t="shared" ref="IH5:IH16" si="226">+HV5*(1+$Z$2)</f>
        <v>3.186991411270037</v>
      </c>
      <c r="II5" s="35">
        <f t="shared" ref="II5:II16" si="227">+HW5*(1+$Z$2)</f>
        <v>1.7046417290758233</v>
      </c>
      <c r="IJ5" s="35">
        <f t="shared" ref="IJ5:IJ16" si="228">+HX5*(1+$Z$2)</f>
        <v>6.8970939980821235</v>
      </c>
      <c r="IK5" s="35">
        <f t="shared" ref="IK5:IK16" si="229">+HY5*(1+$Z$2)</f>
        <v>24.46903868228328</v>
      </c>
      <c r="IL5" s="35">
        <f t="shared" ref="IL5:IL16" si="230">+HZ5*(1+$Z$2)</f>
        <v>15.208883577133623</v>
      </c>
      <c r="IM5" s="35">
        <f t="shared" ref="IM5:IM16" si="231">+IA5*(1+$Z$2)</f>
        <v>29.644577425983382</v>
      </c>
      <c r="IN5" s="35">
        <f t="shared" ref="IN5:IN16" si="232">+IB5*(1+$Z$2)</f>
        <v>30.375483341001715</v>
      </c>
      <c r="IO5" s="35">
        <f t="shared" ref="IO5:IO16" si="233">+IC5*(1+$Z$2)</f>
        <v>22.601302244897592</v>
      </c>
      <c r="IP5" s="35">
        <f t="shared" ref="IP5:IP16" si="234">+ID5*(1+$Z$2)</f>
        <v>51.881030767847015</v>
      </c>
      <c r="IQ5" s="35">
        <f t="shared" ref="IQ5:IQ16" si="235">+IE5*(1+$Z$2)</f>
        <v>22.923867334666017</v>
      </c>
      <c r="IR5" s="35">
        <f t="shared" ref="IR5:IR16" si="236">+IF5*(1+$Z$2)</f>
        <v>16.25631403716816</v>
      </c>
      <c r="IS5" s="35">
        <f t="shared" ref="IS5:IS16" si="237">+IG5*(1+$Z$2)</f>
        <v>8.524416754329561</v>
      </c>
      <c r="IT5" s="35">
        <f t="shared" ref="IT5:IT16" si="238">+IH5*(1+$Z$2)</f>
        <v>3.2188613253827376</v>
      </c>
      <c r="IU5" s="35">
        <f t="shared" ref="IU5:IU16" si="239">+II5*(1+$Z$2)</f>
        <v>1.7216881463665816</v>
      </c>
      <c r="IV5" s="35">
        <f t="shared" ref="IV5:IV16" si="240">+IJ5*(1+$Z$2)</f>
        <v>6.9660649380629449</v>
      </c>
      <c r="IW5" s="35">
        <f t="shared" ref="IW5:IW16" si="241">+IK5*(1+$Z$2)</f>
        <v>24.713729069106112</v>
      </c>
      <c r="IX5" s="35">
        <f t="shared" ref="IX5:IX16" si="242">+IL5*(1+$Z$2)</f>
        <v>15.360972412904959</v>
      </c>
      <c r="IY5" s="35">
        <f t="shared" ref="IY5:IY16" si="243">+IM5*(1+$Z$2)</f>
        <v>29.941023200243215</v>
      </c>
      <c r="IZ5" s="35">
        <f t="shared" ref="IZ5:IZ16" si="244">+IN5*(1+$Z$2)</f>
        <v>30.679238174411733</v>
      </c>
      <c r="JA5" s="35">
        <f t="shared" ref="JA5:JA16" si="245">+IO5*(1+$Z$2)</f>
        <v>22.82731526734657</v>
      </c>
      <c r="JB5" s="35">
        <f t="shared" ref="JB5:JB16" si="246">+IP5*(1+$Z$2)</f>
        <v>52.399841075525487</v>
      </c>
      <c r="JC5" s="35">
        <f t="shared" ref="JC5:JC16" si="247">+IQ5*(1+$Z$2)</f>
        <v>23.153106008012678</v>
      </c>
      <c r="JD5" s="35">
        <f t="shared" ref="JD5:JD16" si="248">+IR5*(1+$Z$2)</f>
        <v>16.418877177539841</v>
      </c>
      <c r="JE5" s="35">
        <f t="shared" ref="JE5:JE16" si="249">+IS5*(1+$Z$2)</f>
        <v>8.609660921872857</v>
      </c>
      <c r="JF5" s="35">
        <f t="shared" ref="JF5:JF16" si="250">+IT5*(1+$Z$2)</f>
        <v>3.251049938636565</v>
      </c>
      <c r="JG5" s="35">
        <f t="shared" ref="JG5:JG16" si="251">+IU5*(1+$Z$2)</f>
        <v>1.7389050278302474</v>
      </c>
      <c r="JH5" s="35">
        <f t="shared" ref="JH5:JH16" si="252">+IV5*(1+$Z$2)</f>
        <v>7.035725587443574</v>
      </c>
      <c r="JI5" s="35">
        <f t="shared" ref="JI5:JI16" si="253">+IW5*(1+$Z$2)</f>
        <v>24.960866359797173</v>
      </c>
      <c r="JJ5" s="35">
        <f t="shared" ref="JJ5:JJ16" si="254">+IX5*(1+$Z$2)</f>
        <v>15.514582137034008</v>
      </c>
      <c r="JK5" s="35">
        <f t="shared" ref="JK5:JK16" si="255">+IY5*(1+$Z$2)</f>
        <v>30.240433432245649</v>
      </c>
      <c r="JL5" s="35">
        <f t="shared" ref="JL5:JL16" si="256">+IZ5*(1+$Z$2)</f>
        <v>30.98603055615585</v>
      </c>
      <c r="JM5" s="35">
        <f t="shared" ref="JM5:JM16" si="257">+JA5*(1+$Z$2)</f>
        <v>23.055588420020037</v>
      </c>
      <c r="JN5" s="35">
        <f t="shared" ref="JN5:JN16" si="258">+JB5*(1+$Z$2)</f>
        <v>52.923839486280741</v>
      </c>
      <c r="JO5" s="35">
        <f t="shared" ref="JO5:JO16" si="259">+JC5*(1+$Z$2)</f>
        <v>23.384637068092804</v>
      </c>
      <c r="JP5" s="35">
        <f t="shared" ref="JP5:JP16" si="260">+JD5*(1+$Z$2)</f>
        <v>16.583065949315241</v>
      </c>
      <c r="JQ5" s="35">
        <f t="shared" ref="JQ5:JQ16" si="261">+JE5*(1+$Z$2)</f>
        <v>8.6957575310915853</v>
      </c>
      <c r="JR5" s="35">
        <f t="shared" ref="JR5:JR16" si="262">+JF5*(1+$Z$2)</f>
        <v>3.2835604380229308</v>
      </c>
      <c r="JS5" s="35">
        <f t="shared" ref="JS5:JS16" si="263">+JG5*(1+$Z$2)</f>
        <v>1.7562940781085499</v>
      </c>
      <c r="JT5" s="35">
        <f t="shared" ref="JT5:JT16" si="264">+JH5*(1+$Z$2)</f>
        <v>7.1060828433180099</v>
      </c>
      <c r="JU5" s="35">
        <f t="shared" ref="JU5:JU16" si="265">+JI5*(1+$Z$2)</f>
        <v>25.210475023395144</v>
      </c>
      <c r="JV5" s="35">
        <f t="shared" ref="JV5:JV16" si="266">+JJ5*(1+$Z$2)</f>
        <v>15.669727958404348</v>
      </c>
      <c r="JW5" s="35">
        <f t="shared" ref="JW5:JW16" si="267">+JK5*(1+$Z$2)</f>
        <v>30.542837766568105</v>
      </c>
      <c r="JX5" s="35">
        <f t="shared" ref="JX5:JX16" si="268">+JL5*(1+$Z$2)</f>
        <v>31.29589086171741</v>
      </c>
      <c r="JY5" s="35">
        <f t="shared" ref="JY5:JY16" si="269">+JM5*(1+$Z$2)</f>
        <v>23.286144304220237</v>
      </c>
      <c r="JZ5" s="35">
        <f t="shared" ref="JZ5:JZ16" si="270">+JN5*(1+$Z$2)</f>
        <v>53.45307788114355</v>
      </c>
      <c r="KA5" s="35">
        <f t="shared" ref="KA5:KA16" si="271">+JO5*(1+$Z$2)</f>
        <v>23.618483438773733</v>
      </c>
      <c r="KB5" s="35">
        <f t="shared" ref="KB5:KB16" si="272">+JP5*(1+$Z$2)</f>
        <v>16.748896608808394</v>
      </c>
      <c r="KC5" s="35">
        <f t="shared" ref="KC5:KC16" si="273">+JQ5*(1+$Z$2)</f>
        <v>8.7827151064025006</v>
      </c>
      <c r="KD5" s="35">
        <f t="shared" ref="KD5:KD16" si="274">+JR5*(1+$Z$2)</f>
        <v>3.3163960424031602</v>
      </c>
      <c r="KE5" s="35">
        <f t="shared" ref="KE5:KE16" si="275">+JS5*(1+$Z$2)</f>
        <v>1.7738570188896354</v>
      </c>
      <c r="KF5" s="35">
        <f t="shared" ref="KF5:KF16" si="276">+JT5*(1+$Z$2)</f>
        <v>7.1771436717511898</v>
      </c>
      <c r="KG5" s="35">
        <f t="shared" ref="KG5:KG16" si="277">+JU5*(1+$Z$2)</f>
        <v>25.462579773629095</v>
      </c>
      <c r="KH5" s="35">
        <f t="shared" ref="KH5:KH16" si="278">+JV5*(1+$Z$2)</f>
        <v>15.826425237988392</v>
      </c>
      <c r="KI5" s="35">
        <f t="shared" ref="KI5:KI16" si="279">+JW5*(1+$Z$2)</f>
        <v>30.848266144233786</v>
      </c>
      <c r="KJ5" s="35">
        <f t="shared" ref="KJ5:KJ16" si="280">+JX5*(1+$Z$2)</f>
        <v>31.608849770334583</v>
      </c>
      <c r="KK5" s="35">
        <f t="shared" ref="KK5:KK16" si="281">+JY5*(1+$Z$2)</f>
        <v>23.51900574726244</v>
      </c>
      <c r="KL5" s="35">
        <f t="shared" ref="KL5:KL16" si="282">+JZ5*(1+$Z$2)</f>
        <v>53.987608659954986</v>
      </c>
      <c r="KM5" s="35">
        <f t="shared" ref="KM5:KM16" si="283">+KA5*(1+$Z$2)</f>
        <v>23.854668273161472</v>
      </c>
      <c r="KN5" s="35">
        <f t="shared" ref="KN5:KN16" si="284">+KB5*(1+$Z$2)</f>
        <v>16.916385574896477</v>
      </c>
      <c r="KO5" s="35">
        <f t="shared" ref="KO5:KO16" si="285">+KC5*(1+$Z$2)</f>
        <v>8.8705422574665249</v>
      </c>
      <c r="KP5" s="35">
        <f t="shared" ref="KP5:KP16" si="286">+KD5*(1+$Z$2)</f>
        <v>3.3495600028271917</v>
      </c>
      <c r="KQ5" s="35">
        <f t="shared" ref="KQ5:KQ16" si="287">+KE5*(1+$Z$2)</f>
        <v>1.7915955890785318</v>
      </c>
      <c r="KR5" s="35">
        <f t="shared" ref="KR5:KR16" si="288">+KF5*(1+$Z$2)</f>
        <v>7.2489151084687018</v>
      </c>
      <c r="KS5" s="35">
        <f t="shared" ref="KS5:KS16" si="289">+KG5*(1+$Z$2)</f>
        <v>25.717205571365387</v>
      </c>
      <c r="KT5" s="35">
        <f t="shared" ref="KT5:KT16" si="290">+KH5*(1+$Z$2)</f>
        <v>15.984689490368275</v>
      </c>
      <c r="KU5" s="35">
        <f t="shared" ref="KU5:KU16" si="291">+KI5*(1+$Z$2)</f>
        <v>31.156748805676123</v>
      </c>
      <c r="KV5" s="35">
        <f t="shared" ref="KV5:KV16" si="292">+KJ5*(1+$Z$2)</f>
        <v>31.924938268037931</v>
      </c>
      <c r="KW5" s="35">
        <f t="shared" ref="KW5:KW16" si="293">+KK5*(1+$Z$2)</f>
        <v>23.754195804735065</v>
      </c>
      <c r="KX5" s="35">
        <f t="shared" ref="KX5:KX16" si="294">+KL5*(1+$Z$2)</f>
        <v>54.527484746554535</v>
      </c>
      <c r="KY5" s="35">
        <f t="shared" ref="KY5:KY16" si="295">+KM5*(1+$Z$2)</f>
        <v>24.093214955893089</v>
      </c>
      <c r="KZ5" s="35">
        <f t="shared" ref="KZ5:KZ16" si="296">+KN5*(1+$Z$2)</f>
        <v>17.085549430645443</v>
      </c>
      <c r="LA5" s="35">
        <f t="shared" ref="LA5:LA16" si="297">+KO5*(1+$Z$2)</f>
        <v>8.9592476800411909</v>
      </c>
      <c r="LB5" s="35">
        <f t="shared" ref="LB5:LB16" si="298">+KP5*(1+$Z$2)</f>
        <v>3.3830556028554635</v>
      </c>
      <c r="LC5" s="35">
        <f t="shared" ref="LC5:LC16" si="299">+KQ5*(1+$Z$2)</f>
        <v>1.8095115449693171</v>
      </c>
      <c r="LD5" s="35">
        <f t="shared" ref="LD5:LD16" si="300">+KR5*(1+$Z$2)</f>
        <v>7.3214042595533888</v>
      </c>
      <c r="LE5" s="35">
        <f t="shared" ref="LE5:LE16" si="301">+KS5*(1+$Z$2)</f>
        <v>25.97437762707904</v>
      </c>
      <c r="LF5" s="35">
        <f t="shared" ref="LF5:LF16" si="302">+KT5*(1+$Z$2)</f>
        <v>16.144536385271959</v>
      </c>
      <c r="LG5" s="35">
        <f t="shared" ref="LG5:LG16" si="303">+KU5*(1+$Z$2)</f>
        <v>31.468316293732887</v>
      </c>
      <c r="LH5" s="35">
        <f t="shared" ref="LH5:LH16" si="304">+KV5*(1+$Z$2)</f>
        <v>32.24418765071831</v>
      </c>
      <c r="LI5" s="35">
        <f t="shared" ref="LI5:LI16" si="305">+KW5*(1+$Z$2)</f>
        <v>23.991737762782417</v>
      </c>
      <c r="LJ5" s="35">
        <f t="shared" ref="LJ5:LJ16" si="306">+KX5*(1+$Z$2)</f>
        <v>55.072759594020084</v>
      </c>
      <c r="LK5" s="35">
        <f t="shared" ref="LK5:LK16" si="307">+KY5*(1+$Z$2)</f>
        <v>24.334147105452018</v>
      </c>
      <c r="LL5" s="35">
        <f t="shared" ref="LL5:LL16" si="308">+KZ5*(1+$Z$2)</f>
        <v>17.256404924951898</v>
      </c>
      <c r="LM5" s="35">
        <f t="shared" ref="LM5:LM16" si="309">+LA5*(1+$Z$2)</f>
        <v>9.048840156841603</v>
      </c>
      <c r="LN5" s="35">
        <f t="shared" ref="LN5:LN16" si="310">+LB5*(1+$Z$2)</f>
        <v>3.4168861588840183</v>
      </c>
      <c r="LO5" s="35">
        <f t="shared" ref="LO5:LO16" si="311">+LC5*(1+$Z$2)</f>
        <v>1.8276066604190102</v>
      </c>
      <c r="LP5" s="35">
        <f t="shared" ref="LP5:LP16" si="312">+LD5*(1+$Z$2)</f>
        <v>7.3946183021489231</v>
      </c>
      <c r="LQ5" s="35">
        <f t="shared" ref="LQ5:LQ16" si="313">+LE5*(1+$Z$2)</f>
        <v>26.234121403349832</v>
      </c>
      <c r="LR5" s="35">
        <f t="shared" ref="LR5:LR16" si="314">+LF5*(1+$Z$2)</f>
        <v>16.30598174912468</v>
      </c>
      <c r="LS5" s="35">
        <f t="shared" ref="LS5:LS16" si="315">+LG5*(1+$Z$2)</f>
        <v>31.782999456670215</v>
      </c>
      <c r="LT5" s="35">
        <f t="shared" ref="LT5:LT16" si="316">+LH5*(1+$Z$2)</f>
        <v>32.566629527225494</v>
      </c>
      <c r="LU5" s="35">
        <f t="shared" ref="LU5:LU16" si="317">+LI5*(1+$Z$2)</f>
        <v>24.231655140410243</v>
      </c>
      <c r="LV5" s="35">
        <f t="shared" ref="LV5:LV16" si="318">+LJ5*(1+$Z$2)</f>
        <v>55.623487189960287</v>
      </c>
      <c r="LW5" s="35">
        <f t="shared" ref="LW5:LW16" si="319">+LK5*(1+$Z$2)</f>
        <v>24.577488576506539</v>
      </c>
      <c r="LX5" s="35">
        <f t="shared" ref="LX5:LX16" si="320">+LL5*(1+$Z$2)</f>
        <v>17.428968974201418</v>
      </c>
      <c r="LY5" s="35">
        <f t="shared" ref="LY5:LY16" si="321">+LM5*(1+$Z$2)</f>
        <v>9.1393285584100195</v>
      </c>
      <c r="LZ5" s="35">
        <f t="shared" ref="LZ5:LZ16" si="322">+LN5*(1+$Z$2)</f>
        <v>3.4510550204728583</v>
      </c>
      <c r="MA5" s="35">
        <f t="shared" ref="MA5:MA16" si="323">+LO5*(1+$Z$2)</f>
        <v>1.8458827270232003</v>
      </c>
      <c r="MB5" s="35">
        <f t="shared" ref="MB5:MB16" si="324">+LP5*(1+$Z$2)</f>
        <v>7.468564485170412</v>
      </c>
      <c r="MC5" s="35">
        <f t="shared" ref="MC5:MC16" si="325">+LQ5*(1+$Z$2)</f>
        <v>26.49646261738333</v>
      </c>
      <c r="MD5" s="35">
        <f t="shared" ref="MD5:MD16" si="326">+LR5*(1+$Z$2)</f>
        <v>16.469041566615928</v>
      </c>
      <c r="ME5" s="35">
        <f t="shared" ref="ME5:ME16" si="327">+LS5*(1+$Z$2)</f>
        <v>32.100829451236919</v>
      </c>
      <c r="MF5" s="35">
        <f t="shared" ref="MF5:MF16" si="328">+LT5*(1+$Z$2)</f>
        <v>32.892295822497751</v>
      </c>
      <c r="MG5" s="35">
        <f t="shared" ref="MG5:MG16" si="329">+LU5*(1+$Z$2)</f>
        <v>24.473971691814345</v>
      </c>
      <c r="MH5" s="35">
        <f t="shared" ref="MH5:MH16" si="330">+LV5*(1+$Z$2)</f>
        <v>56.179722061859891</v>
      </c>
      <c r="MI5" s="35">
        <f t="shared" ref="MI5:MI16" si="331">+LW5*(1+$Z$2)</f>
        <v>24.823263462271605</v>
      </c>
      <c r="MJ5" s="35">
        <f t="shared" ref="MJ5:MJ16" si="332">+LX5*(1+$Z$2)</f>
        <v>17.603258663943432</v>
      </c>
      <c r="MK5" s="35">
        <f t="shared" ref="MK5:MK16" si="333">+LY5*(1+$Z$2)</f>
        <v>9.2307218439941199</v>
      </c>
      <c r="ML5" s="35">
        <f t="shared" ref="ML5:ML16" si="334">+LZ5*(1+$Z$2)</f>
        <v>3.4855655706775868</v>
      </c>
      <c r="MM5" s="35">
        <f t="shared" ref="MM5:MM16" si="335">+MA5*(1+$Z$2)</f>
        <v>1.8643415542934323</v>
      </c>
      <c r="MN5" s="35">
        <f t="shared" ref="MN5:MN16" si="336">+MB5*(1+$Z$2)</f>
        <v>7.5432501300221162</v>
      </c>
      <c r="MO5" s="35">
        <f t="shared" ref="MO5:MO16" si="337">+MC5*(1+$Z$2)</f>
        <v>26.761427243557161</v>
      </c>
      <c r="MP5" s="35">
        <f t="shared" ref="MP5:MP16" si="338">+MD5*(1+$Z$2)</f>
        <v>16.633731982282086</v>
      </c>
      <c r="MQ5" s="35">
        <f t="shared" ref="MQ5:MQ16" si="339">+ME5*(1+$Z$2)</f>
        <v>32.421837745749286</v>
      </c>
      <c r="MR5" s="35">
        <f t="shared" ref="MR5:MR16" si="340">+MF5*(1+$Z$2)</f>
        <v>33.221218780722729</v>
      </c>
      <c r="MS5" s="35">
        <f t="shared" ref="MS5:MS16" si="341">+MG5*(1+$Z$2)</f>
        <v>24.718711408732489</v>
      </c>
      <c r="MT5" s="35">
        <f t="shared" ref="MT5:MT16" si="342">+MH5*(1+$Z$2)</f>
        <v>56.741519282478492</v>
      </c>
      <c r="MU5" s="35">
        <f t="shared" ref="MU5:MU16" si="343">+MI5*(1+$Z$2)</f>
        <v>25.071496096894322</v>
      </c>
      <c r="MV5" s="35">
        <f t="shared" ref="MV5:MV16" si="344">+MJ5*(1+$Z$2)</f>
        <v>17.779291250582865</v>
      </c>
      <c r="MW5" s="35">
        <f t="shared" ref="MW5:MW16" si="345">+MK5*(1+$Z$2)</f>
        <v>9.3230290624340615</v>
      </c>
      <c r="MX5" s="35">
        <f t="shared" ref="MX5:MX16" si="346">+ML5*(1+$Z$2)</f>
        <v>3.5204212263843626</v>
      </c>
      <c r="MY5" s="35">
        <f t="shared" ref="MY5:MY16" si="347">+MM5*(1+$Z$2)</f>
        <v>1.8829849698363665</v>
      </c>
      <c r="MZ5" s="35">
        <f t="shared" ref="MZ5:MZ16" si="348">+MN5*(1+$Z$2)</f>
        <v>7.6186826313223373</v>
      </c>
      <c r="NA5" s="35">
        <f t="shared" ref="NA5:NA16" si="349">+MO5*(1+$Z$2)</f>
        <v>27.029041515992734</v>
      </c>
      <c r="NB5" s="35">
        <f t="shared" ref="NB5:NB16" si="350">+MP5*(1+$Z$2)</f>
        <v>16.800069302104905</v>
      </c>
      <c r="NC5" s="35">
        <f t="shared" ref="NC5:NC16" si="351">+MQ5*(1+$Z$2)</f>
        <v>32.746056123206777</v>
      </c>
      <c r="ND5" s="35">
        <f t="shared" ref="ND5:ND16" si="352">+MR5*(1+$Z$2)</f>
        <v>33.553430968529959</v>
      </c>
      <c r="NE5" s="35">
        <f t="shared" ref="NE5:NE16" si="353">+MS5*(1+$Z$2)</f>
        <v>24.965898522819813</v>
      </c>
      <c r="NF5" s="35">
        <f t="shared" ref="NF5:NF16" si="354">+MT5*(1+$Z$2)</f>
        <v>57.308934475303275</v>
      </c>
      <c r="NG5" s="35">
        <f t="shared" ref="NG5:NG16" si="355">+MU5*(1+$Z$2)</f>
        <v>25.322211057863264</v>
      </c>
      <c r="NH5" s="35">
        <f t="shared" ref="NH5:NH16" si="356">+MV5*(1+$Z$2)</f>
        <v>17.957084163088695</v>
      </c>
      <c r="NI5" s="35">
        <f t="shared" ref="NI5:NI16" si="357">+MW5*(1+$Z$2)</f>
        <v>9.4162593530584022</v>
      </c>
      <c r="NK5" s="61">
        <f>+SUMIF($B$3:$NI$3,NK$3,$B5:$NI5)</f>
        <v>122.52000000000002</v>
      </c>
      <c r="NL5" s="61">
        <f t="shared" ref="NL5:OA16" si="358">+SUMIF($B$3:$NI$3,NL$3,$B5:$NI5)</f>
        <v>193.42099999999999</v>
      </c>
      <c r="NM5" s="61">
        <f t="shared" si="358"/>
        <v>195.35521000000003</v>
      </c>
      <c r="NN5" s="61">
        <f t="shared" si="358"/>
        <v>197.3087621</v>
      </c>
      <c r="NO5" s="61">
        <f t="shared" si="358"/>
        <v>199.28184972100001</v>
      </c>
      <c r="NP5" s="61">
        <f t="shared" si="358"/>
        <v>201.27466821821</v>
      </c>
      <c r="NQ5" s="61">
        <f t="shared" si="358"/>
        <v>203.28741490039215</v>
      </c>
      <c r="NR5" s="61">
        <f t="shared" si="358"/>
        <v>205.32028904939602</v>
      </c>
      <c r="NS5" s="61">
        <f t="shared" si="358"/>
        <v>207.37349193988999</v>
      </c>
      <c r="NT5" s="61">
        <f t="shared" si="358"/>
        <v>209.44722685928886</v>
      </c>
      <c r="NU5" s="61">
        <f t="shared" si="358"/>
        <v>211.54169912788177</v>
      </c>
      <c r="NV5" s="61">
        <f t="shared" si="358"/>
        <v>213.65711611916058</v>
      </c>
      <c r="NW5" s="61">
        <f t="shared" si="358"/>
        <v>215.79368728035223</v>
      </c>
      <c r="NX5" s="61">
        <f t="shared" si="358"/>
        <v>217.95162415315573</v>
      </c>
      <c r="NY5" s="61">
        <f t="shared" si="358"/>
        <v>220.13114039468726</v>
      </c>
      <c r="NZ5" s="61">
        <f t="shared" si="358"/>
        <v>222.33245179863417</v>
      </c>
      <c r="OA5" s="61">
        <f t="shared" si="358"/>
        <v>224.55577631662047</v>
      </c>
      <c r="OB5" s="61">
        <f t="shared" ref="OB5:OO16" si="359">+SUMIF($B$3:$NI$3,OB$3,$B5:$NI5)</f>
        <v>226.8013340797867</v>
      </c>
      <c r="OC5" s="61">
        <f t="shared" si="359"/>
        <v>229.06934742058456</v>
      </c>
      <c r="OD5" s="61">
        <f t="shared" si="359"/>
        <v>231.36004089479039</v>
      </c>
      <c r="OE5" s="61">
        <f t="shared" si="359"/>
        <v>233.67364130373835</v>
      </c>
      <c r="OF5" s="61">
        <f t="shared" si="359"/>
        <v>236.01037771677576</v>
      </c>
      <c r="OG5" s="61">
        <f t="shared" si="359"/>
        <v>238.37048149394346</v>
      </c>
      <c r="OH5" s="61">
        <f t="shared" si="359"/>
        <v>240.75418630888288</v>
      </c>
      <c r="OI5" s="61">
        <f t="shared" si="359"/>
        <v>243.16172817197176</v>
      </c>
      <c r="OJ5" s="61">
        <f t="shared" si="359"/>
        <v>245.59334545369146</v>
      </c>
      <c r="OK5" s="61">
        <f t="shared" si="359"/>
        <v>248.04927890822839</v>
      </c>
      <c r="OL5" s="61">
        <f t="shared" si="359"/>
        <v>250.52977169731068</v>
      </c>
      <c r="OM5" s="61">
        <f t="shared" si="359"/>
        <v>253.03506941428378</v>
      </c>
      <c r="ON5" s="61">
        <f t="shared" si="359"/>
        <v>255.56542010842662</v>
      </c>
      <c r="OO5" s="61">
        <f t="shared" si="359"/>
        <v>258.1210743095109</v>
      </c>
    </row>
    <row r="6" spans="1:405" x14ac:dyDescent="0.25">
      <c r="A6" s="12" t="s">
        <v>22</v>
      </c>
      <c r="B6" s="22">
        <v>3.1709999999999998</v>
      </c>
      <c r="C6" s="22">
        <v>2.2170000000000001</v>
      </c>
      <c r="D6" s="22">
        <v>20.417000000000002</v>
      </c>
      <c r="E6" s="22">
        <v>34.781999999999996</v>
      </c>
      <c r="F6" s="22">
        <v>45.109000000000002</v>
      </c>
      <c r="G6" s="22">
        <v>54.848999999999997</v>
      </c>
      <c r="H6" s="22">
        <v>16.504999999999999</v>
      </c>
      <c r="I6" s="22">
        <v>17.571999999999999</v>
      </c>
      <c r="J6" s="22">
        <v>15.276999999999999</v>
      </c>
      <c r="K6" s="22">
        <v>12.182</v>
      </c>
      <c r="L6" s="22">
        <v>27.484999999999999</v>
      </c>
      <c r="M6" s="22">
        <v>4.9180000000000001</v>
      </c>
      <c r="N6" s="22">
        <v>3.1739999999999999</v>
      </c>
      <c r="O6" s="22">
        <v>0.92900000000000005</v>
      </c>
      <c r="P6" s="22">
        <v>21.606000000000002</v>
      </c>
      <c r="Q6" s="22">
        <v>41.917999999999999</v>
      </c>
      <c r="R6" s="22">
        <v>45.655999999999999</v>
      </c>
      <c r="S6" s="22">
        <v>55.814</v>
      </c>
      <c r="T6" s="22">
        <v>43.774999999999999</v>
      </c>
      <c r="U6" s="22">
        <v>45.381999999999998</v>
      </c>
      <c r="V6" s="22">
        <v>38.066000000000003</v>
      </c>
      <c r="W6" s="22">
        <v>25.385999999999999</v>
      </c>
      <c r="X6" s="22">
        <v>18.878</v>
      </c>
      <c r="Y6" s="22">
        <v>9.11</v>
      </c>
      <c r="Z6" s="35">
        <f t="shared" ref="Z6:Z16" si="360">+N6*(1+$Z$2)</f>
        <v>3.20574</v>
      </c>
      <c r="AA6" s="35">
        <f t="shared" si="11"/>
        <v>0.93829000000000007</v>
      </c>
      <c r="AB6" s="35">
        <f t="shared" si="12"/>
        <v>21.82206</v>
      </c>
      <c r="AC6" s="35">
        <f t="shared" si="13"/>
        <v>42.337179999999996</v>
      </c>
      <c r="AD6" s="35">
        <f t="shared" si="14"/>
        <v>46.112560000000002</v>
      </c>
      <c r="AE6" s="35">
        <f t="shared" si="15"/>
        <v>56.372140000000002</v>
      </c>
      <c r="AF6" s="35">
        <f t="shared" si="16"/>
        <v>44.21275</v>
      </c>
      <c r="AG6" s="35">
        <f t="shared" si="17"/>
        <v>45.835819999999998</v>
      </c>
      <c r="AH6" s="35">
        <f t="shared" si="18"/>
        <v>38.446660000000001</v>
      </c>
      <c r="AI6" s="35">
        <f t="shared" si="19"/>
        <v>25.639859999999999</v>
      </c>
      <c r="AJ6" s="35">
        <f t="shared" si="20"/>
        <v>19.066780000000001</v>
      </c>
      <c r="AK6" s="35">
        <f t="shared" si="21"/>
        <v>9.2011000000000003</v>
      </c>
      <c r="AL6" s="35">
        <f t="shared" si="22"/>
        <v>3.2377974000000003</v>
      </c>
      <c r="AM6" s="35">
        <f t="shared" si="23"/>
        <v>0.94767290000000004</v>
      </c>
      <c r="AN6" s="35">
        <f t="shared" si="24"/>
        <v>22.040280599999999</v>
      </c>
      <c r="AO6" s="35">
        <f t="shared" si="25"/>
        <v>42.760551799999995</v>
      </c>
      <c r="AP6" s="35">
        <f t="shared" si="26"/>
        <v>46.573685600000005</v>
      </c>
      <c r="AQ6" s="35">
        <f t="shared" si="27"/>
        <v>56.9358614</v>
      </c>
      <c r="AR6" s="35">
        <f t="shared" si="28"/>
        <v>44.654877499999998</v>
      </c>
      <c r="AS6" s="35">
        <f t="shared" si="29"/>
        <v>46.294178199999998</v>
      </c>
      <c r="AT6" s="35">
        <f t="shared" si="30"/>
        <v>38.831126600000005</v>
      </c>
      <c r="AU6" s="35">
        <f t="shared" si="31"/>
        <v>25.896258599999999</v>
      </c>
      <c r="AV6" s="35">
        <f t="shared" si="32"/>
        <v>19.257447800000001</v>
      </c>
      <c r="AW6" s="35">
        <f t="shared" si="33"/>
        <v>9.2931109999999997</v>
      </c>
      <c r="AX6" s="35">
        <f t="shared" si="34"/>
        <v>3.2701753740000004</v>
      </c>
      <c r="AY6" s="35">
        <f t="shared" si="35"/>
        <v>0.957149629</v>
      </c>
      <c r="AZ6" s="35">
        <f t="shared" si="36"/>
        <v>22.260683405999998</v>
      </c>
      <c r="BA6" s="35">
        <f t="shared" si="37"/>
        <v>43.188157317999995</v>
      </c>
      <c r="BB6" s="35">
        <f t="shared" si="38"/>
        <v>47.039422456000004</v>
      </c>
      <c r="BC6" s="35">
        <f t="shared" si="39"/>
        <v>57.505220014000002</v>
      </c>
      <c r="BD6" s="35">
        <f t="shared" si="40"/>
        <v>45.101426275000001</v>
      </c>
      <c r="BE6" s="35">
        <f t="shared" si="41"/>
        <v>46.757119981999999</v>
      </c>
      <c r="BF6" s="35">
        <f t="shared" si="42"/>
        <v>39.219437866000007</v>
      </c>
      <c r="BG6" s="35">
        <f t="shared" si="43"/>
        <v>26.155221185999999</v>
      </c>
      <c r="BH6" s="35">
        <f t="shared" si="44"/>
        <v>19.450022278000002</v>
      </c>
      <c r="BI6" s="35">
        <f t="shared" si="45"/>
        <v>9.38604211</v>
      </c>
      <c r="BJ6" s="35">
        <f t="shared" si="46"/>
        <v>3.3028771277400004</v>
      </c>
      <c r="BK6" s="35">
        <f t="shared" si="47"/>
        <v>0.96672112528999998</v>
      </c>
      <c r="BL6" s="35">
        <f t="shared" si="48"/>
        <v>22.483290240059997</v>
      </c>
      <c r="BM6" s="35">
        <f t="shared" si="49"/>
        <v>43.620038891179995</v>
      </c>
      <c r="BN6" s="35">
        <f t="shared" si="50"/>
        <v>47.509816680560007</v>
      </c>
      <c r="BO6" s="35">
        <f t="shared" si="51"/>
        <v>58.080272214140003</v>
      </c>
      <c r="BP6" s="35">
        <f t="shared" si="52"/>
        <v>45.552440537750002</v>
      </c>
      <c r="BQ6" s="35">
        <f t="shared" si="53"/>
        <v>47.224691181819999</v>
      </c>
      <c r="BR6" s="35">
        <f t="shared" si="54"/>
        <v>39.611632244660008</v>
      </c>
      <c r="BS6" s="35">
        <f t="shared" si="55"/>
        <v>26.416773397859998</v>
      </c>
      <c r="BT6" s="35">
        <f t="shared" si="56"/>
        <v>19.644522500780003</v>
      </c>
      <c r="BU6" s="35">
        <f t="shared" si="57"/>
        <v>9.4799025311000005</v>
      </c>
      <c r="BV6" s="35">
        <f t="shared" si="58"/>
        <v>3.3359058990174004</v>
      </c>
      <c r="BW6" s="35">
        <f t="shared" si="59"/>
        <v>0.97638833654290003</v>
      </c>
      <c r="BX6" s="35">
        <f t="shared" si="60"/>
        <v>22.708123142460597</v>
      </c>
      <c r="BY6" s="35">
        <f t="shared" si="61"/>
        <v>44.056239280091795</v>
      </c>
      <c r="BZ6" s="35">
        <f t="shared" si="62"/>
        <v>47.984914847365609</v>
      </c>
      <c r="CA6" s="35">
        <f t="shared" si="63"/>
        <v>58.661074936281402</v>
      </c>
      <c r="CB6" s="35">
        <f t="shared" si="64"/>
        <v>46.007964943127504</v>
      </c>
      <c r="CC6" s="35">
        <f t="shared" si="65"/>
        <v>47.696938093638202</v>
      </c>
      <c r="CD6" s="35">
        <f t="shared" si="66"/>
        <v>40.00774856710661</v>
      </c>
      <c r="CE6" s="35">
        <f t="shared" si="67"/>
        <v>26.680941131838598</v>
      </c>
      <c r="CF6" s="35">
        <f t="shared" si="68"/>
        <v>19.840967725787802</v>
      </c>
      <c r="CG6" s="35">
        <f t="shared" si="69"/>
        <v>9.5747015564110001</v>
      </c>
      <c r="CH6" s="35">
        <f t="shared" si="70"/>
        <v>3.3692649580075744</v>
      </c>
      <c r="CI6" s="35">
        <f t="shared" si="71"/>
        <v>0.98615221990832902</v>
      </c>
      <c r="CJ6" s="35">
        <f t="shared" si="72"/>
        <v>22.935204373885203</v>
      </c>
      <c r="CK6" s="35">
        <f t="shared" si="73"/>
        <v>44.496801672892715</v>
      </c>
      <c r="CL6" s="35">
        <f t="shared" si="74"/>
        <v>48.464763995839263</v>
      </c>
      <c r="CM6" s="35">
        <f t="shared" si="75"/>
        <v>59.247685685644214</v>
      </c>
      <c r="CN6" s="35">
        <f t="shared" si="76"/>
        <v>46.468044592558783</v>
      </c>
      <c r="CO6" s="35">
        <f t="shared" si="77"/>
        <v>48.173907474574584</v>
      </c>
      <c r="CP6" s="35">
        <f t="shared" si="78"/>
        <v>40.407826052777679</v>
      </c>
      <c r="CQ6" s="35">
        <f t="shared" si="79"/>
        <v>26.947750543156985</v>
      </c>
      <c r="CR6" s="35">
        <f t="shared" si="80"/>
        <v>20.03937740304568</v>
      </c>
      <c r="CS6" s="35">
        <f t="shared" si="81"/>
        <v>9.6704485719751094</v>
      </c>
      <c r="CT6" s="35">
        <f t="shared" si="82"/>
        <v>3.4029576075876502</v>
      </c>
      <c r="CU6" s="35">
        <f t="shared" si="83"/>
        <v>0.99601374210741234</v>
      </c>
      <c r="CV6" s="35">
        <f t="shared" si="84"/>
        <v>23.164556417624055</v>
      </c>
      <c r="CW6" s="35">
        <f t="shared" si="85"/>
        <v>44.941769689621644</v>
      </c>
      <c r="CX6" s="35">
        <f t="shared" si="86"/>
        <v>48.949411635797659</v>
      </c>
      <c r="CY6" s="35">
        <f t="shared" si="87"/>
        <v>59.840162542500657</v>
      </c>
      <c r="CZ6" s="35">
        <f t="shared" si="88"/>
        <v>46.932725038484371</v>
      </c>
      <c r="DA6" s="35">
        <f t="shared" si="89"/>
        <v>48.655646549320331</v>
      </c>
      <c r="DB6" s="35">
        <f t="shared" si="90"/>
        <v>40.811904313305455</v>
      </c>
      <c r="DC6" s="35">
        <f t="shared" si="91"/>
        <v>27.217228048588556</v>
      </c>
      <c r="DD6" s="35">
        <f t="shared" si="92"/>
        <v>20.239771177076136</v>
      </c>
      <c r="DE6" s="35">
        <f t="shared" si="93"/>
        <v>9.7671530576948609</v>
      </c>
      <c r="DF6" s="35">
        <f t="shared" si="94"/>
        <v>3.4369871836635268</v>
      </c>
      <c r="DG6" s="35">
        <f t="shared" si="95"/>
        <v>1.0059738795284865</v>
      </c>
      <c r="DH6" s="35">
        <f t="shared" si="96"/>
        <v>23.396201981800296</v>
      </c>
      <c r="DI6" s="35">
        <f t="shared" si="97"/>
        <v>45.391187386517863</v>
      </c>
      <c r="DJ6" s="35">
        <f t="shared" si="98"/>
        <v>49.438905752155634</v>
      </c>
      <c r="DK6" s="35">
        <f t="shared" si="99"/>
        <v>60.438564167925662</v>
      </c>
      <c r="DL6" s="35">
        <f t="shared" si="100"/>
        <v>47.402052288869214</v>
      </c>
      <c r="DM6" s="35">
        <f t="shared" si="101"/>
        <v>49.142203014813532</v>
      </c>
      <c r="DN6" s="35">
        <f t="shared" si="102"/>
        <v>41.22002335643851</v>
      </c>
      <c r="DO6" s="35">
        <f t="shared" si="103"/>
        <v>27.489400329074442</v>
      </c>
      <c r="DP6" s="35">
        <f t="shared" si="104"/>
        <v>20.442168888846897</v>
      </c>
      <c r="DQ6" s="35">
        <f t="shared" si="105"/>
        <v>9.8648245882718104</v>
      </c>
      <c r="DR6" s="35">
        <f t="shared" si="106"/>
        <v>3.471357055500162</v>
      </c>
      <c r="DS6" s="35">
        <f t="shared" si="107"/>
        <v>1.0160336183237713</v>
      </c>
      <c r="DT6" s="35">
        <f t="shared" si="108"/>
        <v>23.630164001618297</v>
      </c>
      <c r="DU6" s="35">
        <f t="shared" si="109"/>
        <v>45.845099260383044</v>
      </c>
      <c r="DV6" s="35">
        <f t="shared" si="110"/>
        <v>49.933294809677193</v>
      </c>
      <c r="DW6" s="35">
        <f t="shared" si="111"/>
        <v>61.04294980960492</v>
      </c>
      <c r="DX6" s="35">
        <f t="shared" si="112"/>
        <v>47.876072811757908</v>
      </c>
      <c r="DY6" s="35">
        <f t="shared" si="113"/>
        <v>49.633625044961668</v>
      </c>
      <c r="DZ6" s="35">
        <f t="shared" si="114"/>
        <v>41.632223590002894</v>
      </c>
      <c r="EA6" s="35">
        <f t="shared" si="115"/>
        <v>27.764294332365186</v>
      </c>
      <c r="EB6" s="35">
        <f t="shared" si="116"/>
        <v>20.646590577735367</v>
      </c>
      <c r="EC6" s="35">
        <f t="shared" si="117"/>
        <v>9.963472834154528</v>
      </c>
      <c r="ED6" s="35">
        <f t="shared" si="118"/>
        <v>3.5060706260551635</v>
      </c>
      <c r="EE6" s="35">
        <f t="shared" si="119"/>
        <v>1.0261939545070089</v>
      </c>
      <c r="EF6" s="35">
        <f t="shared" si="120"/>
        <v>23.86646564163448</v>
      </c>
      <c r="EG6" s="35">
        <f t="shared" si="121"/>
        <v>46.303550252986874</v>
      </c>
      <c r="EH6" s="35">
        <f t="shared" si="122"/>
        <v>50.432627757773965</v>
      </c>
      <c r="EI6" s="35">
        <f t="shared" si="123"/>
        <v>61.653379307700973</v>
      </c>
      <c r="EJ6" s="35">
        <f t="shared" si="124"/>
        <v>48.354833539875486</v>
      </c>
      <c r="EK6" s="35">
        <f t="shared" si="125"/>
        <v>50.129961295411285</v>
      </c>
      <c r="EL6" s="35">
        <f t="shared" si="126"/>
        <v>42.04854582590292</v>
      </c>
      <c r="EM6" s="35">
        <f t="shared" si="127"/>
        <v>28.041937275688838</v>
      </c>
      <c r="EN6" s="35">
        <f t="shared" si="128"/>
        <v>20.85305648351272</v>
      </c>
      <c r="EO6" s="35">
        <f t="shared" si="129"/>
        <v>10.063107562496073</v>
      </c>
      <c r="EP6" s="35">
        <f t="shared" si="130"/>
        <v>3.541131332315715</v>
      </c>
      <c r="EQ6" s="35">
        <f t="shared" si="131"/>
        <v>1.0364558940520789</v>
      </c>
      <c r="ER6" s="35">
        <f t="shared" si="132"/>
        <v>24.105130298050824</v>
      </c>
      <c r="ES6" s="35">
        <f t="shared" si="133"/>
        <v>46.766585755516743</v>
      </c>
      <c r="ET6" s="35">
        <f t="shared" si="134"/>
        <v>50.936954035351704</v>
      </c>
      <c r="EU6" s="35">
        <f t="shared" si="135"/>
        <v>62.269913100777984</v>
      </c>
      <c r="EV6" s="35">
        <f t="shared" si="136"/>
        <v>48.838381875274244</v>
      </c>
      <c r="EW6" s="35">
        <f t="shared" si="137"/>
        <v>50.631260908365398</v>
      </c>
      <c r="EX6" s="35">
        <f t="shared" si="138"/>
        <v>42.46903128416195</v>
      </c>
      <c r="EY6" s="35">
        <f t="shared" si="139"/>
        <v>28.322356648445727</v>
      </c>
      <c r="EZ6" s="35">
        <f t="shared" si="140"/>
        <v>21.061587048347846</v>
      </c>
      <c r="FA6" s="35">
        <f t="shared" si="141"/>
        <v>10.163738638121034</v>
      </c>
      <c r="FB6" s="35">
        <f t="shared" si="142"/>
        <v>3.576542645638872</v>
      </c>
      <c r="FC6" s="35">
        <f t="shared" si="143"/>
        <v>1.0468204529925997</v>
      </c>
      <c r="FD6" s="35">
        <f t="shared" si="144"/>
        <v>24.346181601031333</v>
      </c>
      <c r="FE6" s="35">
        <f t="shared" si="145"/>
        <v>47.234251613071912</v>
      </c>
      <c r="FF6" s="35">
        <f t="shared" si="146"/>
        <v>51.446323575705222</v>
      </c>
      <c r="FG6" s="35">
        <f t="shared" si="147"/>
        <v>62.892612231785762</v>
      </c>
      <c r="FH6" s="35">
        <f t="shared" si="148"/>
        <v>49.326765694026989</v>
      </c>
      <c r="FI6" s="35">
        <f t="shared" si="149"/>
        <v>51.137573517449056</v>
      </c>
      <c r="FJ6" s="35">
        <f t="shared" si="150"/>
        <v>42.893721597003569</v>
      </c>
      <c r="FK6" s="35">
        <f t="shared" si="151"/>
        <v>28.605580214930185</v>
      </c>
      <c r="FL6" s="35">
        <f t="shared" si="152"/>
        <v>21.272202918831326</v>
      </c>
      <c r="FM6" s="35">
        <f t="shared" si="153"/>
        <v>10.265376024502244</v>
      </c>
      <c r="FN6" s="35">
        <f t="shared" si="154"/>
        <v>3.6123080720952609</v>
      </c>
      <c r="FO6" s="35">
        <f t="shared" si="155"/>
        <v>1.0572886575225258</v>
      </c>
      <c r="FP6" s="35">
        <f t="shared" si="156"/>
        <v>24.589643417041646</v>
      </c>
      <c r="FQ6" s="35">
        <f t="shared" si="157"/>
        <v>47.706594129202628</v>
      </c>
      <c r="FR6" s="35">
        <f t="shared" si="158"/>
        <v>51.960786811462278</v>
      </c>
      <c r="FS6" s="35">
        <f t="shared" si="159"/>
        <v>63.521538354103619</v>
      </c>
      <c r="FT6" s="35">
        <f t="shared" si="160"/>
        <v>49.820033350967257</v>
      </c>
      <c r="FU6" s="35">
        <f t="shared" si="161"/>
        <v>51.648949252623545</v>
      </c>
      <c r="FV6" s="35">
        <f t="shared" si="162"/>
        <v>43.322658812973607</v>
      </c>
      <c r="FW6" s="35">
        <f t="shared" si="163"/>
        <v>28.891636017079488</v>
      </c>
      <c r="FX6" s="35">
        <f t="shared" si="164"/>
        <v>21.484924948019639</v>
      </c>
      <c r="FY6" s="35">
        <f t="shared" si="165"/>
        <v>10.368029784747266</v>
      </c>
      <c r="FZ6" s="35">
        <f t="shared" si="166"/>
        <v>3.6484311528162134</v>
      </c>
      <c r="GA6" s="35">
        <f t="shared" si="167"/>
        <v>1.067861544097751</v>
      </c>
      <c r="GB6" s="35">
        <f t="shared" si="168"/>
        <v>24.835539851212062</v>
      </c>
      <c r="GC6" s="35">
        <f t="shared" si="169"/>
        <v>48.183660070494653</v>
      </c>
      <c r="GD6" s="35">
        <f t="shared" si="170"/>
        <v>52.480394679576904</v>
      </c>
      <c r="GE6" s="35">
        <f t="shared" si="171"/>
        <v>64.15675373764465</v>
      </c>
      <c r="GF6" s="35">
        <f t="shared" si="172"/>
        <v>50.31823368447693</v>
      </c>
      <c r="GG6" s="35">
        <f t="shared" si="173"/>
        <v>52.165438745149778</v>
      </c>
      <c r="GH6" s="35">
        <f t="shared" si="174"/>
        <v>43.755885401103342</v>
      </c>
      <c r="GI6" s="35">
        <f t="shared" si="175"/>
        <v>29.180552377250283</v>
      </c>
      <c r="GJ6" s="35">
        <f t="shared" si="176"/>
        <v>21.699774197499835</v>
      </c>
      <c r="GK6" s="35">
        <f t="shared" si="177"/>
        <v>10.47171008259474</v>
      </c>
      <c r="GL6" s="35">
        <f t="shared" si="178"/>
        <v>3.6849154643443756</v>
      </c>
      <c r="GM6" s="35">
        <f t="shared" si="179"/>
        <v>1.0785401595387285</v>
      </c>
      <c r="GN6" s="35">
        <f t="shared" si="180"/>
        <v>25.083895249724183</v>
      </c>
      <c r="GO6" s="35">
        <f t="shared" si="181"/>
        <v>48.665496671199598</v>
      </c>
      <c r="GP6" s="35">
        <f t="shared" si="182"/>
        <v>53.005198626372675</v>
      </c>
      <c r="GQ6" s="35">
        <f t="shared" si="183"/>
        <v>64.798321275021095</v>
      </c>
      <c r="GR6" s="35">
        <f t="shared" si="184"/>
        <v>50.821416021321703</v>
      </c>
      <c r="GS6" s="35">
        <f t="shared" si="185"/>
        <v>52.687093132601277</v>
      </c>
      <c r="GT6" s="35">
        <f t="shared" si="186"/>
        <v>44.193444255114379</v>
      </c>
      <c r="GU6" s="35">
        <f t="shared" si="187"/>
        <v>29.472357901022786</v>
      </c>
      <c r="GV6" s="35">
        <f t="shared" si="188"/>
        <v>21.916771939474835</v>
      </c>
      <c r="GW6" s="35">
        <f t="shared" si="189"/>
        <v>10.576427183420687</v>
      </c>
      <c r="GX6" s="35">
        <f t="shared" si="190"/>
        <v>3.7217646189878195</v>
      </c>
      <c r="GY6" s="35">
        <f t="shared" si="191"/>
        <v>1.0893255611341157</v>
      </c>
      <c r="GZ6" s="35">
        <f t="shared" si="192"/>
        <v>25.334734202221426</v>
      </c>
      <c r="HA6" s="35">
        <f t="shared" si="193"/>
        <v>49.152151637911594</v>
      </c>
      <c r="HB6" s="35">
        <f t="shared" si="194"/>
        <v>53.535250612636403</v>
      </c>
      <c r="HC6" s="35">
        <f t="shared" si="195"/>
        <v>65.4463044877713</v>
      </c>
      <c r="HD6" s="35">
        <f t="shared" si="196"/>
        <v>51.329630181534917</v>
      </c>
      <c r="HE6" s="35">
        <f t="shared" si="197"/>
        <v>53.213964063927293</v>
      </c>
      <c r="HF6" s="35">
        <f t="shared" si="198"/>
        <v>44.635378697665523</v>
      </c>
      <c r="HG6" s="35">
        <f t="shared" si="199"/>
        <v>29.767081480033013</v>
      </c>
      <c r="HH6" s="35">
        <f t="shared" si="200"/>
        <v>22.135939658869582</v>
      </c>
      <c r="HI6" s="35">
        <f t="shared" si="201"/>
        <v>10.682191455254895</v>
      </c>
      <c r="HJ6" s="35">
        <f t="shared" si="202"/>
        <v>3.7589822651776976</v>
      </c>
      <c r="HK6" s="35">
        <f t="shared" si="203"/>
        <v>1.100218816745457</v>
      </c>
      <c r="HL6" s="35">
        <f t="shared" si="204"/>
        <v>25.588081544243639</v>
      </c>
      <c r="HM6" s="35">
        <f t="shared" si="205"/>
        <v>49.64367315429071</v>
      </c>
      <c r="HN6" s="35">
        <f t="shared" si="206"/>
        <v>54.070603118762769</v>
      </c>
      <c r="HO6" s="35">
        <f t="shared" si="207"/>
        <v>66.100767532649016</v>
      </c>
      <c r="HP6" s="35">
        <f t="shared" si="208"/>
        <v>51.842926483350269</v>
      </c>
      <c r="HQ6" s="35">
        <f t="shared" si="209"/>
        <v>53.746103704566565</v>
      </c>
      <c r="HR6" s="35">
        <f t="shared" si="210"/>
        <v>45.081732484642181</v>
      </c>
      <c r="HS6" s="35">
        <f t="shared" si="211"/>
        <v>30.064752294833344</v>
      </c>
      <c r="HT6" s="35">
        <f t="shared" si="212"/>
        <v>22.357299055458277</v>
      </c>
      <c r="HU6" s="35">
        <f t="shared" si="213"/>
        <v>10.789013369807444</v>
      </c>
      <c r="HV6" s="35">
        <f t="shared" si="214"/>
        <v>3.7965720878294746</v>
      </c>
      <c r="HW6" s="35">
        <f t="shared" si="215"/>
        <v>1.1112210049129116</v>
      </c>
      <c r="HX6" s="35">
        <f t="shared" si="216"/>
        <v>25.843962359686078</v>
      </c>
      <c r="HY6" s="35">
        <f t="shared" si="217"/>
        <v>50.140109885833617</v>
      </c>
      <c r="HZ6" s="35">
        <f t="shared" si="218"/>
        <v>54.611309149950394</v>
      </c>
      <c r="IA6" s="35">
        <f t="shared" si="219"/>
        <v>66.761775207975504</v>
      </c>
      <c r="IB6" s="35">
        <f t="shared" si="220"/>
        <v>52.361355748183769</v>
      </c>
      <c r="IC6" s="35">
        <f t="shared" si="221"/>
        <v>54.283564741612231</v>
      </c>
      <c r="ID6" s="35">
        <f t="shared" si="222"/>
        <v>45.5325498094886</v>
      </c>
      <c r="IE6" s="35">
        <f t="shared" si="223"/>
        <v>30.365399817781679</v>
      </c>
      <c r="IF6" s="35">
        <f t="shared" si="224"/>
        <v>22.58087204601286</v>
      </c>
      <c r="IG6" s="35">
        <f t="shared" si="225"/>
        <v>10.896903503505518</v>
      </c>
      <c r="IH6" s="35">
        <f t="shared" si="226"/>
        <v>3.8345378087077693</v>
      </c>
      <c r="II6" s="35">
        <f t="shared" si="227"/>
        <v>1.1223332149620409</v>
      </c>
      <c r="IJ6" s="35">
        <f t="shared" si="228"/>
        <v>26.102401983282938</v>
      </c>
      <c r="IK6" s="35">
        <f t="shared" si="229"/>
        <v>50.641510984691955</v>
      </c>
      <c r="IL6" s="35">
        <f t="shared" si="230"/>
        <v>55.1574222414499</v>
      </c>
      <c r="IM6" s="35">
        <f t="shared" si="231"/>
        <v>67.429392960055253</v>
      </c>
      <c r="IN6" s="35">
        <f t="shared" si="232"/>
        <v>52.884969305665606</v>
      </c>
      <c r="IO6" s="35">
        <f t="shared" si="233"/>
        <v>54.826400389028358</v>
      </c>
      <c r="IP6" s="35">
        <f t="shared" si="234"/>
        <v>45.987875307583487</v>
      </c>
      <c r="IQ6" s="35">
        <f t="shared" si="235"/>
        <v>30.669053815959497</v>
      </c>
      <c r="IR6" s="35">
        <f t="shared" si="236"/>
        <v>22.80668076647299</v>
      </c>
      <c r="IS6" s="35">
        <f t="shared" si="237"/>
        <v>11.005872538540574</v>
      </c>
      <c r="IT6" s="35">
        <f t="shared" si="238"/>
        <v>3.872883186794847</v>
      </c>
      <c r="IU6" s="35">
        <f t="shared" si="239"/>
        <v>1.1335565471116613</v>
      </c>
      <c r="IV6" s="35">
        <f t="shared" si="240"/>
        <v>26.363426003115769</v>
      </c>
      <c r="IW6" s="35">
        <f t="shared" si="241"/>
        <v>51.147926094538875</v>
      </c>
      <c r="IX6" s="35">
        <f t="shared" si="242"/>
        <v>55.708996463864402</v>
      </c>
      <c r="IY6" s="35">
        <f t="shared" si="243"/>
        <v>68.103686889655805</v>
      </c>
      <c r="IZ6" s="35">
        <f t="shared" si="244"/>
        <v>53.413818998722263</v>
      </c>
      <c r="JA6" s="35">
        <f t="shared" si="245"/>
        <v>55.374664392918639</v>
      </c>
      <c r="JB6" s="35">
        <f t="shared" si="246"/>
        <v>46.447754060659321</v>
      </c>
      <c r="JC6" s="35">
        <f t="shared" si="247"/>
        <v>30.975744354119094</v>
      </c>
      <c r="JD6" s="35">
        <f t="shared" si="248"/>
        <v>23.034747574137722</v>
      </c>
      <c r="JE6" s="35">
        <f t="shared" si="249"/>
        <v>11.11593126392598</v>
      </c>
      <c r="JF6" s="35">
        <f t="shared" si="250"/>
        <v>3.9116120186627956</v>
      </c>
      <c r="JG6" s="35">
        <f t="shared" si="251"/>
        <v>1.144892112582778</v>
      </c>
      <c r="JH6" s="35">
        <f t="shared" si="252"/>
        <v>26.627060263146927</v>
      </c>
      <c r="JI6" s="35">
        <f t="shared" si="253"/>
        <v>51.65940535548426</v>
      </c>
      <c r="JJ6" s="35">
        <f t="shared" si="254"/>
        <v>56.266086428503044</v>
      </c>
      <c r="JK6" s="35">
        <f t="shared" si="255"/>
        <v>68.78472375855236</v>
      </c>
      <c r="JL6" s="35">
        <f t="shared" si="256"/>
        <v>53.947957188709488</v>
      </c>
      <c r="JM6" s="35">
        <f t="shared" si="257"/>
        <v>55.928411036847827</v>
      </c>
      <c r="JN6" s="35">
        <f t="shared" si="258"/>
        <v>46.912231601265916</v>
      </c>
      <c r="JO6" s="35">
        <f t="shared" si="259"/>
        <v>31.285501797660284</v>
      </c>
      <c r="JP6" s="35">
        <f t="shared" si="260"/>
        <v>23.2650950498791</v>
      </c>
      <c r="JQ6" s="35">
        <f t="shared" si="261"/>
        <v>11.227090576565239</v>
      </c>
      <c r="JR6" s="35">
        <f t="shared" si="262"/>
        <v>3.9507281388494238</v>
      </c>
      <c r="JS6" s="35">
        <f t="shared" si="263"/>
        <v>1.1563410337086057</v>
      </c>
      <c r="JT6" s="35">
        <f t="shared" si="264"/>
        <v>26.893330865778395</v>
      </c>
      <c r="JU6" s="35">
        <f t="shared" si="265"/>
        <v>52.1759994090391</v>
      </c>
      <c r="JV6" s="35">
        <f t="shared" si="266"/>
        <v>56.828747292788073</v>
      </c>
      <c r="JW6" s="35">
        <f t="shared" si="267"/>
        <v>69.47257099613789</v>
      </c>
      <c r="JX6" s="35">
        <f t="shared" si="268"/>
        <v>54.48743676059658</v>
      </c>
      <c r="JY6" s="35">
        <f t="shared" si="269"/>
        <v>56.487695147216307</v>
      </c>
      <c r="JZ6" s="35">
        <f t="shared" si="270"/>
        <v>47.381353917278574</v>
      </c>
      <c r="KA6" s="35">
        <f t="shared" si="271"/>
        <v>31.598356815636887</v>
      </c>
      <c r="KB6" s="35">
        <f t="shared" si="272"/>
        <v>23.497746000377891</v>
      </c>
      <c r="KC6" s="35">
        <f t="shared" si="273"/>
        <v>11.339361482330892</v>
      </c>
      <c r="KD6" s="35">
        <f t="shared" si="274"/>
        <v>3.990235420237918</v>
      </c>
      <c r="KE6" s="35">
        <f t="shared" si="275"/>
        <v>1.1679044440456918</v>
      </c>
      <c r="KF6" s="35">
        <f t="shared" si="276"/>
        <v>27.162264174436178</v>
      </c>
      <c r="KG6" s="35">
        <f t="shared" si="277"/>
        <v>52.697759403129488</v>
      </c>
      <c r="KH6" s="35">
        <f t="shared" si="278"/>
        <v>57.397034765715951</v>
      </c>
      <c r="KI6" s="35">
        <f t="shared" si="279"/>
        <v>70.167296706099265</v>
      </c>
      <c r="KJ6" s="35">
        <f t="shared" si="280"/>
        <v>55.032311128202544</v>
      </c>
      <c r="KK6" s="35">
        <f t="shared" si="281"/>
        <v>57.052572098688472</v>
      </c>
      <c r="KL6" s="35">
        <f t="shared" si="282"/>
        <v>47.855167456451362</v>
      </c>
      <c r="KM6" s="35">
        <f t="shared" si="283"/>
        <v>31.914340383793256</v>
      </c>
      <c r="KN6" s="35">
        <f t="shared" si="284"/>
        <v>23.732723460381671</v>
      </c>
      <c r="KO6" s="35">
        <f t="shared" si="285"/>
        <v>11.452755097154201</v>
      </c>
      <c r="KP6" s="35">
        <f t="shared" si="286"/>
        <v>4.0301377744402975</v>
      </c>
      <c r="KQ6" s="35">
        <f t="shared" si="287"/>
        <v>1.1795834884861487</v>
      </c>
      <c r="KR6" s="35">
        <f t="shared" si="288"/>
        <v>27.433886816180539</v>
      </c>
      <c r="KS6" s="35">
        <f t="shared" si="289"/>
        <v>53.224736997160782</v>
      </c>
      <c r="KT6" s="35">
        <f t="shared" si="290"/>
        <v>57.97100511337311</v>
      </c>
      <c r="KU6" s="35">
        <f t="shared" si="291"/>
        <v>70.868969673160251</v>
      </c>
      <c r="KV6" s="35">
        <f t="shared" si="292"/>
        <v>55.58263423948457</v>
      </c>
      <c r="KW6" s="35">
        <f t="shared" si="293"/>
        <v>57.623097819675358</v>
      </c>
      <c r="KX6" s="35">
        <f t="shared" si="294"/>
        <v>48.333719131015876</v>
      </c>
      <c r="KY6" s="35">
        <f t="shared" si="295"/>
        <v>32.233483787631187</v>
      </c>
      <c r="KZ6" s="35">
        <f t="shared" si="296"/>
        <v>23.970050694985488</v>
      </c>
      <c r="LA6" s="35">
        <f t="shared" si="297"/>
        <v>11.567282648125744</v>
      </c>
      <c r="LB6" s="35">
        <f t="shared" si="298"/>
        <v>4.0704391521847008</v>
      </c>
      <c r="LC6" s="35">
        <f t="shared" si="299"/>
        <v>1.1913793233710102</v>
      </c>
      <c r="LD6" s="35">
        <f t="shared" si="300"/>
        <v>27.708225684342345</v>
      </c>
      <c r="LE6" s="35">
        <f t="shared" si="301"/>
        <v>53.756984367132389</v>
      </c>
      <c r="LF6" s="35">
        <f t="shared" si="302"/>
        <v>58.55071516450684</v>
      </c>
      <c r="LG6" s="35">
        <f t="shared" si="303"/>
        <v>71.577659369891848</v>
      </c>
      <c r="LH6" s="35">
        <f t="shared" si="304"/>
        <v>56.138460581879414</v>
      </c>
      <c r="LI6" s="35">
        <f t="shared" si="305"/>
        <v>58.199328797872113</v>
      </c>
      <c r="LJ6" s="35">
        <f t="shared" si="306"/>
        <v>48.817056322326032</v>
      </c>
      <c r="LK6" s="35">
        <f t="shared" si="307"/>
        <v>32.555818625507499</v>
      </c>
      <c r="LL6" s="35">
        <f t="shared" si="308"/>
        <v>24.209751201935344</v>
      </c>
      <c r="LM6" s="35">
        <f t="shared" si="309"/>
        <v>11.682955474607001</v>
      </c>
      <c r="LN6" s="35">
        <f t="shared" si="310"/>
        <v>4.1111435437065476</v>
      </c>
      <c r="LO6" s="35">
        <f t="shared" si="311"/>
        <v>1.2032931166047203</v>
      </c>
      <c r="LP6" s="35">
        <f t="shared" si="312"/>
        <v>27.98530794118577</v>
      </c>
      <c r="LQ6" s="35">
        <f t="shared" si="313"/>
        <v>54.294554210803717</v>
      </c>
      <c r="LR6" s="35">
        <f t="shared" si="314"/>
        <v>59.136222316151908</v>
      </c>
      <c r="LS6" s="35">
        <f t="shared" si="315"/>
        <v>72.293435963590767</v>
      </c>
      <c r="LT6" s="35">
        <f t="shared" si="316"/>
        <v>56.699845187698209</v>
      </c>
      <c r="LU6" s="35">
        <f t="shared" si="317"/>
        <v>58.781322085850832</v>
      </c>
      <c r="LV6" s="35">
        <f t="shared" si="318"/>
        <v>49.305226885549295</v>
      </c>
      <c r="LW6" s="35">
        <f t="shared" si="319"/>
        <v>32.881376811762571</v>
      </c>
      <c r="LX6" s="35">
        <f t="shared" si="320"/>
        <v>24.451848713954696</v>
      </c>
      <c r="LY6" s="35">
        <f t="shared" si="321"/>
        <v>11.799785029353071</v>
      </c>
      <c r="LZ6" s="35">
        <f t="shared" si="322"/>
        <v>4.1522549791436134</v>
      </c>
      <c r="MA6" s="35">
        <f t="shared" si="323"/>
        <v>1.2153260477707675</v>
      </c>
      <c r="MB6" s="35">
        <f t="shared" si="324"/>
        <v>28.265161020597628</v>
      </c>
      <c r="MC6" s="35">
        <f t="shared" si="325"/>
        <v>54.837499752911754</v>
      </c>
      <c r="MD6" s="35">
        <f t="shared" si="326"/>
        <v>59.727584539313426</v>
      </c>
      <c r="ME6" s="35">
        <f t="shared" si="327"/>
        <v>73.016370323226681</v>
      </c>
      <c r="MF6" s="35">
        <f t="shared" si="328"/>
        <v>57.266843639575193</v>
      </c>
      <c r="MG6" s="35">
        <f t="shared" si="329"/>
        <v>59.369135306709339</v>
      </c>
      <c r="MH6" s="35">
        <f t="shared" si="330"/>
        <v>49.798279154404788</v>
      </c>
      <c r="MI6" s="35">
        <f t="shared" si="331"/>
        <v>33.210190579880198</v>
      </c>
      <c r="MJ6" s="35">
        <f t="shared" si="332"/>
        <v>24.696367201094244</v>
      </c>
      <c r="MK6" s="35">
        <f t="shared" si="333"/>
        <v>11.917782879646602</v>
      </c>
      <c r="ML6" s="35">
        <f t="shared" si="334"/>
        <v>4.1937775289350494</v>
      </c>
      <c r="MM6" s="35">
        <f t="shared" si="335"/>
        <v>1.2274793082484752</v>
      </c>
      <c r="MN6" s="35">
        <f t="shared" si="336"/>
        <v>28.547812630803605</v>
      </c>
      <c r="MO6" s="35">
        <f t="shared" si="337"/>
        <v>55.38587475044087</v>
      </c>
      <c r="MP6" s="35">
        <f t="shared" si="338"/>
        <v>60.324860384706561</v>
      </c>
      <c r="MQ6" s="35">
        <f t="shared" si="339"/>
        <v>73.746534026458946</v>
      </c>
      <c r="MR6" s="35">
        <f t="shared" si="340"/>
        <v>57.839512075970944</v>
      </c>
      <c r="MS6" s="35">
        <f t="shared" si="341"/>
        <v>59.962826659776432</v>
      </c>
      <c r="MT6" s="35">
        <f t="shared" si="342"/>
        <v>50.296261945948835</v>
      </c>
      <c r="MU6" s="35">
        <f t="shared" si="343"/>
        <v>33.542292485678999</v>
      </c>
      <c r="MV6" s="35">
        <f t="shared" si="344"/>
        <v>24.943330873105186</v>
      </c>
      <c r="MW6" s="35">
        <f t="shared" si="345"/>
        <v>12.036960708443068</v>
      </c>
      <c r="MX6" s="35">
        <f t="shared" si="346"/>
        <v>4.2357153042244002</v>
      </c>
      <c r="MY6" s="35">
        <f t="shared" si="347"/>
        <v>1.2397541013309599</v>
      </c>
      <c r="MZ6" s="35">
        <f t="shared" si="348"/>
        <v>28.833290757111641</v>
      </c>
      <c r="NA6" s="35">
        <f t="shared" si="349"/>
        <v>55.939733497945276</v>
      </c>
      <c r="NB6" s="35">
        <f t="shared" si="350"/>
        <v>60.928108988553625</v>
      </c>
      <c r="NC6" s="35">
        <f t="shared" si="351"/>
        <v>74.483999366723538</v>
      </c>
      <c r="ND6" s="35">
        <f t="shared" si="352"/>
        <v>58.417907196730653</v>
      </c>
      <c r="NE6" s="35">
        <f t="shared" si="353"/>
        <v>60.562454926374194</v>
      </c>
      <c r="NF6" s="35">
        <f t="shared" si="354"/>
        <v>50.799224565408323</v>
      </c>
      <c r="NG6" s="35">
        <f t="shared" si="355"/>
        <v>33.877715410535792</v>
      </c>
      <c r="NH6" s="35">
        <f t="shared" si="356"/>
        <v>25.192764181836239</v>
      </c>
      <c r="NI6" s="35">
        <f t="shared" si="357"/>
        <v>12.157330315527499</v>
      </c>
      <c r="NK6" s="61">
        <f t="shared" ref="NK6:NK16" si="361">+SUMIF($B$3:$NI$3,NK$3,$B6:$NI6)</f>
        <v>254.48399999999998</v>
      </c>
      <c r="NL6" s="61">
        <f t="shared" si="358"/>
        <v>349.69400000000007</v>
      </c>
      <c r="NM6" s="61">
        <f t="shared" si="358"/>
        <v>353.19094000000001</v>
      </c>
      <c r="NN6" s="61">
        <f t="shared" si="358"/>
        <v>356.72284940000003</v>
      </c>
      <c r="NO6" s="61">
        <f t="shared" si="358"/>
        <v>360.29007789400004</v>
      </c>
      <c r="NP6" s="61">
        <f t="shared" si="358"/>
        <v>363.89297867294005</v>
      </c>
      <c r="NQ6" s="61">
        <f t="shared" si="358"/>
        <v>367.53190845966941</v>
      </c>
      <c r="NR6" s="61">
        <f t="shared" si="358"/>
        <v>371.20722754426617</v>
      </c>
      <c r="NS6" s="61">
        <f t="shared" si="358"/>
        <v>374.91929981970878</v>
      </c>
      <c r="NT6" s="61">
        <f t="shared" si="358"/>
        <v>378.66849281790581</v>
      </c>
      <c r="NU6" s="61">
        <f t="shared" si="358"/>
        <v>382.45517774608487</v>
      </c>
      <c r="NV6" s="61">
        <f t="shared" si="358"/>
        <v>386.27972952354583</v>
      </c>
      <c r="NW6" s="61">
        <f t="shared" si="358"/>
        <v>390.14252681878128</v>
      </c>
      <c r="NX6" s="61">
        <f t="shared" si="358"/>
        <v>394.04395208696906</v>
      </c>
      <c r="NY6" s="61">
        <f t="shared" si="358"/>
        <v>397.98439160783875</v>
      </c>
      <c r="NZ6" s="61">
        <f t="shared" si="358"/>
        <v>401.96423552391718</v>
      </c>
      <c r="OA6" s="61">
        <f t="shared" si="358"/>
        <v>405.9838778791563</v>
      </c>
      <c r="OB6" s="61">
        <f t="shared" si="359"/>
        <v>410.04371665794793</v>
      </c>
      <c r="OC6" s="61">
        <f t="shared" si="359"/>
        <v>414.14415382452734</v>
      </c>
      <c r="OD6" s="61">
        <f t="shared" si="359"/>
        <v>418.28559536277265</v>
      </c>
      <c r="OE6" s="61">
        <f t="shared" si="359"/>
        <v>422.46845131640038</v>
      </c>
      <c r="OF6" s="61">
        <f t="shared" si="359"/>
        <v>426.69313582956437</v>
      </c>
      <c r="OG6" s="61">
        <f t="shared" si="359"/>
        <v>430.96006718786003</v>
      </c>
      <c r="OH6" s="61">
        <f t="shared" si="359"/>
        <v>435.26966785973866</v>
      </c>
      <c r="OI6" s="61">
        <f t="shared" si="359"/>
        <v>439.622364538336</v>
      </c>
      <c r="OJ6" s="61">
        <f t="shared" si="359"/>
        <v>444.01858818371937</v>
      </c>
      <c r="OK6" s="61">
        <f t="shared" si="359"/>
        <v>448.4587740655565</v>
      </c>
      <c r="OL6" s="61">
        <f t="shared" si="359"/>
        <v>452.94336180621207</v>
      </c>
      <c r="OM6" s="61">
        <f t="shared" si="359"/>
        <v>457.47279542427418</v>
      </c>
      <c r="ON6" s="61">
        <f t="shared" si="359"/>
        <v>462.04752337851704</v>
      </c>
      <c r="OO6" s="61">
        <f t="shared" si="359"/>
        <v>466.66799861230214</v>
      </c>
    </row>
    <row r="7" spans="1:405" x14ac:dyDescent="0.25">
      <c r="A7" s="12" t="s">
        <v>27</v>
      </c>
      <c r="B7" s="22">
        <v>33.304000000000002</v>
      </c>
      <c r="C7" s="22">
        <v>47.140999999999998</v>
      </c>
      <c r="D7" s="22">
        <v>112.485</v>
      </c>
      <c r="E7" s="22">
        <v>203.458</v>
      </c>
      <c r="F7" s="22">
        <v>202.38499999999999</v>
      </c>
      <c r="G7" s="22">
        <v>258.48099999999999</v>
      </c>
      <c r="H7" s="22">
        <v>101.538</v>
      </c>
      <c r="I7" s="22">
        <v>107.726</v>
      </c>
      <c r="J7" s="22">
        <v>95.831000000000003</v>
      </c>
      <c r="K7" s="22">
        <v>91.483999999999995</v>
      </c>
      <c r="L7" s="22">
        <v>140.447</v>
      </c>
      <c r="M7" s="22">
        <v>47.716999999999999</v>
      </c>
      <c r="N7" s="22">
        <v>29.986000000000001</v>
      </c>
      <c r="O7" s="22">
        <v>37.572000000000003</v>
      </c>
      <c r="P7" s="22">
        <v>132.04900000000001</v>
      </c>
      <c r="Q7" s="22">
        <v>205.316</v>
      </c>
      <c r="R7" s="22">
        <v>207.97200000000001</v>
      </c>
      <c r="S7" s="22">
        <v>275.17500000000001</v>
      </c>
      <c r="T7" s="22">
        <v>227.62299999999999</v>
      </c>
      <c r="U7" s="22">
        <v>259.166</v>
      </c>
      <c r="V7" s="22">
        <v>195.881</v>
      </c>
      <c r="W7" s="22">
        <v>159.44900000000001</v>
      </c>
      <c r="X7" s="22">
        <v>120.667</v>
      </c>
      <c r="Y7" s="22">
        <v>75.334999999999994</v>
      </c>
      <c r="Z7" s="35">
        <f t="shared" si="360"/>
        <v>30.28586</v>
      </c>
      <c r="AA7" s="35">
        <f t="shared" si="11"/>
        <v>37.947720000000004</v>
      </c>
      <c r="AB7" s="35">
        <f t="shared" si="12"/>
        <v>133.36949000000001</v>
      </c>
      <c r="AC7" s="35">
        <f t="shared" si="13"/>
        <v>207.36915999999999</v>
      </c>
      <c r="AD7" s="35">
        <f t="shared" si="14"/>
        <v>210.05172000000002</v>
      </c>
      <c r="AE7" s="35">
        <f t="shared" si="15"/>
        <v>277.92675000000003</v>
      </c>
      <c r="AF7" s="35">
        <f t="shared" si="16"/>
        <v>229.89922999999999</v>
      </c>
      <c r="AG7" s="35">
        <f t="shared" si="17"/>
        <v>261.75765999999999</v>
      </c>
      <c r="AH7" s="35">
        <f t="shared" si="18"/>
        <v>197.83981</v>
      </c>
      <c r="AI7" s="35">
        <f t="shared" si="19"/>
        <v>161.04349000000002</v>
      </c>
      <c r="AJ7" s="35">
        <f t="shared" si="20"/>
        <v>121.87367</v>
      </c>
      <c r="AK7" s="35">
        <f t="shared" si="21"/>
        <v>76.088349999999991</v>
      </c>
      <c r="AL7" s="35">
        <f t="shared" si="22"/>
        <v>30.5887186</v>
      </c>
      <c r="AM7" s="35">
        <f t="shared" si="23"/>
        <v>38.327197200000008</v>
      </c>
      <c r="AN7" s="35">
        <f t="shared" si="24"/>
        <v>134.70318490000002</v>
      </c>
      <c r="AO7" s="35">
        <f t="shared" si="25"/>
        <v>209.44285159999998</v>
      </c>
      <c r="AP7" s="35">
        <f t="shared" si="26"/>
        <v>212.15223720000003</v>
      </c>
      <c r="AQ7" s="35">
        <f t="shared" si="27"/>
        <v>280.70601750000003</v>
      </c>
      <c r="AR7" s="35">
        <f t="shared" si="28"/>
        <v>232.1982223</v>
      </c>
      <c r="AS7" s="35">
        <f t="shared" si="29"/>
        <v>264.37523659999999</v>
      </c>
      <c r="AT7" s="35">
        <f t="shared" si="30"/>
        <v>199.81820809999999</v>
      </c>
      <c r="AU7" s="35">
        <f t="shared" si="31"/>
        <v>162.65392490000002</v>
      </c>
      <c r="AV7" s="35">
        <f t="shared" si="32"/>
        <v>123.09240670000001</v>
      </c>
      <c r="AW7" s="35">
        <f t="shared" si="33"/>
        <v>76.849233499999997</v>
      </c>
      <c r="AX7" s="35">
        <f t="shared" si="34"/>
        <v>30.894605786</v>
      </c>
      <c r="AY7" s="35">
        <f t="shared" si="35"/>
        <v>38.71046917200001</v>
      </c>
      <c r="AZ7" s="35">
        <f t="shared" si="36"/>
        <v>136.05021674900001</v>
      </c>
      <c r="BA7" s="35">
        <f t="shared" si="37"/>
        <v>211.53728011599998</v>
      </c>
      <c r="BB7" s="35">
        <f t="shared" si="38"/>
        <v>214.27375957200005</v>
      </c>
      <c r="BC7" s="35">
        <f t="shared" si="39"/>
        <v>283.51307767500003</v>
      </c>
      <c r="BD7" s="35">
        <f t="shared" si="40"/>
        <v>234.52020452299999</v>
      </c>
      <c r="BE7" s="35">
        <f t="shared" si="41"/>
        <v>267.01898896599999</v>
      </c>
      <c r="BF7" s="35">
        <f t="shared" si="42"/>
        <v>201.816390181</v>
      </c>
      <c r="BG7" s="35">
        <f t="shared" si="43"/>
        <v>164.28046414900001</v>
      </c>
      <c r="BH7" s="35">
        <f t="shared" si="44"/>
        <v>124.32333076700002</v>
      </c>
      <c r="BI7" s="35">
        <f t="shared" si="45"/>
        <v>77.617725835000002</v>
      </c>
      <c r="BJ7" s="35">
        <f t="shared" si="46"/>
        <v>31.203551843860001</v>
      </c>
      <c r="BK7" s="35">
        <f t="shared" si="47"/>
        <v>39.097573863720008</v>
      </c>
      <c r="BL7" s="35">
        <f t="shared" si="48"/>
        <v>137.41071891649003</v>
      </c>
      <c r="BM7" s="35">
        <f t="shared" si="49"/>
        <v>213.65265291715997</v>
      </c>
      <c r="BN7" s="35">
        <f t="shared" si="50"/>
        <v>216.41649716772005</v>
      </c>
      <c r="BO7" s="35">
        <f t="shared" si="51"/>
        <v>286.34820845175005</v>
      </c>
      <c r="BP7" s="35">
        <f t="shared" si="52"/>
        <v>236.86540656822999</v>
      </c>
      <c r="BQ7" s="35">
        <f t="shared" si="53"/>
        <v>269.68917885565997</v>
      </c>
      <c r="BR7" s="35">
        <f t="shared" si="54"/>
        <v>203.83455408281</v>
      </c>
      <c r="BS7" s="35">
        <f t="shared" si="55"/>
        <v>165.92326879049</v>
      </c>
      <c r="BT7" s="35">
        <f t="shared" si="56"/>
        <v>125.56656407467001</v>
      </c>
      <c r="BU7" s="35">
        <f t="shared" si="57"/>
        <v>78.393903093350005</v>
      </c>
      <c r="BV7" s="35">
        <f t="shared" si="58"/>
        <v>31.5155873622986</v>
      </c>
      <c r="BW7" s="35">
        <f t="shared" si="59"/>
        <v>39.48854960235721</v>
      </c>
      <c r="BX7" s="35">
        <f t="shared" si="60"/>
        <v>138.78482610565493</v>
      </c>
      <c r="BY7" s="35">
        <f t="shared" si="61"/>
        <v>215.78917944633156</v>
      </c>
      <c r="BZ7" s="35">
        <f t="shared" si="62"/>
        <v>218.58066213939725</v>
      </c>
      <c r="CA7" s="35">
        <f t="shared" si="63"/>
        <v>289.21169053626755</v>
      </c>
      <c r="CB7" s="35">
        <f t="shared" si="64"/>
        <v>239.23406063391229</v>
      </c>
      <c r="CC7" s="35">
        <f t="shared" si="65"/>
        <v>272.3860706442166</v>
      </c>
      <c r="CD7" s="35">
        <f t="shared" si="66"/>
        <v>205.87289962363809</v>
      </c>
      <c r="CE7" s="35">
        <f t="shared" si="67"/>
        <v>167.5825014783949</v>
      </c>
      <c r="CF7" s="35">
        <f t="shared" si="68"/>
        <v>126.82222971541671</v>
      </c>
      <c r="CG7" s="35">
        <f t="shared" si="69"/>
        <v>79.177842124283501</v>
      </c>
      <c r="CH7" s="35">
        <f t="shared" si="70"/>
        <v>31.830743235921588</v>
      </c>
      <c r="CI7" s="35">
        <f t="shared" si="71"/>
        <v>39.883435098380779</v>
      </c>
      <c r="CJ7" s="35">
        <f t="shared" si="72"/>
        <v>140.17267436671148</v>
      </c>
      <c r="CK7" s="35">
        <f t="shared" si="73"/>
        <v>217.94707124079488</v>
      </c>
      <c r="CL7" s="35">
        <f t="shared" si="74"/>
        <v>220.76646876079121</v>
      </c>
      <c r="CM7" s="35">
        <f t="shared" si="75"/>
        <v>292.10380744163024</v>
      </c>
      <c r="CN7" s="35">
        <f t="shared" si="76"/>
        <v>241.62640124025143</v>
      </c>
      <c r="CO7" s="35">
        <f t="shared" si="77"/>
        <v>275.10993135065877</v>
      </c>
      <c r="CP7" s="35">
        <f t="shared" si="78"/>
        <v>207.93162861987449</v>
      </c>
      <c r="CQ7" s="35">
        <f t="shared" si="79"/>
        <v>169.25832649317886</v>
      </c>
      <c r="CR7" s="35">
        <f t="shared" si="80"/>
        <v>128.09045201257089</v>
      </c>
      <c r="CS7" s="35">
        <f t="shared" si="81"/>
        <v>79.96962054552634</v>
      </c>
      <c r="CT7" s="35">
        <f t="shared" si="82"/>
        <v>32.149050668280807</v>
      </c>
      <c r="CU7" s="35">
        <f t="shared" si="83"/>
        <v>40.282269449364591</v>
      </c>
      <c r="CV7" s="35">
        <f t="shared" si="84"/>
        <v>141.5744011103786</v>
      </c>
      <c r="CW7" s="35">
        <f t="shared" si="85"/>
        <v>220.12654195320283</v>
      </c>
      <c r="CX7" s="35">
        <f t="shared" si="86"/>
        <v>222.97413344839913</v>
      </c>
      <c r="CY7" s="35">
        <f t="shared" si="87"/>
        <v>295.02484551604653</v>
      </c>
      <c r="CZ7" s="35">
        <f t="shared" si="88"/>
        <v>244.04266525265393</v>
      </c>
      <c r="DA7" s="35">
        <f t="shared" si="89"/>
        <v>277.86103066416536</v>
      </c>
      <c r="DB7" s="35">
        <f t="shared" si="90"/>
        <v>210.01094490607323</v>
      </c>
      <c r="DC7" s="35">
        <f t="shared" si="91"/>
        <v>170.95090975811064</v>
      </c>
      <c r="DD7" s="35">
        <f t="shared" si="92"/>
        <v>129.37135653269661</v>
      </c>
      <c r="DE7" s="35">
        <f t="shared" si="93"/>
        <v>80.769316750981602</v>
      </c>
      <c r="DF7" s="35">
        <f t="shared" si="94"/>
        <v>32.470541174963614</v>
      </c>
      <c r="DG7" s="35">
        <f t="shared" si="95"/>
        <v>40.685092143858235</v>
      </c>
      <c r="DH7" s="35">
        <f t="shared" si="96"/>
        <v>142.99014512148239</v>
      </c>
      <c r="DI7" s="35">
        <f t="shared" si="97"/>
        <v>222.32780737273487</v>
      </c>
      <c r="DJ7" s="35">
        <f t="shared" si="98"/>
        <v>225.20387478288313</v>
      </c>
      <c r="DK7" s="35">
        <f t="shared" si="99"/>
        <v>297.975093971207</v>
      </c>
      <c r="DL7" s="35">
        <f t="shared" si="100"/>
        <v>246.48309190518049</v>
      </c>
      <c r="DM7" s="35">
        <f t="shared" si="101"/>
        <v>280.63964097080702</v>
      </c>
      <c r="DN7" s="35">
        <f t="shared" si="102"/>
        <v>212.11105435513397</v>
      </c>
      <c r="DO7" s="35">
        <f t="shared" si="103"/>
        <v>172.66041885569174</v>
      </c>
      <c r="DP7" s="35">
        <f t="shared" si="104"/>
        <v>130.66507009802356</v>
      </c>
      <c r="DQ7" s="35">
        <f t="shared" si="105"/>
        <v>81.577009918491413</v>
      </c>
      <c r="DR7" s="35">
        <f t="shared" si="106"/>
        <v>32.795246586713247</v>
      </c>
      <c r="DS7" s="35">
        <f t="shared" si="107"/>
        <v>41.091943065296817</v>
      </c>
      <c r="DT7" s="35">
        <f t="shared" si="108"/>
        <v>144.4200465726972</v>
      </c>
      <c r="DU7" s="35">
        <f t="shared" si="109"/>
        <v>224.55108544646222</v>
      </c>
      <c r="DV7" s="35">
        <f t="shared" si="110"/>
        <v>227.45591353071197</v>
      </c>
      <c r="DW7" s="35">
        <f t="shared" si="111"/>
        <v>300.95484491091906</v>
      </c>
      <c r="DX7" s="35">
        <f t="shared" si="112"/>
        <v>248.94792282423231</v>
      </c>
      <c r="DY7" s="35">
        <f t="shared" si="113"/>
        <v>283.44603738051512</v>
      </c>
      <c r="DZ7" s="35">
        <f t="shared" si="114"/>
        <v>214.23216489868531</v>
      </c>
      <c r="EA7" s="35">
        <f t="shared" si="115"/>
        <v>174.38702304424865</v>
      </c>
      <c r="EB7" s="35">
        <f t="shared" si="116"/>
        <v>131.9717207990038</v>
      </c>
      <c r="EC7" s="35">
        <f t="shared" si="117"/>
        <v>82.39278001767633</v>
      </c>
      <c r="ED7" s="35">
        <f t="shared" si="118"/>
        <v>33.123199052580382</v>
      </c>
      <c r="EE7" s="35">
        <f t="shared" si="119"/>
        <v>41.502862495949785</v>
      </c>
      <c r="EF7" s="35">
        <f t="shared" si="120"/>
        <v>145.86424703842417</v>
      </c>
      <c r="EG7" s="35">
        <f t="shared" si="121"/>
        <v>226.79659630092684</v>
      </c>
      <c r="EH7" s="35">
        <f t="shared" si="122"/>
        <v>229.7304726660191</v>
      </c>
      <c r="EI7" s="35">
        <f t="shared" si="123"/>
        <v>303.96439336002828</v>
      </c>
      <c r="EJ7" s="35">
        <f t="shared" si="124"/>
        <v>251.43740205247462</v>
      </c>
      <c r="EK7" s="35">
        <f t="shared" si="125"/>
        <v>286.28049775432027</v>
      </c>
      <c r="EL7" s="35">
        <f t="shared" si="126"/>
        <v>216.37448654767218</v>
      </c>
      <c r="EM7" s="35">
        <f t="shared" si="127"/>
        <v>176.13089327469115</v>
      </c>
      <c r="EN7" s="35">
        <f t="shared" si="128"/>
        <v>133.29143800699384</v>
      </c>
      <c r="EO7" s="35">
        <f t="shared" si="129"/>
        <v>83.216707817853091</v>
      </c>
      <c r="EP7" s="35">
        <f t="shared" si="130"/>
        <v>33.454431043106183</v>
      </c>
      <c r="EQ7" s="35">
        <f t="shared" si="131"/>
        <v>41.917891120909282</v>
      </c>
      <c r="ER7" s="35">
        <f t="shared" si="132"/>
        <v>147.3228895088084</v>
      </c>
      <c r="ES7" s="35">
        <f t="shared" si="133"/>
        <v>229.0645622639361</v>
      </c>
      <c r="ET7" s="35">
        <f t="shared" si="134"/>
        <v>232.0277773926793</v>
      </c>
      <c r="EU7" s="35">
        <f t="shared" si="135"/>
        <v>307.00403729362858</v>
      </c>
      <c r="EV7" s="35">
        <f t="shared" si="136"/>
        <v>253.95177607299937</v>
      </c>
      <c r="EW7" s="35">
        <f t="shared" si="137"/>
        <v>289.14330273186346</v>
      </c>
      <c r="EX7" s="35">
        <f t="shared" si="138"/>
        <v>218.53823141314891</v>
      </c>
      <c r="EY7" s="35">
        <f t="shared" si="139"/>
        <v>177.89220220743806</v>
      </c>
      <c r="EZ7" s="35">
        <f t="shared" si="140"/>
        <v>134.62435238706379</v>
      </c>
      <c r="FA7" s="35">
        <f t="shared" si="141"/>
        <v>84.04887489603162</v>
      </c>
      <c r="FB7" s="35">
        <f t="shared" si="142"/>
        <v>33.788975353537246</v>
      </c>
      <c r="FC7" s="35">
        <f t="shared" si="143"/>
        <v>42.337070032118376</v>
      </c>
      <c r="FD7" s="35">
        <f t="shared" si="144"/>
        <v>148.79611840389649</v>
      </c>
      <c r="FE7" s="35">
        <f t="shared" si="145"/>
        <v>231.35520788657547</v>
      </c>
      <c r="FF7" s="35">
        <f t="shared" si="146"/>
        <v>234.34805516660609</v>
      </c>
      <c r="FG7" s="35">
        <f t="shared" si="147"/>
        <v>310.07407766656485</v>
      </c>
      <c r="FH7" s="35">
        <f t="shared" si="148"/>
        <v>256.49129383372934</v>
      </c>
      <c r="FI7" s="35">
        <f t="shared" si="149"/>
        <v>292.03473575918207</v>
      </c>
      <c r="FJ7" s="35">
        <f t="shared" si="150"/>
        <v>220.72361372728039</v>
      </c>
      <c r="FK7" s="35">
        <f t="shared" si="151"/>
        <v>179.67112422951243</v>
      </c>
      <c r="FL7" s="35">
        <f t="shared" si="152"/>
        <v>135.97059591093443</v>
      </c>
      <c r="FM7" s="35">
        <f t="shared" si="153"/>
        <v>84.889363644991931</v>
      </c>
      <c r="FN7" s="35">
        <f t="shared" si="154"/>
        <v>34.126865107072618</v>
      </c>
      <c r="FO7" s="35">
        <f t="shared" si="155"/>
        <v>42.760440732439562</v>
      </c>
      <c r="FP7" s="35">
        <f t="shared" si="156"/>
        <v>150.28407958793545</v>
      </c>
      <c r="FQ7" s="35">
        <f t="shared" si="157"/>
        <v>233.66875996544124</v>
      </c>
      <c r="FR7" s="35">
        <f t="shared" si="158"/>
        <v>236.69153571827215</v>
      </c>
      <c r="FS7" s="35">
        <f t="shared" si="159"/>
        <v>313.17481844323049</v>
      </c>
      <c r="FT7" s="35">
        <f t="shared" si="160"/>
        <v>259.05620677206662</v>
      </c>
      <c r="FU7" s="35">
        <f t="shared" si="161"/>
        <v>294.95508311677389</v>
      </c>
      <c r="FV7" s="35">
        <f t="shared" si="162"/>
        <v>222.93084986455321</v>
      </c>
      <c r="FW7" s="35">
        <f t="shared" si="163"/>
        <v>181.46783547180755</v>
      </c>
      <c r="FX7" s="35">
        <f t="shared" si="164"/>
        <v>137.33030187004377</v>
      </c>
      <c r="FY7" s="35">
        <f t="shared" si="165"/>
        <v>85.738257281441847</v>
      </c>
      <c r="FZ7" s="35">
        <f t="shared" si="166"/>
        <v>34.468133758143345</v>
      </c>
      <c r="GA7" s="35">
        <f t="shared" si="167"/>
        <v>43.188045139763958</v>
      </c>
      <c r="GB7" s="35">
        <f t="shared" si="168"/>
        <v>151.78692038381482</v>
      </c>
      <c r="GC7" s="35">
        <f t="shared" si="169"/>
        <v>236.00544756509566</v>
      </c>
      <c r="GD7" s="35">
        <f t="shared" si="170"/>
        <v>239.05845107545488</v>
      </c>
      <c r="GE7" s="35">
        <f t="shared" si="171"/>
        <v>316.30656662766279</v>
      </c>
      <c r="GF7" s="35">
        <f t="shared" si="172"/>
        <v>261.64676883978728</v>
      </c>
      <c r="GG7" s="35">
        <f t="shared" si="173"/>
        <v>297.90463394794165</v>
      </c>
      <c r="GH7" s="35">
        <f t="shared" si="174"/>
        <v>225.16015836319875</v>
      </c>
      <c r="GI7" s="35">
        <f t="shared" si="175"/>
        <v>183.28251382652562</v>
      </c>
      <c r="GJ7" s="35">
        <f t="shared" si="176"/>
        <v>138.7036048887442</v>
      </c>
      <c r="GK7" s="35">
        <f t="shared" si="177"/>
        <v>86.595639854256262</v>
      </c>
      <c r="GL7" s="35">
        <f t="shared" si="178"/>
        <v>34.81281509572478</v>
      </c>
      <c r="GM7" s="35">
        <f t="shared" si="179"/>
        <v>43.619925591161596</v>
      </c>
      <c r="GN7" s="35">
        <f t="shared" si="180"/>
        <v>153.30478958765298</v>
      </c>
      <c r="GO7" s="35">
        <f t="shared" si="181"/>
        <v>238.36550204074663</v>
      </c>
      <c r="GP7" s="35">
        <f t="shared" si="182"/>
        <v>241.44903558620945</v>
      </c>
      <c r="GQ7" s="35">
        <f t="shared" si="183"/>
        <v>319.46963229393941</v>
      </c>
      <c r="GR7" s="35">
        <f t="shared" si="184"/>
        <v>264.26323652818513</v>
      </c>
      <c r="GS7" s="35">
        <f t="shared" si="185"/>
        <v>300.88368028742104</v>
      </c>
      <c r="GT7" s="35">
        <f t="shared" si="186"/>
        <v>227.41175994683073</v>
      </c>
      <c r="GU7" s="35">
        <f t="shared" si="187"/>
        <v>185.11533896479088</v>
      </c>
      <c r="GV7" s="35">
        <f t="shared" si="188"/>
        <v>140.09064093763163</v>
      </c>
      <c r="GW7" s="35">
        <f t="shared" si="189"/>
        <v>87.461596252798827</v>
      </c>
      <c r="GX7" s="35">
        <f t="shared" si="190"/>
        <v>35.160943246682031</v>
      </c>
      <c r="GY7" s="35">
        <f t="shared" si="191"/>
        <v>44.056124847073214</v>
      </c>
      <c r="GZ7" s="35">
        <f t="shared" si="192"/>
        <v>154.83783748352951</v>
      </c>
      <c r="HA7" s="35">
        <f t="shared" si="193"/>
        <v>240.74915706115411</v>
      </c>
      <c r="HB7" s="35">
        <f t="shared" si="194"/>
        <v>243.86352594207153</v>
      </c>
      <c r="HC7" s="35">
        <f t="shared" si="195"/>
        <v>322.66432861687883</v>
      </c>
      <c r="HD7" s="35">
        <f t="shared" si="196"/>
        <v>266.90586889346696</v>
      </c>
      <c r="HE7" s="35">
        <f t="shared" si="197"/>
        <v>303.89251709029526</v>
      </c>
      <c r="HF7" s="35">
        <f t="shared" si="198"/>
        <v>229.68587754629903</v>
      </c>
      <c r="HG7" s="35">
        <f t="shared" si="199"/>
        <v>186.9664923544388</v>
      </c>
      <c r="HH7" s="35">
        <f t="shared" si="200"/>
        <v>141.49154734700795</v>
      </c>
      <c r="HI7" s="35">
        <f t="shared" si="201"/>
        <v>88.33621221532681</v>
      </c>
      <c r="HJ7" s="35">
        <f t="shared" si="202"/>
        <v>35.512552679148854</v>
      </c>
      <c r="HK7" s="35">
        <f t="shared" si="203"/>
        <v>44.496686095543943</v>
      </c>
      <c r="HL7" s="35">
        <f t="shared" si="204"/>
        <v>156.38621585836481</v>
      </c>
      <c r="HM7" s="35">
        <f t="shared" si="205"/>
        <v>243.15664863176565</v>
      </c>
      <c r="HN7" s="35">
        <f t="shared" si="206"/>
        <v>246.30216120149225</v>
      </c>
      <c r="HO7" s="35">
        <f t="shared" si="207"/>
        <v>325.89097190304761</v>
      </c>
      <c r="HP7" s="35">
        <f t="shared" si="208"/>
        <v>269.57492758240164</v>
      </c>
      <c r="HQ7" s="35">
        <f t="shared" si="209"/>
        <v>306.93144226119819</v>
      </c>
      <c r="HR7" s="35">
        <f t="shared" si="210"/>
        <v>231.98273632176202</v>
      </c>
      <c r="HS7" s="35">
        <f t="shared" si="211"/>
        <v>188.83615727798318</v>
      </c>
      <c r="HT7" s="35">
        <f t="shared" si="212"/>
        <v>142.90646282047803</v>
      </c>
      <c r="HU7" s="35">
        <f t="shared" si="213"/>
        <v>89.219574337480083</v>
      </c>
      <c r="HV7" s="35">
        <f t="shared" si="214"/>
        <v>35.867678205940344</v>
      </c>
      <c r="HW7" s="35">
        <f t="shared" si="215"/>
        <v>44.941652956499382</v>
      </c>
      <c r="HX7" s="35">
        <f t="shared" si="216"/>
        <v>157.95007801694845</v>
      </c>
      <c r="HY7" s="35">
        <f t="shared" si="217"/>
        <v>245.5882151180833</v>
      </c>
      <c r="HZ7" s="35">
        <f t="shared" si="218"/>
        <v>248.76518281350718</v>
      </c>
      <c r="IA7" s="35">
        <f t="shared" si="219"/>
        <v>329.14988162207811</v>
      </c>
      <c r="IB7" s="35">
        <f t="shared" si="220"/>
        <v>272.27067685822567</v>
      </c>
      <c r="IC7" s="35">
        <f t="shared" si="221"/>
        <v>310.00075668381015</v>
      </c>
      <c r="ID7" s="35">
        <f t="shared" si="222"/>
        <v>234.30256368497965</v>
      </c>
      <c r="IE7" s="35">
        <f t="shared" si="223"/>
        <v>190.72451885076302</v>
      </c>
      <c r="IF7" s="35">
        <f t="shared" si="224"/>
        <v>144.3355274486828</v>
      </c>
      <c r="IG7" s="35">
        <f t="shared" si="225"/>
        <v>90.111770080854882</v>
      </c>
      <c r="IH7" s="35">
        <f t="shared" si="226"/>
        <v>36.226354987999748</v>
      </c>
      <c r="II7" s="35">
        <f t="shared" si="227"/>
        <v>45.391069486064374</v>
      </c>
      <c r="IJ7" s="35">
        <f t="shared" si="228"/>
        <v>159.52957879711795</v>
      </c>
      <c r="IK7" s="35">
        <f t="shared" si="229"/>
        <v>248.04409726926414</v>
      </c>
      <c r="IL7" s="35">
        <f t="shared" si="230"/>
        <v>251.25283464164227</v>
      </c>
      <c r="IM7" s="35">
        <f t="shared" si="231"/>
        <v>332.44138043829889</v>
      </c>
      <c r="IN7" s="35">
        <f t="shared" si="232"/>
        <v>274.99338362680794</v>
      </c>
      <c r="IO7" s="35">
        <f t="shared" si="233"/>
        <v>313.10076425064824</v>
      </c>
      <c r="IP7" s="35">
        <f t="shared" si="234"/>
        <v>236.64558932182945</v>
      </c>
      <c r="IQ7" s="35">
        <f t="shared" si="235"/>
        <v>192.63176403927065</v>
      </c>
      <c r="IR7" s="35">
        <f t="shared" si="236"/>
        <v>145.77888272316963</v>
      </c>
      <c r="IS7" s="35">
        <f t="shared" si="237"/>
        <v>91.012887781663437</v>
      </c>
      <c r="IT7" s="35">
        <f t="shared" si="238"/>
        <v>36.588618537879746</v>
      </c>
      <c r="IU7" s="35">
        <f t="shared" si="239"/>
        <v>45.84498018092502</v>
      </c>
      <c r="IV7" s="35">
        <f t="shared" si="240"/>
        <v>161.12487458508912</v>
      </c>
      <c r="IW7" s="35">
        <f t="shared" si="241"/>
        <v>250.52453824195678</v>
      </c>
      <c r="IX7" s="35">
        <f t="shared" si="242"/>
        <v>253.76536298805868</v>
      </c>
      <c r="IY7" s="35">
        <f t="shared" si="243"/>
        <v>335.76579424268186</v>
      </c>
      <c r="IZ7" s="35">
        <f t="shared" si="244"/>
        <v>277.74331746307604</v>
      </c>
      <c r="JA7" s="35">
        <f t="shared" si="245"/>
        <v>316.2317718931547</v>
      </c>
      <c r="JB7" s="35">
        <f t="shared" si="246"/>
        <v>239.01204521504775</v>
      </c>
      <c r="JC7" s="35">
        <f t="shared" si="247"/>
        <v>194.55808167966336</v>
      </c>
      <c r="JD7" s="35">
        <f t="shared" si="248"/>
        <v>147.23667155040133</v>
      </c>
      <c r="JE7" s="35">
        <f t="shared" si="249"/>
        <v>91.923016659480069</v>
      </c>
      <c r="JF7" s="35">
        <f t="shared" si="250"/>
        <v>36.954504723258545</v>
      </c>
      <c r="JG7" s="35">
        <f t="shared" si="251"/>
        <v>46.303429982734272</v>
      </c>
      <c r="JH7" s="35">
        <f t="shared" si="252"/>
        <v>162.73612333094002</v>
      </c>
      <c r="JI7" s="35">
        <f t="shared" si="253"/>
        <v>253.02978362437634</v>
      </c>
      <c r="JJ7" s="35">
        <f t="shared" si="254"/>
        <v>256.30301661793925</v>
      </c>
      <c r="JK7" s="35">
        <f t="shared" si="255"/>
        <v>339.1234521851087</v>
      </c>
      <c r="JL7" s="35">
        <f t="shared" si="256"/>
        <v>280.52075063770678</v>
      </c>
      <c r="JM7" s="35">
        <f t="shared" si="257"/>
        <v>319.39408961208625</v>
      </c>
      <c r="JN7" s="35">
        <f t="shared" si="258"/>
        <v>241.40216566719823</v>
      </c>
      <c r="JO7" s="35">
        <f t="shared" si="259"/>
        <v>196.50366249646001</v>
      </c>
      <c r="JP7" s="35">
        <f t="shared" si="260"/>
        <v>148.70903826590535</v>
      </c>
      <c r="JQ7" s="35">
        <f t="shared" si="261"/>
        <v>92.84224682607487</v>
      </c>
      <c r="JR7" s="35">
        <f t="shared" si="262"/>
        <v>37.324049770491129</v>
      </c>
      <c r="JS7" s="35">
        <f t="shared" si="263"/>
        <v>46.766464282561614</v>
      </c>
      <c r="JT7" s="35">
        <f t="shared" si="264"/>
        <v>164.36348456424943</v>
      </c>
      <c r="JU7" s="35">
        <f t="shared" si="265"/>
        <v>255.5600814606201</v>
      </c>
      <c r="JV7" s="35">
        <f t="shared" si="266"/>
        <v>258.86604678411862</v>
      </c>
      <c r="JW7" s="35">
        <f t="shared" si="267"/>
        <v>342.51468670695982</v>
      </c>
      <c r="JX7" s="35">
        <f t="shared" si="268"/>
        <v>283.32595814408387</v>
      </c>
      <c r="JY7" s="35">
        <f t="shared" si="269"/>
        <v>322.58803050820711</v>
      </c>
      <c r="JZ7" s="35">
        <f t="shared" si="270"/>
        <v>243.81618732387022</v>
      </c>
      <c r="KA7" s="35">
        <f t="shared" si="271"/>
        <v>198.46869912142461</v>
      </c>
      <c r="KB7" s="35">
        <f t="shared" si="272"/>
        <v>150.19612864856441</v>
      </c>
      <c r="KC7" s="35">
        <f t="shared" si="273"/>
        <v>93.770669294335619</v>
      </c>
      <c r="KD7" s="35">
        <f t="shared" si="274"/>
        <v>37.697290268196042</v>
      </c>
      <c r="KE7" s="35">
        <f t="shared" si="275"/>
        <v>47.234128925387232</v>
      </c>
      <c r="KF7" s="35">
        <f t="shared" si="276"/>
        <v>166.00711940989194</v>
      </c>
      <c r="KG7" s="35">
        <f t="shared" si="277"/>
        <v>258.11568227522628</v>
      </c>
      <c r="KH7" s="35">
        <f t="shared" si="278"/>
        <v>261.4547072519598</v>
      </c>
      <c r="KI7" s="35">
        <f t="shared" si="279"/>
        <v>345.93983357402942</v>
      </c>
      <c r="KJ7" s="35">
        <f t="shared" si="280"/>
        <v>286.15921772552468</v>
      </c>
      <c r="KK7" s="35">
        <f t="shared" si="281"/>
        <v>325.81391081328917</v>
      </c>
      <c r="KL7" s="35">
        <f t="shared" si="282"/>
        <v>246.25434919710892</v>
      </c>
      <c r="KM7" s="35">
        <f t="shared" si="283"/>
        <v>200.45338611263887</v>
      </c>
      <c r="KN7" s="35">
        <f t="shared" si="284"/>
        <v>151.69808993505006</v>
      </c>
      <c r="KO7" s="35">
        <f t="shared" si="285"/>
        <v>94.70837598727897</v>
      </c>
      <c r="KP7" s="35">
        <f t="shared" si="286"/>
        <v>38.074263170878005</v>
      </c>
      <c r="KQ7" s="35">
        <f t="shared" si="287"/>
        <v>47.706470214641108</v>
      </c>
      <c r="KR7" s="35">
        <f t="shared" si="288"/>
        <v>167.66719060399086</v>
      </c>
      <c r="KS7" s="35">
        <f t="shared" si="289"/>
        <v>260.69683909797857</v>
      </c>
      <c r="KT7" s="35">
        <f t="shared" si="290"/>
        <v>264.0692543244794</v>
      </c>
      <c r="KU7" s="35">
        <f t="shared" si="291"/>
        <v>349.3992319097697</v>
      </c>
      <c r="KV7" s="35">
        <f t="shared" si="292"/>
        <v>289.02080990277994</v>
      </c>
      <c r="KW7" s="35">
        <f t="shared" si="293"/>
        <v>329.07204992142209</v>
      </c>
      <c r="KX7" s="35">
        <f t="shared" si="294"/>
        <v>248.71689268908003</v>
      </c>
      <c r="KY7" s="35">
        <f t="shared" si="295"/>
        <v>202.45791997376526</v>
      </c>
      <c r="KZ7" s="35">
        <f t="shared" si="296"/>
        <v>153.21507083440056</v>
      </c>
      <c r="LA7" s="35">
        <f t="shared" si="297"/>
        <v>95.655459747151767</v>
      </c>
      <c r="LB7" s="35">
        <f t="shared" si="298"/>
        <v>38.455005802586783</v>
      </c>
      <c r="LC7" s="35">
        <f t="shared" si="299"/>
        <v>48.183534916787522</v>
      </c>
      <c r="LD7" s="35">
        <f t="shared" si="300"/>
        <v>169.34386251003076</v>
      </c>
      <c r="LE7" s="35">
        <f t="shared" si="301"/>
        <v>263.30380748895834</v>
      </c>
      <c r="LF7" s="35">
        <f t="shared" si="302"/>
        <v>266.70994686772423</v>
      </c>
      <c r="LG7" s="35">
        <f t="shared" si="303"/>
        <v>352.89322422886738</v>
      </c>
      <c r="LH7" s="35">
        <f t="shared" si="304"/>
        <v>291.91101800180775</v>
      </c>
      <c r="LI7" s="35">
        <f t="shared" si="305"/>
        <v>332.36277042063631</v>
      </c>
      <c r="LJ7" s="35">
        <f t="shared" si="306"/>
        <v>251.20406161597083</v>
      </c>
      <c r="LK7" s="35">
        <f t="shared" si="307"/>
        <v>204.4824991735029</v>
      </c>
      <c r="LL7" s="35">
        <f t="shared" si="308"/>
        <v>154.74722154274457</v>
      </c>
      <c r="LM7" s="35">
        <f t="shared" si="309"/>
        <v>96.61201434462329</v>
      </c>
      <c r="LN7" s="35">
        <f t="shared" si="310"/>
        <v>38.839555860612649</v>
      </c>
      <c r="LO7" s="35">
        <f t="shared" si="311"/>
        <v>48.665370265955396</v>
      </c>
      <c r="LP7" s="35">
        <f t="shared" si="312"/>
        <v>171.03730113513106</v>
      </c>
      <c r="LQ7" s="35">
        <f t="shared" si="313"/>
        <v>265.93684556384795</v>
      </c>
      <c r="LR7" s="35">
        <f t="shared" si="314"/>
        <v>269.37704633640146</v>
      </c>
      <c r="LS7" s="35">
        <f t="shared" si="315"/>
        <v>356.42215647115609</v>
      </c>
      <c r="LT7" s="35">
        <f t="shared" si="316"/>
        <v>294.83012818182584</v>
      </c>
      <c r="LU7" s="35">
        <f t="shared" si="317"/>
        <v>335.6863981248427</v>
      </c>
      <c r="LV7" s="35">
        <f t="shared" si="318"/>
        <v>253.71610223213054</v>
      </c>
      <c r="LW7" s="35">
        <f t="shared" si="319"/>
        <v>206.52732416523793</v>
      </c>
      <c r="LX7" s="35">
        <f t="shared" si="320"/>
        <v>156.294693758172</v>
      </c>
      <c r="LY7" s="35">
        <f t="shared" si="321"/>
        <v>97.578134488069523</v>
      </c>
      <c r="LZ7" s="35">
        <f t="shared" si="322"/>
        <v>39.227951419218776</v>
      </c>
      <c r="MA7" s="35">
        <f t="shared" si="323"/>
        <v>49.152023968614948</v>
      </c>
      <c r="MB7" s="35">
        <f t="shared" si="324"/>
        <v>172.74767414648238</v>
      </c>
      <c r="MC7" s="35">
        <f t="shared" si="325"/>
        <v>268.59621401948641</v>
      </c>
      <c r="MD7" s="35">
        <f t="shared" si="326"/>
        <v>272.07081679976545</v>
      </c>
      <c r="ME7" s="35">
        <f t="shared" si="327"/>
        <v>359.98637803586763</v>
      </c>
      <c r="MF7" s="35">
        <f t="shared" si="328"/>
        <v>297.7784294636441</v>
      </c>
      <c r="MG7" s="35">
        <f t="shared" si="329"/>
        <v>339.04326210609111</v>
      </c>
      <c r="MH7" s="35">
        <f t="shared" si="330"/>
        <v>256.25326325445184</v>
      </c>
      <c r="MI7" s="35">
        <f t="shared" si="331"/>
        <v>208.59259740689032</v>
      </c>
      <c r="MJ7" s="35">
        <f t="shared" si="332"/>
        <v>157.85764069575373</v>
      </c>
      <c r="MK7" s="35">
        <f t="shared" si="333"/>
        <v>98.553915832950224</v>
      </c>
      <c r="ML7" s="35">
        <f t="shared" si="334"/>
        <v>39.620230933410966</v>
      </c>
      <c r="MM7" s="35">
        <f t="shared" si="335"/>
        <v>49.643544208301101</v>
      </c>
      <c r="MN7" s="35">
        <f t="shared" si="336"/>
        <v>174.47515088794719</v>
      </c>
      <c r="MO7" s="35">
        <f t="shared" si="337"/>
        <v>271.28217615968128</v>
      </c>
      <c r="MP7" s="35">
        <f t="shared" si="338"/>
        <v>274.79152496776311</v>
      </c>
      <c r="MQ7" s="35">
        <f t="shared" si="339"/>
        <v>363.58624181622633</v>
      </c>
      <c r="MR7" s="35">
        <f t="shared" si="340"/>
        <v>300.75621375828052</v>
      </c>
      <c r="MS7" s="35">
        <f t="shared" si="341"/>
        <v>342.43369472715204</v>
      </c>
      <c r="MT7" s="35">
        <f t="shared" si="342"/>
        <v>258.81579588699634</v>
      </c>
      <c r="MU7" s="35">
        <f t="shared" si="343"/>
        <v>210.67852338095923</v>
      </c>
      <c r="MV7" s="35">
        <f t="shared" si="344"/>
        <v>159.43621710271128</v>
      </c>
      <c r="MW7" s="35">
        <f t="shared" si="345"/>
        <v>99.539454991279726</v>
      </c>
      <c r="MX7" s="35">
        <f t="shared" si="346"/>
        <v>40.016433242745073</v>
      </c>
      <c r="MY7" s="35">
        <f t="shared" si="347"/>
        <v>50.139979650384113</v>
      </c>
      <c r="MZ7" s="35">
        <f t="shared" si="348"/>
        <v>176.21990239682665</v>
      </c>
      <c r="NA7" s="35">
        <f t="shared" si="349"/>
        <v>273.99499792127813</v>
      </c>
      <c r="NB7" s="35">
        <f t="shared" si="350"/>
        <v>277.53944021744076</v>
      </c>
      <c r="NC7" s="35">
        <f t="shared" si="351"/>
        <v>367.22210423438861</v>
      </c>
      <c r="ND7" s="35">
        <f t="shared" si="352"/>
        <v>303.76377589586332</v>
      </c>
      <c r="NE7" s="35">
        <f t="shared" si="353"/>
        <v>345.85803167442356</v>
      </c>
      <c r="NF7" s="35">
        <f t="shared" si="354"/>
        <v>261.40395384586628</v>
      </c>
      <c r="NG7" s="35">
        <f t="shared" si="355"/>
        <v>212.78530861476884</v>
      </c>
      <c r="NH7" s="35">
        <f t="shared" si="356"/>
        <v>161.0305792737384</v>
      </c>
      <c r="NI7" s="35">
        <f t="shared" si="357"/>
        <v>100.53484954119253</v>
      </c>
      <c r="NK7" s="61">
        <f t="shared" si="361"/>
        <v>1441.9969999999998</v>
      </c>
      <c r="NL7" s="61">
        <f t="shared" si="358"/>
        <v>1926.191</v>
      </c>
      <c r="NM7" s="61">
        <f t="shared" si="358"/>
        <v>1945.45291</v>
      </c>
      <c r="NN7" s="61">
        <f t="shared" si="358"/>
        <v>1964.9074391000001</v>
      </c>
      <c r="NO7" s="61">
        <f t="shared" si="358"/>
        <v>1984.5565134910003</v>
      </c>
      <c r="NP7" s="61">
        <f t="shared" si="358"/>
        <v>2004.40207862591</v>
      </c>
      <c r="NQ7" s="61">
        <f t="shared" si="358"/>
        <v>2024.4460994121691</v>
      </c>
      <c r="NR7" s="61">
        <f t="shared" si="358"/>
        <v>2044.6905604062913</v>
      </c>
      <c r="NS7" s="61">
        <f t="shared" si="358"/>
        <v>2065.1374660103538</v>
      </c>
      <c r="NT7" s="61">
        <f t="shared" si="358"/>
        <v>2085.7888406704574</v>
      </c>
      <c r="NU7" s="61">
        <f t="shared" si="358"/>
        <v>2106.6467290771625</v>
      </c>
      <c r="NV7" s="61">
        <f t="shared" si="358"/>
        <v>2127.7131963679335</v>
      </c>
      <c r="NW7" s="61">
        <f t="shared" si="358"/>
        <v>2148.990328331613</v>
      </c>
      <c r="NX7" s="61">
        <f t="shared" si="358"/>
        <v>2170.4802316149289</v>
      </c>
      <c r="NY7" s="61">
        <f t="shared" si="358"/>
        <v>2192.1850339310786</v>
      </c>
      <c r="NZ7" s="61">
        <f t="shared" si="358"/>
        <v>2214.1068842703889</v>
      </c>
      <c r="OA7" s="61">
        <f t="shared" si="358"/>
        <v>2236.247953113093</v>
      </c>
      <c r="OB7" s="61">
        <f t="shared" si="359"/>
        <v>2258.6104326442237</v>
      </c>
      <c r="OC7" s="61">
        <f t="shared" si="359"/>
        <v>2281.1965369706663</v>
      </c>
      <c r="OD7" s="61">
        <f t="shared" si="359"/>
        <v>2304.0085023403731</v>
      </c>
      <c r="OE7" s="61">
        <f t="shared" si="359"/>
        <v>2327.0485873637767</v>
      </c>
      <c r="OF7" s="61">
        <f t="shared" si="359"/>
        <v>2350.3190732374146</v>
      </c>
      <c r="OG7" s="61">
        <f t="shared" si="359"/>
        <v>2373.8222639697888</v>
      </c>
      <c r="OH7" s="61">
        <f t="shared" si="359"/>
        <v>2397.5604866094868</v>
      </c>
      <c r="OI7" s="61">
        <f t="shared" si="359"/>
        <v>2421.5360914755815</v>
      </c>
      <c r="OJ7" s="61">
        <f t="shared" si="359"/>
        <v>2445.7514523903374</v>
      </c>
      <c r="OK7" s="61">
        <f t="shared" si="359"/>
        <v>2470.208966914241</v>
      </c>
      <c r="OL7" s="61">
        <f t="shared" si="359"/>
        <v>2494.9110565833835</v>
      </c>
      <c r="OM7" s="61">
        <f t="shared" si="359"/>
        <v>2519.860167149217</v>
      </c>
      <c r="ON7" s="61">
        <f t="shared" si="359"/>
        <v>2545.0587688207092</v>
      </c>
      <c r="OO7" s="61">
        <f t="shared" si="359"/>
        <v>2570.5093565089164</v>
      </c>
    </row>
    <row r="8" spans="1:405" x14ac:dyDescent="0.25">
      <c r="A8" s="12" t="s">
        <v>31</v>
      </c>
      <c r="B8" s="22">
        <v>1.117</v>
      </c>
      <c r="C8" s="22">
        <v>1.431</v>
      </c>
      <c r="D8" s="22">
        <v>3.141</v>
      </c>
      <c r="E8" s="22">
        <v>4.0579999999999998</v>
      </c>
      <c r="F8" s="22">
        <v>5.4669999999999996</v>
      </c>
      <c r="G8" s="22">
        <v>6.81</v>
      </c>
      <c r="H8" s="22">
        <v>5.835</v>
      </c>
      <c r="I8" s="22">
        <v>5.5970000000000004</v>
      </c>
      <c r="J8" s="22">
        <v>5.6159999999999997</v>
      </c>
      <c r="K8" s="22">
        <v>4.0919999999999996</v>
      </c>
      <c r="L8" s="22">
        <v>2.907</v>
      </c>
      <c r="M8" s="22">
        <v>1.569</v>
      </c>
      <c r="N8" s="22">
        <v>1.1659999999999999</v>
      </c>
      <c r="O8" s="22">
        <v>0.33</v>
      </c>
      <c r="P8" s="22">
        <v>2.9369999999999998</v>
      </c>
      <c r="Q8" s="22">
        <v>6.8010000000000002</v>
      </c>
      <c r="R8" s="22">
        <v>5.9219999999999997</v>
      </c>
      <c r="S8" s="22">
        <v>8.1920000000000002</v>
      </c>
      <c r="T8" s="22">
        <v>6.3529999999999998</v>
      </c>
      <c r="U8" s="22">
        <v>6.9539999999999997</v>
      </c>
      <c r="V8" s="22">
        <v>5.782</v>
      </c>
      <c r="W8" s="22">
        <v>4.8650000000000002</v>
      </c>
      <c r="X8" s="22">
        <v>4.42</v>
      </c>
      <c r="Y8" s="22">
        <v>2.1</v>
      </c>
      <c r="Z8" s="35">
        <f t="shared" si="360"/>
        <v>1.1776599999999999</v>
      </c>
      <c r="AA8" s="35">
        <f t="shared" si="11"/>
        <v>0.33330000000000004</v>
      </c>
      <c r="AB8" s="35">
        <f t="shared" si="12"/>
        <v>2.96637</v>
      </c>
      <c r="AC8" s="35">
        <f t="shared" si="13"/>
        <v>6.8690100000000003</v>
      </c>
      <c r="AD8" s="35">
        <f t="shared" si="14"/>
        <v>5.9812199999999995</v>
      </c>
      <c r="AE8" s="35">
        <f t="shared" si="15"/>
        <v>8.2739200000000004</v>
      </c>
      <c r="AF8" s="35">
        <f t="shared" si="16"/>
        <v>6.4165299999999998</v>
      </c>
      <c r="AG8" s="35">
        <f t="shared" si="17"/>
        <v>7.0235399999999997</v>
      </c>
      <c r="AH8" s="35">
        <f t="shared" si="18"/>
        <v>5.8398200000000005</v>
      </c>
      <c r="AI8" s="35">
        <f t="shared" si="19"/>
        <v>4.9136500000000005</v>
      </c>
      <c r="AJ8" s="35">
        <f t="shared" si="20"/>
        <v>4.4641999999999999</v>
      </c>
      <c r="AK8" s="35">
        <f t="shared" si="21"/>
        <v>2.121</v>
      </c>
      <c r="AL8" s="35">
        <f t="shared" si="22"/>
        <v>1.1894365999999998</v>
      </c>
      <c r="AM8" s="35">
        <f t="shared" si="23"/>
        <v>0.33663300000000007</v>
      </c>
      <c r="AN8" s="35">
        <f t="shared" si="24"/>
        <v>2.9960336999999999</v>
      </c>
      <c r="AO8" s="35">
        <f t="shared" si="25"/>
        <v>6.9377001000000007</v>
      </c>
      <c r="AP8" s="35">
        <f t="shared" si="26"/>
        <v>6.0410321999999992</v>
      </c>
      <c r="AQ8" s="35">
        <f t="shared" si="27"/>
        <v>8.3566592000000011</v>
      </c>
      <c r="AR8" s="35">
        <f t="shared" si="28"/>
        <v>6.4806952999999998</v>
      </c>
      <c r="AS8" s="35">
        <f t="shared" si="29"/>
        <v>7.0937754000000002</v>
      </c>
      <c r="AT8" s="35">
        <f t="shared" si="30"/>
        <v>5.8982182000000005</v>
      </c>
      <c r="AU8" s="35">
        <f t="shared" si="31"/>
        <v>4.9627865000000009</v>
      </c>
      <c r="AV8" s="35">
        <f t="shared" si="32"/>
        <v>4.5088419999999996</v>
      </c>
      <c r="AW8" s="35">
        <f t="shared" si="33"/>
        <v>2.1422099999999999</v>
      </c>
      <c r="AX8" s="35">
        <f t="shared" si="34"/>
        <v>1.2013309659999998</v>
      </c>
      <c r="AY8" s="35">
        <f t="shared" si="35"/>
        <v>0.3399993300000001</v>
      </c>
      <c r="AZ8" s="35">
        <f t="shared" si="36"/>
        <v>3.0259940369999998</v>
      </c>
      <c r="BA8" s="35">
        <f t="shared" si="37"/>
        <v>7.007077101000001</v>
      </c>
      <c r="BB8" s="35">
        <f t="shared" si="38"/>
        <v>6.1014425219999993</v>
      </c>
      <c r="BC8" s="35">
        <f t="shared" si="39"/>
        <v>8.4402257920000014</v>
      </c>
      <c r="BD8" s="35">
        <f t="shared" si="40"/>
        <v>6.5455022529999995</v>
      </c>
      <c r="BE8" s="35">
        <f t="shared" si="41"/>
        <v>7.1647131540000002</v>
      </c>
      <c r="BF8" s="35">
        <f t="shared" si="42"/>
        <v>5.9572003820000008</v>
      </c>
      <c r="BG8" s="35">
        <f t="shared" si="43"/>
        <v>5.0124143650000006</v>
      </c>
      <c r="BH8" s="35">
        <f t="shared" si="44"/>
        <v>4.5539304199999995</v>
      </c>
      <c r="BI8" s="35">
        <f t="shared" si="45"/>
        <v>2.1636321000000001</v>
      </c>
      <c r="BJ8" s="35">
        <f t="shared" si="46"/>
        <v>1.2133442756599997</v>
      </c>
      <c r="BK8" s="35">
        <f t="shared" si="47"/>
        <v>0.34339932330000011</v>
      </c>
      <c r="BL8" s="35">
        <f t="shared" si="48"/>
        <v>3.0562539773699999</v>
      </c>
      <c r="BM8" s="35">
        <f t="shared" si="49"/>
        <v>7.0771478720100012</v>
      </c>
      <c r="BN8" s="35">
        <f t="shared" si="50"/>
        <v>6.162456947219999</v>
      </c>
      <c r="BO8" s="35">
        <f t="shared" si="51"/>
        <v>8.5246280499200022</v>
      </c>
      <c r="BP8" s="35">
        <f t="shared" si="52"/>
        <v>6.6109572755299997</v>
      </c>
      <c r="BQ8" s="35">
        <f t="shared" si="53"/>
        <v>7.23636028554</v>
      </c>
      <c r="BR8" s="35">
        <f t="shared" si="54"/>
        <v>6.0167723858200013</v>
      </c>
      <c r="BS8" s="35">
        <f t="shared" si="55"/>
        <v>5.0625385086500003</v>
      </c>
      <c r="BT8" s="35">
        <f t="shared" si="56"/>
        <v>4.5994697241999996</v>
      </c>
      <c r="BU8" s="35">
        <f t="shared" si="57"/>
        <v>2.185268421</v>
      </c>
      <c r="BV8" s="35">
        <f t="shared" si="58"/>
        <v>1.2254777184165997</v>
      </c>
      <c r="BW8" s="35">
        <f t="shared" si="59"/>
        <v>0.34683331653300009</v>
      </c>
      <c r="BX8" s="35">
        <f t="shared" si="60"/>
        <v>3.0868165171437001</v>
      </c>
      <c r="BY8" s="35">
        <f t="shared" si="61"/>
        <v>7.1479193507301009</v>
      </c>
      <c r="BZ8" s="35">
        <f t="shared" si="62"/>
        <v>6.2240815166921992</v>
      </c>
      <c r="CA8" s="35">
        <f t="shared" si="63"/>
        <v>8.6098743304192027</v>
      </c>
      <c r="CB8" s="35">
        <f t="shared" si="64"/>
        <v>6.6770668482852997</v>
      </c>
      <c r="CC8" s="35">
        <f t="shared" si="65"/>
        <v>7.3087238883954004</v>
      </c>
      <c r="CD8" s="35">
        <f t="shared" si="66"/>
        <v>6.0769401096782012</v>
      </c>
      <c r="CE8" s="35">
        <f t="shared" si="67"/>
        <v>5.1131638937365</v>
      </c>
      <c r="CF8" s="35">
        <f t="shared" si="68"/>
        <v>4.645464421442</v>
      </c>
      <c r="CG8" s="35">
        <f t="shared" si="69"/>
        <v>2.2071211052100002</v>
      </c>
      <c r="CH8" s="35">
        <f t="shared" si="70"/>
        <v>1.2377324956007656</v>
      </c>
      <c r="CI8" s="35">
        <f t="shared" si="71"/>
        <v>0.35030164969833011</v>
      </c>
      <c r="CJ8" s="35">
        <f t="shared" si="72"/>
        <v>3.117684682315137</v>
      </c>
      <c r="CK8" s="35">
        <f t="shared" si="73"/>
        <v>7.2193985442374018</v>
      </c>
      <c r="CL8" s="35">
        <f t="shared" si="74"/>
        <v>6.2863223318591217</v>
      </c>
      <c r="CM8" s="35">
        <f t="shared" si="75"/>
        <v>8.695973073723394</v>
      </c>
      <c r="CN8" s="35">
        <f t="shared" si="76"/>
        <v>6.7438375167681528</v>
      </c>
      <c r="CO8" s="35">
        <f t="shared" si="77"/>
        <v>7.3818111272793541</v>
      </c>
      <c r="CP8" s="35">
        <f t="shared" si="78"/>
        <v>6.1377095107749833</v>
      </c>
      <c r="CQ8" s="35">
        <f t="shared" si="79"/>
        <v>5.1642955326738651</v>
      </c>
      <c r="CR8" s="35">
        <f t="shared" si="80"/>
        <v>4.6919190656564203</v>
      </c>
      <c r="CS8" s="35">
        <f t="shared" si="81"/>
        <v>2.2291923162621003</v>
      </c>
      <c r="CT8" s="35">
        <f t="shared" si="82"/>
        <v>1.2501098205567733</v>
      </c>
      <c r="CU8" s="35">
        <f t="shared" si="83"/>
        <v>0.35380466619531342</v>
      </c>
      <c r="CV8" s="35">
        <f t="shared" si="84"/>
        <v>3.1488615291382884</v>
      </c>
      <c r="CW8" s="35">
        <f t="shared" si="85"/>
        <v>7.2915925296797761</v>
      </c>
      <c r="CX8" s="35">
        <f t="shared" si="86"/>
        <v>6.349185555177713</v>
      </c>
      <c r="CY8" s="35">
        <f t="shared" si="87"/>
        <v>8.7829328044606285</v>
      </c>
      <c r="CZ8" s="35">
        <f t="shared" si="88"/>
        <v>6.8112758919358347</v>
      </c>
      <c r="DA8" s="35">
        <f t="shared" si="89"/>
        <v>7.4556292385521479</v>
      </c>
      <c r="DB8" s="35">
        <f t="shared" si="90"/>
        <v>6.1990866058827327</v>
      </c>
      <c r="DC8" s="35">
        <f t="shared" si="91"/>
        <v>5.2159384880006039</v>
      </c>
      <c r="DD8" s="35">
        <f t="shared" si="92"/>
        <v>4.7388382563129845</v>
      </c>
      <c r="DE8" s="35">
        <f t="shared" si="93"/>
        <v>2.2514842394247214</v>
      </c>
      <c r="DF8" s="35">
        <f t="shared" si="94"/>
        <v>1.2626109187623411</v>
      </c>
      <c r="DG8" s="35">
        <f t="shared" si="95"/>
        <v>0.35734271285726654</v>
      </c>
      <c r="DH8" s="35">
        <f t="shared" si="96"/>
        <v>3.1803501444296711</v>
      </c>
      <c r="DI8" s="35">
        <f t="shared" si="97"/>
        <v>7.3645084549765736</v>
      </c>
      <c r="DJ8" s="35">
        <f t="shared" si="98"/>
        <v>6.4126774107294899</v>
      </c>
      <c r="DK8" s="35">
        <f t="shared" si="99"/>
        <v>8.8707621325052344</v>
      </c>
      <c r="DL8" s="35">
        <f t="shared" si="100"/>
        <v>6.8793886508551934</v>
      </c>
      <c r="DM8" s="35">
        <f t="shared" si="101"/>
        <v>7.5301855309376693</v>
      </c>
      <c r="DN8" s="35">
        <f t="shared" si="102"/>
        <v>6.2610774719415598</v>
      </c>
      <c r="DO8" s="35">
        <f t="shared" si="103"/>
        <v>5.2680978728806096</v>
      </c>
      <c r="DP8" s="35">
        <f t="shared" si="104"/>
        <v>4.7862266388761148</v>
      </c>
      <c r="DQ8" s="35">
        <f t="shared" si="105"/>
        <v>2.2739990818189688</v>
      </c>
      <c r="DR8" s="35">
        <f t="shared" si="106"/>
        <v>1.2752370279499645</v>
      </c>
      <c r="DS8" s="35">
        <f t="shared" si="107"/>
        <v>0.36091613998583921</v>
      </c>
      <c r="DT8" s="35">
        <f t="shared" si="108"/>
        <v>3.2121536458739679</v>
      </c>
      <c r="DU8" s="35">
        <f t="shared" si="109"/>
        <v>7.438153539526339</v>
      </c>
      <c r="DV8" s="35">
        <f t="shared" si="110"/>
        <v>6.4768041848367846</v>
      </c>
      <c r="DW8" s="35">
        <f t="shared" si="111"/>
        <v>8.9594697538302874</v>
      </c>
      <c r="DX8" s="35">
        <f t="shared" si="112"/>
        <v>6.9481825373637456</v>
      </c>
      <c r="DY8" s="35">
        <f t="shared" si="113"/>
        <v>7.605487386247046</v>
      </c>
      <c r="DZ8" s="35">
        <f t="shared" si="114"/>
        <v>6.3236882466609758</v>
      </c>
      <c r="EA8" s="35">
        <f t="shared" si="115"/>
        <v>5.3207788516094157</v>
      </c>
      <c r="EB8" s="35">
        <f t="shared" si="116"/>
        <v>4.8340889052648759</v>
      </c>
      <c r="EC8" s="35">
        <f t="shared" si="117"/>
        <v>2.2967390726371586</v>
      </c>
      <c r="ED8" s="35">
        <f t="shared" si="118"/>
        <v>1.2879893982294641</v>
      </c>
      <c r="EE8" s="35">
        <f t="shared" si="119"/>
        <v>0.36452530138569761</v>
      </c>
      <c r="EF8" s="35">
        <f t="shared" si="120"/>
        <v>3.2442751823327076</v>
      </c>
      <c r="EG8" s="35">
        <f t="shared" si="121"/>
        <v>7.512535074921602</v>
      </c>
      <c r="EH8" s="35">
        <f t="shared" si="122"/>
        <v>6.5415722266851528</v>
      </c>
      <c r="EI8" s="35">
        <f t="shared" si="123"/>
        <v>9.0490644513685901</v>
      </c>
      <c r="EJ8" s="35">
        <f t="shared" si="124"/>
        <v>7.0176643627373831</v>
      </c>
      <c r="EK8" s="35">
        <f t="shared" si="125"/>
        <v>7.6815422601095165</v>
      </c>
      <c r="EL8" s="35">
        <f t="shared" si="126"/>
        <v>6.3869251291275857</v>
      </c>
      <c r="EM8" s="35">
        <f t="shared" si="127"/>
        <v>5.3739866401255103</v>
      </c>
      <c r="EN8" s="35">
        <f t="shared" si="128"/>
        <v>4.8824297943175248</v>
      </c>
      <c r="EO8" s="35">
        <f t="shared" si="129"/>
        <v>2.3197064633635303</v>
      </c>
      <c r="EP8" s="35">
        <f t="shared" si="130"/>
        <v>1.3008692922117588</v>
      </c>
      <c r="EQ8" s="35">
        <f t="shared" si="131"/>
        <v>0.36817055439955459</v>
      </c>
      <c r="ER8" s="35">
        <f t="shared" si="132"/>
        <v>3.2767179341560349</v>
      </c>
      <c r="ES8" s="35">
        <f t="shared" si="133"/>
        <v>7.5876604256708182</v>
      </c>
      <c r="ET8" s="35">
        <f t="shared" si="134"/>
        <v>6.6069879489520043</v>
      </c>
      <c r="EU8" s="35">
        <f t="shared" si="135"/>
        <v>9.139555095882276</v>
      </c>
      <c r="EV8" s="35">
        <f t="shared" si="136"/>
        <v>7.0878410063647568</v>
      </c>
      <c r="EW8" s="35">
        <f t="shared" si="137"/>
        <v>7.7583576827106118</v>
      </c>
      <c r="EX8" s="35">
        <f t="shared" si="138"/>
        <v>6.4507943804188619</v>
      </c>
      <c r="EY8" s="35">
        <f t="shared" si="139"/>
        <v>5.4277265065267652</v>
      </c>
      <c r="EZ8" s="35">
        <f t="shared" si="140"/>
        <v>4.9312540922607004</v>
      </c>
      <c r="FA8" s="35">
        <f t="shared" si="141"/>
        <v>2.3429035279971657</v>
      </c>
      <c r="FB8" s="35">
        <f t="shared" si="142"/>
        <v>1.3138779851338764</v>
      </c>
      <c r="FC8" s="35">
        <f t="shared" si="143"/>
        <v>0.37185225994355015</v>
      </c>
      <c r="FD8" s="35">
        <f t="shared" si="144"/>
        <v>3.3094851134975953</v>
      </c>
      <c r="FE8" s="35">
        <f t="shared" si="145"/>
        <v>7.6635370299275261</v>
      </c>
      <c r="FF8" s="35">
        <f t="shared" si="146"/>
        <v>6.6730578284415243</v>
      </c>
      <c r="FG8" s="35">
        <f t="shared" si="147"/>
        <v>9.230950646841098</v>
      </c>
      <c r="FH8" s="35">
        <f t="shared" si="148"/>
        <v>7.1587194164284043</v>
      </c>
      <c r="FI8" s="35">
        <f t="shared" si="149"/>
        <v>7.8359412595377176</v>
      </c>
      <c r="FJ8" s="35">
        <f t="shared" si="150"/>
        <v>6.5153023242230503</v>
      </c>
      <c r="FK8" s="35">
        <f t="shared" si="151"/>
        <v>5.4820037715920327</v>
      </c>
      <c r="FL8" s="35">
        <f t="shared" si="152"/>
        <v>4.9805666331833072</v>
      </c>
      <c r="FM8" s="35">
        <f t="shared" si="153"/>
        <v>2.3663325632771373</v>
      </c>
      <c r="FN8" s="35">
        <f t="shared" si="154"/>
        <v>1.3270167649852151</v>
      </c>
      <c r="FO8" s="35">
        <f t="shared" si="155"/>
        <v>0.37557078254298565</v>
      </c>
      <c r="FP8" s="35">
        <f t="shared" si="156"/>
        <v>3.3425799646325713</v>
      </c>
      <c r="FQ8" s="35">
        <f t="shared" si="157"/>
        <v>7.7401724002268013</v>
      </c>
      <c r="FR8" s="35">
        <f t="shared" si="158"/>
        <v>6.7397884067259399</v>
      </c>
      <c r="FS8" s="35">
        <f t="shared" si="159"/>
        <v>9.3232601533095085</v>
      </c>
      <c r="FT8" s="35">
        <f t="shared" si="160"/>
        <v>7.2303066105926881</v>
      </c>
      <c r="FU8" s="35">
        <f t="shared" si="161"/>
        <v>7.9143006721330948</v>
      </c>
      <c r="FV8" s="35">
        <f t="shared" si="162"/>
        <v>6.5804553474652812</v>
      </c>
      <c r="FW8" s="35">
        <f t="shared" si="163"/>
        <v>5.5368238093079531</v>
      </c>
      <c r="FX8" s="35">
        <f t="shared" si="164"/>
        <v>5.0303722995151405</v>
      </c>
      <c r="FY8" s="35">
        <f t="shared" si="165"/>
        <v>2.3899958889099087</v>
      </c>
      <c r="FZ8" s="35">
        <f t="shared" si="166"/>
        <v>1.3402869326350673</v>
      </c>
      <c r="GA8" s="35">
        <f t="shared" si="167"/>
        <v>0.37932649036841548</v>
      </c>
      <c r="GB8" s="35">
        <f t="shared" si="168"/>
        <v>3.3760057642788972</v>
      </c>
      <c r="GC8" s="35">
        <f t="shared" si="169"/>
        <v>7.8175741242290693</v>
      </c>
      <c r="GD8" s="35">
        <f t="shared" si="170"/>
        <v>6.807186290793199</v>
      </c>
      <c r="GE8" s="35">
        <f t="shared" si="171"/>
        <v>9.4164927548426043</v>
      </c>
      <c r="GF8" s="35">
        <f t="shared" si="172"/>
        <v>7.3026096766986148</v>
      </c>
      <c r="GG8" s="35">
        <f t="shared" si="173"/>
        <v>7.9934436788544261</v>
      </c>
      <c r="GH8" s="35">
        <f t="shared" si="174"/>
        <v>6.6462599009399339</v>
      </c>
      <c r="GI8" s="35">
        <f t="shared" si="175"/>
        <v>5.5921920474010332</v>
      </c>
      <c r="GJ8" s="35">
        <f t="shared" si="176"/>
        <v>5.0806760225102918</v>
      </c>
      <c r="GK8" s="35">
        <f t="shared" si="177"/>
        <v>2.4138958477990076</v>
      </c>
      <c r="GL8" s="35">
        <f t="shared" si="178"/>
        <v>1.3536898019614179</v>
      </c>
      <c r="GM8" s="35">
        <f t="shared" si="179"/>
        <v>0.38311975527209963</v>
      </c>
      <c r="GN8" s="35">
        <f t="shared" si="180"/>
        <v>3.4097658219216864</v>
      </c>
      <c r="GO8" s="35">
        <f t="shared" si="181"/>
        <v>7.8957498654713598</v>
      </c>
      <c r="GP8" s="35">
        <f t="shared" si="182"/>
        <v>6.8752581537011315</v>
      </c>
      <c r="GQ8" s="35">
        <f t="shared" si="183"/>
        <v>9.5106576823910309</v>
      </c>
      <c r="GR8" s="35">
        <f t="shared" si="184"/>
        <v>7.3756357734656008</v>
      </c>
      <c r="GS8" s="35">
        <f t="shared" si="185"/>
        <v>8.0733781156429707</v>
      </c>
      <c r="GT8" s="35">
        <f t="shared" si="186"/>
        <v>6.7127224999493329</v>
      </c>
      <c r="GU8" s="35">
        <f t="shared" si="187"/>
        <v>5.6481139678750436</v>
      </c>
      <c r="GV8" s="35">
        <f t="shared" si="188"/>
        <v>5.1314827827353948</v>
      </c>
      <c r="GW8" s="35">
        <f t="shared" si="189"/>
        <v>2.4380348062769976</v>
      </c>
      <c r="GX8" s="35">
        <f t="shared" si="190"/>
        <v>1.3672266999810321</v>
      </c>
      <c r="GY8" s="35">
        <f t="shared" si="191"/>
        <v>0.38695095282482062</v>
      </c>
      <c r="GZ8" s="35">
        <f t="shared" si="192"/>
        <v>3.4438634801409034</v>
      </c>
      <c r="HA8" s="35">
        <f t="shared" si="193"/>
        <v>7.9747073641260737</v>
      </c>
      <c r="HB8" s="35">
        <f t="shared" si="194"/>
        <v>6.9440107352381428</v>
      </c>
      <c r="HC8" s="35">
        <f t="shared" si="195"/>
        <v>9.6057642592149417</v>
      </c>
      <c r="HD8" s="35">
        <f t="shared" si="196"/>
        <v>7.4493921312002573</v>
      </c>
      <c r="HE8" s="35">
        <f t="shared" si="197"/>
        <v>8.1541118967994013</v>
      </c>
      <c r="HF8" s="35">
        <f t="shared" si="198"/>
        <v>6.7798497249488259</v>
      </c>
      <c r="HG8" s="35">
        <f t="shared" si="199"/>
        <v>5.7045951075537937</v>
      </c>
      <c r="HH8" s="35">
        <f t="shared" si="200"/>
        <v>5.1827976105627487</v>
      </c>
      <c r="HI8" s="35">
        <f t="shared" si="201"/>
        <v>2.4624151543397677</v>
      </c>
      <c r="HJ8" s="35">
        <f t="shared" si="202"/>
        <v>1.3808989669808425</v>
      </c>
      <c r="HK8" s="35">
        <f t="shared" si="203"/>
        <v>0.39082046235306883</v>
      </c>
      <c r="HL8" s="35">
        <f t="shared" si="204"/>
        <v>3.4783021149423123</v>
      </c>
      <c r="HM8" s="35">
        <f t="shared" si="205"/>
        <v>8.0544544377673351</v>
      </c>
      <c r="HN8" s="35">
        <f t="shared" si="206"/>
        <v>7.0134508425905242</v>
      </c>
      <c r="HO8" s="35">
        <f t="shared" si="207"/>
        <v>9.7018219018070919</v>
      </c>
      <c r="HP8" s="35">
        <f t="shared" si="208"/>
        <v>7.5238860525122604</v>
      </c>
      <c r="HQ8" s="35">
        <f t="shared" si="209"/>
        <v>8.2356530157673955</v>
      </c>
      <c r="HR8" s="35">
        <f t="shared" si="210"/>
        <v>6.8476482221983144</v>
      </c>
      <c r="HS8" s="35">
        <f t="shared" si="211"/>
        <v>5.7616410586293316</v>
      </c>
      <c r="HT8" s="35">
        <f t="shared" si="212"/>
        <v>5.2346255866683764</v>
      </c>
      <c r="HU8" s="35">
        <f t="shared" si="213"/>
        <v>2.4870393058831652</v>
      </c>
      <c r="HV8" s="35">
        <f t="shared" si="214"/>
        <v>1.3947079566506508</v>
      </c>
      <c r="HW8" s="35">
        <f t="shared" si="215"/>
        <v>0.39472866697659953</v>
      </c>
      <c r="HX8" s="35">
        <f t="shared" si="216"/>
        <v>3.5130851360917354</v>
      </c>
      <c r="HY8" s="35">
        <f t="shared" si="217"/>
        <v>8.1349989821450084</v>
      </c>
      <c r="HZ8" s="35">
        <f t="shared" si="218"/>
        <v>7.0835853510164295</v>
      </c>
      <c r="IA8" s="35">
        <f t="shared" si="219"/>
        <v>9.7988401208251634</v>
      </c>
      <c r="IB8" s="35">
        <f t="shared" si="220"/>
        <v>7.5991249130373832</v>
      </c>
      <c r="IC8" s="35">
        <f t="shared" si="221"/>
        <v>8.3180095459250687</v>
      </c>
      <c r="ID8" s="35">
        <f t="shared" si="222"/>
        <v>6.9161247044202971</v>
      </c>
      <c r="IE8" s="35">
        <f t="shared" si="223"/>
        <v>5.8192574692156249</v>
      </c>
      <c r="IF8" s="35">
        <f t="shared" si="224"/>
        <v>5.2869718425350598</v>
      </c>
      <c r="IG8" s="35">
        <f t="shared" si="225"/>
        <v>2.5119096989419969</v>
      </c>
      <c r="IH8" s="35">
        <f t="shared" si="226"/>
        <v>1.4086550362171573</v>
      </c>
      <c r="II8" s="35">
        <f t="shared" si="227"/>
        <v>0.39867595364636554</v>
      </c>
      <c r="IJ8" s="35">
        <f t="shared" si="228"/>
        <v>3.5482159874526529</v>
      </c>
      <c r="IK8" s="35">
        <f t="shared" si="229"/>
        <v>8.2163489719664593</v>
      </c>
      <c r="IL8" s="35">
        <f t="shared" si="230"/>
        <v>7.154421204526594</v>
      </c>
      <c r="IM8" s="35">
        <f t="shared" si="231"/>
        <v>9.8968285220334149</v>
      </c>
      <c r="IN8" s="35">
        <f t="shared" si="232"/>
        <v>7.6751161621677575</v>
      </c>
      <c r="IO8" s="35">
        <f t="shared" si="233"/>
        <v>8.4011896413843203</v>
      </c>
      <c r="IP8" s="35">
        <f t="shared" si="234"/>
        <v>6.9852859514645003</v>
      </c>
      <c r="IQ8" s="35">
        <f t="shared" si="235"/>
        <v>5.877450043907781</v>
      </c>
      <c r="IR8" s="35">
        <f t="shared" si="236"/>
        <v>5.3398415609604104</v>
      </c>
      <c r="IS8" s="35">
        <f t="shared" si="237"/>
        <v>2.5370287959314171</v>
      </c>
      <c r="IT8" s="35">
        <f t="shared" si="238"/>
        <v>1.4227415865793289</v>
      </c>
      <c r="IU8" s="35">
        <f t="shared" si="239"/>
        <v>0.4026627131828292</v>
      </c>
      <c r="IV8" s="35">
        <f t="shared" si="240"/>
        <v>3.5836981473271794</v>
      </c>
      <c r="IW8" s="35">
        <f t="shared" si="241"/>
        <v>8.2985124616861246</v>
      </c>
      <c r="IX8" s="35">
        <f t="shared" si="242"/>
        <v>7.2259654165718601</v>
      </c>
      <c r="IY8" s="35">
        <f t="shared" si="243"/>
        <v>9.9957968072537486</v>
      </c>
      <c r="IZ8" s="35">
        <f t="shared" si="244"/>
        <v>7.7518673237894351</v>
      </c>
      <c r="JA8" s="35">
        <f t="shared" si="245"/>
        <v>8.4852015377981633</v>
      </c>
      <c r="JB8" s="35">
        <f t="shared" si="246"/>
        <v>7.0551388109791455</v>
      </c>
      <c r="JC8" s="35">
        <f t="shared" si="247"/>
        <v>5.9362245443468593</v>
      </c>
      <c r="JD8" s="35">
        <f t="shared" si="248"/>
        <v>5.3932399765700145</v>
      </c>
      <c r="JE8" s="35">
        <f t="shared" si="249"/>
        <v>2.5623990838907313</v>
      </c>
      <c r="JF8" s="35">
        <f t="shared" si="250"/>
        <v>1.4369690024451223</v>
      </c>
      <c r="JG8" s="35">
        <f t="shared" si="251"/>
        <v>0.40668934031465748</v>
      </c>
      <c r="JH8" s="35">
        <f t="shared" si="252"/>
        <v>3.6195351288004511</v>
      </c>
      <c r="JI8" s="35">
        <f t="shared" si="253"/>
        <v>8.3814975863029861</v>
      </c>
      <c r="JJ8" s="35">
        <f t="shared" si="254"/>
        <v>7.2982250707375789</v>
      </c>
      <c r="JK8" s="35">
        <f t="shared" si="255"/>
        <v>10.095754775326286</v>
      </c>
      <c r="JL8" s="35">
        <f t="shared" si="256"/>
        <v>7.8293859970273294</v>
      </c>
      <c r="JM8" s="35">
        <f t="shared" si="257"/>
        <v>8.5700535531761446</v>
      </c>
      <c r="JN8" s="35">
        <f t="shared" si="258"/>
        <v>7.125690199088937</v>
      </c>
      <c r="JO8" s="35">
        <f t="shared" si="259"/>
        <v>5.9955867897903277</v>
      </c>
      <c r="JP8" s="35">
        <f t="shared" si="260"/>
        <v>5.4471723763357147</v>
      </c>
      <c r="JQ8" s="35">
        <f t="shared" si="261"/>
        <v>2.5880230747296387</v>
      </c>
      <c r="JR8" s="35">
        <f t="shared" si="262"/>
        <v>1.4513386924695735</v>
      </c>
      <c r="JS8" s="35">
        <f t="shared" si="263"/>
        <v>0.41075623371780406</v>
      </c>
      <c r="JT8" s="35">
        <f t="shared" si="264"/>
        <v>3.6557304800884558</v>
      </c>
      <c r="JU8" s="35">
        <f t="shared" si="265"/>
        <v>8.4653125621660159</v>
      </c>
      <c r="JV8" s="35">
        <f t="shared" si="266"/>
        <v>7.3712073214449552</v>
      </c>
      <c r="JW8" s="35">
        <f t="shared" si="267"/>
        <v>10.196712323079549</v>
      </c>
      <c r="JX8" s="35">
        <f t="shared" si="268"/>
        <v>7.9076798569976026</v>
      </c>
      <c r="JY8" s="35">
        <f t="shared" si="269"/>
        <v>8.6557540887079067</v>
      </c>
      <c r="JZ8" s="35">
        <f t="shared" si="270"/>
        <v>7.196947101079826</v>
      </c>
      <c r="KA8" s="35">
        <f t="shared" si="271"/>
        <v>6.055542657688231</v>
      </c>
      <c r="KB8" s="35">
        <f t="shared" si="272"/>
        <v>5.5016441000990719</v>
      </c>
      <c r="KC8" s="35">
        <f t="shared" si="273"/>
        <v>2.6139033054769349</v>
      </c>
      <c r="KD8" s="35">
        <f t="shared" si="274"/>
        <v>1.4658520793942693</v>
      </c>
      <c r="KE8" s="35">
        <f t="shared" si="275"/>
        <v>0.41486379605498208</v>
      </c>
      <c r="KF8" s="35">
        <f t="shared" si="276"/>
        <v>3.6922877848893405</v>
      </c>
      <c r="KG8" s="35">
        <f t="shared" si="277"/>
        <v>8.549965687787676</v>
      </c>
      <c r="KH8" s="35">
        <f t="shared" si="278"/>
        <v>7.4449193946594052</v>
      </c>
      <c r="KI8" s="35">
        <f t="shared" si="279"/>
        <v>10.298679446310345</v>
      </c>
      <c r="KJ8" s="35">
        <f t="shared" si="280"/>
        <v>7.9867566555675786</v>
      </c>
      <c r="KK8" s="35">
        <f t="shared" si="281"/>
        <v>8.7423116295949868</v>
      </c>
      <c r="KL8" s="35">
        <f t="shared" si="282"/>
        <v>7.2689165720906246</v>
      </c>
      <c r="KM8" s="35">
        <f t="shared" si="283"/>
        <v>6.1160980842651131</v>
      </c>
      <c r="KN8" s="35">
        <f t="shared" si="284"/>
        <v>5.5566605411000625</v>
      </c>
      <c r="KO8" s="35">
        <f t="shared" si="285"/>
        <v>2.6400423385317042</v>
      </c>
      <c r="KP8" s="35">
        <f t="shared" si="286"/>
        <v>1.480510600188212</v>
      </c>
      <c r="KQ8" s="35">
        <f t="shared" si="287"/>
        <v>0.4190124340155319</v>
      </c>
      <c r="KR8" s="35">
        <f t="shared" si="288"/>
        <v>3.7292106627382338</v>
      </c>
      <c r="KS8" s="35">
        <f t="shared" si="289"/>
        <v>8.6354653446655529</v>
      </c>
      <c r="KT8" s="35">
        <f t="shared" si="290"/>
        <v>7.5193685886059995</v>
      </c>
      <c r="KU8" s="35">
        <f t="shared" si="291"/>
        <v>10.401666240773448</v>
      </c>
      <c r="KV8" s="35">
        <f t="shared" si="292"/>
        <v>8.066624222123254</v>
      </c>
      <c r="KW8" s="35">
        <f t="shared" si="293"/>
        <v>8.8297347458909368</v>
      </c>
      <c r="KX8" s="35">
        <f t="shared" si="294"/>
        <v>7.3416057378115305</v>
      </c>
      <c r="KY8" s="35">
        <f t="shared" si="295"/>
        <v>6.1772590651077639</v>
      </c>
      <c r="KZ8" s="35">
        <f t="shared" si="296"/>
        <v>5.6122271465110636</v>
      </c>
      <c r="LA8" s="35">
        <f t="shared" si="297"/>
        <v>2.6664427619170215</v>
      </c>
      <c r="LB8" s="35">
        <f t="shared" si="298"/>
        <v>1.4953157061900941</v>
      </c>
      <c r="LC8" s="35">
        <f t="shared" si="299"/>
        <v>0.42320255835568721</v>
      </c>
      <c r="LD8" s="35">
        <f t="shared" si="300"/>
        <v>3.7665027693656161</v>
      </c>
      <c r="LE8" s="35">
        <f t="shared" si="301"/>
        <v>8.721819998112208</v>
      </c>
      <c r="LF8" s="35">
        <f t="shared" si="302"/>
        <v>7.59456227449206</v>
      </c>
      <c r="LG8" s="35">
        <f t="shared" si="303"/>
        <v>10.505682903181183</v>
      </c>
      <c r="LH8" s="35">
        <f t="shared" si="304"/>
        <v>8.1472904643444863</v>
      </c>
      <c r="LI8" s="35">
        <f t="shared" si="305"/>
        <v>8.9180320933498454</v>
      </c>
      <c r="LJ8" s="35">
        <f t="shared" si="306"/>
        <v>7.415021795189646</v>
      </c>
      <c r="LK8" s="35">
        <f t="shared" si="307"/>
        <v>6.2390316557588417</v>
      </c>
      <c r="LL8" s="35">
        <f t="shared" si="308"/>
        <v>5.6683494179761746</v>
      </c>
      <c r="LM8" s="35">
        <f t="shared" si="309"/>
        <v>2.6931071895361915</v>
      </c>
      <c r="LN8" s="35">
        <f t="shared" si="310"/>
        <v>1.5102688632519952</v>
      </c>
      <c r="LO8" s="35">
        <f t="shared" si="311"/>
        <v>0.42743458393924411</v>
      </c>
      <c r="LP8" s="35">
        <f t="shared" si="312"/>
        <v>3.8041677970592724</v>
      </c>
      <c r="LQ8" s="35">
        <f t="shared" si="313"/>
        <v>8.8090381980933294</v>
      </c>
      <c r="LR8" s="35">
        <f t="shared" si="314"/>
        <v>7.6705078972369805</v>
      </c>
      <c r="LS8" s="35">
        <f t="shared" si="315"/>
        <v>10.610739732212995</v>
      </c>
      <c r="LT8" s="35">
        <f t="shared" si="316"/>
        <v>8.2287633689879307</v>
      </c>
      <c r="LU8" s="35">
        <f t="shared" si="317"/>
        <v>9.0072124142833445</v>
      </c>
      <c r="LV8" s="35">
        <f t="shared" si="318"/>
        <v>7.4891720131415429</v>
      </c>
      <c r="LW8" s="35">
        <f t="shared" si="319"/>
        <v>6.3014219723164304</v>
      </c>
      <c r="LX8" s="35">
        <f t="shared" si="320"/>
        <v>5.7250329121559362</v>
      </c>
      <c r="LY8" s="35">
        <f t="shared" si="321"/>
        <v>2.7200382614315535</v>
      </c>
      <c r="LZ8" s="35">
        <f t="shared" si="322"/>
        <v>1.5253715518845152</v>
      </c>
      <c r="MA8" s="35">
        <f t="shared" si="323"/>
        <v>0.43170892977863656</v>
      </c>
      <c r="MB8" s="35">
        <f t="shared" si="324"/>
        <v>3.8422094750298652</v>
      </c>
      <c r="MC8" s="35">
        <f t="shared" si="325"/>
        <v>8.8971285800742628</v>
      </c>
      <c r="MD8" s="35">
        <f t="shared" si="326"/>
        <v>7.74721297620935</v>
      </c>
      <c r="ME8" s="35">
        <f t="shared" si="327"/>
        <v>10.716847129535125</v>
      </c>
      <c r="MF8" s="35">
        <f t="shared" si="328"/>
        <v>8.3110510026778108</v>
      </c>
      <c r="MG8" s="35">
        <f t="shared" si="329"/>
        <v>9.0972845384261785</v>
      </c>
      <c r="MH8" s="35">
        <f t="shared" si="330"/>
        <v>7.5640637332729588</v>
      </c>
      <c r="MI8" s="35">
        <f t="shared" si="331"/>
        <v>6.3644361920395944</v>
      </c>
      <c r="MJ8" s="35">
        <f t="shared" si="332"/>
        <v>5.7822832412774954</v>
      </c>
      <c r="MK8" s="35">
        <f t="shared" si="333"/>
        <v>2.7472386440458689</v>
      </c>
      <c r="ML8" s="35">
        <f t="shared" si="334"/>
        <v>1.5406252674033605</v>
      </c>
      <c r="MM8" s="35">
        <f t="shared" si="335"/>
        <v>0.43602601907642291</v>
      </c>
      <c r="MN8" s="35">
        <f t="shared" si="336"/>
        <v>3.8806315697801641</v>
      </c>
      <c r="MO8" s="35">
        <f t="shared" si="337"/>
        <v>8.9860998658750049</v>
      </c>
      <c r="MP8" s="35">
        <f t="shared" si="338"/>
        <v>7.8246851059714437</v>
      </c>
      <c r="MQ8" s="35">
        <f t="shared" si="339"/>
        <v>10.824015600830476</v>
      </c>
      <c r="MR8" s="35">
        <f t="shared" si="340"/>
        <v>8.3941615127045885</v>
      </c>
      <c r="MS8" s="35">
        <f t="shared" si="341"/>
        <v>9.1882573838104395</v>
      </c>
      <c r="MT8" s="35">
        <f t="shared" si="342"/>
        <v>7.6397043706056884</v>
      </c>
      <c r="MU8" s="35">
        <f t="shared" si="343"/>
        <v>6.4280805539599903</v>
      </c>
      <c r="MV8" s="35">
        <f t="shared" si="344"/>
        <v>5.8401060736902703</v>
      </c>
      <c r="MW8" s="35">
        <f t="shared" si="345"/>
        <v>2.7747110304863276</v>
      </c>
      <c r="MX8" s="35">
        <f t="shared" si="346"/>
        <v>1.5560315200773942</v>
      </c>
      <c r="MY8" s="35">
        <f t="shared" si="347"/>
        <v>0.44038627926718715</v>
      </c>
      <c r="MZ8" s="35">
        <f t="shared" si="348"/>
        <v>3.9194378854779659</v>
      </c>
      <c r="NA8" s="35">
        <f t="shared" si="349"/>
        <v>9.0759608645337551</v>
      </c>
      <c r="NB8" s="35">
        <f t="shared" si="350"/>
        <v>7.902931957031158</v>
      </c>
      <c r="NC8" s="35">
        <f t="shared" si="351"/>
        <v>10.932255756838781</v>
      </c>
      <c r="ND8" s="35">
        <f t="shared" si="352"/>
        <v>8.4781031278316341</v>
      </c>
      <c r="NE8" s="35">
        <f t="shared" si="353"/>
        <v>9.2801399576485437</v>
      </c>
      <c r="NF8" s="35">
        <f t="shared" si="354"/>
        <v>7.716101414311745</v>
      </c>
      <c r="NG8" s="35">
        <f t="shared" si="355"/>
        <v>6.4923613594995899</v>
      </c>
      <c r="NH8" s="35">
        <f t="shared" si="356"/>
        <v>5.8985071344271729</v>
      </c>
      <c r="NI8" s="35">
        <f t="shared" si="357"/>
        <v>2.8024581407911908</v>
      </c>
      <c r="NK8" s="61">
        <f t="shared" si="361"/>
        <v>47.64</v>
      </c>
      <c r="NL8" s="61">
        <f t="shared" si="358"/>
        <v>55.822000000000003</v>
      </c>
      <c r="NM8" s="61">
        <f t="shared" si="358"/>
        <v>56.380220000000008</v>
      </c>
      <c r="NN8" s="61">
        <f t="shared" si="358"/>
        <v>56.944022199999999</v>
      </c>
      <c r="NO8" s="61">
        <f t="shared" si="358"/>
        <v>57.513462422000003</v>
      </c>
      <c r="NP8" s="61">
        <f t="shared" si="358"/>
        <v>58.088597046220002</v>
      </c>
      <c r="NQ8" s="61">
        <f t="shared" si="358"/>
        <v>58.6694830166822</v>
      </c>
      <c r="NR8" s="61">
        <f t="shared" si="358"/>
        <v>59.256177846849027</v>
      </c>
      <c r="NS8" s="61">
        <f t="shared" si="358"/>
        <v>59.848739625317513</v>
      </c>
      <c r="NT8" s="61">
        <f t="shared" si="358"/>
        <v>60.447227021570697</v>
      </c>
      <c r="NU8" s="61">
        <f t="shared" si="358"/>
        <v>61.051699291786413</v>
      </c>
      <c r="NV8" s="61">
        <f t="shared" si="358"/>
        <v>61.662216284704257</v>
      </c>
      <c r="NW8" s="61">
        <f t="shared" si="358"/>
        <v>62.278838447551308</v>
      </c>
      <c r="NX8" s="61">
        <f t="shared" si="358"/>
        <v>62.901626832026828</v>
      </c>
      <c r="NY8" s="61">
        <f t="shared" si="358"/>
        <v>63.530643100347092</v>
      </c>
      <c r="NZ8" s="61">
        <f t="shared" si="358"/>
        <v>64.165949531350549</v>
      </c>
      <c r="OA8" s="61">
        <f t="shared" si="358"/>
        <v>64.807609026664082</v>
      </c>
      <c r="OB8" s="61">
        <f t="shared" si="359"/>
        <v>65.455685116930709</v>
      </c>
      <c r="OC8" s="61">
        <f t="shared" si="359"/>
        <v>66.110241968100027</v>
      </c>
      <c r="OD8" s="61">
        <f t="shared" si="359"/>
        <v>66.771344387781028</v>
      </c>
      <c r="OE8" s="61">
        <f t="shared" si="359"/>
        <v>67.439057831658829</v>
      </c>
      <c r="OF8" s="61">
        <f t="shared" si="359"/>
        <v>68.113448409975405</v>
      </c>
      <c r="OG8" s="61">
        <f t="shared" si="359"/>
        <v>68.794582894075162</v>
      </c>
      <c r="OH8" s="61">
        <f t="shared" si="359"/>
        <v>69.482528723015932</v>
      </c>
      <c r="OI8" s="61">
        <f t="shared" si="359"/>
        <v>70.177354010246077</v>
      </c>
      <c r="OJ8" s="61">
        <f t="shared" si="359"/>
        <v>70.879127550348542</v>
      </c>
      <c r="OK8" s="61">
        <f t="shared" si="359"/>
        <v>71.587918825852043</v>
      </c>
      <c r="OL8" s="61">
        <f t="shared" si="359"/>
        <v>72.303798014110555</v>
      </c>
      <c r="OM8" s="61">
        <f t="shared" si="359"/>
        <v>73.026835994251655</v>
      </c>
      <c r="ON8" s="61">
        <f t="shared" si="359"/>
        <v>73.757104354194169</v>
      </c>
      <c r="OO8" s="61">
        <f t="shared" si="359"/>
        <v>74.494675397736117</v>
      </c>
    </row>
    <row r="9" spans="1:405" x14ac:dyDescent="0.25">
      <c r="A9" s="12" t="s">
        <v>35</v>
      </c>
      <c r="B9" s="22">
        <v>0.51900000000000002</v>
      </c>
      <c r="C9" s="22">
        <v>1.016</v>
      </c>
      <c r="D9" s="22">
        <v>1.857</v>
      </c>
      <c r="E9" s="22">
        <v>1.823</v>
      </c>
      <c r="F9" s="22">
        <v>2.2749999999999999</v>
      </c>
      <c r="G9" s="22">
        <v>2.7629999999999999</v>
      </c>
      <c r="H9" s="22">
        <v>2.512</v>
      </c>
      <c r="I9" s="22">
        <v>2.6360000000000001</v>
      </c>
      <c r="J9" s="22">
        <v>2.6259999999999999</v>
      </c>
      <c r="K9" s="22">
        <v>1.56</v>
      </c>
      <c r="L9" s="22">
        <v>1.0449999999999999</v>
      </c>
      <c r="M9" s="22">
        <v>0.42499999999999999</v>
      </c>
      <c r="N9" s="22">
        <v>0.33300000000000002</v>
      </c>
      <c r="O9" s="22">
        <v>0.83199999999999996</v>
      </c>
      <c r="P9" s="22">
        <v>1.9670000000000001</v>
      </c>
      <c r="Q9" s="22">
        <v>2.0619999999999998</v>
      </c>
      <c r="R9" s="22">
        <v>2.1850000000000001</v>
      </c>
      <c r="S9" s="22">
        <v>2.508</v>
      </c>
      <c r="T9" s="22">
        <v>1.873</v>
      </c>
      <c r="U9" s="22">
        <v>2.3380000000000001</v>
      </c>
      <c r="V9" s="22">
        <v>2.0870000000000002</v>
      </c>
      <c r="W9" s="22">
        <v>1.3220000000000001</v>
      </c>
      <c r="X9" s="22">
        <v>1.2210000000000001</v>
      </c>
      <c r="Y9" s="22">
        <v>0.75900000000000001</v>
      </c>
      <c r="Z9" s="35">
        <f t="shared" si="360"/>
        <v>0.33633000000000002</v>
      </c>
      <c r="AA9" s="35">
        <f t="shared" si="11"/>
        <v>0.84031999999999996</v>
      </c>
      <c r="AB9" s="35">
        <f t="shared" si="12"/>
        <v>1.9866700000000002</v>
      </c>
      <c r="AC9" s="35">
        <f t="shared" si="13"/>
        <v>2.0826199999999999</v>
      </c>
      <c r="AD9" s="35">
        <f t="shared" si="14"/>
        <v>2.2068500000000002</v>
      </c>
      <c r="AE9" s="35">
        <f t="shared" si="15"/>
        <v>2.53308</v>
      </c>
      <c r="AF9" s="35">
        <f t="shared" si="16"/>
        <v>1.8917299999999999</v>
      </c>
      <c r="AG9" s="35">
        <f t="shared" si="17"/>
        <v>2.36138</v>
      </c>
      <c r="AH9" s="35">
        <f t="shared" si="18"/>
        <v>2.1078700000000001</v>
      </c>
      <c r="AI9" s="35">
        <f t="shared" si="19"/>
        <v>1.3352200000000001</v>
      </c>
      <c r="AJ9" s="35">
        <f t="shared" si="20"/>
        <v>1.2332100000000001</v>
      </c>
      <c r="AK9" s="35">
        <f t="shared" si="21"/>
        <v>0.76658999999999999</v>
      </c>
      <c r="AL9" s="35">
        <f t="shared" si="22"/>
        <v>0.33969330000000003</v>
      </c>
      <c r="AM9" s="35">
        <f t="shared" si="23"/>
        <v>0.84872320000000001</v>
      </c>
      <c r="AN9" s="35">
        <f t="shared" si="24"/>
        <v>2.0065367000000003</v>
      </c>
      <c r="AO9" s="35">
        <f t="shared" si="25"/>
        <v>2.1034462</v>
      </c>
      <c r="AP9" s="35">
        <f t="shared" si="26"/>
        <v>2.2289185000000002</v>
      </c>
      <c r="AQ9" s="35">
        <f t="shared" si="27"/>
        <v>2.5584107999999999</v>
      </c>
      <c r="AR9" s="35">
        <f t="shared" si="28"/>
        <v>1.9106472999999999</v>
      </c>
      <c r="AS9" s="35">
        <f t="shared" si="29"/>
        <v>2.3849938000000002</v>
      </c>
      <c r="AT9" s="35">
        <f t="shared" si="30"/>
        <v>2.1289487</v>
      </c>
      <c r="AU9" s="35">
        <f t="shared" si="31"/>
        <v>1.3485722</v>
      </c>
      <c r="AV9" s="35">
        <f t="shared" si="32"/>
        <v>1.2455421000000002</v>
      </c>
      <c r="AW9" s="35">
        <f t="shared" si="33"/>
        <v>0.7742559</v>
      </c>
      <c r="AX9" s="35">
        <f t="shared" si="34"/>
        <v>0.34309023300000002</v>
      </c>
      <c r="AY9" s="35">
        <f t="shared" si="35"/>
        <v>0.85721043200000002</v>
      </c>
      <c r="AZ9" s="35">
        <f t="shared" si="36"/>
        <v>2.0266020670000002</v>
      </c>
      <c r="BA9" s="35">
        <f t="shared" si="37"/>
        <v>2.1244806619999999</v>
      </c>
      <c r="BB9" s="35">
        <f t="shared" si="38"/>
        <v>2.2512076850000002</v>
      </c>
      <c r="BC9" s="35">
        <f t="shared" si="39"/>
        <v>2.5839949079999998</v>
      </c>
      <c r="BD9" s="35">
        <f t="shared" si="40"/>
        <v>1.9297537730000001</v>
      </c>
      <c r="BE9" s="35">
        <f t="shared" si="41"/>
        <v>2.4088437380000003</v>
      </c>
      <c r="BF9" s="35">
        <f t="shared" si="42"/>
        <v>2.1502381870000002</v>
      </c>
      <c r="BG9" s="35">
        <f t="shared" si="43"/>
        <v>1.362057922</v>
      </c>
      <c r="BH9" s="35">
        <f t="shared" si="44"/>
        <v>1.2579975210000003</v>
      </c>
      <c r="BI9" s="35">
        <f t="shared" si="45"/>
        <v>0.78199845899999998</v>
      </c>
      <c r="BJ9" s="35">
        <f t="shared" si="46"/>
        <v>0.34652113533000001</v>
      </c>
      <c r="BK9" s="35">
        <f t="shared" si="47"/>
        <v>0.86578253632000002</v>
      </c>
      <c r="BL9" s="35">
        <f t="shared" si="48"/>
        <v>2.0468680876700001</v>
      </c>
      <c r="BM9" s="35">
        <f t="shared" si="49"/>
        <v>2.1457254686199998</v>
      </c>
      <c r="BN9" s="35">
        <f t="shared" si="50"/>
        <v>2.2737197618500002</v>
      </c>
      <c r="BO9" s="35">
        <f t="shared" si="51"/>
        <v>2.6098348570799996</v>
      </c>
      <c r="BP9" s="35">
        <f t="shared" si="52"/>
        <v>1.94905131073</v>
      </c>
      <c r="BQ9" s="35">
        <f t="shared" si="53"/>
        <v>2.4329321753800004</v>
      </c>
      <c r="BR9" s="35">
        <f t="shared" si="54"/>
        <v>2.1717405688700002</v>
      </c>
      <c r="BS9" s="35">
        <f t="shared" si="55"/>
        <v>1.3756785012199999</v>
      </c>
      <c r="BT9" s="35">
        <f t="shared" si="56"/>
        <v>1.2705774962100003</v>
      </c>
      <c r="BU9" s="35">
        <f t="shared" si="57"/>
        <v>0.78981844358999997</v>
      </c>
      <c r="BV9" s="35">
        <f t="shared" si="58"/>
        <v>0.34998634668330003</v>
      </c>
      <c r="BW9" s="35">
        <f t="shared" si="59"/>
        <v>0.87444036168320005</v>
      </c>
      <c r="BX9" s="35">
        <f t="shared" si="60"/>
        <v>2.0673367685467001</v>
      </c>
      <c r="BY9" s="35">
        <f t="shared" si="61"/>
        <v>2.1671827233061998</v>
      </c>
      <c r="BZ9" s="35">
        <f t="shared" si="62"/>
        <v>2.2964569594685003</v>
      </c>
      <c r="CA9" s="35">
        <f t="shared" si="63"/>
        <v>2.6359332056507996</v>
      </c>
      <c r="CB9" s="35">
        <f t="shared" si="64"/>
        <v>1.9685418238373</v>
      </c>
      <c r="CC9" s="35">
        <f t="shared" si="65"/>
        <v>2.4572614971338003</v>
      </c>
      <c r="CD9" s="35">
        <f t="shared" si="66"/>
        <v>2.1934579745587004</v>
      </c>
      <c r="CE9" s="35">
        <f t="shared" si="67"/>
        <v>1.3894352862321999</v>
      </c>
      <c r="CF9" s="35">
        <f t="shared" si="68"/>
        <v>1.2832832711721003</v>
      </c>
      <c r="CG9" s="35">
        <f t="shared" si="69"/>
        <v>0.79771662802589993</v>
      </c>
      <c r="CH9" s="35">
        <f t="shared" si="70"/>
        <v>0.35348621015013304</v>
      </c>
      <c r="CI9" s="35">
        <f t="shared" si="71"/>
        <v>0.88318476530003209</v>
      </c>
      <c r="CJ9" s="35">
        <f t="shared" si="72"/>
        <v>2.088010136232167</v>
      </c>
      <c r="CK9" s="35">
        <f t="shared" si="73"/>
        <v>2.1888545505392618</v>
      </c>
      <c r="CL9" s="35">
        <f t="shared" si="74"/>
        <v>2.3194215290631854</v>
      </c>
      <c r="CM9" s="35">
        <f t="shared" si="75"/>
        <v>2.6622925377073074</v>
      </c>
      <c r="CN9" s="35">
        <f t="shared" si="76"/>
        <v>1.988227242075673</v>
      </c>
      <c r="CO9" s="35">
        <f t="shared" si="77"/>
        <v>2.4818341121051382</v>
      </c>
      <c r="CP9" s="35">
        <f t="shared" si="78"/>
        <v>2.2153925543042874</v>
      </c>
      <c r="CQ9" s="35">
        <f t="shared" si="79"/>
        <v>1.403329639094522</v>
      </c>
      <c r="CR9" s="35">
        <f t="shared" si="80"/>
        <v>1.2961161038838214</v>
      </c>
      <c r="CS9" s="35">
        <f t="shared" si="81"/>
        <v>0.80569379430615895</v>
      </c>
      <c r="CT9" s="35">
        <f t="shared" si="82"/>
        <v>0.35702107225163437</v>
      </c>
      <c r="CU9" s="35">
        <f t="shared" si="83"/>
        <v>0.89201661295303247</v>
      </c>
      <c r="CV9" s="35">
        <f t="shared" si="84"/>
        <v>2.1088902375944887</v>
      </c>
      <c r="CW9" s="35">
        <f t="shared" si="85"/>
        <v>2.2107430960446544</v>
      </c>
      <c r="CX9" s="35">
        <f t="shared" si="86"/>
        <v>2.3426157443538171</v>
      </c>
      <c r="CY9" s="35">
        <f t="shared" si="87"/>
        <v>2.6889154630843803</v>
      </c>
      <c r="CZ9" s="35">
        <f t="shared" si="88"/>
        <v>2.0081095144964296</v>
      </c>
      <c r="DA9" s="35">
        <f t="shared" si="89"/>
        <v>2.5066524532261893</v>
      </c>
      <c r="DB9" s="35">
        <f t="shared" si="90"/>
        <v>2.2375464798473303</v>
      </c>
      <c r="DC9" s="35">
        <f t="shared" si="91"/>
        <v>1.4173629354854673</v>
      </c>
      <c r="DD9" s="35">
        <f t="shared" si="92"/>
        <v>1.3090772649226596</v>
      </c>
      <c r="DE9" s="35">
        <f t="shared" si="93"/>
        <v>0.81375073224922057</v>
      </c>
      <c r="DF9" s="35">
        <f t="shared" si="94"/>
        <v>0.36059128297415072</v>
      </c>
      <c r="DG9" s="35">
        <f t="shared" si="95"/>
        <v>0.90093677908256276</v>
      </c>
      <c r="DH9" s="35">
        <f t="shared" si="96"/>
        <v>2.1299791399704335</v>
      </c>
      <c r="DI9" s="35">
        <f t="shared" si="97"/>
        <v>2.2328505270051009</v>
      </c>
      <c r="DJ9" s="35">
        <f t="shared" si="98"/>
        <v>2.3660419017973555</v>
      </c>
      <c r="DK9" s="35">
        <f t="shared" si="99"/>
        <v>2.7158046177152242</v>
      </c>
      <c r="DL9" s="35">
        <f t="shared" si="100"/>
        <v>2.0281906096413937</v>
      </c>
      <c r="DM9" s="35">
        <f t="shared" si="101"/>
        <v>2.5317189777584512</v>
      </c>
      <c r="DN9" s="35">
        <f t="shared" si="102"/>
        <v>2.2599219446458036</v>
      </c>
      <c r="DO9" s="35">
        <f t="shared" si="103"/>
        <v>1.431536564840322</v>
      </c>
      <c r="DP9" s="35">
        <f t="shared" si="104"/>
        <v>1.3221680375718863</v>
      </c>
      <c r="DQ9" s="35">
        <f t="shared" si="105"/>
        <v>0.82188823957171275</v>
      </c>
      <c r="DR9" s="35">
        <f t="shared" si="106"/>
        <v>0.3641971958038922</v>
      </c>
      <c r="DS9" s="35">
        <f t="shared" si="107"/>
        <v>0.90994614687338837</v>
      </c>
      <c r="DT9" s="35">
        <f t="shared" si="108"/>
        <v>2.1512789313701379</v>
      </c>
      <c r="DU9" s="35">
        <f t="shared" si="109"/>
        <v>2.2551790322751519</v>
      </c>
      <c r="DV9" s="35">
        <f t="shared" si="110"/>
        <v>2.3897023208153292</v>
      </c>
      <c r="DW9" s="35">
        <f t="shared" si="111"/>
        <v>2.7429626638923765</v>
      </c>
      <c r="DX9" s="35">
        <f t="shared" si="112"/>
        <v>2.0484725157378079</v>
      </c>
      <c r="DY9" s="35">
        <f t="shared" si="113"/>
        <v>2.5570361675360358</v>
      </c>
      <c r="DZ9" s="35">
        <f t="shared" si="114"/>
        <v>2.2825211640922616</v>
      </c>
      <c r="EA9" s="35">
        <f t="shared" si="115"/>
        <v>1.4458519304887252</v>
      </c>
      <c r="EB9" s="35">
        <f t="shared" si="116"/>
        <v>1.3353897179476051</v>
      </c>
      <c r="EC9" s="35">
        <f t="shared" si="117"/>
        <v>0.83010712196742986</v>
      </c>
      <c r="ED9" s="35">
        <f t="shared" si="118"/>
        <v>0.36783916776193115</v>
      </c>
      <c r="EE9" s="35">
        <f t="shared" si="119"/>
        <v>0.91904560834212223</v>
      </c>
      <c r="EF9" s="35">
        <f t="shared" si="120"/>
        <v>2.1727917206838394</v>
      </c>
      <c r="EG9" s="35">
        <f t="shared" si="121"/>
        <v>2.2777308225979036</v>
      </c>
      <c r="EH9" s="35">
        <f t="shared" si="122"/>
        <v>2.4135993440234826</v>
      </c>
      <c r="EI9" s="35">
        <f t="shared" si="123"/>
        <v>2.7703922905313005</v>
      </c>
      <c r="EJ9" s="35">
        <f t="shared" si="124"/>
        <v>2.0689572408951862</v>
      </c>
      <c r="EK9" s="35">
        <f t="shared" si="125"/>
        <v>2.5826065292113962</v>
      </c>
      <c r="EL9" s="35">
        <f t="shared" si="126"/>
        <v>2.3053463757331842</v>
      </c>
      <c r="EM9" s="35">
        <f t="shared" si="127"/>
        <v>1.4603104497936124</v>
      </c>
      <c r="EN9" s="35">
        <f t="shared" si="128"/>
        <v>1.3487436151270811</v>
      </c>
      <c r="EO9" s="35">
        <f t="shared" si="129"/>
        <v>0.83840819318710413</v>
      </c>
      <c r="EP9" s="35">
        <f t="shared" si="130"/>
        <v>0.37151755943955045</v>
      </c>
      <c r="EQ9" s="35">
        <f t="shared" si="131"/>
        <v>0.92823606442554352</v>
      </c>
      <c r="ER9" s="35">
        <f t="shared" si="132"/>
        <v>2.1945196378906777</v>
      </c>
      <c r="ES9" s="35">
        <f t="shared" si="133"/>
        <v>2.3005081308238826</v>
      </c>
      <c r="ET9" s="35">
        <f t="shared" si="134"/>
        <v>2.4377353374637174</v>
      </c>
      <c r="EU9" s="35">
        <f t="shared" si="135"/>
        <v>2.7980962134366134</v>
      </c>
      <c r="EV9" s="35">
        <f t="shared" si="136"/>
        <v>2.0896468133041379</v>
      </c>
      <c r="EW9" s="35">
        <f t="shared" si="137"/>
        <v>2.6084325945035101</v>
      </c>
      <c r="EX9" s="35">
        <f t="shared" si="138"/>
        <v>2.3283998394905163</v>
      </c>
      <c r="EY9" s="35">
        <f t="shared" si="139"/>
        <v>1.4749135542915486</v>
      </c>
      <c r="EZ9" s="35">
        <f t="shared" si="140"/>
        <v>1.362231051278352</v>
      </c>
      <c r="FA9" s="35">
        <f t="shared" si="141"/>
        <v>0.84679227511897515</v>
      </c>
      <c r="FB9" s="35">
        <f t="shared" si="142"/>
        <v>0.37523273503394594</v>
      </c>
      <c r="FC9" s="35">
        <f t="shared" si="143"/>
        <v>0.93751842506979899</v>
      </c>
      <c r="FD9" s="35">
        <f t="shared" si="144"/>
        <v>2.2164648342695847</v>
      </c>
      <c r="FE9" s="35">
        <f t="shared" si="145"/>
        <v>2.3235132121321214</v>
      </c>
      <c r="FF9" s="35">
        <f t="shared" si="146"/>
        <v>2.4621126908383544</v>
      </c>
      <c r="FG9" s="35">
        <f t="shared" si="147"/>
        <v>2.8260771755709797</v>
      </c>
      <c r="FH9" s="35">
        <f t="shared" si="148"/>
        <v>2.1105432814371792</v>
      </c>
      <c r="FI9" s="35">
        <f t="shared" si="149"/>
        <v>2.634516920448545</v>
      </c>
      <c r="FJ9" s="35">
        <f t="shared" si="150"/>
        <v>2.3516838378854215</v>
      </c>
      <c r="FK9" s="35">
        <f t="shared" si="151"/>
        <v>1.489662689834464</v>
      </c>
      <c r="FL9" s="35">
        <f t="shared" si="152"/>
        <v>1.3758533617911355</v>
      </c>
      <c r="FM9" s="35">
        <f t="shared" si="153"/>
        <v>0.85526019787016494</v>
      </c>
      <c r="FN9" s="35">
        <f t="shared" si="154"/>
        <v>0.37898506238428542</v>
      </c>
      <c r="FO9" s="35">
        <f t="shared" si="155"/>
        <v>0.94689360932049693</v>
      </c>
      <c r="FP9" s="35">
        <f t="shared" si="156"/>
        <v>2.2386294826122808</v>
      </c>
      <c r="FQ9" s="35">
        <f t="shared" si="157"/>
        <v>2.3467483442534425</v>
      </c>
      <c r="FR9" s="35">
        <f t="shared" si="158"/>
        <v>2.486733817746738</v>
      </c>
      <c r="FS9" s="35">
        <f t="shared" si="159"/>
        <v>2.8543379473266897</v>
      </c>
      <c r="FT9" s="35">
        <f t="shared" si="160"/>
        <v>2.131648714251551</v>
      </c>
      <c r="FU9" s="35">
        <f t="shared" si="161"/>
        <v>2.6608620896530306</v>
      </c>
      <c r="FV9" s="35">
        <f t="shared" si="162"/>
        <v>2.3752006762642757</v>
      </c>
      <c r="FW9" s="35">
        <f t="shared" si="163"/>
        <v>1.5045593167328086</v>
      </c>
      <c r="FX9" s="35">
        <f t="shared" si="164"/>
        <v>1.3896118954090468</v>
      </c>
      <c r="FY9" s="35">
        <f t="shared" si="165"/>
        <v>0.86381279984886661</v>
      </c>
      <c r="FZ9" s="35">
        <f t="shared" si="166"/>
        <v>0.38277491300812827</v>
      </c>
      <c r="GA9" s="35">
        <f t="shared" si="167"/>
        <v>0.95636254541370191</v>
      </c>
      <c r="GB9" s="35">
        <f t="shared" si="168"/>
        <v>2.2610157774384034</v>
      </c>
      <c r="GC9" s="35">
        <f t="shared" si="169"/>
        <v>2.3702158276959771</v>
      </c>
      <c r="GD9" s="35">
        <f t="shared" si="170"/>
        <v>2.5116011559242053</v>
      </c>
      <c r="GE9" s="35">
        <f t="shared" si="171"/>
        <v>2.8828813267999567</v>
      </c>
      <c r="GF9" s="35">
        <f t="shared" si="172"/>
        <v>2.1529652013940663</v>
      </c>
      <c r="GG9" s="35">
        <f t="shared" si="173"/>
        <v>2.6874707105495608</v>
      </c>
      <c r="GH9" s="35">
        <f t="shared" si="174"/>
        <v>2.3989526830269186</v>
      </c>
      <c r="GI9" s="35">
        <f t="shared" si="175"/>
        <v>1.5196049099001367</v>
      </c>
      <c r="GJ9" s="35">
        <f t="shared" si="176"/>
        <v>1.4035080143631373</v>
      </c>
      <c r="GK9" s="35">
        <f t="shared" si="177"/>
        <v>0.87245092784735523</v>
      </c>
      <c r="GL9" s="35">
        <f t="shared" si="178"/>
        <v>0.38660266213820954</v>
      </c>
      <c r="GM9" s="35">
        <f t="shared" si="179"/>
        <v>0.96592617086783894</v>
      </c>
      <c r="GN9" s="35">
        <f t="shared" si="180"/>
        <v>2.2836259352127875</v>
      </c>
      <c r="GO9" s="35">
        <f t="shared" si="181"/>
        <v>2.3939179859729367</v>
      </c>
      <c r="GP9" s="35">
        <f t="shared" si="182"/>
        <v>2.5367171674834474</v>
      </c>
      <c r="GQ9" s="35">
        <f t="shared" si="183"/>
        <v>2.9117101400679561</v>
      </c>
      <c r="GR9" s="35">
        <f t="shared" si="184"/>
        <v>2.1744948534080071</v>
      </c>
      <c r="GS9" s="35">
        <f t="shared" si="185"/>
        <v>2.7143454176550565</v>
      </c>
      <c r="GT9" s="35">
        <f t="shared" si="186"/>
        <v>2.4229422098571876</v>
      </c>
      <c r="GU9" s="35">
        <f t="shared" si="187"/>
        <v>1.534800958999138</v>
      </c>
      <c r="GV9" s="35">
        <f t="shared" si="188"/>
        <v>1.4175430945067686</v>
      </c>
      <c r="GW9" s="35">
        <f t="shared" si="189"/>
        <v>0.8811754371258288</v>
      </c>
      <c r="GX9" s="35">
        <f t="shared" si="190"/>
        <v>0.39046868875959162</v>
      </c>
      <c r="GY9" s="35">
        <f t="shared" si="191"/>
        <v>0.97558543257651731</v>
      </c>
      <c r="GZ9" s="35">
        <f t="shared" si="192"/>
        <v>2.3064621945649155</v>
      </c>
      <c r="HA9" s="35">
        <f t="shared" si="193"/>
        <v>2.417857165832666</v>
      </c>
      <c r="HB9" s="35">
        <f t="shared" si="194"/>
        <v>2.5620843391582819</v>
      </c>
      <c r="HC9" s="35">
        <f t="shared" si="195"/>
        <v>2.9408272414686358</v>
      </c>
      <c r="HD9" s="35">
        <f t="shared" si="196"/>
        <v>2.1962398019420872</v>
      </c>
      <c r="HE9" s="35">
        <f t="shared" si="197"/>
        <v>2.7414888718316073</v>
      </c>
      <c r="HF9" s="35">
        <f t="shared" si="198"/>
        <v>2.4471716319557593</v>
      </c>
      <c r="HG9" s="35">
        <f t="shared" si="199"/>
        <v>1.5501489685891294</v>
      </c>
      <c r="HH9" s="35">
        <f t="shared" si="200"/>
        <v>1.4317185254518363</v>
      </c>
      <c r="HI9" s="35">
        <f t="shared" si="201"/>
        <v>0.88998719149708705</v>
      </c>
      <c r="HJ9" s="35">
        <f t="shared" si="202"/>
        <v>0.39437337564718755</v>
      </c>
      <c r="HK9" s="35">
        <f t="shared" si="203"/>
        <v>0.98534128690228251</v>
      </c>
      <c r="HL9" s="35">
        <f t="shared" si="204"/>
        <v>2.3295268165105645</v>
      </c>
      <c r="HM9" s="35">
        <f t="shared" si="205"/>
        <v>2.4420357374909925</v>
      </c>
      <c r="HN9" s="35">
        <f t="shared" si="206"/>
        <v>2.5877051825498647</v>
      </c>
      <c r="HO9" s="35">
        <f t="shared" si="207"/>
        <v>2.9702355138833223</v>
      </c>
      <c r="HP9" s="35">
        <f t="shared" si="208"/>
        <v>2.218202199961508</v>
      </c>
      <c r="HQ9" s="35">
        <f t="shared" si="209"/>
        <v>2.7689037605499234</v>
      </c>
      <c r="HR9" s="35">
        <f t="shared" si="210"/>
        <v>2.4716433482753168</v>
      </c>
      <c r="HS9" s="35">
        <f t="shared" si="211"/>
        <v>1.5656504582750208</v>
      </c>
      <c r="HT9" s="35">
        <f t="shared" si="212"/>
        <v>1.4460357107063546</v>
      </c>
      <c r="HU9" s="35">
        <f t="shared" si="213"/>
        <v>0.89888706341205793</v>
      </c>
      <c r="HV9" s="35">
        <f t="shared" si="214"/>
        <v>0.39831710940365944</v>
      </c>
      <c r="HW9" s="35">
        <f t="shared" si="215"/>
        <v>0.99519469977130537</v>
      </c>
      <c r="HX9" s="35">
        <f t="shared" si="216"/>
        <v>2.3528220846756702</v>
      </c>
      <c r="HY9" s="35">
        <f t="shared" si="217"/>
        <v>2.4664560948659022</v>
      </c>
      <c r="HZ9" s="35">
        <f t="shared" si="218"/>
        <v>2.6135822343753632</v>
      </c>
      <c r="IA9" s="35">
        <f t="shared" si="219"/>
        <v>2.9999378690221556</v>
      </c>
      <c r="IB9" s="35">
        <f t="shared" si="220"/>
        <v>2.240384221961123</v>
      </c>
      <c r="IC9" s="35">
        <f t="shared" si="221"/>
        <v>2.7965927981554226</v>
      </c>
      <c r="ID9" s="35">
        <f t="shared" si="222"/>
        <v>2.4963597817580698</v>
      </c>
      <c r="IE9" s="35">
        <f t="shared" si="223"/>
        <v>1.5813069628577709</v>
      </c>
      <c r="IF9" s="35">
        <f t="shared" si="224"/>
        <v>1.4604960678134182</v>
      </c>
      <c r="IG9" s="35">
        <f t="shared" si="225"/>
        <v>0.9078759340461785</v>
      </c>
      <c r="IH9" s="35">
        <f t="shared" si="226"/>
        <v>0.40230028049769606</v>
      </c>
      <c r="II9" s="35">
        <f t="shared" si="227"/>
        <v>1.0051466467690184</v>
      </c>
      <c r="IJ9" s="35">
        <f t="shared" si="228"/>
        <v>2.3763503055224269</v>
      </c>
      <c r="IK9" s="35">
        <f t="shared" si="229"/>
        <v>2.4911206558145613</v>
      </c>
      <c r="IL9" s="35">
        <f t="shared" si="230"/>
        <v>2.6397180567191167</v>
      </c>
      <c r="IM9" s="35">
        <f t="shared" si="231"/>
        <v>3.0299372477123772</v>
      </c>
      <c r="IN9" s="35">
        <f t="shared" si="232"/>
        <v>2.2627880641807341</v>
      </c>
      <c r="IO9" s="35">
        <f t="shared" si="233"/>
        <v>2.8245587261369769</v>
      </c>
      <c r="IP9" s="35">
        <f t="shared" si="234"/>
        <v>2.5213233795756507</v>
      </c>
      <c r="IQ9" s="35">
        <f t="shared" si="235"/>
        <v>1.5971200324863486</v>
      </c>
      <c r="IR9" s="35">
        <f t="shared" si="236"/>
        <v>1.4751010284915524</v>
      </c>
      <c r="IS9" s="35">
        <f t="shared" si="237"/>
        <v>0.91695469338664026</v>
      </c>
      <c r="IT9" s="35">
        <f t="shared" si="238"/>
        <v>0.40632328330267303</v>
      </c>
      <c r="IU9" s="35">
        <f t="shared" si="239"/>
        <v>1.0151981132367087</v>
      </c>
      <c r="IV9" s="35">
        <f t="shared" si="240"/>
        <v>2.4001138085776512</v>
      </c>
      <c r="IW9" s="35">
        <f t="shared" si="241"/>
        <v>2.5160318623727069</v>
      </c>
      <c r="IX9" s="35">
        <f t="shared" si="242"/>
        <v>2.6661152372863079</v>
      </c>
      <c r="IY9" s="35">
        <f t="shared" si="243"/>
        <v>3.0602366201895008</v>
      </c>
      <c r="IZ9" s="35">
        <f t="shared" si="244"/>
        <v>2.2854159448225415</v>
      </c>
      <c r="JA9" s="35">
        <f t="shared" si="245"/>
        <v>2.8528043133983467</v>
      </c>
      <c r="JB9" s="35">
        <f t="shared" si="246"/>
        <v>2.5465366133714071</v>
      </c>
      <c r="JC9" s="35">
        <f t="shared" si="247"/>
        <v>1.6130912328112121</v>
      </c>
      <c r="JD9" s="35">
        <f t="shared" si="248"/>
        <v>1.489852038776468</v>
      </c>
      <c r="JE9" s="35">
        <f t="shared" si="249"/>
        <v>0.92612424032050666</v>
      </c>
      <c r="JF9" s="35">
        <f t="shared" si="250"/>
        <v>0.41038651613569976</v>
      </c>
      <c r="JG9" s="35">
        <f t="shared" si="251"/>
        <v>1.0253500943690759</v>
      </c>
      <c r="JH9" s="35">
        <f t="shared" si="252"/>
        <v>2.424114946663428</v>
      </c>
      <c r="JI9" s="35">
        <f t="shared" si="253"/>
        <v>2.541192180996434</v>
      </c>
      <c r="JJ9" s="35">
        <f t="shared" si="254"/>
        <v>2.692776389659171</v>
      </c>
      <c r="JK9" s="35">
        <f t="shared" si="255"/>
        <v>3.0908389863913959</v>
      </c>
      <c r="JL9" s="35">
        <f t="shared" si="256"/>
        <v>2.308270104270767</v>
      </c>
      <c r="JM9" s="35">
        <f t="shared" si="257"/>
        <v>2.8813323565323303</v>
      </c>
      <c r="JN9" s="35">
        <f t="shared" si="258"/>
        <v>2.5720019795051212</v>
      </c>
      <c r="JO9" s="35">
        <f t="shared" si="259"/>
        <v>1.6292221451393243</v>
      </c>
      <c r="JP9" s="35">
        <f t="shared" si="260"/>
        <v>1.5047505591642327</v>
      </c>
      <c r="JQ9" s="35">
        <f t="shared" si="261"/>
        <v>0.93538548272371169</v>
      </c>
      <c r="JR9" s="35">
        <f t="shared" si="262"/>
        <v>0.41449038129705679</v>
      </c>
      <c r="JS9" s="35">
        <f t="shared" si="263"/>
        <v>1.0356035953127667</v>
      </c>
      <c r="JT9" s="35">
        <f t="shared" si="264"/>
        <v>2.4483560961300621</v>
      </c>
      <c r="JU9" s="35">
        <f t="shared" si="265"/>
        <v>2.5666041028063984</v>
      </c>
      <c r="JV9" s="35">
        <f t="shared" si="266"/>
        <v>2.7197041535557629</v>
      </c>
      <c r="JW9" s="35">
        <f t="shared" si="267"/>
        <v>3.1217473762553101</v>
      </c>
      <c r="JX9" s="35">
        <f t="shared" si="268"/>
        <v>2.3313528053134744</v>
      </c>
      <c r="JY9" s="35">
        <f t="shared" si="269"/>
        <v>2.9101456800976537</v>
      </c>
      <c r="JZ9" s="35">
        <f t="shared" si="270"/>
        <v>2.5977219993001723</v>
      </c>
      <c r="KA9" s="35">
        <f t="shared" si="271"/>
        <v>1.6455143665907175</v>
      </c>
      <c r="KB9" s="35">
        <f t="shared" si="272"/>
        <v>1.5197980647558751</v>
      </c>
      <c r="KC9" s="35">
        <f t="shared" si="273"/>
        <v>0.94473933755094885</v>
      </c>
      <c r="KD9" s="35">
        <f t="shared" si="274"/>
        <v>0.41863528511002734</v>
      </c>
      <c r="KE9" s="35">
        <f t="shared" si="275"/>
        <v>1.0459596312658943</v>
      </c>
      <c r="KF9" s="35">
        <f t="shared" si="276"/>
        <v>2.4728396570913627</v>
      </c>
      <c r="KG9" s="35">
        <f t="shared" si="277"/>
        <v>2.5922701438344622</v>
      </c>
      <c r="KH9" s="35">
        <f t="shared" si="278"/>
        <v>2.7469011950913207</v>
      </c>
      <c r="KI9" s="35">
        <f t="shared" si="279"/>
        <v>3.1529648500178631</v>
      </c>
      <c r="KJ9" s="35">
        <f t="shared" si="280"/>
        <v>2.3546663333666094</v>
      </c>
      <c r="KK9" s="35">
        <f t="shared" si="281"/>
        <v>2.9392471368986302</v>
      </c>
      <c r="KL9" s="35">
        <f t="shared" si="282"/>
        <v>2.6236992192931741</v>
      </c>
      <c r="KM9" s="35">
        <f t="shared" si="283"/>
        <v>1.6619695102566248</v>
      </c>
      <c r="KN9" s="35">
        <f t="shared" si="284"/>
        <v>1.5349960454034339</v>
      </c>
      <c r="KO9" s="35">
        <f t="shared" si="285"/>
        <v>0.95418673092645834</v>
      </c>
      <c r="KP9" s="35">
        <f t="shared" si="286"/>
        <v>0.42282163796112759</v>
      </c>
      <c r="KQ9" s="35">
        <f t="shared" si="287"/>
        <v>1.0564192275785533</v>
      </c>
      <c r="KR9" s="35">
        <f t="shared" si="288"/>
        <v>2.4975680536622762</v>
      </c>
      <c r="KS9" s="35">
        <f t="shared" si="289"/>
        <v>2.6181928452728069</v>
      </c>
      <c r="KT9" s="35">
        <f t="shared" si="290"/>
        <v>2.7743702070422338</v>
      </c>
      <c r="KU9" s="35">
        <f t="shared" si="291"/>
        <v>3.1844944985180419</v>
      </c>
      <c r="KV9" s="35">
        <f t="shared" si="292"/>
        <v>2.3782129967002756</v>
      </c>
      <c r="KW9" s="35">
        <f t="shared" si="293"/>
        <v>2.9686396082676163</v>
      </c>
      <c r="KX9" s="35">
        <f t="shared" si="294"/>
        <v>2.6499362114861058</v>
      </c>
      <c r="KY9" s="35">
        <f t="shared" si="295"/>
        <v>1.6785892053591911</v>
      </c>
      <c r="KZ9" s="35">
        <f t="shared" si="296"/>
        <v>1.5503460058574683</v>
      </c>
      <c r="LA9" s="35">
        <f t="shared" si="297"/>
        <v>0.96372859823572288</v>
      </c>
      <c r="LB9" s="35">
        <f t="shared" si="298"/>
        <v>0.42704985434073889</v>
      </c>
      <c r="LC9" s="35">
        <f t="shared" si="299"/>
        <v>1.0669834198543389</v>
      </c>
      <c r="LD9" s="35">
        <f t="shared" si="300"/>
        <v>2.5225437341988988</v>
      </c>
      <c r="LE9" s="35">
        <f t="shared" si="301"/>
        <v>2.6443747737255352</v>
      </c>
      <c r="LF9" s="35">
        <f t="shared" si="302"/>
        <v>2.8021139091126561</v>
      </c>
      <c r="LG9" s="35">
        <f t="shared" si="303"/>
        <v>3.2163394435032222</v>
      </c>
      <c r="LH9" s="35">
        <f t="shared" si="304"/>
        <v>2.4019951266672783</v>
      </c>
      <c r="LI9" s="35">
        <f t="shared" si="305"/>
        <v>2.9983260043502926</v>
      </c>
      <c r="LJ9" s="35">
        <f t="shared" si="306"/>
        <v>2.6764355736009668</v>
      </c>
      <c r="LK9" s="35">
        <f t="shared" si="307"/>
        <v>1.695375097412783</v>
      </c>
      <c r="LL9" s="35">
        <f t="shared" si="308"/>
        <v>1.5658494659160429</v>
      </c>
      <c r="LM9" s="35">
        <f t="shared" si="309"/>
        <v>0.97336588421808012</v>
      </c>
      <c r="LN9" s="35">
        <f t="shared" si="310"/>
        <v>0.43132035288414627</v>
      </c>
      <c r="LO9" s="35">
        <f t="shared" si="311"/>
        <v>1.0776532540528823</v>
      </c>
      <c r="LP9" s="35">
        <f t="shared" si="312"/>
        <v>2.5477691715408879</v>
      </c>
      <c r="LQ9" s="35">
        <f t="shared" si="313"/>
        <v>2.6708185214627904</v>
      </c>
      <c r="LR9" s="35">
        <f t="shared" si="314"/>
        <v>2.8301350482037826</v>
      </c>
      <c r="LS9" s="35">
        <f t="shared" si="315"/>
        <v>3.2485028379382546</v>
      </c>
      <c r="LT9" s="35">
        <f t="shared" si="316"/>
        <v>2.4260150779339513</v>
      </c>
      <c r="LU9" s="35">
        <f t="shared" si="317"/>
        <v>3.0283092643937954</v>
      </c>
      <c r="LV9" s="35">
        <f t="shared" si="318"/>
        <v>2.7031999293369764</v>
      </c>
      <c r="LW9" s="35">
        <f t="shared" si="319"/>
        <v>1.7123288483869108</v>
      </c>
      <c r="LX9" s="35">
        <f t="shared" si="320"/>
        <v>1.5815079605752034</v>
      </c>
      <c r="LY9" s="35">
        <f t="shared" si="321"/>
        <v>0.98309954306026093</v>
      </c>
      <c r="LZ9" s="35">
        <f t="shared" si="322"/>
        <v>0.43563355641298773</v>
      </c>
      <c r="MA9" s="35">
        <f t="shared" si="323"/>
        <v>1.0884297865934112</v>
      </c>
      <c r="MB9" s="35">
        <f t="shared" si="324"/>
        <v>2.5732468632562968</v>
      </c>
      <c r="MC9" s="35">
        <f t="shared" si="325"/>
        <v>2.6975267066774182</v>
      </c>
      <c r="MD9" s="35">
        <f t="shared" si="326"/>
        <v>2.8584363986858206</v>
      </c>
      <c r="ME9" s="35">
        <f t="shared" si="327"/>
        <v>3.2809878663176373</v>
      </c>
      <c r="MF9" s="35">
        <f t="shared" si="328"/>
        <v>2.450275228713291</v>
      </c>
      <c r="MG9" s="35">
        <f t="shared" si="329"/>
        <v>3.0585923570377336</v>
      </c>
      <c r="MH9" s="35">
        <f t="shared" si="330"/>
        <v>2.7302319286303462</v>
      </c>
      <c r="MI9" s="35">
        <f t="shared" si="331"/>
        <v>1.7294521368707798</v>
      </c>
      <c r="MJ9" s="35">
        <f t="shared" si="332"/>
        <v>1.5973230401809555</v>
      </c>
      <c r="MK9" s="35">
        <f t="shared" si="333"/>
        <v>0.99293053849086355</v>
      </c>
      <c r="ML9" s="35">
        <f t="shared" si="334"/>
        <v>0.43998989197711763</v>
      </c>
      <c r="MM9" s="35">
        <f t="shared" si="335"/>
        <v>1.0993140844593452</v>
      </c>
      <c r="MN9" s="35">
        <f t="shared" si="336"/>
        <v>2.5989793318888599</v>
      </c>
      <c r="MO9" s="35">
        <f t="shared" si="337"/>
        <v>2.7245019737441925</v>
      </c>
      <c r="MP9" s="35">
        <f t="shared" si="338"/>
        <v>2.8870207626726789</v>
      </c>
      <c r="MQ9" s="35">
        <f t="shared" si="339"/>
        <v>3.3137977449808136</v>
      </c>
      <c r="MR9" s="35">
        <f t="shared" si="340"/>
        <v>2.474777981000424</v>
      </c>
      <c r="MS9" s="35">
        <f t="shared" si="341"/>
        <v>3.0891782806081109</v>
      </c>
      <c r="MT9" s="35">
        <f t="shared" si="342"/>
        <v>2.7575342479166496</v>
      </c>
      <c r="MU9" s="35">
        <f t="shared" si="343"/>
        <v>1.7467466582394877</v>
      </c>
      <c r="MV9" s="35">
        <f t="shared" si="344"/>
        <v>1.6132962705827651</v>
      </c>
      <c r="MW9" s="35">
        <f t="shared" si="345"/>
        <v>1.0028598438757721</v>
      </c>
      <c r="MX9" s="35">
        <f t="shared" si="346"/>
        <v>0.44438979089688879</v>
      </c>
      <c r="MY9" s="35">
        <f t="shared" si="347"/>
        <v>1.1103072253039385</v>
      </c>
      <c r="MZ9" s="35">
        <f t="shared" si="348"/>
        <v>2.6249691252077487</v>
      </c>
      <c r="NA9" s="35">
        <f t="shared" si="349"/>
        <v>2.7517469934816345</v>
      </c>
      <c r="NB9" s="35">
        <f t="shared" si="350"/>
        <v>2.9158909702994058</v>
      </c>
      <c r="NC9" s="35">
        <f t="shared" si="351"/>
        <v>3.3469357224306218</v>
      </c>
      <c r="ND9" s="35">
        <f t="shared" si="352"/>
        <v>2.4995257608104282</v>
      </c>
      <c r="NE9" s="35">
        <f t="shared" si="353"/>
        <v>3.1200700634141922</v>
      </c>
      <c r="NF9" s="35">
        <f t="shared" si="354"/>
        <v>2.7851095903958161</v>
      </c>
      <c r="NG9" s="35">
        <f t="shared" si="355"/>
        <v>1.7642141248218826</v>
      </c>
      <c r="NH9" s="35">
        <f t="shared" si="356"/>
        <v>1.6294292332885929</v>
      </c>
      <c r="NI9" s="35">
        <f t="shared" si="357"/>
        <v>1.0128884423145299</v>
      </c>
      <c r="NK9" s="61">
        <f t="shared" si="361"/>
        <v>21.056999999999999</v>
      </c>
      <c r="NL9" s="61">
        <f t="shared" si="358"/>
        <v>19.486999999999998</v>
      </c>
      <c r="NM9" s="61">
        <f t="shared" si="358"/>
        <v>19.681870000000004</v>
      </c>
      <c r="NN9" s="61">
        <f t="shared" si="358"/>
        <v>19.878688700000001</v>
      </c>
      <c r="NO9" s="61">
        <f t="shared" si="358"/>
        <v>20.077475587000002</v>
      </c>
      <c r="NP9" s="61">
        <f t="shared" si="358"/>
        <v>20.278250342869999</v>
      </c>
      <c r="NQ9" s="61">
        <f t="shared" si="358"/>
        <v>20.481032846298696</v>
      </c>
      <c r="NR9" s="61">
        <f t="shared" si="358"/>
        <v>20.68584317476169</v>
      </c>
      <c r="NS9" s="61">
        <f t="shared" si="358"/>
        <v>20.892701606509306</v>
      </c>
      <c r="NT9" s="61">
        <f t="shared" si="358"/>
        <v>21.101628622574395</v>
      </c>
      <c r="NU9" s="61">
        <f t="shared" si="358"/>
        <v>21.312644908800145</v>
      </c>
      <c r="NV9" s="61">
        <f t="shared" si="358"/>
        <v>21.525771357888143</v>
      </c>
      <c r="NW9" s="61">
        <f t="shared" si="358"/>
        <v>21.741029071467025</v>
      </c>
      <c r="NX9" s="61">
        <f t="shared" si="358"/>
        <v>21.9584393621817</v>
      </c>
      <c r="NY9" s="61">
        <f t="shared" si="358"/>
        <v>22.178023755803512</v>
      </c>
      <c r="NZ9" s="61">
        <f t="shared" si="358"/>
        <v>22.399803993361552</v>
      </c>
      <c r="OA9" s="61">
        <f t="shared" si="358"/>
        <v>22.623802033295163</v>
      </c>
      <c r="OB9" s="61">
        <f t="shared" si="359"/>
        <v>22.850040053628113</v>
      </c>
      <c r="OC9" s="61">
        <f t="shared" si="359"/>
        <v>23.078540454164393</v>
      </c>
      <c r="OD9" s="61">
        <f t="shared" si="359"/>
        <v>23.309325858706039</v>
      </c>
      <c r="OE9" s="61">
        <f t="shared" si="359"/>
        <v>23.542419117293097</v>
      </c>
      <c r="OF9" s="61">
        <f t="shared" si="359"/>
        <v>23.777843308466036</v>
      </c>
      <c r="OG9" s="61">
        <f t="shared" si="359"/>
        <v>24.015621741550689</v>
      </c>
      <c r="OH9" s="61">
        <f t="shared" si="359"/>
        <v>24.255777958966199</v>
      </c>
      <c r="OI9" s="61">
        <f t="shared" si="359"/>
        <v>24.498335738555863</v>
      </c>
      <c r="OJ9" s="61">
        <f t="shared" si="359"/>
        <v>24.74331909594142</v>
      </c>
      <c r="OK9" s="61">
        <f t="shared" si="359"/>
        <v>24.990752286900829</v>
      </c>
      <c r="OL9" s="61">
        <f t="shared" si="359"/>
        <v>25.240659809769838</v>
      </c>
      <c r="OM9" s="61">
        <f t="shared" si="359"/>
        <v>25.493066407867541</v>
      </c>
      <c r="ON9" s="61">
        <f t="shared" si="359"/>
        <v>25.747997071946216</v>
      </c>
      <c r="OO9" s="61">
        <f t="shared" si="359"/>
        <v>26.005477042665682</v>
      </c>
    </row>
    <row r="10" spans="1:405" x14ac:dyDescent="0.25">
      <c r="A10" s="12" t="s">
        <v>39</v>
      </c>
      <c r="B10" s="22">
        <v>0</v>
      </c>
      <c r="C10" s="22">
        <v>0</v>
      </c>
      <c r="D10" s="22">
        <v>0</v>
      </c>
      <c r="E10" s="22">
        <v>0</v>
      </c>
      <c r="F10" s="22">
        <v>0</v>
      </c>
      <c r="G10" s="22">
        <v>0</v>
      </c>
      <c r="H10" s="22">
        <v>0</v>
      </c>
      <c r="I10" s="22">
        <v>0</v>
      </c>
      <c r="J10" s="22">
        <v>0</v>
      </c>
      <c r="K10" s="22">
        <v>0</v>
      </c>
      <c r="L10" s="22">
        <v>0</v>
      </c>
      <c r="M10" s="22">
        <v>0</v>
      </c>
      <c r="N10" s="22">
        <v>0.36399999999999999</v>
      </c>
      <c r="O10" s="22">
        <v>0.29399999999999998</v>
      </c>
      <c r="P10" s="22">
        <v>0.55900000000000005</v>
      </c>
      <c r="Q10" s="22">
        <v>0.45800000000000002</v>
      </c>
      <c r="R10" s="22">
        <v>0.54200000000000004</v>
      </c>
      <c r="S10" s="22">
        <v>0.52600000000000002</v>
      </c>
      <c r="T10" s="22">
        <v>0.78500000000000003</v>
      </c>
      <c r="U10" s="22">
        <v>3.218</v>
      </c>
      <c r="V10" s="22">
        <v>2.8359999999999999</v>
      </c>
      <c r="W10" s="22">
        <v>2.3879999999999999</v>
      </c>
      <c r="X10" s="22">
        <v>2.3849999999999998</v>
      </c>
      <c r="Y10" s="22">
        <v>1.3160000000000001</v>
      </c>
      <c r="Z10" s="35">
        <f t="shared" si="360"/>
        <v>0.36763999999999997</v>
      </c>
      <c r="AA10" s="35">
        <f t="shared" si="11"/>
        <v>0.29693999999999998</v>
      </c>
      <c r="AB10" s="35">
        <f t="shared" si="12"/>
        <v>0.56459000000000004</v>
      </c>
      <c r="AC10" s="35">
        <f t="shared" si="13"/>
        <v>0.46258000000000005</v>
      </c>
      <c r="AD10" s="35">
        <f t="shared" si="14"/>
        <v>0.54742000000000002</v>
      </c>
      <c r="AE10" s="35">
        <f t="shared" si="15"/>
        <v>0.53126000000000007</v>
      </c>
      <c r="AF10" s="35">
        <f t="shared" si="16"/>
        <v>0.79285000000000005</v>
      </c>
      <c r="AG10" s="35">
        <f t="shared" si="17"/>
        <v>3.2501799999999998</v>
      </c>
      <c r="AH10" s="35">
        <f t="shared" si="18"/>
        <v>2.86436</v>
      </c>
      <c r="AI10" s="35">
        <f t="shared" si="19"/>
        <v>2.41188</v>
      </c>
      <c r="AJ10" s="35">
        <f t="shared" si="20"/>
        <v>2.4088499999999997</v>
      </c>
      <c r="AK10" s="35">
        <f t="shared" si="21"/>
        <v>1.3291600000000001</v>
      </c>
      <c r="AL10" s="35">
        <f t="shared" si="22"/>
        <v>0.37131639999999999</v>
      </c>
      <c r="AM10" s="35">
        <f t="shared" si="23"/>
        <v>0.29990939999999999</v>
      </c>
      <c r="AN10" s="35">
        <f t="shared" si="24"/>
        <v>0.57023590000000002</v>
      </c>
      <c r="AO10" s="35">
        <f t="shared" si="25"/>
        <v>0.46720580000000006</v>
      </c>
      <c r="AP10" s="35">
        <f t="shared" si="26"/>
        <v>0.5528942</v>
      </c>
      <c r="AQ10" s="35">
        <f t="shared" si="27"/>
        <v>0.53657260000000007</v>
      </c>
      <c r="AR10" s="35">
        <f t="shared" si="28"/>
        <v>0.80077850000000006</v>
      </c>
      <c r="AS10" s="35">
        <f t="shared" si="29"/>
        <v>3.2826817999999998</v>
      </c>
      <c r="AT10" s="35">
        <f t="shared" si="30"/>
        <v>2.8930036000000001</v>
      </c>
      <c r="AU10" s="35">
        <f t="shared" si="31"/>
        <v>2.4359988000000001</v>
      </c>
      <c r="AV10" s="35">
        <f t="shared" si="32"/>
        <v>2.4329384999999997</v>
      </c>
      <c r="AW10" s="35">
        <f t="shared" si="33"/>
        <v>1.3424516000000002</v>
      </c>
      <c r="AX10" s="35">
        <f t="shared" si="34"/>
        <v>0.37502956399999998</v>
      </c>
      <c r="AY10" s="35">
        <f t="shared" si="35"/>
        <v>0.30290849399999997</v>
      </c>
      <c r="AZ10" s="35">
        <f t="shared" si="36"/>
        <v>0.57593825900000006</v>
      </c>
      <c r="BA10" s="35">
        <f t="shared" si="37"/>
        <v>0.47187785800000004</v>
      </c>
      <c r="BB10" s="35">
        <f t="shared" si="38"/>
        <v>0.55842314199999998</v>
      </c>
      <c r="BC10" s="35">
        <f t="shared" si="39"/>
        <v>0.54193832600000003</v>
      </c>
      <c r="BD10" s="35">
        <f t="shared" si="40"/>
        <v>0.80878628500000005</v>
      </c>
      <c r="BE10" s="35">
        <f t="shared" si="41"/>
        <v>3.315508618</v>
      </c>
      <c r="BF10" s="35">
        <f t="shared" si="42"/>
        <v>2.9219336360000003</v>
      </c>
      <c r="BG10" s="35">
        <f t="shared" si="43"/>
        <v>2.4603587880000002</v>
      </c>
      <c r="BH10" s="35">
        <f t="shared" si="44"/>
        <v>2.4572678849999998</v>
      </c>
      <c r="BI10" s="35">
        <f t="shared" si="45"/>
        <v>1.3558761160000001</v>
      </c>
      <c r="BJ10" s="35">
        <f t="shared" si="46"/>
        <v>0.37877985963999999</v>
      </c>
      <c r="BK10" s="35">
        <f t="shared" si="47"/>
        <v>0.30593757893999995</v>
      </c>
      <c r="BL10" s="35">
        <f t="shared" si="48"/>
        <v>0.58169764159000004</v>
      </c>
      <c r="BM10" s="35">
        <f t="shared" si="49"/>
        <v>0.47659663658000007</v>
      </c>
      <c r="BN10" s="35">
        <f t="shared" si="50"/>
        <v>0.56400737341999996</v>
      </c>
      <c r="BO10" s="35">
        <f t="shared" si="51"/>
        <v>0.54735770926000005</v>
      </c>
      <c r="BP10" s="35">
        <f t="shared" si="52"/>
        <v>0.81687414785000001</v>
      </c>
      <c r="BQ10" s="35">
        <f t="shared" si="53"/>
        <v>3.3486637041799998</v>
      </c>
      <c r="BR10" s="35">
        <f t="shared" si="54"/>
        <v>2.9511529723600005</v>
      </c>
      <c r="BS10" s="35">
        <f t="shared" si="55"/>
        <v>2.4849623758800004</v>
      </c>
      <c r="BT10" s="35">
        <f t="shared" si="56"/>
        <v>2.4818405638499996</v>
      </c>
      <c r="BU10" s="35">
        <f t="shared" si="57"/>
        <v>1.3694348771600002</v>
      </c>
      <c r="BV10" s="35">
        <f t="shared" si="58"/>
        <v>0.38256765823639999</v>
      </c>
      <c r="BW10" s="35">
        <f t="shared" si="59"/>
        <v>0.30899695472939998</v>
      </c>
      <c r="BX10" s="35">
        <f t="shared" si="60"/>
        <v>0.58751461800589999</v>
      </c>
      <c r="BY10" s="35">
        <f t="shared" si="61"/>
        <v>0.48136260294580008</v>
      </c>
      <c r="BZ10" s="35">
        <f t="shared" si="62"/>
        <v>0.56964744715420002</v>
      </c>
      <c r="CA10" s="35">
        <f t="shared" si="63"/>
        <v>0.55283128635260004</v>
      </c>
      <c r="CB10" s="35">
        <f t="shared" si="64"/>
        <v>0.82504288932850001</v>
      </c>
      <c r="CC10" s="35">
        <f t="shared" si="65"/>
        <v>3.3821503412217999</v>
      </c>
      <c r="CD10" s="35">
        <f t="shared" si="66"/>
        <v>2.9806645020836005</v>
      </c>
      <c r="CE10" s="35">
        <f t="shared" si="67"/>
        <v>2.5098119996388002</v>
      </c>
      <c r="CF10" s="35">
        <f t="shared" si="68"/>
        <v>2.5066589694884995</v>
      </c>
      <c r="CG10" s="35">
        <f t="shared" si="69"/>
        <v>1.3831292259316001</v>
      </c>
      <c r="CH10" s="35">
        <f t="shared" si="70"/>
        <v>0.38639333481876398</v>
      </c>
      <c r="CI10" s="35">
        <f t="shared" si="71"/>
        <v>0.31208692427669399</v>
      </c>
      <c r="CJ10" s="35">
        <f t="shared" si="72"/>
        <v>0.59338976418595901</v>
      </c>
      <c r="CK10" s="35">
        <f t="shared" si="73"/>
        <v>0.48617622897525808</v>
      </c>
      <c r="CL10" s="35">
        <f t="shared" si="74"/>
        <v>0.57534392162574199</v>
      </c>
      <c r="CM10" s="35">
        <f t="shared" si="75"/>
        <v>0.55835959921612599</v>
      </c>
      <c r="CN10" s="35">
        <f t="shared" si="76"/>
        <v>0.83329331822178498</v>
      </c>
      <c r="CO10" s="35">
        <f t="shared" si="77"/>
        <v>3.4159718446340182</v>
      </c>
      <c r="CP10" s="35">
        <f t="shared" si="78"/>
        <v>3.0104711471044365</v>
      </c>
      <c r="CQ10" s="35">
        <f t="shared" si="79"/>
        <v>2.5349101196351884</v>
      </c>
      <c r="CR10" s="35">
        <f t="shared" si="80"/>
        <v>2.5317255591833847</v>
      </c>
      <c r="CS10" s="35">
        <f t="shared" si="81"/>
        <v>1.3969605181909162</v>
      </c>
      <c r="CT10" s="35">
        <f t="shared" si="82"/>
        <v>0.39025726816695161</v>
      </c>
      <c r="CU10" s="35">
        <f t="shared" si="83"/>
        <v>0.31520779351946093</v>
      </c>
      <c r="CV10" s="35">
        <f t="shared" si="84"/>
        <v>0.5993236618278186</v>
      </c>
      <c r="CW10" s="35">
        <f t="shared" si="85"/>
        <v>0.49103799126501069</v>
      </c>
      <c r="CX10" s="35">
        <f t="shared" si="86"/>
        <v>0.58109736084199937</v>
      </c>
      <c r="CY10" s="35">
        <f t="shared" si="87"/>
        <v>0.56394319520828728</v>
      </c>
      <c r="CZ10" s="35">
        <f t="shared" si="88"/>
        <v>0.84162625140400282</v>
      </c>
      <c r="DA10" s="35">
        <f t="shared" si="89"/>
        <v>3.4501315630803582</v>
      </c>
      <c r="DB10" s="35">
        <f t="shared" si="90"/>
        <v>3.040575858575481</v>
      </c>
      <c r="DC10" s="35">
        <f t="shared" si="91"/>
        <v>2.5602592208315404</v>
      </c>
      <c r="DD10" s="35">
        <f t="shared" si="92"/>
        <v>2.5570428147752184</v>
      </c>
      <c r="DE10" s="35">
        <f t="shared" si="93"/>
        <v>1.4109301233728253</v>
      </c>
      <c r="DF10" s="35">
        <f t="shared" si="94"/>
        <v>0.39415984084862116</v>
      </c>
      <c r="DG10" s="35">
        <f t="shared" si="95"/>
        <v>0.31835987145465555</v>
      </c>
      <c r="DH10" s="35">
        <f t="shared" si="96"/>
        <v>0.60531689844609682</v>
      </c>
      <c r="DI10" s="35">
        <f t="shared" si="97"/>
        <v>0.49594837117766077</v>
      </c>
      <c r="DJ10" s="35">
        <f t="shared" si="98"/>
        <v>0.58690833445041934</v>
      </c>
      <c r="DK10" s="35">
        <f t="shared" si="99"/>
        <v>0.56958262716037011</v>
      </c>
      <c r="DL10" s="35">
        <f t="shared" si="100"/>
        <v>0.85004251391804286</v>
      </c>
      <c r="DM10" s="35">
        <f t="shared" si="101"/>
        <v>3.484632878711162</v>
      </c>
      <c r="DN10" s="35">
        <f t="shared" si="102"/>
        <v>3.0709816171612356</v>
      </c>
      <c r="DO10" s="35">
        <f t="shared" si="103"/>
        <v>2.5858618130398558</v>
      </c>
      <c r="DP10" s="35">
        <f t="shared" si="104"/>
        <v>2.5826132429229705</v>
      </c>
      <c r="DQ10" s="35">
        <f t="shared" si="105"/>
        <v>1.4250394246065536</v>
      </c>
      <c r="DR10" s="35">
        <f t="shared" si="106"/>
        <v>0.39810143925710739</v>
      </c>
      <c r="DS10" s="35">
        <f t="shared" si="107"/>
        <v>0.32154347016920209</v>
      </c>
      <c r="DT10" s="35">
        <f t="shared" si="108"/>
        <v>0.61137006743055777</v>
      </c>
      <c r="DU10" s="35">
        <f t="shared" si="109"/>
        <v>0.50090785488943734</v>
      </c>
      <c r="DV10" s="35">
        <f t="shared" si="110"/>
        <v>0.59277741779492354</v>
      </c>
      <c r="DW10" s="35">
        <f t="shared" si="111"/>
        <v>0.57527845343197381</v>
      </c>
      <c r="DX10" s="35">
        <f t="shared" si="112"/>
        <v>0.85854293905722334</v>
      </c>
      <c r="DY10" s="35">
        <f t="shared" si="113"/>
        <v>3.5194792074982737</v>
      </c>
      <c r="DZ10" s="35">
        <f t="shared" si="114"/>
        <v>3.101691433332848</v>
      </c>
      <c r="EA10" s="35">
        <f t="shared" si="115"/>
        <v>2.6117204311702547</v>
      </c>
      <c r="EB10" s="35">
        <f t="shared" si="116"/>
        <v>2.6084393753522002</v>
      </c>
      <c r="EC10" s="35">
        <f t="shared" si="117"/>
        <v>1.4392898188526191</v>
      </c>
      <c r="ED10" s="35">
        <f t="shared" si="118"/>
        <v>0.40208245364967848</v>
      </c>
      <c r="EE10" s="35">
        <f t="shared" si="119"/>
        <v>0.32475890487089409</v>
      </c>
      <c r="EF10" s="35">
        <f t="shared" si="120"/>
        <v>0.61748376810486338</v>
      </c>
      <c r="EG10" s="35">
        <f t="shared" si="121"/>
        <v>0.50591693343833177</v>
      </c>
      <c r="EH10" s="35">
        <f t="shared" si="122"/>
        <v>0.59870519197287275</v>
      </c>
      <c r="EI10" s="35">
        <f t="shared" si="123"/>
        <v>0.58103123796629352</v>
      </c>
      <c r="EJ10" s="35">
        <f t="shared" si="124"/>
        <v>0.86712836844779562</v>
      </c>
      <c r="EK10" s="35">
        <f t="shared" si="125"/>
        <v>3.5546739995732564</v>
      </c>
      <c r="EL10" s="35">
        <f t="shared" si="126"/>
        <v>3.1327083476661763</v>
      </c>
      <c r="EM10" s="35">
        <f t="shared" si="127"/>
        <v>2.637837635481957</v>
      </c>
      <c r="EN10" s="35">
        <f t="shared" si="128"/>
        <v>2.6345237691057224</v>
      </c>
      <c r="EO10" s="35">
        <f t="shared" si="129"/>
        <v>1.4536827170411453</v>
      </c>
      <c r="EP10" s="35">
        <f t="shared" si="130"/>
        <v>0.40610327818617525</v>
      </c>
      <c r="EQ10" s="35">
        <f t="shared" si="131"/>
        <v>0.32800649391960301</v>
      </c>
      <c r="ER10" s="35">
        <f t="shared" si="132"/>
        <v>0.62365860578591203</v>
      </c>
      <c r="ES10" s="35">
        <f t="shared" si="133"/>
        <v>0.5109761027727151</v>
      </c>
      <c r="ET10" s="35">
        <f t="shared" si="134"/>
        <v>0.60469224389260146</v>
      </c>
      <c r="EU10" s="35">
        <f t="shared" si="135"/>
        <v>0.58684155034595642</v>
      </c>
      <c r="EV10" s="35">
        <f t="shared" si="136"/>
        <v>0.87579965213227362</v>
      </c>
      <c r="EW10" s="35">
        <f t="shared" si="137"/>
        <v>3.5902207395689891</v>
      </c>
      <c r="EX10" s="35">
        <f t="shared" si="138"/>
        <v>3.164035431142838</v>
      </c>
      <c r="EY10" s="35">
        <f t="shared" si="139"/>
        <v>2.6642160118367766</v>
      </c>
      <c r="EZ10" s="35">
        <f t="shared" si="140"/>
        <v>2.6608690067967795</v>
      </c>
      <c r="FA10" s="35">
        <f t="shared" si="141"/>
        <v>1.4682195442115566</v>
      </c>
      <c r="FB10" s="35">
        <f t="shared" si="142"/>
        <v>0.41016431096803702</v>
      </c>
      <c r="FC10" s="35">
        <f t="shared" si="143"/>
        <v>0.33128655885879904</v>
      </c>
      <c r="FD10" s="35">
        <f t="shared" si="144"/>
        <v>0.62989519184377118</v>
      </c>
      <c r="FE10" s="35">
        <f t="shared" si="145"/>
        <v>0.5160858638004423</v>
      </c>
      <c r="FF10" s="35">
        <f t="shared" si="146"/>
        <v>0.61073916633152747</v>
      </c>
      <c r="FG10" s="35">
        <f t="shared" si="147"/>
        <v>0.59270996584941604</v>
      </c>
      <c r="FH10" s="35">
        <f t="shared" si="148"/>
        <v>0.88455764865359632</v>
      </c>
      <c r="FI10" s="35">
        <f t="shared" si="149"/>
        <v>3.6261229469646792</v>
      </c>
      <c r="FJ10" s="35">
        <f t="shared" si="150"/>
        <v>3.1956757854542666</v>
      </c>
      <c r="FK10" s="35">
        <f t="shared" si="151"/>
        <v>2.6908581719551443</v>
      </c>
      <c r="FL10" s="35">
        <f t="shared" si="152"/>
        <v>2.6874776968647471</v>
      </c>
      <c r="FM10" s="35">
        <f t="shared" si="153"/>
        <v>1.4829017396536723</v>
      </c>
      <c r="FN10" s="35">
        <f t="shared" si="154"/>
        <v>0.41426595407771738</v>
      </c>
      <c r="FO10" s="35">
        <f t="shared" si="155"/>
        <v>0.33459942444738705</v>
      </c>
      <c r="FP10" s="35">
        <f t="shared" si="156"/>
        <v>0.63619414376220895</v>
      </c>
      <c r="FQ10" s="35">
        <f t="shared" si="157"/>
        <v>0.52124672243844672</v>
      </c>
      <c r="FR10" s="35">
        <f t="shared" si="158"/>
        <v>0.61684655799484278</v>
      </c>
      <c r="FS10" s="35">
        <f t="shared" si="159"/>
        <v>0.59863706550791018</v>
      </c>
      <c r="FT10" s="35">
        <f t="shared" si="160"/>
        <v>0.89340322514013226</v>
      </c>
      <c r="FU10" s="35">
        <f t="shared" si="161"/>
        <v>3.6623841764343261</v>
      </c>
      <c r="FV10" s="35">
        <f t="shared" si="162"/>
        <v>3.2276325433088093</v>
      </c>
      <c r="FW10" s="35">
        <f t="shared" si="163"/>
        <v>2.7177667536746957</v>
      </c>
      <c r="FX10" s="35">
        <f t="shared" si="164"/>
        <v>2.7143524738333946</v>
      </c>
      <c r="FY10" s="35">
        <f t="shared" si="165"/>
        <v>1.497730757050209</v>
      </c>
      <c r="FZ10" s="35">
        <f t="shared" si="166"/>
        <v>0.41840861361849457</v>
      </c>
      <c r="GA10" s="35">
        <f t="shared" si="167"/>
        <v>0.3379454186918609</v>
      </c>
      <c r="GB10" s="35">
        <f t="shared" si="168"/>
        <v>0.6425560851998311</v>
      </c>
      <c r="GC10" s="35">
        <f t="shared" si="169"/>
        <v>0.52645918966283123</v>
      </c>
      <c r="GD10" s="35">
        <f t="shared" si="170"/>
        <v>0.62301502357479122</v>
      </c>
      <c r="GE10" s="35">
        <f t="shared" si="171"/>
        <v>0.6046234361629893</v>
      </c>
      <c r="GF10" s="35">
        <f t="shared" si="172"/>
        <v>0.90233725739153359</v>
      </c>
      <c r="GG10" s="35">
        <f t="shared" si="173"/>
        <v>3.6990080181986693</v>
      </c>
      <c r="GH10" s="35">
        <f t="shared" si="174"/>
        <v>3.2599088687418973</v>
      </c>
      <c r="GI10" s="35">
        <f t="shared" si="175"/>
        <v>2.7449444212114424</v>
      </c>
      <c r="GJ10" s="35">
        <f t="shared" si="176"/>
        <v>2.7414959985717284</v>
      </c>
      <c r="GK10" s="35">
        <f t="shared" si="177"/>
        <v>1.5127080646207112</v>
      </c>
      <c r="GL10" s="35">
        <f t="shared" si="178"/>
        <v>0.4225926997546795</v>
      </c>
      <c r="GM10" s="35">
        <f t="shared" si="179"/>
        <v>0.3413248728787795</v>
      </c>
      <c r="GN10" s="35">
        <f t="shared" si="180"/>
        <v>0.6489816460518294</v>
      </c>
      <c r="GO10" s="35">
        <f t="shared" si="181"/>
        <v>0.53172378155945954</v>
      </c>
      <c r="GP10" s="35">
        <f t="shared" si="182"/>
        <v>0.62924517381053913</v>
      </c>
      <c r="GQ10" s="35">
        <f t="shared" si="183"/>
        <v>0.61066967052461918</v>
      </c>
      <c r="GR10" s="35">
        <f t="shared" si="184"/>
        <v>0.91136062996544898</v>
      </c>
      <c r="GS10" s="35">
        <f t="shared" si="185"/>
        <v>3.735998098380656</v>
      </c>
      <c r="GT10" s="35">
        <f t="shared" si="186"/>
        <v>3.2925079574293163</v>
      </c>
      <c r="GU10" s="35">
        <f t="shared" si="187"/>
        <v>2.7723938654235569</v>
      </c>
      <c r="GV10" s="35">
        <f t="shared" si="188"/>
        <v>2.7689109585574458</v>
      </c>
      <c r="GW10" s="35">
        <f t="shared" si="189"/>
        <v>1.5278351452669183</v>
      </c>
      <c r="GX10" s="35">
        <f t="shared" si="190"/>
        <v>0.42681862675222632</v>
      </c>
      <c r="GY10" s="35">
        <f t="shared" si="191"/>
        <v>0.34473812160756728</v>
      </c>
      <c r="GZ10" s="35">
        <f t="shared" si="192"/>
        <v>0.65547146251234767</v>
      </c>
      <c r="HA10" s="35">
        <f t="shared" si="193"/>
        <v>0.53704101937505411</v>
      </c>
      <c r="HB10" s="35">
        <f t="shared" si="194"/>
        <v>0.63553762554864457</v>
      </c>
      <c r="HC10" s="35">
        <f t="shared" si="195"/>
        <v>0.6167763672298654</v>
      </c>
      <c r="HD10" s="35">
        <f t="shared" si="196"/>
        <v>0.9204742362651035</v>
      </c>
      <c r="HE10" s="35">
        <f t="shared" si="197"/>
        <v>3.7733580793644625</v>
      </c>
      <c r="HF10" s="35">
        <f t="shared" si="198"/>
        <v>3.3254330370036094</v>
      </c>
      <c r="HG10" s="35">
        <f t="shared" si="199"/>
        <v>2.8001178040777925</v>
      </c>
      <c r="HH10" s="35">
        <f t="shared" si="200"/>
        <v>2.7966000681430203</v>
      </c>
      <c r="HI10" s="35">
        <f t="shared" si="201"/>
        <v>1.5431134967195874</v>
      </c>
      <c r="HJ10" s="35">
        <f t="shared" si="202"/>
        <v>0.4310868130197486</v>
      </c>
      <c r="HK10" s="35">
        <f t="shared" si="203"/>
        <v>0.34818550282364297</v>
      </c>
      <c r="HL10" s="35">
        <f t="shared" si="204"/>
        <v>0.66202617713747114</v>
      </c>
      <c r="HM10" s="35">
        <f t="shared" si="205"/>
        <v>0.54241142956880462</v>
      </c>
      <c r="HN10" s="35">
        <f t="shared" si="206"/>
        <v>0.641893001804131</v>
      </c>
      <c r="HO10" s="35">
        <f t="shared" si="207"/>
        <v>0.62294413090216405</v>
      </c>
      <c r="HP10" s="35">
        <f t="shared" si="208"/>
        <v>0.9296789786277545</v>
      </c>
      <c r="HQ10" s="35">
        <f t="shared" si="209"/>
        <v>3.8110916601581071</v>
      </c>
      <c r="HR10" s="35">
        <f t="shared" si="210"/>
        <v>3.3586873673736455</v>
      </c>
      <c r="HS10" s="35">
        <f t="shared" si="211"/>
        <v>2.8281189821185704</v>
      </c>
      <c r="HT10" s="35">
        <f t="shared" si="212"/>
        <v>2.8245660688244505</v>
      </c>
      <c r="HU10" s="35">
        <f t="shared" si="213"/>
        <v>1.5585446316867833</v>
      </c>
      <c r="HV10" s="35">
        <f t="shared" si="214"/>
        <v>0.43539768114994609</v>
      </c>
      <c r="HW10" s="35">
        <f t="shared" si="215"/>
        <v>0.35166735785187941</v>
      </c>
      <c r="HX10" s="35">
        <f t="shared" si="216"/>
        <v>0.6686464389088459</v>
      </c>
      <c r="HY10" s="35">
        <f t="shared" si="217"/>
        <v>0.54783554386449262</v>
      </c>
      <c r="HZ10" s="35">
        <f t="shared" si="218"/>
        <v>0.64831193182217228</v>
      </c>
      <c r="IA10" s="35">
        <f t="shared" si="219"/>
        <v>0.62917357221118575</v>
      </c>
      <c r="IB10" s="35">
        <f t="shared" si="220"/>
        <v>0.93897576841403207</v>
      </c>
      <c r="IC10" s="35">
        <f t="shared" si="221"/>
        <v>3.849202576759688</v>
      </c>
      <c r="ID10" s="35">
        <f t="shared" si="222"/>
        <v>3.3922742410473821</v>
      </c>
      <c r="IE10" s="35">
        <f t="shared" si="223"/>
        <v>2.856400171939756</v>
      </c>
      <c r="IF10" s="35">
        <f t="shared" si="224"/>
        <v>2.8528117295126951</v>
      </c>
      <c r="IG10" s="35">
        <f t="shared" si="225"/>
        <v>1.5741300780036511</v>
      </c>
      <c r="IH10" s="35">
        <f t="shared" si="226"/>
        <v>0.43975165796144555</v>
      </c>
      <c r="II10" s="35">
        <f t="shared" si="227"/>
        <v>0.35518403143039823</v>
      </c>
      <c r="IJ10" s="35">
        <f t="shared" si="228"/>
        <v>0.67533290329793438</v>
      </c>
      <c r="IK10" s="35">
        <f t="shared" si="229"/>
        <v>0.55331389930313757</v>
      </c>
      <c r="IL10" s="35">
        <f t="shared" si="230"/>
        <v>0.65479505114039405</v>
      </c>
      <c r="IM10" s="35">
        <f t="shared" si="231"/>
        <v>0.63546530793329759</v>
      </c>
      <c r="IN10" s="35">
        <f t="shared" si="232"/>
        <v>0.94836552609817237</v>
      </c>
      <c r="IO10" s="35">
        <f t="shared" si="233"/>
        <v>3.8876946025272847</v>
      </c>
      <c r="IP10" s="35">
        <f t="shared" si="234"/>
        <v>3.4261969834578561</v>
      </c>
      <c r="IQ10" s="35">
        <f t="shared" si="235"/>
        <v>2.8849641736591538</v>
      </c>
      <c r="IR10" s="35">
        <f t="shared" si="236"/>
        <v>2.8813398468078222</v>
      </c>
      <c r="IS10" s="35">
        <f t="shared" si="237"/>
        <v>1.5898713787836876</v>
      </c>
      <c r="IT10" s="35">
        <f t="shared" si="238"/>
        <v>0.44414917454106001</v>
      </c>
      <c r="IU10" s="35">
        <f t="shared" si="239"/>
        <v>0.35873587174470223</v>
      </c>
      <c r="IV10" s="35">
        <f t="shared" si="240"/>
        <v>0.6820862323309137</v>
      </c>
      <c r="IW10" s="35">
        <f t="shared" si="241"/>
        <v>0.558847038296169</v>
      </c>
      <c r="IX10" s="35">
        <f t="shared" si="242"/>
        <v>0.66134300165179805</v>
      </c>
      <c r="IY10" s="35">
        <f t="shared" si="243"/>
        <v>0.64181996101263061</v>
      </c>
      <c r="IZ10" s="35">
        <f t="shared" si="244"/>
        <v>0.95784918135915409</v>
      </c>
      <c r="JA10" s="35">
        <f t="shared" si="245"/>
        <v>3.9265715485525576</v>
      </c>
      <c r="JB10" s="35">
        <f t="shared" si="246"/>
        <v>3.4604589532924348</v>
      </c>
      <c r="JC10" s="35">
        <f t="shared" si="247"/>
        <v>2.9138138153957454</v>
      </c>
      <c r="JD10" s="35">
        <f t="shared" si="248"/>
        <v>2.9101532452759002</v>
      </c>
      <c r="JE10" s="35">
        <f t="shared" si="249"/>
        <v>1.6057700925715244</v>
      </c>
      <c r="JF10" s="35">
        <f t="shared" si="250"/>
        <v>0.4485906662864706</v>
      </c>
      <c r="JG10" s="35">
        <f t="shared" si="251"/>
        <v>0.36232323046214926</v>
      </c>
      <c r="JH10" s="35">
        <f t="shared" si="252"/>
        <v>0.68890709465422284</v>
      </c>
      <c r="JI10" s="35">
        <f t="shared" si="253"/>
        <v>0.56443550867913073</v>
      </c>
      <c r="JJ10" s="35">
        <f t="shared" si="254"/>
        <v>0.66795643166831609</v>
      </c>
      <c r="JK10" s="35">
        <f t="shared" si="255"/>
        <v>0.64823816062275696</v>
      </c>
      <c r="JL10" s="35">
        <f t="shared" si="256"/>
        <v>0.96742767317274558</v>
      </c>
      <c r="JM10" s="35">
        <f t="shared" si="257"/>
        <v>3.9658372640380835</v>
      </c>
      <c r="JN10" s="35">
        <f t="shared" si="258"/>
        <v>3.4950635428253594</v>
      </c>
      <c r="JO10" s="35">
        <f t="shared" si="259"/>
        <v>2.9429519535497026</v>
      </c>
      <c r="JP10" s="35">
        <f t="shared" si="260"/>
        <v>2.9392547777286593</v>
      </c>
      <c r="JQ10" s="35">
        <f t="shared" si="261"/>
        <v>1.6218277934972396</v>
      </c>
      <c r="JR10" s="35">
        <f t="shared" si="262"/>
        <v>0.45307657294933529</v>
      </c>
      <c r="JS10" s="35">
        <f t="shared" si="263"/>
        <v>0.36594646276677073</v>
      </c>
      <c r="JT10" s="35">
        <f t="shared" si="264"/>
        <v>0.69579616560076507</v>
      </c>
      <c r="JU10" s="35">
        <f t="shared" si="265"/>
        <v>0.57007986376592201</v>
      </c>
      <c r="JV10" s="35">
        <f t="shared" si="266"/>
        <v>0.67463599598499924</v>
      </c>
      <c r="JW10" s="35">
        <f t="shared" si="267"/>
        <v>0.65472054222898457</v>
      </c>
      <c r="JX10" s="35">
        <f t="shared" si="268"/>
        <v>0.97710194990447308</v>
      </c>
      <c r="JY10" s="35">
        <f t="shared" si="269"/>
        <v>4.0054956366784644</v>
      </c>
      <c r="JZ10" s="35">
        <f t="shared" si="270"/>
        <v>3.5300141782536132</v>
      </c>
      <c r="KA10" s="35">
        <f t="shared" si="271"/>
        <v>2.9723814730851998</v>
      </c>
      <c r="KB10" s="35">
        <f t="shared" si="272"/>
        <v>2.968647325505946</v>
      </c>
      <c r="KC10" s="35">
        <f t="shared" si="273"/>
        <v>1.638046071432212</v>
      </c>
      <c r="KD10" s="35">
        <f t="shared" si="274"/>
        <v>0.45760733867882863</v>
      </c>
      <c r="KE10" s="35">
        <f t="shared" si="275"/>
        <v>0.36960592739443843</v>
      </c>
      <c r="KF10" s="35">
        <f t="shared" si="276"/>
        <v>0.70275412725677278</v>
      </c>
      <c r="KG10" s="35">
        <f t="shared" si="277"/>
        <v>0.57578066240358128</v>
      </c>
      <c r="KH10" s="35">
        <f t="shared" si="278"/>
        <v>0.68138235594484919</v>
      </c>
      <c r="KI10" s="35">
        <f t="shared" si="279"/>
        <v>0.66126774765127438</v>
      </c>
      <c r="KJ10" s="35">
        <f t="shared" si="280"/>
        <v>0.98687296940351776</v>
      </c>
      <c r="KK10" s="35">
        <f t="shared" si="281"/>
        <v>4.0455505930452489</v>
      </c>
      <c r="KL10" s="35">
        <f t="shared" si="282"/>
        <v>3.5653143200361495</v>
      </c>
      <c r="KM10" s="35">
        <f t="shared" si="283"/>
        <v>3.0021052878160517</v>
      </c>
      <c r="KN10" s="35">
        <f t="shared" si="284"/>
        <v>2.9983337987610055</v>
      </c>
      <c r="KO10" s="35">
        <f t="shared" si="285"/>
        <v>1.6544265321465341</v>
      </c>
      <c r="KP10" s="35">
        <f t="shared" si="286"/>
        <v>0.46218341206561692</v>
      </c>
      <c r="KQ10" s="35">
        <f t="shared" si="287"/>
        <v>0.37330198666838282</v>
      </c>
      <c r="KR10" s="35">
        <f t="shared" si="288"/>
        <v>0.70978166852934055</v>
      </c>
      <c r="KS10" s="35">
        <f t="shared" si="289"/>
        <v>0.58153846902761708</v>
      </c>
      <c r="KT10" s="35">
        <f t="shared" si="290"/>
        <v>0.68819617950429768</v>
      </c>
      <c r="KU10" s="35">
        <f t="shared" si="291"/>
        <v>0.66788042512778711</v>
      </c>
      <c r="KV10" s="35">
        <f t="shared" si="292"/>
        <v>0.99674169909755295</v>
      </c>
      <c r="KW10" s="35">
        <f t="shared" si="293"/>
        <v>4.0860060989757017</v>
      </c>
      <c r="KX10" s="35">
        <f t="shared" si="294"/>
        <v>3.6009674632365112</v>
      </c>
      <c r="KY10" s="35">
        <f t="shared" si="295"/>
        <v>3.0321263406942123</v>
      </c>
      <c r="KZ10" s="35">
        <f t="shared" si="296"/>
        <v>3.0283171367486155</v>
      </c>
      <c r="LA10" s="35">
        <f t="shared" si="297"/>
        <v>1.6709707974679995</v>
      </c>
      <c r="LB10" s="35">
        <f t="shared" si="298"/>
        <v>0.46680524618627312</v>
      </c>
      <c r="LC10" s="35">
        <f t="shared" si="299"/>
        <v>0.37703500653506666</v>
      </c>
      <c r="LD10" s="35">
        <f t="shared" si="300"/>
        <v>0.71687948521463396</v>
      </c>
      <c r="LE10" s="35">
        <f t="shared" si="301"/>
        <v>0.58735385371789328</v>
      </c>
      <c r="LF10" s="35">
        <f t="shared" si="302"/>
        <v>0.69507814129934065</v>
      </c>
      <c r="LG10" s="35">
        <f t="shared" si="303"/>
        <v>0.67455922937906498</v>
      </c>
      <c r="LH10" s="35">
        <f t="shared" si="304"/>
        <v>1.0067091160885284</v>
      </c>
      <c r="LI10" s="35">
        <f t="shared" si="305"/>
        <v>4.1268661599654584</v>
      </c>
      <c r="LJ10" s="35">
        <f t="shared" si="306"/>
        <v>3.6369771378688762</v>
      </c>
      <c r="LK10" s="35">
        <f t="shared" si="307"/>
        <v>3.0624476041011546</v>
      </c>
      <c r="LL10" s="35">
        <f t="shared" si="308"/>
        <v>3.0586003081161017</v>
      </c>
      <c r="LM10" s="35">
        <f t="shared" si="309"/>
        <v>1.6876805054426796</v>
      </c>
      <c r="LN10" s="35">
        <f t="shared" si="310"/>
        <v>0.47147329864813586</v>
      </c>
      <c r="LO10" s="35">
        <f t="shared" si="311"/>
        <v>0.38080535660041731</v>
      </c>
      <c r="LP10" s="35">
        <f t="shared" si="312"/>
        <v>0.72404828006678035</v>
      </c>
      <c r="LQ10" s="35">
        <f t="shared" si="313"/>
        <v>0.59322739225507226</v>
      </c>
      <c r="LR10" s="35">
        <f t="shared" si="314"/>
        <v>0.70202892271233408</v>
      </c>
      <c r="LS10" s="35">
        <f t="shared" si="315"/>
        <v>0.68130482167285566</v>
      </c>
      <c r="LT10" s="35">
        <f t="shared" si="316"/>
        <v>1.0167762072494138</v>
      </c>
      <c r="LU10" s="35">
        <f t="shared" si="317"/>
        <v>4.1681348215651131</v>
      </c>
      <c r="LV10" s="35">
        <f t="shared" si="318"/>
        <v>3.6733469092475648</v>
      </c>
      <c r="LW10" s="35">
        <f t="shared" si="319"/>
        <v>3.0930720801421661</v>
      </c>
      <c r="LX10" s="35">
        <f t="shared" si="320"/>
        <v>3.0891863111972628</v>
      </c>
      <c r="LY10" s="35">
        <f t="shared" si="321"/>
        <v>1.7045573104971063</v>
      </c>
      <c r="LZ10" s="35">
        <f t="shared" si="322"/>
        <v>0.4761880316346172</v>
      </c>
      <c r="MA10" s="35">
        <f t="shared" si="323"/>
        <v>0.38461341016642148</v>
      </c>
      <c r="MB10" s="35">
        <f t="shared" si="324"/>
        <v>0.73128876286744815</v>
      </c>
      <c r="MC10" s="35">
        <f t="shared" si="325"/>
        <v>0.59915966617762295</v>
      </c>
      <c r="MD10" s="35">
        <f t="shared" si="326"/>
        <v>0.70904921193945747</v>
      </c>
      <c r="ME10" s="35">
        <f t="shared" si="327"/>
        <v>0.68811786988958423</v>
      </c>
      <c r="MF10" s="35">
        <f t="shared" si="328"/>
        <v>1.026943969321908</v>
      </c>
      <c r="MG10" s="35">
        <f t="shared" si="329"/>
        <v>4.2098161697807646</v>
      </c>
      <c r="MH10" s="35">
        <f t="shared" si="330"/>
        <v>3.7100803783400407</v>
      </c>
      <c r="MI10" s="35">
        <f t="shared" si="331"/>
        <v>3.1240028009435878</v>
      </c>
      <c r="MJ10" s="35">
        <f t="shared" si="332"/>
        <v>3.1200781743092354</v>
      </c>
      <c r="MK10" s="35">
        <f t="shared" si="333"/>
        <v>1.7216028836020774</v>
      </c>
      <c r="ML10" s="35">
        <f t="shared" si="334"/>
        <v>0.48094991195096337</v>
      </c>
      <c r="MM10" s="35">
        <f t="shared" si="335"/>
        <v>0.38845954426808571</v>
      </c>
      <c r="MN10" s="35">
        <f t="shared" si="336"/>
        <v>0.73860165049612259</v>
      </c>
      <c r="MO10" s="35">
        <f t="shared" si="337"/>
        <v>0.60515126283939924</v>
      </c>
      <c r="MP10" s="35">
        <f t="shared" si="338"/>
        <v>0.71613970405885208</v>
      </c>
      <c r="MQ10" s="35">
        <f t="shared" si="339"/>
        <v>0.69499904858848005</v>
      </c>
      <c r="MR10" s="35">
        <f t="shared" si="340"/>
        <v>1.037213409015127</v>
      </c>
      <c r="MS10" s="35">
        <f t="shared" si="341"/>
        <v>4.2519143314785719</v>
      </c>
      <c r="MT10" s="35">
        <f t="shared" si="342"/>
        <v>3.7471811821234411</v>
      </c>
      <c r="MU10" s="35">
        <f t="shared" si="343"/>
        <v>3.1552428289530239</v>
      </c>
      <c r="MV10" s="35">
        <f t="shared" si="344"/>
        <v>3.151278956052328</v>
      </c>
      <c r="MW10" s="35">
        <f t="shared" si="345"/>
        <v>1.7388189124380982</v>
      </c>
      <c r="MX10" s="35">
        <f t="shared" si="346"/>
        <v>0.48575941107047299</v>
      </c>
      <c r="MY10" s="35">
        <f t="shared" si="347"/>
        <v>0.39234413971076659</v>
      </c>
      <c r="MZ10" s="35">
        <f t="shared" si="348"/>
        <v>0.74598766700108377</v>
      </c>
      <c r="NA10" s="35">
        <f t="shared" si="349"/>
        <v>0.61120277546779322</v>
      </c>
      <c r="NB10" s="35">
        <f t="shared" si="350"/>
        <v>0.72330110109944057</v>
      </c>
      <c r="NC10" s="35">
        <f t="shared" si="351"/>
        <v>0.7019490390743649</v>
      </c>
      <c r="ND10" s="35">
        <f t="shared" si="352"/>
        <v>1.0475855431052783</v>
      </c>
      <c r="NE10" s="35">
        <f t="shared" si="353"/>
        <v>4.2944334747933572</v>
      </c>
      <c r="NF10" s="35">
        <f t="shared" si="354"/>
        <v>3.7846529939446754</v>
      </c>
      <c r="NG10" s="35">
        <f t="shared" si="355"/>
        <v>3.186795257242554</v>
      </c>
      <c r="NH10" s="35">
        <f t="shared" si="356"/>
        <v>3.1827917456128514</v>
      </c>
      <c r="NI10" s="35">
        <f t="shared" si="357"/>
        <v>1.7562071015624792</v>
      </c>
      <c r="NK10" s="61">
        <f t="shared" si="361"/>
        <v>0</v>
      </c>
      <c r="NL10" s="61">
        <f t="shared" si="358"/>
        <v>15.671000000000001</v>
      </c>
      <c r="NM10" s="61">
        <f t="shared" si="358"/>
        <v>15.827709999999998</v>
      </c>
      <c r="NN10" s="61">
        <f t="shared" si="358"/>
        <v>15.985987099999999</v>
      </c>
      <c r="NO10" s="61">
        <f t="shared" si="358"/>
        <v>16.145846971000001</v>
      </c>
      <c r="NP10" s="61">
        <f t="shared" si="358"/>
        <v>16.30730544071</v>
      </c>
      <c r="NQ10" s="61">
        <f t="shared" si="358"/>
        <v>16.4703784951171</v>
      </c>
      <c r="NR10" s="61">
        <f t="shared" si="358"/>
        <v>16.635082280068271</v>
      </c>
      <c r="NS10" s="61">
        <f t="shared" si="358"/>
        <v>16.801433102868955</v>
      </c>
      <c r="NT10" s="61">
        <f t="shared" si="358"/>
        <v>16.969447433897646</v>
      </c>
      <c r="NU10" s="61">
        <f t="shared" si="358"/>
        <v>17.139141908236621</v>
      </c>
      <c r="NV10" s="61">
        <f t="shared" si="358"/>
        <v>17.310533327318986</v>
      </c>
      <c r="NW10" s="61">
        <f t="shared" si="358"/>
        <v>17.483638660592177</v>
      </c>
      <c r="NX10" s="61">
        <f t="shared" si="358"/>
        <v>17.658475047198099</v>
      </c>
      <c r="NY10" s="61">
        <f t="shared" si="358"/>
        <v>17.83505979767008</v>
      </c>
      <c r="NZ10" s="61">
        <f t="shared" si="358"/>
        <v>18.01341039564678</v>
      </c>
      <c r="OA10" s="61">
        <f t="shared" si="358"/>
        <v>18.193544499603249</v>
      </c>
      <c r="OB10" s="61">
        <f t="shared" si="359"/>
        <v>18.375479944599284</v>
      </c>
      <c r="OC10" s="61">
        <f t="shared" si="359"/>
        <v>18.559234744045273</v>
      </c>
      <c r="OD10" s="61">
        <f t="shared" si="359"/>
        <v>18.744827091485728</v>
      </c>
      <c r="OE10" s="61">
        <f t="shared" si="359"/>
        <v>18.932275362400585</v>
      </c>
      <c r="OF10" s="61">
        <f t="shared" si="359"/>
        <v>19.12159811602459</v>
      </c>
      <c r="OG10" s="61">
        <f t="shared" si="359"/>
        <v>19.312814097184837</v>
      </c>
      <c r="OH10" s="61">
        <f t="shared" si="359"/>
        <v>19.505942238156681</v>
      </c>
      <c r="OI10" s="61">
        <f t="shared" si="359"/>
        <v>19.701001660538253</v>
      </c>
      <c r="OJ10" s="61">
        <f t="shared" si="359"/>
        <v>19.898011677143632</v>
      </c>
      <c r="OK10" s="61">
        <f t="shared" si="359"/>
        <v>20.09699179391507</v>
      </c>
      <c r="OL10" s="61">
        <f t="shared" si="359"/>
        <v>20.297961711854221</v>
      </c>
      <c r="OM10" s="61">
        <f t="shared" si="359"/>
        <v>20.500941328972768</v>
      </c>
      <c r="ON10" s="61">
        <f t="shared" si="359"/>
        <v>20.705950742262491</v>
      </c>
      <c r="OO10" s="61">
        <f t="shared" si="359"/>
        <v>20.913010249685122</v>
      </c>
    </row>
    <row r="11" spans="1:405" x14ac:dyDescent="0.25">
      <c r="A11" s="12" t="s">
        <v>42</v>
      </c>
      <c r="B11" s="22">
        <v>7.4169999999999998</v>
      </c>
      <c r="C11" s="22">
        <v>13.135</v>
      </c>
      <c r="D11" s="22">
        <v>30.523</v>
      </c>
      <c r="E11" s="22">
        <v>50.747</v>
      </c>
      <c r="F11" s="22">
        <v>60.234000000000002</v>
      </c>
      <c r="G11" s="22">
        <v>67.745999999999995</v>
      </c>
      <c r="H11" s="22">
        <v>49.472999999999999</v>
      </c>
      <c r="I11" s="22">
        <v>62.430999999999997</v>
      </c>
      <c r="J11" s="22">
        <v>52.569000000000003</v>
      </c>
      <c r="K11" s="22">
        <v>39.661000000000001</v>
      </c>
      <c r="L11" s="22">
        <v>24.672999999999998</v>
      </c>
      <c r="M11" s="22">
        <v>12.707000000000001</v>
      </c>
      <c r="N11" s="22">
        <v>10.061999999999999</v>
      </c>
      <c r="O11" s="22">
        <v>9.7680000000000007</v>
      </c>
      <c r="P11" s="22">
        <v>38.698</v>
      </c>
      <c r="Q11" s="22">
        <v>65.808000000000007</v>
      </c>
      <c r="R11" s="22">
        <v>59.942999999999998</v>
      </c>
      <c r="S11" s="22">
        <v>77.802000000000007</v>
      </c>
      <c r="T11" s="22">
        <v>71.460999999999999</v>
      </c>
      <c r="U11" s="22">
        <v>62.417000000000002</v>
      </c>
      <c r="V11" s="22">
        <v>67.575999999999993</v>
      </c>
      <c r="W11" s="22">
        <v>44.215000000000003</v>
      </c>
      <c r="X11" s="22">
        <v>38.012</v>
      </c>
      <c r="Y11" s="22">
        <v>18.442</v>
      </c>
      <c r="Z11" s="35">
        <f t="shared" si="360"/>
        <v>10.162619999999999</v>
      </c>
      <c r="AA11" s="35">
        <f t="shared" si="11"/>
        <v>9.8656800000000011</v>
      </c>
      <c r="AB11" s="35">
        <f t="shared" si="12"/>
        <v>39.084980000000002</v>
      </c>
      <c r="AC11" s="35">
        <f t="shared" si="13"/>
        <v>66.466080000000005</v>
      </c>
      <c r="AD11" s="35">
        <f t="shared" si="14"/>
        <v>60.542429999999996</v>
      </c>
      <c r="AE11" s="35">
        <f t="shared" si="15"/>
        <v>78.580020000000005</v>
      </c>
      <c r="AF11" s="35">
        <f t="shared" si="16"/>
        <v>72.175610000000006</v>
      </c>
      <c r="AG11" s="35">
        <f t="shared" si="17"/>
        <v>63.041170000000001</v>
      </c>
      <c r="AH11" s="35">
        <f t="shared" si="18"/>
        <v>68.25175999999999</v>
      </c>
      <c r="AI11" s="35">
        <f t="shared" si="19"/>
        <v>44.657150000000001</v>
      </c>
      <c r="AJ11" s="35">
        <f t="shared" si="20"/>
        <v>38.392119999999998</v>
      </c>
      <c r="AK11" s="35">
        <f t="shared" si="21"/>
        <v>18.62642</v>
      </c>
      <c r="AL11" s="35">
        <f t="shared" si="22"/>
        <v>10.264246199999999</v>
      </c>
      <c r="AM11" s="35">
        <f t="shared" si="23"/>
        <v>9.9643368000000017</v>
      </c>
      <c r="AN11" s="35">
        <f t="shared" si="24"/>
        <v>39.4758298</v>
      </c>
      <c r="AO11" s="35">
        <f t="shared" si="25"/>
        <v>67.130740800000012</v>
      </c>
      <c r="AP11" s="35">
        <f t="shared" si="26"/>
        <v>61.147854299999999</v>
      </c>
      <c r="AQ11" s="35">
        <f t="shared" si="27"/>
        <v>79.365820200000002</v>
      </c>
      <c r="AR11" s="35">
        <f t="shared" si="28"/>
        <v>72.897366100000013</v>
      </c>
      <c r="AS11" s="35">
        <f t="shared" si="29"/>
        <v>63.671581700000004</v>
      </c>
      <c r="AT11" s="35">
        <f t="shared" si="30"/>
        <v>68.934277599999987</v>
      </c>
      <c r="AU11" s="35">
        <f t="shared" si="31"/>
        <v>45.103721499999999</v>
      </c>
      <c r="AV11" s="35">
        <f t="shared" si="32"/>
        <v>38.776041200000002</v>
      </c>
      <c r="AW11" s="35">
        <f t="shared" si="33"/>
        <v>18.8126842</v>
      </c>
      <c r="AX11" s="35">
        <f t="shared" si="34"/>
        <v>10.366888661999999</v>
      </c>
      <c r="AY11" s="35">
        <f t="shared" si="35"/>
        <v>10.063980168000002</v>
      </c>
      <c r="AZ11" s="35">
        <f t="shared" si="36"/>
        <v>39.870588097999999</v>
      </c>
      <c r="BA11" s="35">
        <f t="shared" si="37"/>
        <v>67.802048208000016</v>
      </c>
      <c r="BB11" s="35">
        <f t="shared" si="38"/>
        <v>61.759332843000003</v>
      </c>
      <c r="BC11" s="35">
        <f t="shared" si="39"/>
        <v>80.159478402000005</v>
      </c>
      <c r="BD11" s="35">
        <f t="shared" si="40"/>
        <v>73.626339761000011</v>
      </c>
      <c r="BE11" s="35">
        <f t="shared" si="41"/>
        <v>64.308297517</v>
      </c>
      <c r="BF11" s="35">
        <f t="shared" si="42"/>
        <v>69.623620375999991</v>
      </c>
      <c r="BG11" s="35">
        <f t="shared" si="43"/>
        <v>45.554758714999998</v>
      </c>
      <c r="BH11" s="35">
        <f t="shared" si="44"/>
        <v>39.163801612</v>
      </c>
      <c r="BI11" s="35">
        <f t="shared" si="45"/>
        <v>19.000811041999999</v>
      </c>
      <c r="BJ11" s="35">
        <f t="shared" si="46"/>
        <v>10.470557548619999</v>
      </c>
      <c r="BK11" s="35">
        <f t="shared" si="47"/>
        <v>10.164619969680002</v>
      </c>
      <c r="BL11" s="35">
        <f t="shared" si="48"/>
        <v>40.269293978980002</v>
      </c>
      <c r="BM11" s="35">
        <f t="shared" si="49"/>
        <v>68.480068690080017</v>
      </c>
      <c r="BN11" s="35">
        <f t="shared" si="50"/>
        <v>62.37692617143</v>
      </c>
      <c r="BO11" s="35">
        <f t="shared" si="51"/>
        <v>80.961073186020002</v>
      </c>
      <c r="BP11" s="35">
        <f t="shared" si="52"/>
        <v>74.362603158610014</v>
      </c>
      <c r="BQ11" s="35">
        <f t="shared" si="53"/>
        <v>64.951380492170003</v>
      </c>
      <c r="BR11" s="35">
        <f t="shared" si="54"/>
        <v>70.319856579759985</v>
      </c>
      <c r="BS11" s="35">
        <f t="shared" si="55"/>
        <v>46.010306302149999</v>
      </c>
      <c r="BT11" s="35">
        <f t="shared" si="56"/>
        <v>39.555439628119998</v>
      </c>
      <c r="BU11" s="35">
        <f t="shared" si="57"/>
        <v>19.190819152419998</v>
      </c>
      <c r="BV11" s="35">
        <f t="shared" si="58"/>
        <v>10.575263124106199</v>
      </c>
      <c r="BW11" s="35">
        <f t="shared" si="59"/>
        <v>10.266266169376802</v>
      </c>
      <c r="BX11" s="35">
        <f t="shared" si="60"/>
        <v>40.671986918769804</v>
      </c>
      <c r="BY11" s="35">
        <f t="shared" si="61"/>
        <v>69.164869376980818</v>
      </c>
      <c r="BZ11" s="35">
        <f t="shared" si="62"/>
        <v>63.000695433144301</v>
      </c>
      <c r="CA11" s="35">
        <f t="shared" si="63"/>
        <v>81.770683917880206</v>
      </c>
      <c r="CB11" s="35">
        <f t="shared" si="64"/>
        <v>75.106229190196117</v>
      </c>
      <c r="CC11" s="35">
        <f t="shared" si="65"/>
        <v>65.600894297091699</v>
      </c>
      <c r="CD11" s="35">
        <f t="shared" si="66"/>
        <v>71.023055145557592</v>
      </c>
      <c r="CE11" s="35">
        <f t="shared" si="67"/>
        <v>46.470409365171498</v>
      </c>
      <c r="CF11" s="35">
        <f t="shared" si="68"/>
        <v>39.950994024401197</v>
      </c>
      <c r="CG11" s="35">
        <f t="shared" si="69"/>
        <v>19.382727343944197</v>
      </c>
      <c r="CH11" s="35">
        <f t="shared" si="70"/>
        <v>10.681015755347261</v>
      </c>
      <c r="CI11" s="35">
        <f t="shared" si="71"/>
        <v>10.368928831070571</v>
      </c>
      <c r="CJ11" s="35">
        <f t="shared" si="72"/>
        <v>41.078706787957501</v>
      </c>
      <c r="CK11" s="35">
        <f t="shared" si="73"/>
        <v>69.856518070750624</v>
      </c>
      <c r="CL11" s="35">
        <f t="shared" si="74"/>
        <v>63.630702387475743</v>
      </c>
      <c r="CM11" s="35">
        <f t="shared" si="75"/>
        <v>82.588390757059003</v>
      </c>
      <c r="CN11" s="35">
        <f t="shared" si="76"/>
        <v>75.857291482098077</v>
      </c>
      <c r="CO11" s="35">
        <f t="shared" si="77"/>
        <v>66.256903240062613</v>
      </c>
      <c r="CP11" s="35">
        <f t="shared" si="78"/>
        <v>71.733285697013173</v>
      </c>
      <c r="CQ11" s="35">
        <f t="shared" si="79"/>
        <v>46.935113458823217</v>
      </c>
      <c r="CR11" s="35">
        <f t="shared" si="80"/>
        <v>40.350503964645206</v>
      </c>
      <c r="CS11" s="35">
        <f t="shared" si="81"/>
        <v>19.576554617383639</v>
      </c>
      <c r="CT11" s="35">
        <f t="shared" si="82"/>
        <v>10.787825912900733</v>
      </c>
      <c r="CU11" s="35">
        <f t="shared" si="83"/>
        <v>10.472618119381277</v>
      </c>
      <c r="CV11" s="35">
        <f t="shared" si="84"/>
        <v>41.489493855837075</v>
      </c>
      <c r="CW11" s="35">
        <f t="shared" si="85"/>
        <v>70.555083251458129</v>
      </c>
      <c r="CX11" s="35">
        <f t="shared" si="86"/>
        <v>64.2670094113505</v>
      </c>
      <c r="CY11" s="35">
        <f t="shared" si="87"/>
        <v>83.414274664629588</v>
      </c>
      <c r="CZ11" s="35">
        <f t="shared" si="88"/>
        <v>76.615864396919065</v>
      </c>
      <c r="DA11" s="35">
        <f t="shared" si="89"/>
        <v>66.919472272463238</v>
      </c>
      <c r="DB11" s="35">
        <f t="shared" si="90"/>
        <v>72.450618553983304</v>
      </c>
      <c r="DC11" s="35">
        <f t="shared" si="91"/>
        <v>47.404464593411447</v>
      </c>
      <c r="DD11" s="35">
        <f t="shared" si="92"/>
        <v>40.75400900429166</v>
      </c>
      <c r="DE11" s="35">
        <f t="shared" si="93"/>
        <v>19.772320163557474</v>
      </c>
      <c r="DF11" s="35">
        <f t="shared" si="94"/>
        <v>10.89570417202974</v>
      </c>
      <c r="DG11" s="35">
        <f t="shared" si="95"/>
        <v>10.57734430057509</v>
      </c>
      <c r="DH11" s="35">
        <f t="shared" si="96"/>
        <v>41.904388794395445</v>
      </c>
      <c r="DI11" s="35">
        <f t="shared" si="97"/>
        <v>71.260634083972704</v>
      </c>
      <c r="DJ11" s="35">
        <f t="shared" si="98"/>
        <v>64.909679505464013</v>
      </c>
      <c r="DK11" s="35">
        <f t="shared" si="99"/>
        <v>84.248417411275881</v>
      </c>
      <c r="DL11" s="35">
        <f t="shared" si="100"/>
        <v>77.382023040888257</v>
      </c>
      <c r="DM11" s="35">
        <f t="shared" si="101"/>
        <v>67.588666995187864</v>
      </c>
      <c r="DN11" s="35">
        <f t="shared" si="102"/>
        <v>73.175124739523142</v>
      </c>
      <c r="DO11" s="35">
        <f t="shared" si="103"/>
        <v>47.878509239345561</v>
      </c>
      <c r="DP11" s="35">
        <f t="shared" si="104"/>
        <v>41.161549094334575</v>
      </c>
      <c r="DQ11" s="35">
        <f t="shared" si="105"/>
        <v>19.97004336519305</v>
      </c>
      <c r="DR11" s="35">
        <f t="shared" si="106"/>
        <v>11.004661213750037</v>
      </c>
      <c r="DS11" s="35">
        <f t="shared" si="107"/>
        <v>10.683117743580841</v>
      </c>
      <c r="DT11" s="35">
        <f t="shared" si="108"/>
        <v>42.323432682339401</v>
      </c>
      <c r="DU11" s="35">
        <f t="shared" si="109"/>
        <v>71.973240424812431</v>
      </c>
      <c r="DV11" s="35">
        <f t="shared" si="110"/>
        <v>65.558776300518659</v>
      </c>
      <c r="DW11" s="35">
        <f t="shared" si="111"/>
        <v>85.090901585388636</v>
      </c>
      <c r="DX11" s="35">
        <f t="shared" si="112"/>
        <v>78.155843271297144</v>
      </c>
      <c r="DY11" s="35">
        <f t="shared" si="113"/>
        <v>68.264553665139744</v>
      </c>
      <c r="DZ11" s="35">
        <f t="shared" si="114"/>
        <v>73.906875986918379</v>
      </c>
      <c r="EA11" s="35">
        <f t="shared" si="115"/>
        <v>48.35729433173902</v>
      </c>
      <c r="EB11" s="35">
        <f t="shared" si="116"/>
        <v>41.573164585277922</v>
      </c>
      <c r="EC11" s="35">
        <f t="shared" si="117"/>
        <v>20.16974379884498</v>
      </c>
      <c r="ED11" s="35">
        <f t="shared" si="118"/>
        <v>11.114707825887537</v>
      </c>
      <c r="EE11" s="35">
        <f t="shared" si="119"/>
        <v>10.789948921016649</v>
      </c>
      <c r="EF11" s="35">
        <f t="shared" si="120"/>
        <v>42.746667009162799</v>
      </c>
      <c r="EG11" s="35">
        <f t="shared" si="121"/>
        <v>72.692972829060551</v>
      </c>
      <c r="EH11" s="35">
        <f t="shared" si="122"/>
        <v>66.214364063523846</v>
      </c>
      <c r="EI11" s="35">
        <f t="shared" si="123"/>
        <v>85.941810601242523</v>
      </c>
      <c r="EJ11" s="35">
        <f t="shared" si="124"/>
        <v>78.937401704010114</v>
      </c>
      <c r="EK11" s="35">
        <f t="shared" si="125"/>
        <v>68.947199201791136</v>
      </c>
      <c r="EL11" s="35">
        <f t="shared" si="126"/>
        <v>74.645944746787563</v>
      </c>
      <c r="EM11" s="35">
        <f t="shared" si="127"/>
        <v>48.840867275056411</v>
      </c>
      <c r="EN11" s="35">
        <f t="shared" si="128"/>
        <v>41.988896231130703</v>
      </c>
      <c r="EO11" s="35">
        <f t="shared" si="129"/>
        <v>20.37144123683343</v>
      </c>
      <c r="EP11" s="35">
        <f t="shared" si="130"/>
        <v>11.225854904146413</v>
      </c>
      <c r="EQ11" s="35">
        <f t="shared" si="131"/>
        <v>10.897848410226816</v>
      </c>
      <c r="ER11" s="35">
        <f t="shared" si="132"/>
        <v>43.174133679254425</v>
      </c>
      <c r="ES11" s="35">
        <f t="shared" si="133"/>
        <v>73.419902557351151</v>
      </c>
      <c r="ET11" s="35">
        <f t="shared" si="134"/>
        <v>66.876507704159081</v>
      </c>
      <c r="EU11" s="35">
        <f t="shared" si="135"/>
        <v>86.80122870725495</v>
      </c>
      <c r="EV11" s="35">
        <f t="shared" si="136"/>
        <v>79.726775721050217</v>
      </c>
      <c r="EW11" s="35">
        <f t="shared" si="137"/>
        <v>69.63667119380905</v>
      </c>
      <c r="EX11" s="35">
        <f t="shared" si="138"/>
        <v>75.392404194255434</v>
      </c>
      <c r="EY11" s="35">
        <f t="shared" si="139"/>
        <v>49.329275947806977</v>
      </c>
      <c r="EZ11" s="35">
        <f t="shared" si="140"/>
        <v>42.408785193442007</v>
      </c>
      <c r="FA11" s="35">
        <f t="shared" si="141"/>
        <v>20.575155649201765</v>
      </c>
      <c r="FB11" s="35">
        <f t="shared" si="142"/>
        <v>11.338113453187876</v>
      </c>
      <c r="FC11" s="35">
        <f t="shared" si="143"/>
        <v>11.006826894329084</v>
      </c>
      <c r="FD11" s="35">
        <f t="shared" si="144"/>
        <v>43.605875016046966</v>
      </c>
      <c r="FE11" s="35">
        <f t="shared" si="145"/>
        <v>74.154101582924667</v>
      </c>
      <c r="FF11" s="35">
        <f t="shared" si="146"/>
        <v>67.54527278120068</v>
      </c>
      <c r="FG11" s="35">
        <f t="shared" si="147"/>
        <v>87.669240994327495</v>
      </c>
      <c r="FH11" s="35">
        <f t="shared" si="148"/>
        <v>80.524043478260722</v>
      </c>
      <c r="FI11" s="35">
        <f t="shared" si="149"/>
        <v>70.333037905747148</v>
      </c>
      <c r="FJ11" s="35">
        <f t="shared" si="150"/>
        <v>76.146328236197988</v>
      </c>
      <c r="FK11" s="35">
        <f t="shared" si="151"/>
        <v>49.82256870728505</v>
      </c>
      <c r="FL11" s="35">
        <f t="shared" si="152"/>
        <v>42.832873045376431</v>
      </c>
      <c r="FM11" s="35">
        <f t="shared" si="153"/>
        <v>20.780907205693783</v>
      </c>
      <c r="FN11" s="35">
        <f t="shared" si="154"/>
        <v>11.451494587719756</v>
      </c>
      <c r="FO11" s="35">
        <f t="shared" si="155"/>
        <v>11.116895163272375</v>
      </c>
      <c r="FP11" s="35">
        <f t="shared" si="156"/>
        <v>44.041933766207435</v>
      </c>
      <c r="FQ11" s="35">
        <f t="shared" si="157"/>
        <v>74.895642598753909</v>
      </c>
      <c r="FR11" s="35">
        <f t="shared" si="158"/>
        <v>68.220725509012681</v>
      </c>
      <c r="FS11" s="35">
        <f t="shared" si="159"/>
        <v>88.54593340427077</v>
      </c>
      <c r="FT11" s="35">
        <f t="shared" si="160"/>
        <v>81.329283913043326</v>
      </c>
      <c r="FU11" s="35">
        <f t="shared" si="161"/>
        <v>71.036368284804624</v>
      </c>
      <c r="FV11" s="35">
        <f t="shared" si="162"/>
        <v>76.907791518559975</v>
      </c>
      <c r="FW11" s="35">
        <f t="shared" si="163"/>
        <v>50.320794394357904</v>
      </c>
      <c r="FX11" s="35">
        <f t="shared" si="164"/>
        <v>43.261201775830195</v>
      </c>
      <c r="FY11" s="35">
        <f t="shared" si="165"/>
        <v>20.988716277750722</v>
      </c>
      <c r="FZ11" s="35">
        <f t="shared" si="166"/>
        <v>11.566009533596953</v>
      </c>
      <c r="GA11" s="35">
        <f t="shared" si="167"/>
        <v>11.228064114905099</v>
      </c>
      <c r="GB11" s="35">
        <f t="shared" si="168"/>
        <v>44.482353103869514</v>
      </c>
      <c r="GC11" s="35">
        <f t="shared" si="169"/>
        <v>75.644599024741453</v>
      </c>
      <c r="GD11" s="35">
        <f t="shared" si="170"/>
        <v>68.902932764102815</v>
      </c>
      <c r="GE11" s="35">
        <f t="shared" si="171"/>
        <v>89.431392738313477</v>
      </c>
      <c r="GF11" s="35">
        <f t="shared" si="172"/>
        <v>82.142576752173767</v>
      </c>
      <c r="GG11" s="35">
        <f t="shared" si="173"/>
        <v>71.746731967652664</v>
      </c>
      <c r="GH11" s="35">
        <f t="shared" si="174"/>
        <v>77.67686943374558</v>
      </c>
      <c r="GI11" s="35">
        <f t="shared" si="175"/>
        <v>50.824002338301483</v>
      </c>
      <c r="GJ11" s="35">
        <f t="shared" si="176"/>
        <v>43.693813793588497</v>
      </c>
      <c r="GK11" s="35">
        <f t="shared" si="177"/>
        <v>21.198603440528231</v>
      </c>
      <c r="GL11" s="35">
        <f t="shared" si="178"/>
        <v>11.681669628932923</v>
      </c>
      <c r="GM11" s="35">
        <f t="shared" si="179"/>
        <v>11.340344756054149</v>
      </c>
      <c r="GN11" s="35">
        <f t="shared" si="180"/>
        <v>44.927176634908207</v>
      </c>
      <c r="GO11" s="35">
        <f t="shared" si="181"/>
        <v>76.401045014988867</v>
      </c>
      <c r="GP11" s="35">
        <f t="shared" si="182"/>
        <v>69.591962091743838</v>
      </c>
      <c r="GQ11" s="35">
        <f t="shared" si="183"/>
        <v>90.325706665696615</v>
      </c>
      <c r="GR11" s="35">
        <f t="shared" si="184"/>
        <v>82.964002519695512</v>
      </c>
      <c r="GS11" s="35">
        <f t="shared" si="185"/>
        <v>72.464199287329194</v>
      </c>
      <c r="GT11" s="35">
        <f t="shared" si="186"/>
        <v>78.453638128083043</v>
      </c>
      <c r="GU11" s="35">
        <f t="shared" si="187"/>
        <v>51.3322423616845</v>
      </c>
      <c r="GV11" s="35">
        <f t="shared" si="188"/>
        <v>44.130751931524379</v>
      </c>
      <c r="GW11" s="35">
        <f t="shared" si="189"/>
        <v>21.410589474933513</v>
      </c>
      <c r="GX11" s="35">
        <f t="shared" si="190"/>
        <v>11.798486325222251</v>
      </c>
      <c r="GY11" s="35">
        <f t="shared" si="191"/>
        <v>11.45374820361469</v>
      </c>
      <c r="GZ11" s="35">
        <f t="shared" si="192"/>
        <v>45.376448401257292</v>
      </c>
      <c r="HA11" s="35">
        <f t="shared" si="193"/>
        <v>77.165055465138749</v>
      </c>
      <c r="HB11" s="35">
        <f t="shared" si="194"/>
        <v>70.287881712661274</v>
      </c>
      <c r="HC11" s="35">
        <f t="shared" si="195"/>
        <v>91.228963732353577</v>
      </c>
      <c r="HD11" s="35">
        <f t="shared" si="196"/>
        <v>83.793642544892464</v>
      </c>
      <c r="HE11" s="35">
        <f t="shared" si="197"/>
        <v>73.188841280202482</v>
      </c>
      <c r="HF11" s="35">
        <f t="shared" si="198"/>
        <v>79.238174509363873</v>
      </c>
      <c r="HG11" s="35">
        <f t="shared" si="199"/>
        <v>51.845564785301349</v>
      </c>
      <c r="HH11" s="35">
        <f t="shared" si="200"/>
        <v>44.572059450839625</v>
      </c>
      <c r="HI11" s="35">
        <f t="shared" si="201"/>
        <v>21.624695369682847</v>
      </c>
      <c r="HJ11" s="35">
        <f t="shared" si="202"/>
        <v>11.916471188474475</v>
      </c>
      <c r="HK11" s="35">
        <f t="shared" si="203"/>
        <v>11.568285685650837</v>
      </c>
      <c r="HL11" s="35">
        <f t="shared" si="204"/>
        <v>45.830212885269866</v>
      </c>
      <c r="HM11" s="35">
        <f t="shared" si="205"/>
        <v>77.936706019790137</v>
      </c>
      <c r="HN11" s="35">
        <f t="shared" si="206"/>
        <v>70.990760529787892</v>
      </c>
      <c r="HO11" s="35">
        <f t="shared" si="207"/>
        <v>92.141253369677116</v>
      </c>
      <c r="HP11" s="35">
        <f t="shared" si="208"/>
        <v>84.631578970341394</v>
      </c>
      <c r="HQ11" s="35">
        <f t="shared" si="209"/>
        <v>73.920729693004503</v>
      </c>
      <c r="HR11" s="35">
        <f t="shared" si="210"/>
        <v>80.030556254457508</v>
      </c>
      <c r="HS11" s="35">
        <f t="shared" si="211"/>
        <v>52.364020433154366</v>
      </c>
      <c r="HT11" s="35">
        <f t="shared" si="212"/>
        <v>45.017780045348019</v>
      </c>
      <c r="HU11" s="35">
        <f t="shared" si="213"/>
        <v>21.840942323379675</v>
      </c>
      <c r="HV11" s="35">
        <f t="shared" si="214"/>
        <v>12.035635900359219</v>
      </c>
      <c r="HW11" s="35">
        <f t="shared" si="215"/>
        <v>11.683968542507346</v>
      </c>
      <c r="HX11" s="35">
        <f t="shared" si="216"/>
        <v>46.288515014122567</v>
      </c>
      <c r="HY11" s="35">
        <f t="shared" si="217"/>
        <v>78.716073079988035</v>
      </c>
      <c r="HZ11" s="35">
        <f t="shared" si="218"/>
        <v>71.700668135085778</v>
      </c>
      <c r="IA11" s="35">
        <f t="shared" si="219"/>
        <v>93.062665903373883</v>
      </c>
      <c r="IB11" s="35">
        <f t="shared" si="220"/>
        <v>85.477894760044805</v>
      </c>
      <c r="IC11" s="35">
        <f t="shared" si="221"/>
        <v>74.65993698993455</v>
      </c>
      <c r="ID11" s="35">
        <f t="shared" si="222"/>
        <v>80.830861817002088</v>
      </c>
      <c r="IE11" s="35">
        <f t="shared" si="223"/>
        <v>52.887660637485908</v>
      </c>
      <c r="IF11" s="35">
        <f t="shared" si="224"/>
        <v>45.4679578458015</v>
      </c>
      <c r="IG11" s="35">
        <f t="shared" si="225"/>
        <v>22.059351746613473</v>
      </c>
      <c r="IH11" s="35">
        <f t="shared" si="226"/>
        <v>12.155992259362812</v>
      </c>
      <c r="II11" s="35">
        <f t="shared" si="227"/>
        <v>11.80080822793242</v>
      </c>
      <c r="IJ11" s="35">
        <f t="shared" si="228"/>
        <v>46.751400164263792</v>
      </c>
      <c r="IK11" s="35">
        <f t="shared" si="229"/>
        <v>79.503233810787918</v>
      </c>
      <c r="IL11" s="35">
        <f t="shared" si="230"/>
        <v>72.41767481643663</v>
      </c>
      <c r="IM11" s="35">
        <f t="shared" si="231"/>
        <v>93.993292562407618</v>
      </c>
      <c r="IN11" s="35">
        <f t="shared" si="232"/>
        <v>86.332673707645256</v>
      </c>
      <c r="IO11" s="35">
        <f t="shared" si="233"/>
        <v>75.406536359833893</v>
      </c>
      <c r="IP11" s="35">
        <f t="shared" si="234"/>
        <v>81.639170435172105</v>
      </c>
      <c r="IQ11" s="35">
        <f t="shared" si="235"/>
        <v>53.416537243860766</v>
      </c>
      <c r="IR11" s="35">
        <f t="shared" si="236"/>
        <v>45.922637424259513</v>
      </c>
      <c r="IS11" s="35">
        <f t="shared" si="237"/>
        <v>22.279945264079608</v>
      </c>
      <c r="IT11" s="35">
        <f t="shared" si="238"/>
        <v>12.277552181956439</v>
      </c>
      <c r="IU11" s="35">
        <f t="shared" si="239"/>
        <v>11.918816310211744</v>
      </c>
      <c r="IV11" s="35">
        <f t="shared" si="240"/>
        <v>47.218914165906433</v>
      </c>
      <c r="IW11" s="35">
        <f t="shared" si="241"/>
        <v>80.298266148895792</v>
      </c>
      <c r="IX11" s="35">
        <f t="shared" si="242"/>
        <v>73.141851564600998</v>
      </c>
      <c r="IY11" s="35">
        <f t="shared" si="243"/>
        <v>94.933225488031695</v>
      </c>
      <c r="IZ11" s="35">
        <f t="shared" si="244"/>
        <v>87.196000444721705</v>
      </c>
      <c r="JA11" s="35">
        <f t="shared" si="245"/>
        <v>76.160601723432237</v>
      </c>
      <c r="JB11" s="35">
        <f t="shared" si="246"/>
        <v>82.455562139523821</v>
      </c>
      <c r="JC11" s="35">
        <f t="shared" si="247"/>
        <v>53.950702616299374</v>
      </c>
      <c r="JD11" s="35">
        <f t="shared" si="248"/>
        <v>46.38186379850211</v>
      </c>
      <c r="JE11" s="35">
        <f t="shared" si="249"/>
        <v>22.502744716720404</v>
      </c>
      <c r="JF11" s="35">
        <f t="shared" si="250"/>
        <v>12.400327703776004</v>
      </c>
      <c r="JG11" s="35">
        <f t="shared" si="251"/>
        <v>12.038004473313862</v>
      </c>
      <c r="JH11" s="35">
        <f t="shared" si="252"/>
        <v>47.691103307565498</v>
      </c>
      <c r="JI11" s="35">
        <f t="shared" si="253"/>
        <v>81.101248810384746</v>
      </c>
      <c r="JJ11" s="35">
        <f t="shared" si="254"/>
        <v>73.873270080247011</v>
      </c>
      <c r="JK11" s="35">
        <f t="shared" si="255"/>
        <v>95.882557742912013</v>
      </c>
      <c r="JL11" s="35">
        <f t="shared" si="256"/>
        <v>88.067960449168922</v>
      </c>
      <c r="JM11" s="35">
        <f t="shared" si="257"/>
        <v>76.922207740666565</v>
      </c>
      <c r="JN11" s="35">
        <f t="shared" si="258"/>
        <v>83.280117760919055</v>
      </c>
      <c r="JO11" s="35">
        <f t="shared" si="259"/>
        <v>54.490209642462368</v>
      </c>
      <c r="JP11" s="35">
        <f t="shared" si="260"/>
        <v>46.845682436487131</v>
      </c>
      <c r="JQ11" s="35">
        <f t="shared" si="261"/>
        <v>22.727772163887607</v>
      </c>
      <c r="JR11" s="35">
        <f t="shared" si="262"/>
        <v>12.524330980813764</v>
      </c>
      <c r="JS11" s="35">
        <f t="shared" si="263"/>
        <v>12.158384518047001</v>
      </c>
      <c r="JT11" s="35">
        <f t="shared" si="264"/>
        <v>48.16801434064115</v>
      </c>
      <c r="JU11" s="35">
        <f t="shared" si="265"/>
        <v>81.912261298488588</v>
      </c>
      <c r="JV11" s="35">
        <f t="shared" si="266"/>
        <v>74.612002781049483</v>
      </c>
      <c r="JW11" s="35">
        <f t="shared" si="267"/>
        <v>96.841383320341137</v>
      </c>
      <c r="JX11" s="35">
        <f t="shared" si="268"/>
        <v>88.948640053660611</v>
      </c>
      <c r="JY11" s="35">
        <f t="shared" si="269"/>
        <v>77.691429818073232</v>
      </c>
      <c r="JZ11" s="35">
        <f t="shared" si="270"/>
        <v>84.112918938528253</v>
      </c>
      <c r="KA11" s="35">
        <f t="shared" si="271"/>
        <v>55.035111738886989</v>
      </c>
      <c r="KB11" s="35">
        <f t="shared" si="272"/>
        <v>47.314139260852002</v>
      </c>
      <c r="KC11" s="35">
        <f t="shared" si="273"/>
        <v>22.955049885526485</v>
      </c>
      <c r="KD11" s="35">
        <f t="shared" si="274"/>
        <v>12.649574290621901</v>
      </c>
      <c r="KE11" s="35">
        <f t="shared" si="275"/>
        <v>12.279968363227471</v>
      </c>
      <c r="KF11" s="35">
        <f t="shared" si="276"/>
        <v>48.649694484047565</v>
      </c>
      <c r="KG11" s="35">
        <f t="shared" si="277"/>
        <v>82.731383911473472</v>
      </c>
      <c r="KH11" s="35">
        <f t="shared" si="278"/>
        <v>75.358122808859974</v>
      </c>
      <c r="KI11" s="35">
        <f t="shared" si="279"/>
        <v>97.809797153544551</v>
      </c>
      <c r="KJ11" s="35">
        <f t="shared" si="280"/>
        <v>89.838126454197223</v>
      </c>
      <c r="KK11" s="35">
        <f t="shared" si="281"/>
        <v>78.468344116253959</v>
      </c>
      <c r="KL11" s="35">
        <f t="shared" si="282"/>
        <v>84.954048127913538</v>
      </c>
      <c r="KM11" s="35">
        <f t="shared" si="283"/>
        <v>55.585462856275861</v>
      </c>
      <c r="KN11" s="35">
        <f t="shared" si="284"/>
        <v>47.78728065346052</v>
      </c>
      <c r="KO11" s="35">
        <f t="shared" si="285"/>
        <v>23.184600384381749</v>
      </c>
      <c r="KP11" s="35">
        <f t="shared" si="286"/>
        <v>12.77607003352812</v>
      </c>
      <c r="KQ11" s="35">
        <f t="shared" si="287"/>
        <v>12.402768046859746</v>
      </c>
      <c r="KR11" s="35">
        <f t="shared" si="288"/>
        <v>49.13619142888804</v>
      </c>
      <c r="KS11" s="35">
        <f t="shared" si="289"/>
        <v>83.558697750588209</v>
      </c>
      <c r="KT11" s="35">
        <f t="shared" si="290"/>
        <v>76.111704036948581</v>
      </c>
      <c r="KU11" s="35">
        <f t="shared" si="291"/>
        <v>98.787895125079999</v>
      </c>
      <c r="KV11" s="35">
        <f t="shared" si="292"/>
        <v>90.73650771873919</v>
      </c>
      <c r="KW11" s="35">
        <f t="shared" si="293"/>
        <v>79.253027557416502</v>
      </c>
      <c r="KX11" s="35">
        <f t="shared" si="294"/>
        <v>85.803588609192673</v>
      </c>
      <c r="KY11" s="35">
        <f t="shared" si="295"/>
        <v>56.141317484838616</v>
      </c>
      <c r="KZ11" s="35">
        <f t="shared" si="296"/>
        <v>48.265153459995126</v>
      </c>
      <c r="LA11" s="35">
        <f t="shared" si="297"/>
        <v>23.416446388225566</v>
      </c>
      <c r="LB11" s="35">
        <f t="shared" si="298"/>
        <v>12.903830733863401</v>
      </c>
      <c r="LC11" s="35">
        <f t="shared" si="299"/>
        <v>12.526795727328343</v>
      </c>
      <c r="LD11" s="35">
        <f t="shared" si="300"/>
        <v>49.62755334317692</v>
      </c>
      <c r="LE11" s="35">
        <f t="shared" si="301"/>
        <v>84.394284728094092</v>
      </c>
      <c r="LF11" s="35">
        <f t="shared" si="302"/>
        <v>76.872821077318065</v>
      </c>
      <c r="LG11" s="35">
        <f t="shared" si="303"/>
        <v>99.775774076330805</v>
      </c>
      <c r="LH11" s="35">
        <f t="shared" si="304"/>
        <v>91.643872795926583</v>
      </c>
      <c r="LI11" s="35">
        <f t="shared" si="305"/>
        <v>80.045557832990667</v>
      </c>
      <c r="LJ11" s="35">
        <f t="shared" si="306"/>
        <v>86.661624495284599</v>
      </c>
      <c r="LK11" s="35">
        <f t="shared" si="307"/>
        <v>56.702730659687006</v>
      </c>
      <c r="LL11" s="35">
        <f t="shared" si="308"/>
        <v>48.747804994595079</v>
      </c>
      <c r="LM11" s="35">
        <f t="shared" si="309"/>
        <v>23.650610852107821</v>
      </c>
      <c r="LN11" s="35">
        <f t="shared" si="310"/>
        <v>13.032869041202035</v>
      </c>
      <c r="LO11" s="35">
        <f t="shared" si="311"/>
        <v>12.652063684601627</v>
      </c>
      <c r="LP11" s="35">
        <f t="shared" si="312"/>
        <v>50.123828876608691</v>
      </c>
      <c r="LQ11" s="35">
        <f t="shared" si="313"/>
        <v>85.238227575375035</v>
      </c>
      <c r="LR11" s="35">
        <f t="shared" si="314"/>
        <v>77.641549288091241</v>
      </c>
      <c r="LS11" s="35">
        <f t="shared" si="315"/>
        <v>100.77353181709411</v>
      </c>
      <c r="LT11" s="35">
        <f t="shared" si="316"/>
        <v>92.560311523885844</v>
      </c>
      <c r="LU11" s="35">
        <f t="shared" si="317"/>
        <v>80.84601341132057</v>
      </c>
      <c r="LV11" s="35">
        <f t="shared" si="318"/>
        <v>87.52824074023745</v>
      </c>
      <c r="LW11" s="35">
        <f t="shared" si="319"/>
        <v>57.269757966283876</v>
      </c>
      <c r="LX11" s="35">
        <f t="shared" si="320"/>
        <v>49.235283044541028</v>
      </c>
      <c r="LY11" s="35">
        <f t="shared" si="321"/>
        <v>23.887116960628898</v>
      </c>
      <c r="LZ11" s="35">
        <f t="shared" si="322"/>
        <v>13.163197731614057</v>
      </c>
      <c r="MA11" s="35">
        <f t="shared" si="323"/>
        <v>12.778584321447644</v>
      </c>
      <c r="MB11" s="35">
        <f t="shared" si="324"/>
        <v>50.62506716537478</v>
      </c>
      <c r="MC11" s="35">
        <f t="shared" si="325"/>
        <v>86.090609851128789</v>
      </c>
      <c r="MD11" s="35">
        <f t="shared" si="326"/>
        <v>78.417964780972156</v>
      </c>
      <c r="ME11" s="35">
        <f t="shared" si="327"/>
        <v>101.78126713526505</v>
      </c>
      <c r="MF11" s="35">
        <f t="shared" si="328"/>
        <v>93.485914639124701</v>
      </c>
      <c r="MG11" s="35">
        <f t="shared" si="329"/>
        <v>81.654473545433774</v>
      </c>
      <c r="MH11" s="35">
        <f t="shared" si="330"/>
        <v>88.403523147639831</v>
      </c>
      <c r="MI11" s="35">
        <f t="shared" si="331"/>
        <v>57.842455545946713</v>
      </c>
      <c r="MJ11" s="35">
        <f t="shared" si="332"/>
        <v>49.72763587498644</v>
      </c>
      <c r="MK11" s="35">
        <f t="shared" si="333"/>
        <v>24.125988130235186</v>
      </c>
      <c r="ML11" s="35">
        <f t="shared" si="334"/>
        <v>13.294829708930198</v>
      </c>
      <c r="MM11" s="35">
        <f t="shared" si="335"/>
        <v>12.906370164662121</v>
      </c>
      <c r="MN11" s="35">
        <f t="shared" si="336"/>
        <v>51.131317837028526</v>
      </c>
      <c r="MO11" s="35">
        <f t="shared" si="337"/>
        <v>86.951515949640083</v>
      </c>
      <c r="MP11" s="35">
        <f t="shared" si="338"/>
        <v>79.202144428781878</v>
      </c>
      <c r="MQ11" s="35">
        <f t="shared" si="339"/>
        <v>102.79907980661771</v>
      </c>
      <c r="MR11" s="35">
        <f t="shared" si="340"/>
        <v>94.420773785515948</v>
      </c>
      <c r="MS11" s="35">
        <f t="shared" si="341"/>
        <v>82.471018280888117</v>
      </c>
      <c r="MT11" s="35">
        <f t="shared" si="342"/>
        <v>89.287558379116234</v>
      </c>
      <c r="MU11" s="35">
        <f t="shared" si="343"/>
        <v>58.420880101406183</v>
      </c>
      <c r="MV11" s="35">
        <f t="shared" si="344"/>
        <v>50.224912233736305</v>
      </c>
      <c r="MW11" s="35">
        <f t="shared" si="345"/>
        <v>24.367248011537537</v>
      </c>
      <c r="MX11" s="35">
        <f t="shared" si="346"/>
        <v>13.4277780060195</v>
      </c>
      <c r="MY11" s="35">
        <f t="shared" si="347"/>
        <v>13.035433866308743</v>
      </c>
      <c r="MZ11" s="35">
        <f t="shared" si="348"/>
        <v>51.642631015398813</v>
      </c>
      <c r="NA11" s="35">
        <f t="shared" si="349"/>
        <v>87.821031109136484</v>
      </c>
      <c r="NB11" s="35">
        <f t="shared" si="350"/>
        <v>79.994165873069704</v>
      </c>
      <c r="NC11" s="35">
        <f t="shared" si="351"/>
        <v>103.8270706046839</v>
      </c>
      <c r="ND11" s="35">
        <f t="shared" si="352"/>
        <v>95.364981523371114</v>
      </c>
      <c r="NE11" s="35">
        <f t="shared" si="353"/>
        <v>83.295728463697003</v>
      </c>
      <c r="NF11" s="35">
        <f t="shared" si="354"/>
        <v>90.180433962907401</v>
      </c>
      <c r="NG11" s="35">
        <f t="shared" si="355"/>
        <v>59.005088902420248</v>
      </c>
      <c r="NH11" s="35">
        <f t="shared" si="356"/>
        <v>50.727161356073665</v>
      </c>
      <c r="NI11" s="35">
        <f t="shared" si="357"/>
        <v>24.610920491652912</v>
      </c>
      <c r="NK11" s="61">
        <f t="shared" si="361"/>
        <v>471.31600000000003</v>
      </c>
      <c r="NL11" s="61">
        <f t="shared" si="358"/>
        <v>564.20400000000018</v>
      </c>
      <c r="NM11" s="61">
        <f t="shared" si="358"/>
        <v>569.84604000000013</v>
      </c>
      <c r="NN11" s="61">
        <f t="shared" si="358"/>
        <v>575.54450039999995</v>
      </c>
      <c r="NO11" s="61">
        <f t="shared" si="358"/>
        <v>581.29994540400014</v>
      </c>
      <c r="NP11" s="61">
        <f t="shared" si="358"/>
        <v>587.11294485804001</v>
      </c>
      <c r="NQ11" s="61">
        <f t="shared" si="358"/>
        <v>592.98407430662041</v>
      </c>
      <c r="NR11" s="61">
        <f t="shared" si="358"/>
        <v>598.91391504968669</v>
      </c>
      <c r="NS11" s="61">
        <f t="shared" si="358"/>
        <v>604.90305420018342</v>
      </c>
      <c r="NT11" s="61">
        <f t="shared" si="358"/>
        <v>610.95208474218532</v>
      </c>
      <c r="NU11" s="61">
        <f t="shared" si="358"/>
        <v>617.06160558960721</v>
      </c>
      <c r="NV11" s="61">
        <f t="shared" si="358"/>
        <v>623.23222164550339</v>
      </c>
      <c r="NW11" s="61">
        <f t="shared" si="358"/>
        <v>629.4645438619583</v>
      </c>
      <c r="NX11" s="61">
        <f t="shared" si="358"/>
        <v>635.75918930057787</v>
      </c>
      <c r="NY11" s="61">
        <f t="shared" si="358"/>
        <v>642.11678119358362</v>
      </c>
      <c r="NZ11" s="61">
        <f t="shared" si="358"/>
        <v>648.53794900551941</v>
      </c>
      <c r="OA11" s="61">
        <f t="shared" si="358"/>
        <v>655.02332849557479</v>
      </c>
      <c r="OB11" s="61">
        <f t="shared" si="359"/>
        <v>661.57356178053055</v>
      </c>
      <c r="OC11" s="61">
        <f t="shared" si="359"/>
        <v>668.18929739833561</v>
      </c>
      <c r="OD11" s="61">
        <f t="shared" si="359"/>
        <v>674.87119037231912</v>
      </c>
      <c r="OE11" s="61">
        <f t="shared" si="359"/>
        <v>681.61990227604224</v>
      </c>
      <c r="OF11" s="61">
        <f t="shared" si="359"/>
        <v>688.43610129880278</v>
      </c>
      <c r="OG11" s="61">
        <f t="shared" si="359"/>
        <v>695.32046231179072</v>
      </c>
      <c r="OH11" s="61">
        <f t="shared" si="359"/>
        <v>702.27366693490865</v>
      </c>
      <c r="OI11" s="61">
        <f t="shared" si="359"/>
        <v>709.29640360425765</v>
      </c>
      <c r="OJ11" s="61">
        <f t="shared" si="359"/>
        <v>716.38936764030029</v>
      </c>
      <c r="OK11" s="61">
        <f t="shared" si="359"/>
        <v>723.55326131670336</v>
      </c>
      <c r="OL11" s="61">
        <f t="shared" si="359"/>
        <v>730.78879392987051</v>
      </c>
      <c r="OM11" s="61">
        <f t="shared" si="359"/>
        <v>738.09668186916906</v>
      </c>
      <c r="ON11" s="61">
        <f t="shared" si="359"/>
        <v>745.47764868786089</v>
      </c>
      <c r="OO11" s="61">
        <f t="shared" si="359"/>
        <v>752.93242517473948</v>
      </c>
    </row>
    <row r="12" spans="1:405" x14ac:dyDescent="0.25">
      <c r="A12" s="12" t="s">
        <v>45</v>
      </c>
      <c r="B12" s="22">
        <v>8.6379999999999999</v>
      </c>
      <c r="C12" s="22">
        <v>11.525</v>
      </c>
      <c r="D12" s="22">
        <v>36.901000000000003</v>
      </c>
      <c r="E12" s="22">
        <v>62.707000000000001</v>
      </c>
      <c r="F12" s="22">
        <v>81.2</v>
      </c>
      <c r="G12" s="22">
        <v>101.253</v>
      </c>
      <c r="H12" s="22">
        <v>59.737000000000002</v>
      </c>
      <c r="I12" s="22">
        <v>64.728999999999999</v>
      </c>
      <c r="J12" s="22">
        <v>56.68</v>
      </c>
      <c r="K12" s="22">
        <v>40.207000000000001</v>
      </c>
      <c r="L12" s="22">
        <v>22.152000000000001</v>
      </c>
      <c r="M12" s="22">
        <v>9.5879999999999992</v>
      </c>
      <c r="N12" s="22">
        <v>15.099</v>
      </c>
      <c r="O12" s="22">
        <v>5.7629999999999999</v>
      </c>
      <c r="P12" s="22">
        <v>41.95</v>
      </c>
      <c r="Q12" s="22">
        <v>158.352</v>
      </c>
      <c r="R12" s="22">
        <v>127.53</v>
      </c>
      <c r="S12" s="22">
        <v>195.07499999999999</v>
      </c>
      <c r="T12" s="22">
        <v>160.34299999999999</v>
      </c>
      <c r="U12" s="22">
        <v>152.26599999999999</v>
      </c>
      <c r="V12" s="22">
        <v>113.16200000000001</v>
      </c>
      <c r="W12" s="22">
        <v>115.054</v>
      </c>
      <c r="X12" s="22">
        <v>88.795000000000002</v>
      </c>
      <c r="Y12" s="22">
        <v>52.3</v>
      </c>
      <c r="Z12" s="35">
        <f t="shared" si="360"/>
        <v>15.24999</v>
      </c>
      <c r="AA12" s="35">
        <f t="shared" si="11"/>
        <v>5.8206299999999995</v>
      </c>
      <c r="AB12" s="35">
        <f t="shared" si="12"/>
        <v>42.369500000000002</v>
      </c>
      <c r="AC12" s="35">
        <f t="shared" si="13"/>
        <v>159.93552</v>
      </c>
      <c r="AD12" s="35">
        <f t="shared" si="14"/>
        <v>128.80529999999999</v>
      </c>
      <c r="AE12" s="35">
        <f t="shared" si="15"/>
        <v>197.02574999999999</v>
      </c>
      <c r="AF12" s="35">
        <f t="shared" si="16"/>
        <v>161.94642999999999</v>
      </c>
      <c r="AG12" s="35">
        <f t="shared" si="17"/>
        <v>153.78865999999999</v>
      </c>
      <c r="AH12" s="35">
        <f t="shared" si="18"/>
        <v>114.29362</v>
      </c>
      <c r="AI12" s="35">
        <f t="shared" si="19"/>
        <v>116.20454000000001</v>
      </c>
      <c r="AJ12" s="35">
        <f t="shared" si="20"/>
        <v>89.682950000000005</v>
      </c>
      <c r="AK12" s="35">
        <f t="shared" si="21"/>
        <v>52.823</v>
      </c>
      <c r="AL12" s="35">
        <f t="shared" si="22"/>
        <v>15.402489900000001</v>
      </c>
      <c r="AM12" s="35">
        <f t="shared" si="23"/>
        <v>5.8788362999999997</v>
      </c>
      <c r="AN12" s="35">
        <f t="shared" si="24"/>
        <v>42.793195000000004</v>
      </c>
      <c r="AO12" s="35">
        <f t="shared" si="25"/>
        <v>161.53487519999999</v>
      </c>
      <c r="AP12" s="35">
        <f t="shared" si="26"/>
        <v>130.09335299999998</v>
      </c>
      <c r="AQ12" s="35">
        <f t="shared" si="27"/>
        <v>198.99600749999999</v>
      </c>
      <c r="AR12" s="35">
        <f t="shared" si="28"/>
        <v>163.5658943</v>
      </c>
      <c r="AS12" s="35">
        <f t="shared" si="29"/>
        <v>155.3265466</v>
      </c>
      <c r="AT12" s="35">
        <f t="shared" si="30"/>
        <v>115.4365562</v>
      </c>
      <c r="AU12" s="35">
        <f t="shared" si="31"/>
        <v>117.36658540000001</v>
      </c>
      <c r="AV12" s="35">
        <f t="shared" si="32"/>
        <v>90.579779500000001</v>
      </c>
      <c r="AW12" s="35">
        <f t="shared" si="33"/>
        <v>53.351230000000001</v>
      </c>
      <c r="AX12" s="35">
        <f t="shared" si="34"/>
        <v>15.556514799</v>
      </c>
      <c r="AY12" s="35">
        <f t="shared" si="35"/>
        <v>5.9376246629999994</v>
      </c>
      <c r="AZ12" s="35">
        <f t="shared" si="36"/>
        <v>43.221126950000006</v>
      </c>
      <c r="BA12" s="35">
        <f t="shared" si="37"/>
        <v>163.15022395199998</v>
      </c>
      <c r="BB12" s="35">
        <f t="shared" si="38"/>
        <v>131.39428652999999</v>
      </c>
      <c r="BC12" s="35">
        <f t="shared" si="39"/>
        <v>200.98596757499999</v>
      </c>
      <c r="BD12" s="35">
        <f t="shared" si="40"/>
        <v>165.20155324300001</v>
      </c>
      <c r="BE12" s="35">
        <f t="shared" si="41"/>
        <v>156.879812066</v>
      </c>
      <c r="BF12" s="35">
        <f t="shared" si="42"/>
        <v>116.59092176199999</v>
      </c>
      <c r="BG12" s="35">
        <f t="shared" si="43"/>
        <v>118.54025125400001</v>
      </c>
      <c r="BH12" s="35">
        <f t="shared" si="44"/>
        <v>91.485577294999999</v>
      </c>
      <c r="BI12" s="35">
        <f t="shared" si="45"/>
        <v>53.884742299999999</v>
      </c>
      <c r="BJ12" s="35">
        <f t="shared" si="46"/>
        <v>15.71207994699</v>
      </c>
      <c r="BK12" s="35">
        <f t="shared" si="47"/>
        <v>5.9970009096299997</v>
      </c>
      <c r="BL12" s="35">
        <f t="shared" si="48"/>
        <v>43.653338219500007</v>
      </c>
      <c r="BM12" s="35">
        <f t="shared" si="49"/>
        <v>164.78172619151997</v>
      </c>
      <c r="BN12" s="35">
        <f t="shared" si="50"/>
        <v>132.70822939529998</v>
      </c>
      <c r="BO12" s="35">
        <f t="shared" si="51"/>
        <v>202.99582725074998</v>
      </c>
      <c r="BP12" s="35">
        <f t="shared" si="52"/>
        <v>166.85356877543001</v>
      </c>
      <c r="BQ12" s="35">
        <f t="shared" si="53"/>
        <v>158.44861018666001</v>
      </c>
      <c r="BR12" s="35">
        <f t="shared" si="54"/>
        <v>117.75683097961999</v>
      </c>
      <c r="BS12" s="35">
        <f t="shared" si="55"/>
        <v>119.72565376654001</v>
      </c>
      <c r="BT12" s="35">
        <f t="shared" si="56"/>
        <v>92.400433067950004</v>
      </c>
      <c r="BU12" s="35">
        <f t="shared" si="57"/>
        <v>54.423589722999999</v>
      </c>
      <c r="BV12" s="35">
        <f t="shared" si="58"/>
        <v>15.869200746459901</v>
      </c>
      <c r="BW12" s="35">
        <f t="shared" si="59"/>
        <v>6.0569709187263001</v>
      </c>
      <c r="BX12" s="35">
        <f t="shared" si="60"/>
        <v>44.089871601695009</v>
      </c>
      <c r="BY12" s="35">
        <f t="shared" si="61"/>
        <v>166.42954345343517</v>
      </c>
      <c r="BZ12" s="35">
        <f t="shared" si="62"/>
        <v>134.03531168925298</v>
      </c>
      <c r="CA12" s="35">
        <f t="shared" si="63"/>
        <v>205.0257855232575</v>
      </c>
      <c r="CB12" s="35">
        <f t="shared" si="64"/>
        <v>168.52210446318432</v>
      </c>
      <c r="CC12" s="35">
        <f t="shared" si="65"/>
        <v>160.03309628852659</v>
      </c>
      <c r="CD12" s="35">
        <f t="shared" si="66"/>
        <v>118.93439928941619</v>
      </c>
      <c r="CE12" s="35">
        <f t="shared" si="67"/>
        <v>120.9229103042054</v>
      </c>
      <c r="CF12" s="35">
        <f t="shared" si="68"/>
        <v>93.324437398629499</v>
      </c>
      <c r="CG12" s="35">
        <f t="shared" si="69"/>
        <v>54.967825620230002</v>
      </c>
      <c r="CH12" s="35">
        <f t="shared" si="70"/>
        <v>16.027892753924501</v>
      </c>
      <c r="CI12" s="35">
        <f t="shared" si="71"/>
        <v>6.1175406279135629</v>
      </c>
      <c r="CJ12" s="35">
        <f t="shared" si="72"/>
        <v>44.530770317711962</v>
      </c>
      <c r="CK12" s="35">
        <f t="shared" si="73"/>
        <v>168.09383888796953</v>
      </c>
      <c r="CL12" s="35">
        <f t="shared" si="74"/>
        <v>135.37566480614552</v>
      </c>
      <c r="CM12" s="35">
        <f t="shared" si="75"/>
        <v>207.07604337849008</v>
      </c>
      <c r="CN12" s="35">
        <f t="shared" si="76"/>
        <v>170.20732550781617</v>
      </c>
      <c r="CO12" s="35">
        <f t="shared" si="77"/>
        <v>161.63342725141186</v>
      </c>
      <c r="CP12" s="35">
        <f t="shared" si="78"/>
        <v>120.12374328231036</v>
      </c>
      <c r="CQ12" s="35">
        <f t="shared" si="79"/>
        <v>122.13213940724745</v>
      </c>
      <c r="CR12" s="35">
        <f t="shared" si="80"/>
        <v>94.257681772615797</v>
      </c>
      <c r="CS12" s="35">
        <f t="shared" si="81"/>
        <v>55.517503876432301</v>
      </c>
      <c r="CT12" s="35">
        <f t="shared" si="82"/>
        <v>16.188171681463746</v>
      </c>
      <c r="CU12" s="35">
        <f t="shared" si="83"/>
        <v>6.178716034192699</v>
      </c>
      <c r="CV12" s="35">
        <f t="shared" si="84"/>
        <v>44.976078020889084</v>
      </c>
      <c r="CW12" s="35">
        <f t="shared" si="85"/>
        <v>169.77477727684922</v>
      </c>
      <c r="CX12" s="35">
        <f t="shared" si="86"/>
        <v>136.72942145420697</v>
      </c>
      <c r="CY12" s="35">
        <f t="shared" si="87"/>
        <v>209.14680381227498</v>
      </c>
      <c r="CZ12" s="35">
        <f t="shared" si="88"/>
        <v>171.90939876289434</v>
      </c>
      <c r="DA12" s="35">
        <f t="shared" si="89"/>
        <v>163.24976152392597</v>
      </c>
      <c r="DB12" s="35">
        <f t="shared" si="90"/>
        <v>121.32498071513346</v>
      </c>
      <c r="DC12" s="35">
        <f t="shared" si="91"/>
        <v>123.35346080131993</v>
      </c>
      <c r="DD12" s="35">
        <f t="shared" si="92"/>
        <v>95.20025859034196</v>
      </c>
      <c r="DE12" s="35">
        <f t="shared" si="93"/>
        <v>56.072678915196626</v>
      </c>
      <c r="DF12" s="35">
        <f t="shared" si="94"/>
        <v>16.350053398278384</v>
      </c>
      <c r="DG12" s="35">
        <f t="shared" si="95"/>
        <v>6.2405031945346261</v>
      </c>
      <c r="DH12" s="35">
        <f t="shared" si="96"/>
        <v>45.425838801097974</v>
      </c>
      <c r="DI12" s="35">
        <f t="shared" si="97"/>
        <v>171.4725250496177</v>
      </c>
      <c r="DJ12" s="35">
        <f t="shared" si="98"/>
        <v>138.09671566874906</v>
      </c>
      <c r="DK12" s="35">
        <f t="shared" si="99"/>
        <v>211.23827185039772</v>
      </c>
      <c r="DL12" s="35">
        <f t="shared" si="100"/>
        <v>173.62849275052329</v>
      </c>
      <c r="DM12" s="35">
        <f t="shared" si="101"/>
        <v>164.88225913916523</v>
      </c>
      <c r="DN12" s="35">
        <f t="shared" si="102"/>
        <v>122.53823052228481</v>
      </c>
      <c r="DO12" s="35">
        <f t="shared" si="103"/>
        <v>124.58699540933313</v>
      </c>
      <c r="DP12" s="35">
        <f t="shared" si="104"/>
        <v>96.152261176245375</v>
      </c>
      <c r="DQ12" s="35">
        <f t="shared" si="105"/>
        <v>56.63340570434859</v>
      </c>
      <c r="DR12" s="35">
        <f t="shared" si="106"/>
        <v>16.513553932261168</v>
      </c>
      <c r="DS12" s="35">
        <f t="shared" si="107"/>
        <v>6.3029082264799721</v>
      </c>
      <c r="DT12" s="35">
        <f t="shared" si="108"/>
        <v>45.880097189108952</v>
      </c>
      <c r="DU12" s="35">
        <f t="shared" si="109"/>
        <v>173.18725030011387</v>
      </c>
      <c r="DV12" s="35">
        <f t="shared" si="110"/>
        <v>139.47768282543655</v>
      </c>
      <c r="DW12" s="35">
        <f t="shared" si="111"/>
        <v>213.35065456890169</v>
      </c>
      <c r="DX12" s="35">
        <f t="shared" si="112"/>
        <v>175.36477767802853</v>
      </c>
      <c r="DY12" s="35">
        <f t="shared" si="113"/>
        <v>166.53108173055688</v>
      </c>
      <c r="DZ12" s="35">
        <f t="shared" si="114"/>
        <v>123.76361282750766</v>
      </c>
      <c r="EA12" s="35">
        <f t="shared" si="115"/>
        <v>125.83286536342646</v>
      </c>
      <c r="EB12" s="35">
        <f t="shared" si="116"/>
        <v>97.113783788007837</v>
      </c>
      <c r="EC12" s="35">
        <f t="shared" si="117"/>
        <v>57.199739761392074</v>
      </c>
      <c r="ED12" s="35">
        <f t="shared" si="118"/>
        <v>16.67868947158378</v>
      </c>
      <c r="EE12" s="35">
        <f t="shared" si="119"/>
        <v>6.3659373087447717</v>
      </c>
      <c r="EF12" s="35">
        <f t="shared" si="120"/>
        <v>46.338898161000039</v>
      </c>
      <c r="EG12" s="35">
        <f t="shared" si="121"/>
        <v>174.91912280311502</v>
      </c>
      <c r="EH12" s="35">
        <f t="shared" si="122"/>
        <v>140.87245965369092</v>
      </c>
      <c r="EI12" s="35">
        <f t="shared" si="123"/>
        <v>215.48416111459071</v>
      </c>
      <c r="EJ12" s="35">
        <f t="shared" si="124"/>
        <v>177.11842545480883</v>
      </c>
      <c r="EK12" s="35">
        <f t="shared" si="125"/>
        <v>168.19639254786244</v>
      </c>
      <c r="EL12" s="35">
        <f t="shared" si="126"/>
        <v>125.00124895578273</v>
      </c>
      <c r="EM12" s="35">
        <f t="shared" si="127"/>
        <v>127.09119401706073</v>
      </c>
      <c r="EN12" s="35">
        <f t="shared" si="128"/>
        <v>98.084921625887915</v>
      </c>
      <c r="EO12" s="35">
        <f t="shared" si="129"/>
        <v>57.771737159005994</v>
      </c>
      <c r="EP12" s="35">
        <f t="shared" si="130"/>
        <v>16.845476366299618</v>
      </c>
      <c r="EQ12" s="35">
        <f t="shared" si="131"/>
        <v>6.4295966818322192</v>
      </c>
      <c r="ER12" s="35">
        <f t="shared" si="132"/>
        <v>46.802287142610041</v>
      </c>
      <c r="ES12" s="35">
        <f t="shared" si="133"/>
        <v>176.66831403114617</v>
      </c>
      <c r="ET12" s="35">
        <f t="shared" si="134"/>
        <v>142.28118425022782</v>
      </c>
      <c r="EU12" s="35">
        <f t="shared" si="135"/>
        <v>217.63900272573662</v>
      </c>
      <c r="EV12" s="35">
        <f t="shared" si="136"/>
        <v>178.88960970935693</v>
      </c>
      <c r="EW12" s="35">
        <f t="shared" si="137"/>
        <v>169.87835647334106</v>
      </c>
      <c r="EX12" s="35">
        <f t="shared" si="138"/>
        <v>126.25126144534056</v>
      </c>
      <c r="EY12" s="35">
        <f t="shared" si="139"/>
        <v>128.36210595723134</v>
      </c>
      <c r="EZ12" s="35">
        <f t="shared" si="140"/>
        <v>99.06577084214679</v>
      </c>
      <c r="FA12" s="35">
        <f t="shared" si="141"/>
        <v>58.349454530596056</v>
      </c>
      <c r="FB12" s="35">
        <f t="shared" si="142"/>
        <v>17.013931129962614</v>
      </c>
      <c r="FC12" s="35">
        <f t="shared" si="143"/>
        <v>6.4938926486505411</v>
      </c>
      <c r="FD12" s="35">
        <f t="shared" si="144"/>
        <v>47.270310014036141</v>
      </c>
      <c r="FE12" s="35">
        <f t="shared" si="145"/>
        <v>178.43499717145764</v>
      </c>
      <c r="FF12" s="35">
        <f t="shared" si="146"/>
        <v>143.70399609273011</v>
      </c>
      <c r="FG12" s="35">
        <f t="shared" si="147"/>
        <v>219.81539275299397</v>
      </c>
      <c r="FH12" s="35">
        <f t="shared" si="148"/>
        <v>180.67850580645052</v>
      </c>
      <c r="FI12" s="35">
        <f t="shared" si="149"/>
        <v>171.57714003807448</v>
      </c>
      <c r="FJ12" s="35">
        <f t="shared" si="150"/>
        <v>127.51377405979397</v>
      </c>
      <c r="FK12" s="35">
        <f t="shared" si="151"/>
        <v>129.64572701680365</v>
      </c>
      <c r="FL12" s="35">
        <f t="shared" si="152"/>
        <v>100.05642855056826</v>
      </c>
      <c r="FM12" s="35">
        <f t="shared" si="153"/>
        <v>58.932949075902016</v>
      </c>
      <c r="FN12" s="35">
        <f t="shared" si="154"/>
        <v>17.184070441262239</v>
      </c>
      <c r="FO12" s="35">
        <f t="shared" si="155"/>
        <v>6.558831575137047</v>
      </c>
      <c r="FP12" s="35">
        <f t="shared" si="156"/>
        <v>47.743013114176506</v>
      </c>
      <c r="FQ12" s="35">
        <f t="shared" si="157"/>
        <v>180.21934714317223</v>
      </c>
      <c r="FR12" s="35">
        <f t="shared" si="158"/>
        <v>145.14103605365742</v>
      </c>
      <c r="FS12" s="35">
        <f t="shared" si="159"/>
        <v>222.01354668052392</v>
      </c>
      <c r="FT12" s="35">
        <f t="shared" si="160"/>
        <v>182.48529086451504</v>
      </c>
      <c r="FU12" s="35">
        <f t="shared" si="161"/>
        <v>173.29291143845523</v>
      </c>
      <c r="FV12" s="35">
        <f t="shared" si="162"/>
        <v>128.7889118003919</v>
      </c>
      <c r="FW12" s="35">
        <f t="shared" si="163"/>
        <v>130.9421842869717</v>
      </c>
      <c r="FX12" s="35">
        <f t="shared" si="164"/>
        <v>101.05699283607395</v>
      </c>
      <c r="FY12" s="35">
        <f t="shared" si="165"/>
        <v>59.522278566661036</v>
      </c>
      <c r="FZ12" s="35">
        <f t="shared" si="166"/>
        <v>17.355911145674863</v>
      </c>
      <c r="GA12" s="35">
        <f t="shared" si="167"/>
        <v>6.6244198908884178</v>
      </c>
      <c r="GB12" s="35">
        <f t="shared" si="168"/>
        <v>48.220443245318272</v>
      </c>
      <c r="GC12" s="35">
        <f t="shared" si="169"/>
        <v>182.02154061460396</v>
      </c>
      <c r="GD12" s="35">
        <f t="shared" si="170"/>
        <v>146.592446414194</v>
      </c>
      <c r="GE12" s="35">
        <f t="shared" si="171"/>
        <v>224.23368214732915</v>
      </c>
      <c r="GF12" s="35">
        <f t="shared" si="172"/>
        <v>184.31014377316018</v>
      </c>
      <c r="GG12" s="35">
        <f t="shared" si="173"/>
        <v>175.02584055283978</v>
      </c>
      <c r="GH12" s="35">
        <f t="shared" si="174"/>
        <v>130.07680091839583</v>
      </c>
      <c r="GI12" s="35">
        <f t="shared" si="175"/>
        <v>132.25160612984141</v>
      </c>
      <c r="GJ12" s="35">
        <f t="shared" si="176"/>
        <v>102.06756276443468</v>
      </c>
      <c r="GK12" s="35">
        <f t="shared" si="177"/>
        <v>60.11750135232765</v>
      </c>
      <c r="GL12" s="35">
        <f t="shared" si="178"/>
        <v>17.529470257131614</v>
      </c>
      <c r="GM12" s="35">
        <f t="shared" si="179"/>
        <v>6.690664089797302</v>
      </c>
      <c r="GN12" s="35">
        <f t="shared" si="180"/>
        <v>48.702647677771452</v>
      </c>
      <c r="GO12" s="35">
        <f t="shared" si="181"/>
        <v>183.84175602075001</v>
      </c>
      <c r="GP12" s="35">
        <f t="shared" si="182"/>
        <v>148.05837087833595</v>
      </c>
      <c r="GQ12" s="35">
        <f t="shared" si="183"/>
        <v>226.47601896880244</v>
      </c>
      <c r="GR12" s="35">
        <f t="shared" si="184"/>
        <v>186.15324521089178</v>
      </c>
      <c r="GS12" s="35">
        <f t="shared" si="185"/>
        <v>176.77609895836818</v>
      </c>
      <c r="GT12" s="35">
        <f t="shared" si="186"/>
        <v>131.3775689275798</v>
      </c>
      <c r="GU12" s="35">
        <f t="shared" si="187"/>
        <v>133.57412219113982</v>
      </c>
      <c r="GV12" s="35">
        <f t="shared" si="188"/>
        <v>103.08823839207903</v>
      </c>
      <c r="GW12" s="35">
        <f t="shared" si="189"/>
        <v>60.718676365850925</v>
      </c>
      <c r="GX12" s="35">
        <f t="shared" si="190"/>
        <v>17.704764959702931</v>
      </c>
      <c r="GY12" s="35">
        <f t="shared" si="191"/>
        <v>6.7575707306952753</v>
      </c>
      <c r="GZ12" s="35">
        <f t="shared" si="192"/>
        <v>49.189674154549166</v>
      </c>
      <c r="HA12" s="35">
        <f t="shared" si="193"/>
        <v>185.6801735809575</v>
      </c>
      <c r="HB12" s="35">
        <f t="shared" si="194"/>
        <v>149.53895458711932</v>
      </c>
      <c r="HC12" s="35">
        <f t="shared" si="195"/>
        <v>228.74077915849045</v>
      </c>
      <c r="HD12" s="35">
        <f t="shared" si="196"/>
        <v>188.0147776630007</v>
      </c>
      <c r="HE12" s="35">
        <f t="shared" si="197"/>
        <v>178.54385994795186</v>
      </c>
      <c r="HF12" s="35">
        <f t="shared" si="198"/>
        <v>132.69134461685559</v>
      </c>
      <c r="HG12" s="35">
        <f t="shared" si="199"/>
        <v>134.90986341305123</v>
      </c>
      <c r="HH12" s="35">
        <f t="shared" si="200"/>
        <v>104.11912077599983</v>
      </c>
      <c r="HI12" s="35">
        <f t="shared" si="201"/>
        <v>61.325863129509436</v>
      </c>
      <c r="HJ12" s="35">
        <f t="shared" si="202"/>
        <v>17.88181260929996</v>
      </c>
      <c r="HK12" s="35">
        <f t="shared" si="203"/>
        <v>6.8251464380022284</v>
      </c>
      <c r="HL12" s="35">
        <f t="shared" si="204"/>
        <v>49.681570896094655</v>
      </c>
      <c r="HM12" s="35">
        <f t="shared" si="205"/>
        <v>187.53697531676707</v>
      </c>
      <c r="HN12" s="35">
        <f t="shared" si="206"/>
        <v>151.03434413299053</v>
      </c>
      <c r="HO12" s="35">
        <f t="shared" si="207"/>
        <v>231.02818695007537</v>
      </c>
      <c r="HP12" s="35">
        <f t="shared" si="208"/>
        <v>189.8949254396307</v>
      </c>
      <c r="HQ12" s="35">
        <f t="shared" si="209"/>
        <v>180.32929854743139</v>
      </c>
      <c r="HR12" s="35">
        <f t="shared" si="210"/>
        <v>134.01825806302415</v>
      </c>
      <c r="HS12" s="35">
        <f t="shared" si="211"/>
        <v>136.25896204718174</v>
      </c>
      <c r="HT12" s="35">
        <f t="shared" si="212"/>
        <v>105.16031198375983</v>
      </c>
      <c r="HU12" s="35">
        <f t="shared" si="213"/>
        <v>61.939121760804532</v>
      </c>
      <c r="HV12" s="35">
        <f t="shared" si="214"/>
        <v>18.060630735392959</v>
      </c>
      <c r="HW12" s="35">
        <f t="shared" si="215"/>
        <v>6.8933979023822509</v>
      </c>
      <c r="HX12" s="35">
        <f t="shared" si="216"/>
        <v>50.1783866050556</v>
      </c>
      <c r="HY12" s="35">
        <f t="shared" si="217"/>
        <v>189.41234506993473</v>
      </c>
      <c r="HZ12" s="35">
        <f t="shared" si="218"/>
        <v>152.54468757432042</v>
      </c>
      <c r="IA12" s="35">
        <f t="shared" si="219"/>
        <v>233.33846881957612</v>
      </c>
      <c r="IB12" s="35">
        <f t="shared" si="220"/>
        <v>191.79387469402701</v>
      </c>
      <c r="IC12" s="35">
        <f t="shared" si="221"/>
        <v>182.13259153290571</v>
      </c>
      <c r="ID12" s="35">
        <f t="shared" si="222"/>
        <v>135.3584406436544</v>
      </c>
      <c r="IE12" s="35">
        <f t="shared" si="223"/>
        <v>137.62155166765356</v>
      </c>
      <c r="IF12" s="35">
        <f t="shared" si="224"/>
        <v>106.21191510359742</v>
      </c>
      <c r="IG12" s="35">
        <f t="shared" si="225"/>
        <v>62.55851297841258</v>
      </c>
      <c r="IH12" s="35">
        <f t="shared" si="226"/>
        <v>18.241237042746889</v>
      </c>
      <c r="II12" s="35">
        <f t="shared" si="227"/>
        <v>6.9623318814060733</v>
      </c>
      <c r="IJ12" s="35">
        <f t="shared" si="228"/>
        <v>50.680170471106159</v>
      </c>
      <c r="IK12" s="35">
        <f t="shared" si="229"/>
        <v>191.30646852063407</v>
      </c>
      <c r="IL12" s="35">
        <f t="shared" si="230"/>
        <v>154.07013445006362</v>
      </c>
      <c r="IM12" s="35">
        <f t="shared" si="231"/>
        <v>235.67185350777189</v>
      </c>
      <c r="IN12" s="35">
        <f t="shared" si="232"/>
        <v>193.71181344096729</v>
      </c>
      <c r="IO12" s="35">
        <f t="shared" si="233"/>
        <v>183.95391744823476</v>
      </c>
      <c r="IP12" s="35">
        <f t="shared" si="234"/>
        <v>136.71202505009094</v>
      </c>
      <c r="IQ12" s="35">
        <f t="shared" si="235"/>
        <v>138.99776718433009</v>
      </c>
      <c r="IR12" s="35">
        <f t="shared" si="236"/>
        <v>107.27403425463339</v>
      </c>
      <c r="IS12" s="35">
        <f t="shared" si="237"/>
        <v>63.184098108196707</v>
      </c>
      <c r="IT12" s="35">
        <f t="shared" si="238"/>
        <v>18.423649413174356</v>
      </c>
      <c r="IU12" s="35">
        <f t="shared" si="239"/>
        <v>7.0319552002201338</v>
      </c>
      <c r="IV12" s="35">
        <f t="shared" si="240"/>
        <v>51.186972175817218</v>
      </c>
      <c r="IW12" s="35">
        <f t="shared" si="241"/>
        <v>193.21953320584041</v>
      </c>
      <c r="IX12" s="35">
        <f t="shared" si="242"/>
        <v>155.61083579456425</v>
      </c>
      <c r="IY12" s="35">
        <f t="shared" si="243"/>
        <v>238.02857204284962</v>
      </c>
      <c r="IZ12" s="35">
        <f t="shared" si="244"/>
        <v>195.64893157537696</v>
      </c>
      <c r="JA12" s="35">
        <f t="shared" si="245"/>
        <v>185.79345662271712</v>
      </c>
      <c r="JB12" s="35">
        <f t="shared" si="246"/>
        <v>138.07914530059185</v>
      </c>
      <c r="JC12" s="35">
        <f t="shared" si="247"/>
        <v>140.38774485617338</v>
      </c>
      <c r="JD12" s="35">
        <f t="shared" si="248"/>
        <v>108.34677459717973</v>
      </c>
      <c r="JE12" s="35">
        <f t="shared" si="249"/>
        <v>63.815939089278672</v>
      </c>
      <c r="JF12" s="35">
        <f t="shared" si="250"/>
        <v>18.607885907306098</v>
      </c>
      <c r="JG12" s="35">
        <f t="shared" si="251"/>
        <v>7.1022747522223355</v>
      </c>
      <c r="JH12" s="35">
        <f t="shared" si="252"/>
        <v>51.698841897575392</v>
      </c>
      <c r="JI12" s="35">
        <f t="shared" si="253"/>
        <v>195.1517285378988</v>
      </c>
      <c r="JJ12" s="35">
        <f t="shared" si="254"/>
        <v>157.1669441525099</v>
      </c>
      <c r="JK12" s="35">
        <f t="shared" si="255"/>
        <v>240.40885776327812</v>
      </c>
      <c r="JL12" s="35">
        <f t="shared" si="256"/>
        <v>197.60542089113073</v>
      </c>
      <c r="JM12" s="35">
        <f t="shared" si="257"/>
        <v>187.6513911889443</v>
      </c>
      <c r="JN12" s="35">
        <f t="shared" si="258"/>
        <v>139.45993675359776</v>
      </c>
      <c r="JO12" s="35">
        <f t="shared" si="259"/>
        <v>141.79162230473511</v>
      </c>
      <c r="JP12" s="35">
        <f t="shared" si="260"/>
        <v>109.43024234315153</v>
      </c>
      <c r="JQ12" s="35">
        <f t="shared" si="261"/>
        <v>64.454098480171453</v>
      </c>
      <c r="JR12" s="35">
        <f t="shared" si="262"/>
        <v>18.793964766379158</v>
      </c>
      <c r="JS12" s="35">
        <f t="shared" si="263"/>
        <v>7.1732974997445593</v>
      </c>
      <c r="JT12" s="35">
        <f t="shared" si="264"/>
        <v>52.215830316551148</v>
      </c>
      <c r="JU12" s="35">
        <f t="shared" si="265"/>
        <v>197.1032458232778</v>
      </c>
      <c r="JV12" s="35">
        <f t="shared" si="266"/>
        <v>158.738613594035</v>
      </c>
      <c r="JW12" s="35">
        <f t="shared" si="267"/>
        <v>242.81294634091091</v>
      </c>
      <c r="JX12" s="35">
        <f t="shared" si="268"/>
        <v>199.58147510004204</v>
      </c>
      <c r="JY12" s="35">
        <f t="shared" si="269"/>
        <v>189.52790510083375</v>
      </c>
      <c r="JZ12" s="35">
        <f t="shared" si="270"/>
        <v>140.85453612113375</v>
      </c>
      <c r="KA12" s="35">
        <f t="shared" si="271"/>
        <v>143.20953852778246</v>
      </c>
      <c r="KB12" s="35">
        <f t="shared" si="272"/>
        <v>110.52454476658305</v>
      </c>
      <c r="KC12" s="35">
        <f t="shared" si="273"/>
        <v>65.098639464973175</v>
      </c>
      <c r="KD12" s="35">
        <f t="shared" si="274"/>
        <v>18.981904414042951</v>
      </c>
      <c r="KE12" s="35">
        <f t="shared" si="275"/>
        <v>7.2450304747420047</v>
      </c>
      <c r="KF12" s="35">
        <f t="shared" si="276"/>
        <v>52.73798861971666</v>
      </c>
      <c r="KG12" s="35">
        <f t="shared" si="277"/>
        <v>199.07427828151057</v>
      </c>
      <c r="KH12" s="35">
        <f t="shared" si="278"/>
        <v>160.32599972997536</v>
      </c>
      <c r="KI12" s="35">
        <f t="shared" si="279"/>
        <v>245.24107580432002</v>
      </c>
      <c r="KJ12" s="35">
        <f t="shared" si="280"/>
        <v>201.57728985104245</v>
      </c>
      <c r="KK12" s="35">
        <f t="shared" si="281"/>
        <v>191.42318415184209</v>
      </c>
      <c r="KL12" s="35">
        <f t="shared" si="282"/>
        <v>142.26308148234509</v>
      </c>
      <c r="KM12" s="35">
        <f t="shared" si="283"/>
        <v>144.64163391306028</v>
      </c>
      <c r="KN12" s="35">
        <f t="shared" si="284"/>
        <v>111.62979021424889</v>
      </c>
      <c r="KO12" s="35">
        <f t="shared" si="285"/>
        <v>65.74962585962291</v>
      </c>
      <c r="KP12" s="35">
        <f t="shared" si="286"/>
        <v>19.171723458183379</v>
      </c>
      <c r="KQ12" s="35">
        <f t="shared" si="287"/>
        <v>7.3174807794894248</v>
      </c>
      <c r="KR12" s="35">
        <f t="shared" si="288"/>
        <v>53.265368505913827</v>
      </c>
      <c r="KS12" s="35">
        <f t="shared" si="289"/>
        <v>201.06502106432569</v>
      </c>
      <c r="KT12" s="35">
        <f t="shared" si="290"/>
        <v>161.92925972727511</v>
      </c>
      <c r="KU12" s="35">
        <f t="shared" si="291"/>
        <v>247.69348656236323</v>
      </c>
      <c r="KV12" s="35">
        <f t="shared" si="292"/>
        <v>203.59306274955287</v>
      </c>
      <c r="KW12" s="35">
        <f t="shared" si="293"/>
        <v>193.33741599336051</v>
      </c>
      <c r="KX12" s="35">
        <f t="shared" si="294"/>
        <v>143.68571229716855</v>
      </c>
      <c r="KY12" s="35">
        <f t="shared" si="295"/>
        <v>146.08805025219087</v>
      </c>
      <c r="KZ12" s="35">
        <f t="shared" si="296"/>
        <v>112.74608811639138</v>
      </c>
      <c r="LA12" s="35">
        <f t="shared" si="297"/>
        <v>66.407122118219135</v>
      </c>
      <c r="LB12" s="35">
        <f t="shared" si="298"/>
        <v>19.363440692765213</v>
      </c>
      <c r="LC12" s="35">
        <f t="shared" si="299"/>
        <v>7.3906555872843187</v>
      </c>
      <c r="LD12" s="35">
        <f t="shared" si="300"/>
        <v>53.798022190972965</v>
      </c>
      <c r="LE12" s="35">
        <f t="shared" si="301"/>
        <v>203.07567127496895</v>
      </c>
      <c r="LF12" s="35">
        <f t="shared" si="302"/>
        <v>163.54855232454787</v>
      </c>
      <c r="LG12" s="35">
        <f t="shared" si="303"/>
        <v>250.17042142798687</v>
      </c>
      <c r="LH12" s="35">
        <f t="shared" si="304"/>
        <v>205.6289933770484</v>
      </c>
      <c r="LI12" s="35">
        <f t="shared" si="305"/>
        <v>195.27079015329412</v>
      </c>
      <c r="LJ12" s="35">
        <f t="shared" si="306"/>
        <v>145.12256942014022</v>
      </c>
      <c r="LK12" s="35">
        <f t="shared" si="307"/>
        <v>147.54893075471279</v>
      </c>
      <c r="LL12" s="35">
        <f t="shared" si="308"/>
        <v>113.87354899755529</v>
      </c>
      <c r="LM12" s="35">
        <f t="shared" si="309"/>
        <v>67.071193339401333</v>
      </c>
      <c r="LN12" s="35">
        <f t="shared" si="310"/>
        <v>19.557075099692867</v>
      </c>
      <c r="LO12" s="35">
        <f t="shared" si="311"/>
        <v>7.4645621431571616</v>
      </c>
      <c r="LP12" s="35">
        <f t="shared" si="312"/>
        <v>54.336002412882692</v>
      </c>
      <c r="LQ12" s="35">
        <f t="shared" si="313"/>
        <v>205.10642798771863</v>
      </c>
      <c r="LR12" s="35">
        <f t="shared" si="314"/>
        <v>165.18403784779335</v>
      </c>
      <c r="LS12" s="35">
        <f t="shared" si="315"/>
        <v>252.67212564226674</v>
      </c>
      <c r="LT12" s="35">
        <f t="shared" si="316"/>
        <v>207.68528331081887</v>
      </c>
      <c r="LU12" s="35">
        <f t="shared" si="317"/>
        <v>197.22349805482705</v>
      </c>
      <c r="LV12" s="35">
        <f t="shared" si="318"/>
        <v>146.57379511434164</v>
      </c>
      <c r="LW12" s="35">
        <f t="shared" si="319"/>
        <v>149.02442006225991</v>
      </c>
      <c r="LX12" s="35">
        <f t="shared" si="320"/>
        <v>115.01228448753085</v>
      </c>
      <c r="LY12" s="35">
        <f t="shared" si="321"/>
        <v>67.74190527279535</v>
      </c>
      <c r="LZ12" s="35">
        <f t="shared" si="322"/>
        <v>19.752645850689795</v>
      </c>
      <c r="MA12" s="35">
        <f t="shared" si="323"/>
        <v>7.539207764588733</v>
      </c>
      <c r="MB12" s="35">
        <f t="shared" si="324"/>
        <v>54.879362437011523</v>
      </c>
      <c r="MC12" s="35">
        <f t="shared" si="325"/>
        <v>207.15749226759581</v>
      </c>
      <c r="MD12" s="35">
        <f t="shared" si="326"/>
        <v>166.83587822627129</v>
      </c>
      <c r="ME12" s="35">
        <f t="shared" si="327"/>
        <v>255.1988468986894</v>
      </c>
      <c r="MF12" s="35">
        <f t="shared" si="328"/>
        <v>209.76213614392705</v>
      </c>
      <c r="MG12" s="35">
        <f t="shared" si="329"/>
        <v>199.19573303537533</v>
      </c>
      <c r="MH12" s="35">
        <f t="shared" si="330"/>
        <v>148.03953306548505</v>
      </c>
      <c r="MI12" s="35">
        <f t="shared" si="331"/>
        <v>150.51466426288252</v>
      </c>
      <c r="MJ12" s="35">
        <f t="shared" si="332"/>
        <v>116.16240733240616</v>
      </c>
      <c r="MK12" s="35">
        <f t="shared" si="333"/>
        <v>68.419324325523306</v>
      </c>
      <c r="ML12" s="35">
        <f t="shared" si="334"/>
        <v>19.950172309196695</v>
      </c>
      <c r="MM12" s="35">
        <f t="shared" si="335"/>
        <v>7.6145998422346199</v>
      </c>
      <c r="MN12" s="35">
        <f t="shared" si="336"/>
        <v>55.428156061381635</v>
      </c>
      <c r="MO12" s="35">
        <f t="shared" si="337"/>
        <v>209.22906719027176</v>
      </c>
      <c r="MP12" s="35">
        <f t="shared" si="338"/>
        <v>168.50423700853401</v>
      </c>
      <c r="MQ12" s="35">
        <f t="shared" si="339"/>
        <v>257.7508353676763</v>
      </c>
      <c r="MR12" s="35">
        <f t="shared" si="340"/>
        <v>211.85975750536633</v>
      </c>
      <c r="MS12" s="35">
        <f t="shared" si="341"/>
        <v>201.18769036572908</v>
      </c>
      <c r="MT12" s="35">
        <f t="shared" si="342"/>
        <v>149.5199283961399</v>
      </c>
      <c r="MU12" s="35">
        <f t="shared" si="343"/>
        <v>152.01981090551135</v>
      </c>
      <c r="MV12" s="35">
        <f t="shared" si="344"/>
        <v>117.32403140573022</v>
      </c>
      <c r="MW12" s="35">
        <f t="shared" si="345"/>
        <v>69.103517568778543</v>
      </c>
      <c r="MX12" s="35">
        <f t="shared" si="346"/>
        <v>20.149674032288662</v>
      </c>
      <c r="MY12" s="35">
        <f t="shared" si="347"/>
        <v>7.690745840656966</v>
      </c>
      <c r="MZ12" s="35">
        <f t="shared" si="348"/>
        <v>55.982437621995452</v>
      </c>
      <c r="NA12" s="35">
        <f t="shared" si="349"/>
        <v>211.32135786217449</v>
      </c>
      <c r="NB12" s="35">
        <f t="shared" si="350"/>
        <v>170.18927937861935</v>
      </c>
      <c r="NC12" s="35">
        <f t="shared" si="351"/>
        <v>260.32834372135306</v>
      </c>
      <c r="ND12" s="35">
        <f t="shared" si="352"/>
        <v>213.97835508041999</v>
      </c>
      <c r="NE12" s="35">
        <f t="shared" si="353"/>
        <v>203.19956726938636</v>
      </c>
      <c r="NF12" s="35">
        <f t="shared" si="354"/>
        <v>151.0151276801013</v>
      </c>
      <c r="NG12" s="35">
        <f t="shared" si="355"/>
        <v>153.54000901456646</v>
      </c>
      <c r="NH12" s="35">
        <f t="shared" si="356"/>
        <v>118.49727171978753</v>
      </c>
      <c r="NI12" s="35">
        <f t="shared" si="357"/>
        <v>69.79455274446633</v>
      </c>
      <c r="NK12" s="61">
        <f t="shared" si="361"/>
        <v>555.31700000000001</v>
      </c>
      <c r="NL12" s="61">
        <f t="shared" si="358"/>
        <v>1225.6890000000001</v>
      </c>
      <c r="NM12" s="61">
        <f t="shared" si="358"/>
        <v>1237.9458900000002</v>
      </c>
      <c r="NN12" s="61">
        <f t="shared" si="358"/>
        <v>1250.3253489000001</v>
      </c>
      <c r="NO12" s="61">
        <f t="shared" si="358"/>
        <v>1262.828602389</v>
      </c>
      <c r="NP12" s="61">
        <f t="shared" si="358"/>
        <v>1275.4568884128901</v>
      </c>
      <c r="NQ12" s="61">
        <f t="shared" si="358"/>
        <v>1288.211457297019</v>
      </c>
      <c r="NR12" s="61">
        <f t="shared" si="358"/>
        <v>1301.0935718699891</v>
      </c>
      <c r="NS12" s="61">
        <f t="shared" si="358"/>
        <v>1314.1045075886889</v>
      </c>
      <c r="NT12" s="61">
        <f t="shared" si="358"/>
        <v>1327.2455526645761</v>
      </c>
      <c r="NU12" s="61">
        <f t="shared" si="358"/>
        <v>1340.5180081912215</v>
      </c>
      <c r="NV12" s="61">
        <f t="shared" si="358"/>
        <v>1353.9231882731342</v>
      </c>
      <c r="NW12" s="61">
        <f t="shared" si="358"/>
        <v>1367.4624201558649</v>
      </c>
      <c r="NX12" s="61">
        <f t="shared" si="358"/>
        <v>1381.137044357424</v>
      </c>
      <c r="NY12" s="61">
        <f t="shared" si="358"/>
        <v>1394.9484148009983</v>
      </c>
      <c r="NZ12" s="61">
        <f t="shared" si="358"/>
        <v>1408.8978989490081</v>
      </c>
      <c r="OA12" s="61">
        <f t="shared" si="358"/>
        <v>1422.9868779384985</v>
      </c>
      <c r="OB12" s="61">
        <f t="shared" si="359"/>
        <v>1437.2167467178831</v>
      </c>
      <c r="OC12" s="61">
        <f t="shared" si="359"/>
        <v>1451.5889141850621</v>
      </c>
      <c r="OD12" s="61">
        <f t="shared" si="359"/>
        <v>1466.1048033269128</v>
      </c>
      <c r="OE12" s="61">
        <f t="shared" si="359"/>
        <v>1480.7658513601816</v>
      </c>
      <c r="OF12" s="61">
        <f t="shared" si="359"/>
        <v>1495.5735098737837</v>
      </c>
      <c r="OG12" s="61">
        <f t="shared" si="359"/>
        <v>1510.5292449725216</v>
      </c>
      <c r="OH12" s="61">
        <f t="shared" si="359"/>
        <v>1525.6345374222469</v>
      </c>
      <c r="OI12" s="61">
        <f t="shared" si="359"/>
        <v>1540.8908827964694</v>
      </c>
      <c r="OJ12" s="61">
        <f t="shared" si="359"/>
        <v>1556.299791624434</v>
      </c>
      <c r="OK12" s="61">
        <f t="shared" si="359"/>
        <v>1571.862789540678</v>
      </c>
      <c r="OL12" s="61">
        <f t="shared" si="359"/>
        <v>1587.5814174360853</v>
      </c>
      <c r="OM12" s="61">
        <f t="shared" si="359"/>
        <v>1603.4572316104461</v>
      </c>
      <c r="ON12" s="61">
        <f t="shared" si="359"/>
        <v>1619.4918039265506</v>
      </c>
      <c r="OO12" s="61">
        <f t="shared" si="359"/>
        <v>1635.6867219658159</v>
      </c>
    </row>
    <row r="13" spans="1:405" x14ac:dyDescent="0.25">
      <c r="A13" s="12" t="s">
        <v>51</v>
      </c>
      <c r="B13" s="22">
        <v>0.61</v>
      </c>
      <c r="C13" s="22">
        <v>0.60899999999999999</v>
      </c>
      <c r="D13" s="22">
        <v>1.423</v>
      </c>
      <c r="E13" s="22">
        <v>4.1390000000000002</v>
      </c>
      <c r="F13" s="22">
        <v>4.6920000000000002</v>
      </c>
      <c r="G13" s="22">
        <v>6.383</v>
      </c>
      <c r="H13" s="22">
        <v>5.202</v>
      </c>
      <c r="I13" s="22">
        <v>6.593</v>
      </c>
      <c r="J13" s="22">
        <v>5.0199999999999996</v>
      </c>
      <c r="K13" s="22">
        <v>3.794</v>
      </c>
      <c r="L13" s="22">
        <v>2.2639999999999998</v>
      </c>
      <c r="M13" s="22">
        <v>0.90100000000000002</v>
      </c>
      <c r="N13" s="22">
        <v>0.89200000000000002</v>
      </c>
      <c r="O13" s="22">
        <v>0.36</v>
      </c>
      <c r="P13" s="22">
        <v>2.1850000000000001</v>
      </c>
      <c r="Q13" s="22">
        <v>6.0069999999999997</v>
      </c>
      <c r="R13" s="22">
        <v>5.3920000000000003</v>
      </c>
      <c r="S13" s="22">
        <v>10.063000000000001</v>
      </c>
      <c r="T13" s="22">
        <v>11.978</v>
      </c>
      <c r="U13" s="22">
        <v>8.8569999999999993</v>
      </c>
      <c r="V13" s="22">
        <v>10.368</v>
      </c>
      <c r="W13" s="22">
        <v>9.2899999999999991</v>
      </c>
      <c r="X13" s="22">
        <v>7.7720000000000002</v>
      </c>
      <c r="Y13" s="22">
        <v>3.6970000000000001</v>
      </c>
      <c r="Z13" s="35">
        <f t="shared" si="360"/>
        <v>0.90092000000000005</v>
      </c>
      <c r="AA13" s="35">
        <f t="shared" si="11"/>
        <v>0.36359999999999998</v>
      </c>
      <c r="AB13" s="35">
        <f t="shared" si="12"/>
        <v>2.2068500000000002</v>
      </c>
      <c r="AC13" s="35">
        <f t="shared" si="13"/>
        <v>6.0670699999999993</v>
      </c>
      <c r="AD13" s="35">
        <f t="shared" si="14"/>
        <v>5.4459200000000001</v>
      </c>
      <c r="AE13" s="35">
        <f t="shared" si="15"/>
        <v>10.163630000000001</v>
      </c>
      <c r="AF13" s="35">
        <f t="shared" si="16"/>
        <v>12.09778</v>
      </c>
      <c r="AG13" s="35">
        <f t="shared" si="17"/>
        <v>8.94557</v>
      </c>
      <c r="AH13" s="35">
        <f t="shared" si="18"/>
        <v>10.471680000000001</v>
      </c>
      <c r="AI13" s="35">
        <f t="shared" si="19"/>
        <v>9.3828999999999994</v>
      </c>
      <c r="AJ13" s="35">
        <f t="shared" si="20"/>
        <v>7.8497200000000005</v>
      </c>
      <c r="AK13" s="35">
        <f t="shared" si="21"/>
        <v>3.7339700000000002</v>
      </c>
      <c r="AL13" s="35">
        <f t="shared" si="22"/>
        <v>0.9099292000000001</v>
      </c>
      <c r="AM13" s="35">
        <f t="shared" si="23"/>
        <v>0.36723600000000001</v>
      </c>
      <c r="AN13" s="35">
        <f t="shared" si="24"/>
        <v>2.2289185000000002</v>
      </c>
      <c r="AO13" s="35">
        <f t="shared" si="25"/>
        <v>6.1277406999999995</v>
      </c>
      <c r="AP13" s="35">
        <f t="shared" si="26"/>
        <v>5.5003792000000002</v>
      </c>
      <c r="AQ13" s="35">
        <f t="shared" si="27"/>
        <v>10.265266300000002</v>
      </c>
      <c r="AR13" s="35">
        <f t="shared" si="28"/>
        <v>12.218757800000001</v>
      </c>
      <c r="AS13" s="35">
        <f t="shared" si="29"/>
        <v>9.0350257000000003</v>
      </c>
      <c r="AT13" s="35">
        <f t="shared" si="30"/>
        <v>10.576396800000001</v>
      </c>
      <c r="AU13" s="35">
        <f t="shared" si="31"/>
        <v>9.4767289999999988</v>
      </c>
      <c r="AV13" s="35">
        <f t="shared" si="32"/>
        <v>7.9282172000000006</v>
      </c>
      <c r="AW13" s="35">
        <f t="shared" si="33"/>
        <v>3.7713097000000002</v>
      </c>
      <c r="AX13" s="35">
        <f t="shared" si="34"/>
        <v>0.91902849200000014</v>
      </c>
      <c r="AY13" s="35">
        <f t="shared" si="35"/>
        <v>0.37090835999999999</v>
      </c>
      <c r="AZ13" s="35">
        <f t="shared" si="36"/>
        <v>2.2512076850000002</v>
      </c>
      <c r="BA13" s="35">
        <f t="shared" si="37"/>
        <v>6.1890181069999999</v>
      </c>
      <c r="BB13" s="35">
        <f t="shared" si="38"/>
        <v>5.5553829920000002</v>
      </c>
      <c r="BC13" s="35">
        <f t="shared" si="39"/>
        <v>10.367918963000003</v>
      </c>
      <c r="BD13" s="35">
        <f t="shared" si="40"/>
        <v>12.340945378000001</v>
      </c>
      <c r="BE13" s="35">
        <f t="shared" si="41"/>
        <v>9.125375957000001</v>
      </c>
      <c r="BF13" s="35">
        <f t="shared" si="42"/>
        <v>10.682160768000001</v>
      </c>
      <c r="BG13" s="35">
        <f t="shared" si="43"/>
        <v>9.5714962899999989</v>
      </c>
      <c r="BH13" s="35">
        <f t="shared" si="44"/>
        <v>8.0074993719999998</v>
      </c>
      <c r="BI13" s="35">
        <f t="shared" si="45"/>
        <v>3.8090227970000003</v>
      </c>
      <c r="BJ13" s="35">
        <f t="shared" si="46"/>
        <v>0.9282187769200001</v>
      </c>
      <c r="BK13" s="35">
        <f t="shared" si="47"/>
        <v>0.37461744359999999</v>
      </c>
      <c r="BL13" s="35">
        <f t="shared" si="48"/>
        <v>2.2737197618500002</v>
      </c>
      <c r="BM13" s="35">
        <f t="shared" si="49"/>
        <v>6.2509082880699998</v>
      </c>
      <c r="BN13" s="35">
        <f t="shared" si="50"/>
        <v>5.6109368219200002</v>
      </c>
      <c r="BO13" s="35">
        <f t="shared" si="51"/>
        <v>10.471598152630003</v>
      </c>
      <c r="BP13" s="35">
        <f t="shared" si="52"/>
        <v>12.464354831780001</v>
      </c>
      <c r="BQ13" s="35">
        <f t="shared" si="53"/>
        <v>9.2166297165700009</v>
      </c>
      <c r="BR13" s="35">
        <f t="shared" si="54"/>
        <v>10.788982375680002</v>
      </c>
      <c r="BS13" s="35">
        <f t="shared" si="55"/>
        <v>9.6672112528999996</v>
      </c>
      <c r="BT13" s="35">
        <f t="shared" si="56"/>
        <v>8.0875743657200001</v>
      </c>
      <c r="BU13" s="35">
        <f t="shared" si="57"/>
        <v>3.8471130249700005</v>
      </c>
      <c r="BV13" s="35">
        <f t="shared" si="58"/>
        <v>0.93750096468920008</v>
      </c>
      <c r="BW13" s="35">
        <f t="shared" si="59"/>
        <v>0.37836361803599999</v>
      </c>
      <c r="BX13" s="35">
        <f t="shared" si="60"/>
        <v>2.2964569594685003</v>
      </c>
      <c r="BY13" s="35">
        <f t="shared" si="61"/>
        <v>6.3134173709506998</v>
      </c>
      <c r="BZ13" s="35">
        <f t="shared" si="62"/>
        <v>5.6670461901392004</v>
      </c>
      <c r="CA13" s="35">
        <f t="shared" si="63"/>
        <v>10.576314134156304</v>
      </c>
      <c r="CB13" s="35">
        <f t="shared" si="64"/>
        <v>12.588998380097802</v>
      </c>
      <c r="CC13" s="35">
        <f t="shared" si="65"/>
        <v>9.3087960137357015</v>
      </c>
      <c r="CD13" s="35">
        <f t="shared" si="66"/>
        <v>10.896872199436801</v>
      </c>
      <c r="CE13" s="35">
        <f t="shared" si="67"/>
        <v>9.7638833654289989</v>
      </c>
      <c r="CF13" s="35">
        <f t="shared" si="68"/>
        <v>8.1684501093772006</v>
      </c>
      <c r="CG13" s="35">
        <f t="shared" si="69"/>
        <v>3.8855841552197004</v>
      </c>
      <c r="CH13" s="35">
        <f t="shared" si="70"/>
        <v>0.94687597433609205</v>
      </c>
      <c r="CI13" s="35">
        <f t="shared" si="71"/>
        <v>0.38214725421635998</v>
      </c>
      <c r="CJ13" s="35">
        <f t="shared" si="72"/>
        <v>2.3194215290631854</v>
      </c>
      <c r="CK13" s="35">
        <f t="shared" si="73"/>
        <v>6.3765515446602068</v>
      </c>
      <c r="CL13" s="35">
        <f t="shared" si="74"/>
        <v>5.7237166520405927</v>
      </c>
      <c r="CM13" s="35">
        <f t="shared" si="75"/>
        <v>10.682077275497868</v>
      </c>
      <c r="CN13" s="35">
        <f t="shared" si="76"/>
        <v>12.71488836389878</v>
      </c>
      <c r="CO13" s="35">
        <f t="shared" si="77"/>
        <v>9.4018839738730584</v>
      </c>
      <c r="CP13" s="35">
        <f t="shared" si="78"/>
        <v>11.005840921431169</v>
      </c>
      <c r="CQ13" s="35">
        <f t="shared" si="79"/>
        <v>9.8615221990832893</v>
      </c>
      <c r="CR13" s="35">
        <f t="shared" si="80"/>
        <v>8.2501346104709725</v>
      </c>
      <c r="CS13" s="35">
        <f t="shared" si="81"/>
        <v>3.9244399967718975</v>
      </c>
      <c r="CT13" s="35">
        <f t="shared" si="82"/>
        <v>0.95634473407945297</v>
      </c>
      <c r="CU13" s="35">
        <f t="shared" si="83"/>
        <v>0.38596872675852356</v>
      </c>
      <c r="CV13" s="35">
        <f t="shared" si="84"/>
        <v>2.3426157443538171</v>
      </c>
      <c r="CW13" s="35">
        <f t="shared" si="85"/>
        <v>6.4403170601068087</v>
      </c>
      <c r="CX13" s="35">
        <f t="shared" si="86"/>
        <v>5.7809538185609988</v>
      </c>
      <c r="CY13" s="35">
        <f t="shared" si="87"/>
        <v>10.788898048252847</v>
      </c>
      <c r="CZ13" s="35">
        <f t="shared" si="88"/>
        <v>12.842037247537768</v>
      </c>
      <c r="DA13" s="35">
        <f t="shared" si="89"/>
        <v>9.4959028136117887</v>
      </c>
      <c r="DB13" s="35">
        <f t="shared" si="90"/>
        <v>11.115899330645481</v>
      </c>
      <c r="DC13" s="35">
        <f t="shared" si="91"/>
        <v>9.9601374210741227</v>
      </c>
      <c r="DD13" s="35">
        <f t="shared" si="92"/>
        <v>8.3326359565756825</v>
      </c>
      <c r="DE13" s="35">
        <f t="shared" si="93"/>
        <v>3.9636843967396165</v>
      </c>
      <c r="DF13" s="35">
        <f t="shared" si="94"/>
        <v>0.96590818142024748</v>
      </c>
      <c r="DG13" s="35">
        <f t="shared" si="95"/>
        <v>0.38982841402610879</v>
      </c>
      <c r="DH13" s="35">
        <f t="shared" si="96"/>
        <v>2.3660419017973555</v>
      </c>
      <c r="DI13" s="35">
        <f t="shared" si="97"/>
        <v>6.5047202307078766</v>
      </c>
      <c r="DJ13" s="35">
        <f t="shared" si="98"/>
        <v>5.8387633567466084</v>
      </c>
      <c r="DK13" s="35">
        <f t="shared" si="99"/>
        <v>10.896787028735375</v>
      </c>
      <c r="DL13" s="35">
        <f t="shared" si="100"/>
        <v>12.970457620013145</v>
      </c>
      <c r="DM13" s="35">
        <f t="shared" si="101"/>
        <v>9.5908618417479072</v>
      </c>
      <c r="DN13" s="35">
        <f t="shared" si="102"/>
        <v>11.227058323951937</v>
      </c>
      <c r="DO13" s="35">
        <f t="shared" si="103"/>
        <v>10.059738795284863</v>
      </c>
      <c r="DP13" s="35">
        <f t="shared" si="104"/>
        <v>8.4159623161414387</v>
      </c>
      <c r="DQ13" s="35">
        <f t="shared" si="105"/>
        <v>4.0033212407070131</v>
      </c>
      <c r="DR13" s="35">
        <f t="shared" si="106"/>
        <v>0.97556726323444998</v>
      </c>
      <c r="DS13" s="35">
        <f t="shared" si="107"/>
        <v>0.3937266981663699</v>
      </c>
      <c r="DT13" s="35">
        <f t="shared" si="108"/>
        <v>2.3897023208153292</v>
      </c>
      <c r="DU13" s="35">
        <f t="shared" si="109"/>
        <v>6.5697674330149551</v>
      </c>
      <c r="DV13" s="35">
        <f t="shared" si="110"/>
        <v>5.8971509903140742</v>
      </c>
      <c r="DW13" s="35">
        <f t="shared" si="111"/>
        <v>11.005754899022728</v>
      </c>
      <c r="DX13" s="35">
        <f t="shared" si="112"/>
        <v>13.100162196213276</v>
      </c>
      <c r="DY13" s="35">
        <f t="shared" si="113"/>
        <v>9.6867704601653859</v>
      </c>
      <c r="DZ13" s="35">
        <f t="shared" si="114"/>
        <v>11.339328907191456</v>
      </c>
      <c r="EA13" s="35">
        <f t="shared" si="115"/>
        <v>10.160336183237712</v>
      </c>
      <c r="EB13" s="35">
        <f t="shared" si="116"/>
        <v>8.5001219393028524</v>
      </c>
      <c r="EC13" s="35">
        <f t="shared" si="117"/>
        <v>4.043354453114083</v>
      </c>
      <c r="ED13" s="35">
        <f t="shared" si="118"/>
        <v>0.98532293586679454</v>
      </c>
      <c r="EE13" s="35">
        <f t="shared" si="119"/>
        <v>0.39766396514803359</v>
      </c>
      <c r="EF13" s="35">
        <f t="shared" si="120"/>
        <v>2.4135993440234826</v>
      </c>
      <c r="EG13" s="35">
        <f t="shared" si="121"/>
        <v>6.6354651073451043</v>
      </c>
      <c r="EH13" s="35">
        <f t="shared" si="122"/>
        <v>5.9561225002172149</v>
      </c>
      <c r="EI13" s="35">
        <f t="shared" si="123"/>
        <v>11.115812448012955</v>
      </c>
      <c r="EJ13" s="35">
        <f t="shared" si="124"/>
        <v>13.231163818175409</v>
      </c>
      <c r="EK13" s="35">
        <f t="shared" si="125"/>
        <v>9.783638164767039</v>
      </c>
      <c r="EL13" s="35">
        <f t="shared" si="126"/>
        <v>11.452722196263371</v>
      </c>
      <c r="EM13" s="35">
        <f t="shared" si="127"/>
        <v>10.261939545070089</v>
      </c>
      <c r="EN13" s="35">
        <f t="shared" si="128"/>
        <v>8.5851231586958807</v>
      </c>
      <c r="EO13" s="35">
        <f t="shared" si="129"/>
        <v>4.0837879976452243</v>
      </c>
      <c r="EP13" s="35">
        <f t="shared" si="130"/>
        <v>0.99517616522546248</v>
      </c>
      <c r="EQ13" s="35">
        <f t="shared" si="131"/>
        <v>0.40164060479951391</v>
      </c>
      <c r="ER13" s="35">
        <f t="shared" si="132"/>
        <v>2.4377353374637174</v>
      </c>
      <c r="ES13" s="35">
        <f t="shared" si="133"/>
        <v>6.701819758418555</v>
      </c>
      <c r="ET13" s="35">
        <f t="shared" si="134"/>
        <v>6.0156837252193869</v>
      </c>
      <c r="EU13" s="35">
        <f t="shared" si="135"/>
        <v>11.226970572493084</v>
      </c>
      <c r="EV13" s="35">
        <f t="shared" si="136"/>
        <v>13.363475456357163</v>
      </c>
      <c r="EW13" s="35">
        <f t="shared" si="137"/>
        <v>9.8814745464147098</v>
      </c>
      <c r="EX13" s="35">
        <f t="shared" si="138"/>
        <v>11.567249418226005</v>
      </c>
      <c r="EY13" s="35">
        <f t="shared" si="139"/>
        <v>10.364558940520789</v>
      </c>
      <c r="EZ13" s="35">
        <f t="shared" si="140"/>
        <v>8.67097439028284</v>
      </c>
      <c r="FA13" s="35">
        <f t="shared" si="141"/>
        <v>4.1246258776216767</v>
      </c>
      <c r="FB13" s="35">
        <f t="shared" si="142"/>
        <v>1.0051279268777171</v>
      </c>
      <c r="FC13" s="35">
        <f t="shared" si="143"/>
        <v>0.40565701084750905</v>
      </c>
      <c r="FD13" s="35">
        <f t="shared" si="144"/>
        <v>2.4621126908383544</v>
      </c>
      <c r="FE13" s="35">
        <f t="shared" si="145"/>
        <v>6.7688379560027405</v>
      </c>
      <c r="FF13" s="35">
        <f t="shared" si="146"/>
        <v>6.0758405624715808</v>
      </c>
      <c r="FG13" s="35">
        <f t="shared" si="147"/>
        <v>11.339240278218014</v>
      </c>
      <c r="FH13" s="35">
        <f t="shared" si="148"/>
        <v>13.497110210920734</v>
      </c>
      <c r="FI13" s="35">
        <f t="shared" si="149"/>
        <v>9.9802892918788562</v>
      </c>
      <c r="FJ13" s="35">
        <f t="shared" si="150"/>
        <v>11.682921912408265</v>
      </c>
      <c r="FK13" s="35">
        <f t="shared" si="151"/>
        <v>10.468204529925996</v>
      </c>
      <c r="FL13" s="35">
        <f t="shared" si="152"/>
        <v>8.7576841341856682</v>
      </c>
      <c r="FM13" s="35">
        <f t="shared" si="153"/>
        <v>4.1658721363978932</v>
      </c>
      <c r="FN13" s="35">
        <f t="shared" si="154"/>
        <v>1.0151792061464944</v>
      </c>
      <c r="FO13" s="35">
        <f t="shared" si="155"/>
        <v>0.40971358095598415</v>
      </c>
      <c r="FP13" s="35">
        <f t="shared" si="156"/>
        <v>2.486733817746738</v>
      </c>
      <c r="FQ13" s="35">
        <f t="shared" si="157"/>
        <v>6.8365263355627679</v>
      </c>
      <c r="FR13" s="35">
        <f t="shared" si="158"/>
        <v>6.1365989680962967</v>
      </c>
      <c r="FS13" s="35">
        <f t="shared" si="159"/>
        <v>11.452632681000194</v>
      </c>
      <c r="FT13" s="35">
        <f t="shared" si="160"/>
        <v>13.632081313029941</v>
      </c>
      <c r="FU13" s="35">
        <f t="shared" si="161"/>
        <v>10.080092184797644</v>
      </c>
      <c r="FV13" s="35">
        <f t="shared" si="162"/>
        <v>11.799751131532348</v>
      </c>
      <c r="FW13" s="35">
        <f t="shared" si="163"/>
        <v>10.572886575225256</v>
      </c>
      <c r="FX13" s="35">
        <f t="shared" si="164"/>
        <v>8.8452609755275251</v>
      </c>
      <c r="FY13" s="35">
        <f t="shared" si="165"/>
        <v>4.2075308577618724</v>
      </c>
      <c r="FZ13" s="35">
        <f t="shared" si="166"/>
        <v>1.0253309982079593</v>
      </c>
      <c r="GA13" s="35">
        <f t="shared" si="167"/>
        <v>0.41381071676554398</v>
      </c>
      <c r="GB13" s="35">
        <f t="shared" si="168"/>
        <v>2.5116011559242053</v>
      </c>
      <c r="GC13" s="35">
        <f t="shared" si="169"/>
        <v>6.9048915989183959</v>
      </c>
      <c r="GD13" s="35">
        <f t="shared" si="170"/>
        <v>6.19796495777726</v>
      </c>
      <c r="GE13" s="35">
        <f t="shared" si="171"/>
        <v>11.567159007810197</v>
      </c>
      <c r="GF13" s="35">
        <f t="shared" si="172"/>
        <v>13.76840212616024</v>
      </c>
      <c r="GG13" s="35">
        <f t="shared" si="173"/>
        <v>10.180893106645621</v>
      </c>
      <c r="GH13" s="35">
        <f t="shared" si="174"/>
        <v>11.917748642847672</v>
      </c>
      <c r="GI13" s="35">
        <f t="shared" si="175"/>
        <v>10.678615440977509</v>
      </c>
      <c r="GJ13" s="35">
        <f t="shared" si="176"/>
        <v>8.9337135852828009</v>
      </c>
      <c r="GK13" s="35">
        <f t="shared" si="177"/>
        <v>4.2496061663394915</v>
      </c>
      <c r="GL13" s="35">
        <f t="shared" si="178"/>
        <v>1.0355843081900389</v>
      </c>
      <c r="GM13" s="35">
        <f t="shared" si="179"/>
        <v>0.41794882393319943</v>
      </c>
      <c r="GN13" s="35">
        <f t="shared" si="180"/>
        <v>2.5367171674834474</v>
      </c>
      <c r="GO13" s="35">
        <f t="shared" si="181"/>
        <v>6.9739405149075795</v>
      </c>
      <c r="GP13" s="35">
        <f t="shared" si="182"/>
        <v>6.2599446073550329</v>
      </c>
      <c r="GQ13" s="35">
        <f t="shared" si="183"/>
        <v>11.6828305978883</v>
      </c>
      <c r="GR13" s="35">
        <f t="shared" si="184"/>
        <v>13.906086147421842</v>
      </c>
      <c r="GS13" s="35">
        <f t="shared" si="185"/>
        <v>10.282702037712077</v>
      </c>
      <c r="GT13" s="35">
        <f t="shared" si="186"/>
        <v>12.036926129276148</v>
      </c>
      <c r="GU13" s="35">
        <f t="shared" si="187"/>
        <v>10.785401595387285</v>
      </c>
      <c r="GV13" s="35">
        <f t="shared" si="188"/>
        <v>9.023050721135629</v>
      </c>
      <c r="GW13" s="35">
        <f t="shared" si="189"/>
        <v>4.2921022280028867</v>
      </c>
      <c r="GX13" s="35">
        <f t="shared" si="190"/>
        <v>1.0459401512719393</v>
      </c>
      <c r="GY13" s="35">
        <f t="shared" si="191"/>
        <v>0.42212831217253144</v>
      </c>
      <c r="GZ13" s="35">
        <f t="shared" si="192"/>
        <v>2.5620843391582819</v>
      </c>
      <c r="HA13" s="35">
        <f t="shared" si="193"/>
        <v>7.0436799200566558</v>
      </c>
      <c r="HB13" s="35">
        <f t="shared" si="194"/>
        <v>6.3225440534285831</v>
      </c>
      <c r="HC13" s="35">
        <f t="shared" si="195"/>
        <v>11.799658903867183</v>
      </c>
      <c r="HD13" s="35">
        <f t="shared" si="196"/>
        <v>14.045147008896061</v>
      </c>
      <c r="HE13" s="35">
        <f t="shared" si="197"/>
        <v>10.385529058089197</v>
      </c>
      <c r="HF13" s="35">
        <f t="shared" si="198"/>
        <v>12.15729539056891</v>
      </c>
      <c r="HG13" s="35">
        <f t="shared" si="199"/>
        <v>10.893255611341157</v>
      </c>
      <c r="HH13" s="35">
        <f t="shared" si="200"/>
        <v>9.1132812283469846</v>
      </c>
      <c r="HI13" s="35">
        <f t="shared" si="201"/>
        <v>4.3350232502829158</v>
      </c>
      <c r="HJ13" s="35">
        <f t="shared" si="202"/>
        <v>1.0563995527846588</v>
      </c>
      <c r="HK13" s="35">
        <f t="shared" si="203"/>
        <v>0.42634959529425676</v>
      </c>
      <c r="HL13" s="35">
        <f t="shared" si="204"/>
        <v>2.5877051825498647</v>
      </c>
      <c r="HM13" s="35">
        <f t="shared" si="205"/>
        <v>7.1141167192572228</v>
      </c>
      <c r="HN13" s="35">
        <f t="shared" si="206"/>
        <v>6.3857694939628686</v>
      </c>
      <c r="HO13" s="35">
        <f t="shared" si="207"/>
        <v>11.917655492905855</v>
      </c>
      <c r="HP13" s="35">
        <f t="shared" si="208"/>
        <v>14.185598478985021</v>
      </c>
      <c r="HQ13" s="35">
        <f t="shared" si="209"/>
        <v>10.48938434867009</v>
      </c>
      <c r="HR13" s="35">
        <f t="shared" si="210"/>
        <v>12.278868344474599</v>
      </c>
      <c r="HS13" s="35">
        <f t="shared" si="211"/>
        <v>11.00218816745457</v>
      </c>
      <c r="HT13" s="35">
        <f t="shared" si="212"/>
        <v>9.2044140406304553</v>
      </c>
      <c r="HU13" s="35">
        <f t="shared" si="213"/>
        <v>4.3783734827857446</v>
      </c>
      <c r="HV13" s="35">
        <f t="shared" si="214"/>
        <v>1.0669635483125055</v>
      </c>
      <c r="HW13" s="35">
        <f t="shared" si="215"/>
        <v>0.43061309124719932</v>
      </c>
      <c r="HX13" s="35">
        <f t="shared" si="216"/>
        <v>2.6135822343753632</v>
      </c>
      <c r="HY13" s="35">
        <f t="shared" si="217"/>
        <v>7.1852578864497954</v>
      </c>
      <c r="HZ13" s="35">
        <f t="shared" si="218"/>
        <v>6.4496271889024976</v>
      </c>
      <c r="IA13" s="35">
        <f t="shared" si="219"/>
        <v>12.036832047834913</v>
      </c>
      <c r="IB13" s="35">
        <f t="shared" si="220"/>
        <v>14.327454463774872</v>
      </c>
      <c r="IC13" s="35">
        <f t="shared" si="221"/>
        <v>10.594278192156791</v>
      </c>
      <c r="ID13" s="35">
        <f t="shared" si="222"/>
        <v>12.401657027919345</v>
      </c>
      <c r="IE13" s="35">
        <f t="shared" si="223"/>
        <v>11.112210049129116</v>
      </c>
      <c r="IF13" s="35">
        <f t="shared" si="224"/>
        <v>9.2964581810367601</v>
      </c>
      <c r="IG13" s="35">
        <f t="shared" si="225"/>
        <v>4.4221572176136021</v>
      </c>
      <c r="IH13" s="35">
        <f t="shared" si="226"/>
        <v>1.0776331837956306</v>
      </c>
      <c r="II13" s="35">
        <f t="shared" si="227"/>
        <v>0.43491922215967133</v>
      </c>
      <c r="IJ13" s="35">
        <f t="shared" si="228"/>
        <v>2.6397180567191167</v>
      </c>
      <c r="IK13" s="35">
        <f t="shared" si="229"/>
        <v>7.2571104653142937</v>
      </c>
      <c r="IL13" s="35">
        <f t="shared" si="230"/>
        <v>6.5141234607915228</v>
      </c>
      <c r="IM13" s="35">
        <f t="shared" si="231"/>
        <v>12.157200368313262</v>
      </c>
      <c r="IN13" s="35">
        <f t="shared" si="232"/>
        <v>14.47072900841262</v>
      </c>
      <c r="IO13" s="35">
        <f t="shared" si="233"/>
        <v>10.700220974078359</v>
      </c>
      <c r="IP13" s="35">
        <f t="shared" si="234"/>
        <v>12.525673598198539</v>
      </c>
      <c r="IQ13" s="35">
        <f t="shared" si="235"/>
        <v>11.223332149620408</v>
      </c>
      <c r="IR13" s="35">
        <f t="shared" si="236"/>
        <v>9.3894227628471274</v>
      </c>
      <c r="IS13" s="35">
        <f t="shared" si="237"/>
        <v>4.4663787897897382</v>
      </c>
      <c r="IT13" s="35">
        <f t="shared" si="238"/>
        <v>1.0884095156335869</v>
      </c>
      <c r="IU13" s="35">
        <f t="shared" si="239"/>
        <v>0.43926841438126807</v>
      </c>
      <c r="IV13" s="35">
        <f t="shared" si="240"/>
        <v>2.6661152372863079</v>
      </c>
      <c r="IW13" s="35">
        <f t="shared" si="241"/>
        <v>7.3296815699674367</v>
      </c>
      <c r="IX13" s="35">
        <f t="shared" si="242"/>
        <v>6.5792646953994378</v>
      </c>
      <c r="IY13" s="35">
        <f t="shared" si="243"/>
        <v>12.278772371996395</v>
      </c>
      <c r="IZ13" s="35">
        <f t="shared" si="244"/>
        <v>14.615436298496746</v>
      </c>
      <c r="JA13" s="35">
        <f t="shared" si="245"/>
        <v>10.807223183819143</v>
      </c>
      <c r="JB13" s="35">
        <f t="shared" si="246"/>
        <v>12.650930334180524</v>
      </c>
      <c r="JC13" s="35">
        <f t="shared" si="247"/>
        <v>11.335565471116611</v>
      </c>
      <c r="JD13" s="35">
        <f t="shared" si="248"/>
        <v>9.4833169904755987</v>
      </c>
      <c r="JE13" s="35">
        <f t="shared" si="249"/>
        <v>4.5110425776876353</v>
      </c>
      <c r="JF13" s="35">
        <f t="shared" si="250"/>
        <v>1.0992936107899227</v>
      </c>
      <c r="JG13" s="35">
        <f t="shared" si="251"/>
        <v>0.44366109852508073</v>
      </c>
      <c r="JH13" s="35">
        <f t="shared" si="252"/>
        <v>2.692776389659171</v>
      </c>
      <c r="JI13" s="35">
        <f t="shared" si="253"/>
        <v>7.4029783856671108</v>
      </c>
      <c r="JJ13" s="35">
        <f t="shared" si="254"/>
        <v>6.6450573423534323</v>
      </c>
      <c r="JK13" s="35">
        <f t="shared" si="255"/>
        <v>12.401560095716359</v>
      </c>
      <c r="JL13" s="35">
        <f t="shared" si="256"/>
        <v>14.761590661481714</v>
      </c>
      <c r="JM13" s="35">
        <f t="shared" si="257"/>
        <v>10.915295415657335</v>
      </c>
      <c r="JN13" s="35">
        <f t="shared" si="258"/>
        <v>12.777439637522329</v>
      </c>
      <c r="JO13" s="35">
        <f t="shared" si="259"/>
        <v>11.448921125827777</v>
      </c>
      <c r="JP13" s="35">
        <f t="shared" si="260"/>
        <v>9.5781501603803552</v>
      </c>
      <c r="JQ13" s="35">
        <f t="shared" si="261"/>
        <v>4.5561530034645115</v>
      </c>
      <c r="JR13" s="35">
        <f t="shared" si="262"/>
        <v>1.110286546897822</v>
      </c>
      <c r="JS13" s="35">
        <f t="shared" si="263"/>
        <v>0.44809770951033157</v>
      </c>
      <c r="JT13" s="35">
        <f t="shared" si="264"/>
        <v>2.7197041535557629</v>
      </c>
      <c r="JU13" s="35">
        <f t="shared" si="265"/>
        <v>7.4770081695237822</v>
      </c>
      <c r="JV13" s="35">
        <f t="shared" si="266"/>
        <v>6.7115079157769664</v>
      </c>
      <c r="JW13" s="35">
        <f t="shared" si="267"/>
        <v>12.525575696673522</v>
      </c>
      <c r="JX13" s="35">
        <f t="shared" si="268"/>
        <v>14.909206568096531</v>
      </c>
      <c r="JY13" s="35">
        <f t="shared" si="269"/>
        <v>11.024448369813909</v>
      </c>
      <c r="JZ13" s="35">
        <f t="shared" si="270"/>
        <v>12.905214033897552</v>
      </c>
      <c r="KA13" s="35">
        <f t="shared" si="271"/>
        <v>11.563410337086054</v>
      </c>
      <c r="KB13" s="35">
        <f t="shared" si="272"/>
        <v>9.6739316619841595</v>
      </c>
      <c r="KC13" s="35">
        <f t="shared" si="273"/>
        <v>4.6017145334991563</v>
      </c>
      <c r="KD13" s="35">
        <f t="shared" si="274"/>
        <v>1.1213894123668002</v>
      </c>
      <c r="KE13" s="35">
        <f t="shared" si="275"/>
        <v>0.45257868660543488</v>
      </c>
      <c r="KF13" s="35">
        <f t="shared" si="276"/>
        <v>2.7469011950913207</v>
      </c>
      <c r="KG13" s="35">
        <f t="shared" si="277"/>
        <v>7.5517782512190204</v>
      </c>
      <c r="KH13" s="35">
        <f t="shared" si="278"/>
        <v>6.7786229949347359</v>
      </c>
      <c r="KI13" s="35">
        <f t="shared" si="279"/>
        <v>12.650831453640258</v>
      </c>
      <c r="KJ13" s="35">
        <f t="shared" si="280"/>
        <v>15.058298633777497</v>
      </c>
      <c r="KK13" s="35">
        <f t="shared" si="281"/>
        <v>11.134692853512048</v>
      </c>
      <c r="KL13" s="35">
        <f t="shared" si="282"/>
        <v>13.034266174236528</v>
      </c>
      <c r="KM13" s="35">
        <f t="shared" si="283"/>
        <v>11.679044440456915</v>
      </c>
      <c r="KN13" s="35">
        <f t="shared" si="284"/>
        <v>9.7706709786040005</v>
      </c>
      <c r="KO13" s="35">
        <f t="shared" si="285"/>
        <v>4.6477316788341483</v>
      </c>
      <c r="KP13" s="35">
        <f t="shared" si="286"/>
        <v>1.1326033064904681</v>
      </c>
      <c r="KQ13" s="35">
        <f t="shared" si="287"/>
        <v>0.45710447347148925</v>
      </c>
      <c r="KR13" s="35">
        <f t="shared" si="288"/>
        <v>2.7743702070422338</v>
      </c>
      <c r="KS13" s="35">
        <f t="shared" si="289"/>
        <v>7.627296033731211</v>
      </c>
      <c r="KT13" s="35">
        <f t="shared" si="290"/>
        <v>6.8464092248840833</v>
      </c>
      <c r="KU13" s="35">
        <f t="shared" si="291"/>
        <v>12.777339768176661</v>
      </c>
      <c r="KV13" s="35">
        <f t="shared" si="292"/>
        <v>15.208881620115273</v>
      </c>
      <c r="KW13" s="35">
        <f t="shared" si="293"/>
        <v>11.246039782047168</v>
      </c>
      <c r="KX13" s="35">
        <f t="shared" si="294"/>
        <v>13.164608835978893</v>
      </c>
      <c r="KY13" s="35">
        <f t="shared" si="295"/>
        <v>11.795834884861485</v>
      </c>
      <c r="KZ13" s="35">
        <f t="shared" si="296"/>
        <v>9.8683776883900407</v>
      </c>
      <c r="LA13" s="35">
        <f t="shared" si="297"/>
        <v>4.6942089956224899</v>
      </c>
      <c r="LB13" s="35">
        <f t="shared" si="298"/>
        <v>1.1439293395553729</v>
      </c>
      <c r="LC13" s="35">
        <f t="shared" si="299"/>
        <v>0.46167551820620417</v>
      </c>
      <c r="LD13" s="35">
        <f t="shared" si="300"/>
        <v>2.8021139091126561</v>
      </c>
      <c r="LE13" s="35">
        <f t="shared" si="301"/>
        <v>7.7035689940685232</v>
      </c>
      <c r="LF13" s="35">
        <f t="shared" si="302"/>
        <v>6.9148733171329244</v>
      </c>
      <c r="LG13" s="35">
        <f t="shared" si="303"/>
        <v>12.905113165858427</v>
      </c>
      <c r="LH13" s="35">
        <f t="shared" si="304"/>
        <v>15.360970436316425</v>
      </c>
      <c r="LI13" s="35">
        <f t="shared" si="305"/>
        <v>11.35850017986764</v>
      </c>
      <c r="LJ13" s="35">
        <f t="shared" si="306"/>
        <v>13.296254924338681</v>
      </c>
      <c r="LK13" s="35">
        <f t="shared" si="307"/>
        <v>11.9137932337101</v>
      </c>
      <c r="LL13" s="35">
        <f t="shared" si="308"/>
        <v>9.9670614652739413</v>
      </c>
      <c r="LM13" s="35">
        <f t="shared" si="309"/>
        <v>4.7411510855787151</v>
      </c>
      <c r="LN13" s="35">
        <f t="shared" si="310"/>
        <v>1.1553686329509267</v>
      </c>
      <c r="LO13" s="35">
        <f t="shared" si="311"/>
        <v>0.46629227338826623</v>
      </c>
      <c r="LP13" s="35">
        <f t="shared" si="312"/>
        <v>2.8301350482037826</v>
      </c>
      <c r="LQ13" s="35">
        <f t="shared" si="313"/>
        <v>7.7806046840092087</v>
      </c>
      <c r="LR13" s="35">
        <f t="shared" si="314"/>
        <v>6.9840220503042536</v>
      </c>
      <c r="LS13" s="35">
        <f t="shared" si="315"/>
        <v>13.034164297517012</v>
      </c>
      <c r="LT13" s="35">
        <f t="shared" si="316"/>
        <v>15.514580140679589</v>
      </c>
      <c r="LU13" s="35">
        <f t="shared" si="317"/>
        <v>11.472085181666317</v>
      </c>
      <c r="LV13" s="35">
        <f t="shared" si="318"/>
        <v>13.429217473582069</v>
      </c>
      <c r="LW13" s="35">
        <f t="shared" si="319"/>
        <v>12.0329311660472</v>
      </c>
      <c r="LX13" s="35">
        <f t="shared" si="320"/>
        <v>10.06673207992668</v>
      </c>
      <c r="LY13" s="35">
        <f t="shared" si="321"/>
        <v>4.7885625964345024</v>
      </c>
      <c r="LZ13" s="35">
        <f t="shared" si="322"/>
        <v>1.1669223192804361</v>
      </c>
      <c r="MA13" s="35">
        <f t="shared" si="323"/>
        <v>0.47095519612214892</v>
      </c>
      <c r="MB13" s="35">
        <f t="shared" si="324"/>
        <v>2.8584363986858206</v>
      </c>
      <c r="MC13" s="35">
        <f t="shared" si="325"/>
        <v>7.8584107308493012</v>
      </c>
      <c r="MD13" s="35">
        <f t="shared" si="326"/>
        <v>7.0538622708072962</v>
      </c>
      <c r="ME13" s="35">
        <f t="shared" si="327"/>
        <v>13.164505940492182</v>
      </c>
      <c r="MF13" s="35">
        <f t="shared" si="328"/>
        <v>15.669725942086385</v>
      </c>
      <c r="MG13" s="35">
        <f t="shared" si="329"/>
        <v>11.586806033482981</v>
      </c>
      <c r="MH13" s="35">
        <f t="shared" si="330"/>
        <v>13.56350964831789</v>
      </c>
      <c r="MI13" s="35">
        <f t="shared" si="331"/>
        <v>12.153260477707672</v>
      </c>
      <c r="MJ13" s="35">
        <f t="shared" si="332"/>
        <v>10.167399400725948</v>
      </c>
      <c r="MK13" s="35">
        <f t="shared" si="333"/>
        <v>4.8364482223988476</v>
      </c>
      <c r="ML13" s="35">
        <f t="shared" si="334"/>
        <v>1.1785915424732405</v>
      </c>
      <c r="MM13" s="35">
        <f t="shared" si="335"/>
        <v>0.47566474808337039</v>
      </c>
      <c r="MN13" s="35">
        <f t="shared" si="336"/>
        <v>2.8870207626726789</v>
      </c>
      <c r="MO13" s="35">
        <f t="shared" si="337"/>
        <v>7.9369948381577942</v>
      </c>
      <c r="MP13" s="35">
        <f t="shared" si="338"/>
        <v>7.1244008935153689</v>
      </c>
      <c r="MQ13" s="35">
        <f t="shared" si="339"/>
        <v>13.296150999897105</v>
      </c>
      <c r="MR13" s="35">
        <f t="shared" si="340"/>
        <v>15.82642320150725</v>
      </c>
      <c r="MS13" s="35">
        <f t="shared" si="341"/>
        <v>11.70267409381781</v>
      </c>
      <c r="MT13" s="35">
        <f t="shared" si="342"/>
        <v>13.699144744801069</v>
      </c>
      <c r="MU13" s="35">
        <f t="shared" si="343"/>
        <v>12.274793082484749</v>
      </c>
      <c r="MV13" s="35">
        <f t="shared" si="344"/>
        <v>10.269073394733208</v>
      </c>
      <c r="MW13" s="35">
        <f t="shared" si="345"/>
        <v>4.8848127046228358</v>
      </c>
      <c r="MX13" s="35">
        <f t="shared" si="346"/>
        <v>1.1903774578979729</v>
      </c>
      <c r="MY13" s="35">
        <f t="shared" si="347"/>
        <v>0.4804213955642041</v>
      </c>
      <c r="MZ13" s="35">
        <f t="shared" si="348"/>
        <v>2.9158909702994058</v>
      </c>
      <c r="NA13" s="35">
        <f t="shared" si="349"/>
        <v>8.0163647865393717</v>
      </c>
      <c r="NB13" s="35">
        <f t="shared" si="350"/>
        <v>7.1956449024505229</v>
      </c>
      <c r="NC13" s="35">
        <f t="shared" si="351"/>
        <v>13.429112509896076</v>
      </c>
      <c r="ND13" s="35">
        <f t="shared" si="352"/>
        <v>15.984687433522323</v>
      </c>
      <c r="NE13" s="35">
        <f t="shared" si="353"/>
        <v>11.819700834755988</v>
      </c>
      <c r="NF13" s="35">
        <f t="shared" si="354"/>
        <v>13.83613619224908</v>
      </c>
      <c r="NG13" s="35">
        <f t="shared" si="355"/>
        <v>12.397541013309596</v>
      </c>
      <c r="NH13" s="35">
        <f t="shared" si="356"/>
        <v>10.371764128680541</v>
      </c>
      <c r="NI13" s="35">
        <f t="shared" si="357"/>
        <v>4.933660831669064</v>
      </c>
      <c r="NK13" s="61">
        <f t="shared" si="361"/>
        <v>41.63</v>
      </c>
      <c r="NL13" s="61">
        <f t="shared" si="358"/>
        <v>76.861000000000004</v>
      </c>
      <c r="NM13" s="61">
        <f t="shared" si="358"/>
        <v>77.62961</v>
      </c>
      <c r="NN13" s="61">
        <f t="shared" si="358"/>
        <v>78.405906099999996</v>
      </c>
      <c r="NO13" s="61">
        <f t="shared" si="358"/>
        <v>79.189965161000003</v>
      </c>
      <c r="NP13" s="61">
        <f t="shared" si="358"/>
        <v>79.981864812609999</v>
      </c>
      <c r="NQ13" s="61">
        <f t="shared" si="358"/>
        <v>80.781683460736105</v>
      </c>
      <c r="NR13" s="61">
        <f t="shared" si="358"/>
        <v>81.58950029534347</v>
      </c>
      <c r="NS13" s="61">
        <f t="shared" si="358"/>
        <v>82.405395298296924</v>
      </c>
      <c r="NT13" s="61">
        <f t="shared" si="358"/>
        <v>83.229449251279874</v>
      </c>
      <c r="NU13" s="61">
        <f t="shared" si="358"/>
        <v>84.061743743792675</v>
      </c>
      <c r="NV13" s="61">
        <f t="shared" si="358"/>
        <v>84.902361181230589</v>
      </c>
      <c r="NW13" s="61">
        <f t="shared" si="358"/>
        <v>85.751384793042902</v>
      </c>
      <c r="NX13" s="61">
        <f t="shared" si="358"/>
        <v>86.608898640973337</v>
      </c>
      <c r="NY13" s="61">
        <f t="shared" si="358"/>
        <v>87.474987627383058</v>
      </c>
      <c r="NZ13" s="61">
        <f t="shared" si="358"/>
        <v>88.349737503656897</v>
      </c>
      <c r="OA13" s="61">
        <f t="shared" si="358"/>
        <v>89.233234878693466</v>
      </c>
      <c r="OB13" s="61">
        <f t="shared" si="359"/>
        <v>90.125567227480389</v>
      </c>
      <c r="OC13" s="61">
        <f t="shared" si="359"/>
        <v>91.026822899755203</v>
      </c>
      <c r="OD13" s="61">
        <f t="shared" si="359"/>
        <v>91.937091128752755</v>
      </c>
      <c r="OE13" s="61">
        <f t="shared" si="359"/>
        <v>92.856462040040299</v>
      </c>
      <c r="OF13" s="61">
        <f t="shared" si="359"/>
        <v>93.785026660440693</v>
      </c>
      <c r="OG13" s="61">
        <f t="shared" si="359"/>
        <v>94.722876927045107</v>
      </c>
      <c r="OH13" s="61">
        <f t="shared" si="359"/>
        <v>95.670105696315559</v>
      </c>
      <c r="OI13" s="61">
        <f t="shared" si="359"/>
        <v>96.626806753278714</v>
      </c>
      <c r="OJ13" s="61">
        <f t="shared" si="359"/>
        <v>97.593074820811495</v>
      </c>
      <c r="OK13" s="61">
        <f t="shared" si="359"/>
        <v>98.569005569019609</v>
      </c>
      <c r="OL13" s="61">
        <f t="shared" si="359"/>
        <v>99.554695624709808</v>
      </c>
      <c r="OM13" s="61">
        <f t="shared" si="359"/>
        <v>100.5502425809569</v>
      </c>
      <c r="ON13" s="61">
        <f t="shared" si="359"/>
        <v>101.55574500676649</v>
      </c>
      <c r="OO13" s="61">
        <f t="shared" si="359"/>
        <v>102.57130245683415</v>
      </c>
    </row>
    <row r="14" spans="1:405" x14ac:dyDescent="0.25">
      <c r="A14" s="12" t="s">
        <v>54</v>
      </c>
      <c r="B14" s="22">
        <v>0.106</v>
      </c>
      <c r="C14" s="22">
        <v>0.34799999999999998</v>
      </c>
      <c r="D14" s="22">
        <v>1.1759999999999999</v>
      </c>
      <c r="E14" s="22">
        <v>1.4950000000000001</v>
      </c>
      <c r="F14" s="22">
        <v>2.633</v>
      </c>
      <c r="G14" s="22">
        <v>2.879</v>
      </c>
      <c r="H14" s="22">
        <v>3.0419999999999998</v>
      </c>
      <c r="I14" s="22">
        <v>3.0329999999999999</v>
      </c>
      <c r="J14" s="22">
        <v>2.2589999999999999</v>
      </c>
      <c r="K14" s="22">
        <v>1.502</v>
      </c>
      <c r="L14" s="22">
        <v>0.52300000000000002</v>
      </c>
      <c r="M14" s="22">
        <v>0.216</v>
      </c>
      <c r="N14" s="22">
        <v>0.11799999999999999</v>
      </c>
      <c r="O14" s="22">
        <v>0.11</v>
      </c>
      <c r="P14" s="22">
        <v>1.833</v>
      </c>
      <c r="Q14" s="22">
        <v>2.1040000000000001</v>
      </c>
      <c r="R14" s="22">
        <v>2.3620000000000001</v>
      </c>
      <c r="S14" s="22">
        <v>3.044</v>
      </c>
      <c r="T14" s="22">
        <v>2.117</v>
      </c>
      <c r="U14" s="22">
        <v>2.089</v>
      </c>
      <c r="V14" s="22">
        <v>1.73</v>
      </c>
      <c r="W14" s="22">
        <v>0.88200000000000001</v>
      </c>
      <c r="X14" s="22">
        <v>0.74399999999999999</v>
      </c>
      <c r="Y14" s="22">
        <v>0.23599999999999999</v>
      </c>
      <c r="Z14" s="35">
        <f t="shared" si="360"/>
        <v>0.11917999999999999</v>
      </c>
      <c r="AA14" s="35">
        <f t="shared" si="11"/>
        <v>0.1111</v>
      </c>
      <c r="AB14" s="35">
        <f t="shared" si="12"/>
        <v>1.8513299999999999</v>
      </c>
      <c r="AC14" s="35">
        <f t="shared" si="13"/>
        <v>2.1250400000000003</v>
      </c>
      <c r="AD14" s="35">
        <f t="shared" si="14"/>
        <v>2.3856200000000003</v>
      </c>
      <c r="AE14" s="35">
        <f t="shared" si="15"/>
        <v>3.0744400000000001</v>
      </c>
      <c r="AF14" s="35">
        <f t="shared" si="16"/>
        <v>2.1381700000000001</v>
      </c>
      <c r="AG14" s="35">
        <f t="shared" si="17"/>
        <v>2.10989</v>
      </c>
      <c r="AH14" s="35">
        <f t="shared" si="18"/>
        <v>1.7473000000000001</v>
      </c>
      <c r="AI14" s="35">
        <f t="shared" si="19"/>
        <v>0.89082000000000006</v>
      </c>
      <c r="AJ14" s="35">
        <f t="shared" si="20"/>
        <v>0.75144</v>
      </c>
      <c r="AK14" s="35">
        <f t="shared" si="21"/>
        <v>0.23835999999999999</v>
      </c>
      <c r="AL14" s="35">
        <f t="shared" si="22"/>
        <v>0.1203718</v>
      </c>
      <c r="AM14" s="35">
        <f t="shared" si="23"/>
        <v>0.11221100000000001</v>
      </c>
      <c r="AN14" s="35">
        <f t="shared" si="24"/>
        <v>1.8698432999999999</v>
      </c>
      <c r="AO14" s="35">
        <f t="shared" si="25"/>
        <v>2.1462904000000003</v>
      </c>
      <c r="AP14" s="35">
        <f t="shared" si="26"/>
        <v>2.4094762000000003</v>
      </c>
      <c r="AQ14" s="35">
        <f t="shared" si="27"/>
        <v>3.1051844000000002</v>
      </c>
      <c r="AR14" s="35">
        <f t="shared" si="28"/>
        <v>2.1595517000000002</v>
      </c>
      <c r="AS14" s="35">
        <f t="shared" si="29"/>
        <v>2.1309889000000002</v>
      </c>
      <c r="AT14" s="35">
        <f t="shared" si="30"/>
        <v>1.7647730000000001</v>
      </c>
      <c r="AU14" s="35">
        <f t="shared" si="31"/>
        <v>0.89972820000000009</v>
      </c>
      <c r="AV14" s="35">
        <f t="shared" si="32"/>
        <v>0.75895440000000003</v>
      </c>
      <c r="AW14" s="35">
        <f t="shared" si="33"/>
        <v>0.2407436</v>
      </c>
      <c r="AX14" s="35">
        <f t="shared" si="34"/>
        <v>0.12157551800000001</v>
      </c>
      <c r="AY14" s="35">
        <f t="shared" si="35"/>
        <v>0.11333311</v>
      </c>
      <c r="AZ14" s="35">
        <f t="shared" si="36"/>
        <v>1.8885417329999998</v>
      </c>
      <c r="BA14" s="35">
        <f t="shared" si="37"/>
        <v>2.1677533040000001</v>
      </c>
      <c r="BB14" s="35">
        <f t="shared" si="38"/>
        <v>2.4335709620000001</v>
      </c>
      <c r="BC14" s="35">
        <f t="shared" si="39"/>
        <v>3.136236244</v>
      </c>
      <c r="BD14" s="35">
        <f t="shared" si="40"/>
        <v>2.1811472170000004</v>
      </c>
      <c r="BE14" s="35">
        <f t="shared" si="41"/>
        <v>2.152298789</v>
      </c>
      <c r="BF14" s="35">
        <f t="shared" si="42"/>
        <v>1.7824207300000001</v>
      </c>
      <c r="BG14" s="35">
        <f t="shared" si="43"/>
        <v>0.90872548200000014</v>
      </c>
      <c r="BH14" s="35">
        <f t="shared" si="44"/>
        <v>0.76654394400000003</v>
      </c>
      <c r="BI14" s="35">
        <f t="shared" si="45"/>
        <v>0.24315103600000001</v>
      </c>
      <c r="BJ14" s="35">
        <f t="shared" si="46"/>
        <v>0.12279127318000001</v>
      </c>
      <c r="BK14" s="35">
        <f t="shared" si="47"/>
        <v>0.1144664411</v>
      </c>
      <c r="BL14" s="35">
        <f t="shared" si="48"/>
        <v>1.9074271503299998</v>
      </c>
      <c r="BM14" s="35">
        <f t="shared" si="49"/>
        <v>2.1894308370400002</v>
      </c>
      <c r="BN14" s="35">
        <f t="shared" si="50"/>
        <v>2.45790667162</v>
      </c>
      <c r="BO14" s="35">
        <f t="shared" si="51"/>
        <v>3.1675986064399999</v>
      </c>
      <c r="BP14" s="35">
        <f t="shared" si="52"/>
        <v>2.2029586891700004</v>
      </c>
      <c r="BQ14" s="35">
        <f t="shared" si="53"/>
        <v>2.1738217768900001</v>
      </c>
      <c r="BR14" s="35">
        <f t="shared" si="54"/>
        <v>1.8002449373000002</v>
      </c>
      <c r="BS14" s="35">
        <f t="shared" si="55"/>
        <v>0.9178127368200002</v>
      </c>
      <c r="BT14" s="35">
        <f t="shared" si="56"/>
        <v>0.77420938344000001</v>
      </c>
      <c r="BU14" s="35">
        <f t="shared" si="57"/>
        <v>0.24558254636000001</v>
      </c>
      <c r="BV14" s="35">
        <f t="shared" si="58"/>
        <v>0.12401918591180001</v>
      </c>
      <c r="BW14" s="35">
        <f t="shared" si="59"/>
        <v>0.115611105511</v>
      </c>
      <c r="BX14" s="35">
        <f t="shared" si="60"/>
        <v>1.9265014218332999</v>
      </c>
      <c r="BY14" s="35">
        <f t="shared" si="61"/>
        <v>2.2113251454104002</v>
      </c>
      <c r="BZ14" s="35">
        <f t="shared" si="62"/>
        <v>2.4824857383361998</v>
      </c>
      <c r="CA14" s="35">
        <f t="shared" si="63"/>
        <v>3.1992745925043997</v>
      </c>
      <c r="CB14" s="35">
        <f t="shared" si="64"/>
        <v>2.2249882760617004</v>
      </c>
      <c r="CC14" s="35">
        <f t="shared" si="65"/>
        <v>2.1955599946588999</v>
      </c>
      <c r="CD14" s="35">
        <f t="shared" si="66"/>
        <v>1.8182473866730002</v>
      </c>
      <c r="CE14" s="35">
        <f t="shared" si="67"/>
        <v>0.9269908641882002</v>
      </c>
      <c r="CF14" s="35">
        <f t="shared" si="68"/>
        <v>0.78195147727440006</v>
      </c>
      <c r="CG14" s="35">
        <f t="shared" si="69"/>
        <v>0.24803837182360003</v>
      </c>
      <c r="CH14" s="35">
        <f t="shared" si="70"/>
        <v>0.12525937777091803</v>
      </c>
      <c r="CI14" s="35">
        <f t="shared" si="71"/>
        <v>0.11676721656611</v>
      </c>
      <c r="CJ14" s="35">
        <f t="shared" si="72"/>
        <v>1.9457664360516329</v>
      </c>
      <c r="CK14" s="35">
        <f t="shared" si="73"/>
        <v>2.233438396864504</v>
      </c>
      <c r="CL14" s="35">
        <f t="shared" si="74"/>
        <v>2.5073105957195616</v>
      </c>
      <c r="CM14" s="35">
        <f t="shared" si="75"/>
        <v>3.2312673384294439</v>
      </c>
      <c r="CN14" s="35">
        <f t="shared" si="76"/>
        <v>2.2472381588223174</v>
      </c>
      <c r="CO14" s="35">
        <f t="shared" si="77"/>
        <v>2.217515594605489</v>
      </c>
      <c r="CP14" s="35">
        <f t="shared" si="78"/>
        <v>1.8364298605397302</v>
      </c>
      <c r="CQ14" s="35">
        <f t="shared" si="79"/>
        <v>0.93626077283008224</v>
      </c>
      <c r="CR14" s="35">
        <f t="shared" si="80"/>
        <v>0.78977099204714407</v>
      </c>
      <c r="CS14" s="35">
        <f t="shared" si="81"/>
        <v>0.25051875554183606</v>
      </c>
      <c r="CT14" s="35">
        <f t="shared" si="82"/>
        <v>0.1265119715486272</v>
      </c>
      <c r="CU14" s="35">
        <f t="shared" si="83"/>
        <v>0.1179348887317711</v>
      </c>
      <c r="CV14" s="35">
        <f t="shared" si="84"/>
        <v>1.9652241004121493</v>
      </c>
      <c r="CW14" s="35">
        <f t="shared" si="85"/>
        <v>2.2557727808331491</v>
      </c>
      <c r="CX14" s="35">
        <f t="shared" si="86"/>
        <v>2.5323837016767574</v>
      </c>
      <c r="CY14" s="35">
        <f t="shared" si="87"/>
        <v>3.2635800118137386</v>
      </c>
      <c r="CZ14" s="35">
        <f t="shared" si="88"/>
        <v>2.2697105404105407</v>
      </c>
      <c r="DA14" s="35">
        <f t="shared" si="89"/>
        <v>2.239690750551544</v>
      </c>
      <c r="DB14" s="35">
        <f t="shared" si="90"/>
        <v>1.8547941591451276</v>
      </c>
      <c r="DC14" s="35">
        <f t="shared" si="91"/>
        <v>0.94562338055838302</v>
      </c>
      <c r="DD14" s="35">
        <f t="shared" si="92"/>
        <v>0.79766870196761552</v>
      </c>
      <c r="DE14" s="35">
        <f t="shared" si="93"/>
        <v>0.2530239430972544</v>
      </c>
      <c r="DF14" s="35">
        <f t="shared" si="94"/>
        <v>0.12777709126411346</v>
      </c>
      <c r="DG14" s="35">
        <f t="shared" si="95"/>
        <v>0.11911423761908882</v>
      </c>
      <c r="DH14" s="35">
        <f t="shared" si="96"/>
        <v>1.9848763414162709</v>
      </c>
      <c r="DI14" s="35">
        <f t="shared" si="97"/>
        <v>2.2783305086414805</v>
      </c>
      <c r="DJ14" s="35">
        <f t="shared" si="98"/>
        <v>2.5577075386935251</v>
      </c>
      <c r="DK14" s="35">
        <f t="shared" si="99"/>
        <v>3.2962158119318761</v>
      </c>
      <c r="DL14" s="35">
        <f t="shared" si="100"/>
        <v>2.2924076458146461</v>
      </c>
      <c r="DM14" s="35">
        <f t="shared" si="101"/>
        <v>2.2620876580570592</v>
      </c>
      <c r="DN14" s="35">
        <f t="shared" si="102"/>
        <v>1.8733421007365789</v>
      </c>
      <c r="DO14" s="35">
        <f t="shared" si="103"/>
        <v>0.95507961436396682</v>
      </c>
      <c r="DP14" s="35">
        <f t="shared" si="104"/>
        <v>0.80564538898729166</v>
      </c>
      <c r="DQ14" s="35">
        <f t="shared" si="105"/>
        <v>0.25555418252822693</v>
      </c>
      <c r="DR14" s="35">
        <f t="shared" si="106"/>
        <v>0.1290548621767546</v>
      </c>
      <c r="DS14" s="35">
        <f t="shared" si="107"/>
        <v>0.12030537999527971</v>
      </c>
      <c r="DT14" s="35">
        <f t="shared" si="108"/>
        <v>2.0047251048304338</v>
      </c>
      <c r="DU14" s="35">
        <f t="shared" si="109"/>
        <v>2.3011138137278953</v>
      </c>
      <c r="DV14" s="35">
        <f t="shared" si="110"/>
        <v>2.5832846140804602</v>
      </c>
      <c r="DW14" s="35">
        <f t="shared" si="111"/>
        <v>3.329177970051195</v>
      </c>
      <c r="DX14" s="35">
        <f t="shared" si="112"/>
        <v>2.3153317222727927</v>
      </c>
      <c r="DY14" s="35">
        <f t="shared" si="113"/>
        <v>2.2847085346376299</v>
      </c>
      <c r="DZ14" s="35">
        <f t="shared" si="114"/>
        <v>1.8920755217439447</v>
      </c>
      <c r="EA14" s="35">
        <f t="shared" si="115"/>
        <v>0.96463041050760645</v>
      </c>
      <c r="EB14" s="35">
        <f t="shared" si="116"/>
        <v>0.81370184287716463</v>
      </c>
      <c r="EC14" s="35">
        <f t="shared" si="117"/>
        <v>0.25810972435350921</v>
      </c>
      <c r="ED14" s="35">
        <f t="shared" si="118"/>
        <v>0.13034541079852216</v>
      </c>
      <c r="EE14" s="35">
        <f t="shared" si="119"/>
        <v>0.1215084337952325</v>
      </c>
      <c r="EF14" s="35">
        <f t="shared" si="120"/>
        <v>2.0247723558787381</v>
      </c>
      <c r="EG14" s="35">
        <f t="shared" si="121"/>
        <v>2.3241249518651741</v>
      </c>
      <c r="EH14" s="35">
        <f t="shared" si="122"/>
        <v>2.609117460221265</v>
      </c>
      <c r="EI14" s="35">
        <f t="shared" si="123"/>
        <v>3.3624697497517069</v>
      </c>
      <c r="EJ14" s="35">
        <f t="shared" si="124"/>
        <v>2.3384850394955206</v>
      </c>
      <c r="EK14" s="35">
        <f t="shared" si="125"/>
        <v>2.3075556199840062</v>
      </c>
      <c r="EL14" s="35">
        <f t="shared" si="126"/>
        <v>1.9109962769613842</v>
      </c>
      <c r="EM14" s="35">
        <f t="shared" si="127"/>
        <v>0.9742767146126825</v>
      </c>
      <c r="EN14" s="35">
        <f t="shared" si="128"/>
        <v>0.82183886130593631</v>
      </c>
      <c r="EO14" s="35">
        <f t="shared" si="129"/>
        <v>0.26069082159704432</v>
      </c>
      <c r="EP14" s="35">
        <f t="shared" si="130"/>
        <v>0.13164886490650737</v>
      </c>
      <c r="EQ14" s="35">
        <f t="shared" si="131"/>
        <v>0.12272351813318483</v>
      </c>
      <c r="ER14" s="35">
        <f t="shared" si="132"/>
        <v>2.0450200794375255</v>
      </c>
      <c r="ES14" s="35">
        <f t="shared" si="133"/>
        <v>2.3473662013838257</v>
      </c>
      <c r="ET14" s="35">
        <f t="shared" si="134"/>
        <v>2.6352086348234778</v>
      </c>
      <c r="EU14" s="35">
        <f t="shared" si="135"/>
        <v>3.396094447249224</v>
      </c>
      <c r="EV14" s="35">
        <f t="shared" si="136"/>
        <v>2.361869889890476</v>
      </c>
      <c r="EW14" s="35">
        <f t="shared" si="137"/>
        <v>2.3306311761838461</v>
      </c>
      <c r="EX14" s="35">
        <f t="shared" si="138"/>
        <v>1.930106239730998</v>
      </c>
      <c r="EY14" s="35">
        <f t="shared" si="139"/>
        <v>0.98401948175880938</v>
      </c>
      <c r="EZ14" s="35">
        <f t="shared" si="140"/>
        <v>0.83005724991899565</v>
      </c>
      <c r="FA14" s="35">
        <f t="shared" si="141"/>
        <v>0.26329772981301475</v>
      </c>
      <c r="FB14" s="35">
        <f t="shared" si="142"/>
        <v>0.13296535355557246</v>
      </c>
      <c r="FC14" s="35">
        <f t="shared" si="143"/>
        <v>0.12395075331451667</v>
      </c>
      <c r="FD14" s="35">
        <f t="shared" si="144"/>
        <v>2.0654702802319007</v>
      </c>
      <c r="FE14" s="35">
        <f t="shared" si="145"/>
        <v>2.3708398633976642</v>
      </c>
      <c r="FF14" s="35">
        <f t="shared" si="146"/>
        <v>2.6615607211717127</v>
      </c>
      <c r="FG14" s="35">
        <f t="shared" si="147"/>
        <v>3.4300553917217163</v>
      </c>
      <c r="FH14" s="35">
        <f t="shared" si="148"/>
        <v>2.3854885887893809</v>
      </c>
      <c r="FI14" s="35">
        <f t="shared" si="149"/>
        <v>2.3539374879456845</v>
      </c>
      <c r="FJ14" s="35">
        <f t="shared" si="150"/>
        <v>1.949407302128308</v>
      </c>
      <c r="FK14" s="35">
        <f t="shared" si="151"/>
        <v>0.99385967657639751</v>
      </c>
      <c r="FL14" s="35">
        <f t="shared" si="152"/>
        <v>0.83835782241818557</v>
      </c>
      <c r="FM14" s="35">
        <f t="shared" si="153"/>
        <v>0.26593070711114492</v>
      </c>
      <c r="FN14" s="35">
        <f t="shared" si="154"/>
        <v>0.13429500709112818</v>
      </c>
      <c r="FO14" s="35">
        <f t="shared" si="155"/>
        <v>0.12519026084766186</v>
      </c>
      <c r="FP14" s="35">
        <f t="shared" si="156"/>
        <v>2.0861249830342197</v>
      </c>
      <c r="FQ14" s="35">
        <f t="shared" si="157"/>
        <v>2.3945482620316407</v>
      </c>
      <c r="FR14" s="35">
        <f t="shared" si="158"/>
        <v>2.6881763283834297</v>
      </c>
      <c r="FS14" s="35">
        <f t="shared" si="159"/>
        <v>3.4643559456389332</v>
      </c>
      <c r="FT14" s="35">
        <f t="shared" si="160"/>
        <v>2.4093434746772746</v>
      </c>
      <c r="FU14" s="35">
        <f t="shared" si="161"/>
        <v>2.3774768628251413</v>
      </c>
      <c r="FV14" s="35">
        <f t="shared" si="162"/>
        <v>1.9689013751495912</v>
      </c>
      <c r="FW14" s="35">
        <f t="shared" si="163"/>
        <v>1.0037982733421615</v>
      </c>
      <c r="FX14" s="35">
        <f t="shared" si="164"/>
        <v>0.84674140064236747</v>
      </c>
      <c r="FY14" s="35">
        <f t="shared" si="165"/>
        <v>0.26859001418225636</v>
      </c>
      <c r="FZ14" s="35">
        <f t="shared" si="166"/>
        <v>0.13563795716203947</v>
      </c>
      <c r="GA14" s="35">
        <f t="shared" si="167"/>
        <v>0.12644216345613848</v>
      </c>
      <c r="GB14" s="35">
        <f t="shared" si="168"/>
        <v>2.1069862328645619</v>
      </c>
      <c r="GC14" s="35">
        <f t="shared" si="169"/>
        <v>2.4184937446519572</v>
      </c>
      <c r="GD14" s="35">
        <f t="shared" si="170"/>
        <v>2.715058091667264</v>
      </c>
      <c r="GE14" s="35">
        <f t="shared" si="171"/>
        <v>3.4989995050953224</v>
      </c>
      <c r="GF14" s="35">
        <f t="shared" si="172"/>
        <v>2.4334369094240476</v>
      </c>
      <c r="GG14" s="35">
        <f t="shared" si="173"/>
        <v>2.4012516314533925</v>
      </c>
      <c r="GH14" s="35">
        <f t="shared" si="174"/>
        <v>1.9885903889010872</v>
      </c>
      <c r="GI14" s="35">
        <f t="shared" si="175"/>
        <v>1.0138362560755831</v>
      </c>
      <c r="GJ14" s="35">
        <f t="shared" si="176"/>
        <v>0.85520881464879117</v>
      </c>
      <c r="GK14" s="35">
        <f t="shared" si="177"/>
        <v>0.27127591432407894</v>
      </c>
      <c r="GL14" s="35">
        <f t="shared" si="178"/>
        <v>0.13699433673365988</v>
      </c>
      <c r="GM14" s="35">
        <f t="shared" si="179"/>
        <v>0.12770658509069988</v>
      </c>
      <c r="GN14" s="35">
        <f t="shared" si="180"/>
        <v>2.1280560951932075</v>
      </c>
      <c r="GO14" s="35">
        <f t="shared" si="181"/>
        <v>2.4426786820984767</v>
      </c>
      <c r="GP14" s="35">
        <f t="shared" si="182"/>
        <v>2.7422086725839367</v>
      </c>
      <c r="GQ14" s="35">
        <f t="shared" si="183"/>
        <v>3.5339895001462756</v>
      </c>
      <c r="GR14" s="35">
        <f t="shared" si="184"/>
        <v>2.4577712785182881</v>
      </c>
      <c r="GS14" s="35">
        <f t="shared" si="185"/>
        <v>2.4252641477679266</v>
      </c>
      <c r="GT14" s="35">
        <f t="shared" si="186"/>
        <v>2.0084762927900979</v>
      </c>
      <c r="GU14" s="35">
        <f t="shared" si="187"/>
        <v>1.023974618636339</v>
      </c>
      <c r="GV14" s="35">
        <f t="shared" si="188"/>
        <v>0.86376090279527906</v>
      </c>
      <c r="GW14" s="35">
        <f t="shared" si="189"/>
        <v>0.27398867346731975</v>
      </c>
      <c r="GX14" s="35">
        <f t="shared" si="190"/>
        <v>0.13836428010099647</v>
      </c>
      <c r="GY14" s="35">
        <f t="shared" si="191"/>
        <v>0.12898365094160688</v>
      </c>
      <c r="GZ14" s="35">
        <f t="shared" si="192"/>
        <v>2.1493366561451395</v>
      </c>
      <c r="HA14" s="35">
        <f t="shared" si="193"/>
        <v>2.4671054689194616</v>
      </c>
      <c r="HB14" s="35">
        <f t="shared" si="194"/>
        <v>2.7696307593097762</v>
      </c>
      <c r="HC14" s="35">
        <f t="shared" si="195"/>
        <v>3.5693293951477383</v>
      </c>
      <c r="HD14" s="35">
        <f t="shared" si="196"/>
        <v>2.4823489913034709</v>
      </c>
      <c r="HE14" s="35">
        <f t="shared" si="197"/>
        <v>2.4495167892456058</v>
      </c>
      <c r="HF14" s="35">
        <f t="shared" si="198"/>
        <v>2.0285610557179989</v>
      </c>
      <c r="HG14" s="35">
        <f t="shared" si="199"/>
        <v>1.0342143648227025</v>
      </c>
      <c r="HH14" s="35">
        <f t="shared" si="200"/>
        <v>0.87239851182323191</v>
      </c>
      <c r="HI14" s="35">
        <f t="shared" si="201"/>
        <v>0.27672856020199293</v>
      </c>
      <c r="HJ14" s="35">
        <f t="shared" si="202"/>
        <v>0.13974792290200644</v>
      </c>
      <c r="HK14" s="35">
        <f t="shared" si="203"/>
        <v>0.13027348745102296</v>
      </c>
      <c r="HL14" s="35">
        <f t="shared" si="204"/>
        <v>2.1708300227065909</v>
      </c>
      <c r="HM14" s="35">
        <f t="shared" si="205"/>
        <v>2.4917765236086562</v>
      </c>
      <c r="HN14" s="35">
        <f t="shared" si="206"/>
        <v>2.797327066902874</v>
      </c>
      <c r="HO14" s="35">
        <f t="shared" si="207"/>
        <v>3.6050226890992159</v>
      </c>
      <c r="HP14" s="35">
        <f t="shared" si="208"/>
        <v>2.5071724812165055</v>
      </c>
      <c r="HQ14" s="35">
        <f t="shared" si="209"/>
        <v>2.4740119571380617</v>
      </c>
      <c r="HR14" s="35">
        <f t="shared" si="210"/>
        <v>2.0488466662751788</v>
      </c>
      <c r="HS14" s="35">
        <f t="shared" si="211"/>
        <v>1.0445565084709294</v>
      </c>
      <c r="HT14" s="35">
        <f t="shared" si="212"/>
        <v>0.88112249694146427</v>
      </c>
      <c r="HU14" s="35">
        <f t="shared" si="213"/>
        <v>0.27949584580401288</v>
      </c>
      <c r="HV14" s="35">
        <f t="shared" si="214"/>
        <v>0.1411454021310265</v>
      </c>
      <c r="HW14" s="35">
        <f t="shared" si="215"/>
        <v>0.1315762223255332</v>
      </c>
      <c r="HX14" s="35">
        <f t="shared" si="216"/>
        <v>2.1925383229336566</v>
      </c>
      <c r="HY14" s="35">
        <f t="shared" si="217"/>
        <v>2.516694288844743</v>
      </c>
      <c r="HZ14" s="35">
        <f t="shared" si="218"/>
        <v>2.8253003375719028</v>
      </c>
      <c r="IA14" s="35">
        <f t="shared" si="219"/>
        <v>3.641072915990208</v>
      </c>
      <c r="IB14" s="35">
        <f t="shared" si="220"/>
        <v>2.5322442060286705</v>
      </c>
      <c r="IC14" s="35">
        <f t="shared" si="221"/>
        <v>2.4987520767094424</v>
      </c>
      <c r="ID14" s="35">
        <f t="shared" si="222"/>
        <v>2.0693351329379306</v>
      </c>
      <c r="IE14" s="35">
        <f t="shared" si="223"/>
        <v>1.0550020735556387</v>
      </c>
      <c r="IF14" s="35">
        <f t="shared" si="224"/>
        <v>0.88993372191087894</v>
      </c>
      <c r="IG14" s="35">
        <f t="shared" si="225"/>
        <v>0.282290804262053</v>
      </c>
      <c r="IH14" s="35">
        <f t="shared" si="226"/>
        <v>0.14255685615233676</v>
      </c>
      <c r="II14" s="35">
        <f t="shared" si="227"/>
        <v>0.13289198454878853</v>
      </c>
      <c r="IJ14" s="35">
        <f t="shared" si="228"/>
        <v>2.2144637061629933</v>
      </c>
      <c r="IK14" s="35">
        <f t="shared" si="229"/>
        <v>2.5418612317331903</v>
      </c>
      <c r="IL14" s="35">
        <f t="shared" si="230"/>
        <v>2.8535533409476219</v>
      </c>
      <c r="IM14" s="35">
        <f t="shared" si="231"/>
        <v>3.6774836451501103</v>
      </c>
      <c r="IN14" s="35">
        <f t="shared" si="232"/>
        <v>2.5575666480889572</v>
      </c>
      <c r="IO14" s="35">
        <f t="shared" si="233"/>
        <v>2.5237395974765371</v>
      </c>
      <c r="IP14" s="35">
        <f t="shared" si="234"/>
        <v>2.09002848426731</v>
      </c>
      <c r="IQ14" s="35">
        <f t="shared" si="235"/>
        <v>1.0655520942911951</v>
      </c>
      <c r="IR14" s="35">
        <f t="shared" si="236"/>
        <v>0.89883305912998779</v>
      </c>
      <c r="IS14" s="35">
        <f t="shared" si="237"/>
        <v>0.28511371230467353</v>
      </c>
      <c r="IT14" s="35">
        <f t="shared" si="238"/>
        <v>0.14398242471386014</v>
      </c>
      <c r="IU14" s="35">
        <f t="shared" si="239"/>
        <v>0.13422090439427642</v>
      </c>
      <c r="IV14" s="35">
        <f t="shared" si="240"/>
        <v>2.2366083432246233</v>
      </c>
      <c r="IW14" s="35">
        <f t="shared" si="241"/>
        <v>2.5672798440505225</v>
      </c>
      <c r="IX14" s="35">
        <f t="shared" si="242"/>
        <v>2.8820888743570983</v>
      </c>
      <c r="IY14" s="35">
        <f t="shared" si="243"/>
        <v>3.7142584816016115</v>
      </c>
      <c r="IZ14" s="35">
        <f t="shared" si="244"/>
        <v>2.5831423145698467</v>
      </c>
      <c r="JA14" s="35">
        <f t="shared" si="245"/>
        <v>2.5489769934513027</v>
      </c>
      <c r="JB14" s="35">
        <f t="shared" si="246"/>
        <v>2.1109287691099832</v>
      </c>
      <c r="JC14" s="35">
        <f t="shared" si="247"/>
        <v>1.0762076152341071</v>
      </c>
      <c r="JD14" s="35">
        <f t="shared" si="248"/>
        <v>0.90782138972128767</v>
      </c>
      <c r="JE14" s="35">
        <f t="shared" si="249"/>
        <v>0.28796484942772027</v>
      </c>
      <c r="JF14" s="35">
        <f t="shared" si="250"/>
        <v>0.14542224896099873</v>
      </c>
      <c r="JG14" s="35">
        <f t="shared" si="251"/>
        <v>0.1355631134382192</v>
      </c>
      <c r="JH14" s="35">
        <f t="shared" si="252"/>
        <v>2.2589744266568696</v>
      </c>
      <c r="JI14" s="35">
        <f t="shared" si="253"/>
        <v>2.5929526424910279</v>
      </c>
      <c r="JJ14" s="35">
        <f t="shared" si="254"/>
        <v>2.9109097631006691</v>
      </c>
      <c r="JK14" s="35">
        <f t="shared" si="255"/>
        <v>3.7514010664176278</v>
      </c>
      <c r="JL14" s="35">
        <f t="shared" si="256"/>
        <v>2.6089737377155453</v>
      </c>
      <c r="JM14" s="35">
        <f t="shared" si="257"/>
        <v>2.5744667633858156</v>
      </c>
      <c r="JN14" s="35">
        <f t="shared" si="258"/>
        <v>2.132038056801083</v>
      </c>
      <c r="JO14" s="35">
        <f t="shared" si="259"/>
        <v>1.0869696913864482</v>
      </c>
      <c r="JP14" s="35">
        <f t="shared" si="260"/>
        <v>0.91689960361850054</v>
      </c>
      <c r="JQ14" s="35">
        <f t="shared" si="261"/>
        <v>0.29084449792199746</v>
      </c>
      <c r="JR14" s="35">
        <f t="shared" si="262"/>
        <v>0.14687647145060873</v>
      </c>
      <c r="JS14" s="35">
        <f t="shared" si="263"/>
        <v>0.13691874457260139</v>
      </c>
      <c r="JT14" s="35">
        <f t="shared" si="264"/>
        <v>2.2815641709234384</v>
      </c>
      <c r="JU14" s="35">
        <f t="shared" si="265"/>
        <v>2.6188821689159383</v>
      </c>
      <c r="JV14" s="35">
        <f t="shared" si="266"/>
        <v>2.940018860731676</v>
      </c>
      <c r="JW14" s="35">
        <f t="shared" si="267"/>
        <v>3.7889150770818043</v>
      </c>
      <c r="JX14" s="35">
        <f t="shared" si="268"/>
        <v>2.6350634750927009</v>
      </c>
      <c r="JY14" s="35">
        <f t="shared" si="269"/>
        <v>2.6002114310196736</v>
      </c>
      <c r="JZ14" s="35">
        <f t="shared" si="270"/>
        <v>2.1533584373690937</v>
      </c>
      <c r="KA14" s="35">
        <f t="shared" si="271"/>
        <v>1.0978393883003126</v>
      </c>
      <c r="KB14" s="35">
        <f t="shared" si="272"/>
        <v>0.92606859965468558</v>
      </c>
      <c r="KC14" s="35">
        <f t="shared" si="273"/>
        <v>0.29375294290121745</v>
      </c>
      <c r="KD14" s="35">
        <f t="shared" si="274"/>
        <v>0.1483452361651148</v>
      </c>
      <c r="KE14" s="35">
        <f t="shared" si="275"/>
        <v>0.1382879320183274</v>
      </c>
      <c r="KF14" s="35">
        <f t="shared" si="276"/>
        <v>2.3043798126326727</v>
      </c>
      <c r="KG14" s="35">
        <f t="shared" si="277"/>
        <v>2.6450709906050975</v>
      </c>
      <c r="KH14" s="35">
        <f t="shared" si="278"/>
        <v>2.9694190493389927</v>
      </c>
      <c r="KI14" s="35">
        <f t="shared" si="279"/>
        <v>3.8268042278526222</v>
      </c>
      <c r="KJ14" s="35">
        <f t="shared" si="280"/>
        <v>2.6614141098436281</v>
      </c>
      <c r="KK14" s="35">
        <f t="shared" si="281"/>
        <v>2.6262135453298705</v>
      </c>
      <c r="KL14" s="35">
        <f t="shared" si="282"/>
        <v>2.1748920217427847</v>
      </c>
      <c r="KM14" s="35">
        <f t="shared" si="283"/>
        <v>1.1088177821833156</v>
      </c>
      <c r="KN14" s="35">
        <f t="shared" si="284"/>
        <v>0.93532928565123241</v>
      </c>
      <c r="KO14" s="35">
        <f t="shared" si="285"/>
        <v>0.2966904723302296</v>
      </c>
      <c r="KP14" s="35">
        <f t="shared" si="286"/>
        <v>0.14982868852676595</v>
      </c>
      <c r="KQ14" s="35">
        <f t="shared" si="287"/>
        <v>0.13967081133851067</v>
      </c>
      <c r="KR14" s="35">
        <f t="shared" si="288"/>
        <v>2.3274236107589994</v>
      </c>
      <c r="KS14" s="35">
        <f t="shared" si="289"/>
        <v>2.6715217005111485</v>
      </c>
      <c r="KT14" s="35">
        <f t="shared" si="290"/>
        <v>2.9991132398323828</v>
      </c>
      <c r="KU14" s="35">
        <f t="shared" si="291"/>
        <v>3.8650722701311486</v>
      </c>
      <c r="KV14" s="35">
        <f t="shared" si="292"/>
        <v>2.6880282509420645</v>
      </c>
      <c r="KW14" s="35">
        <f t="shared" si="293"/>
        <v>2.6524756807831693</v>
      </c>
      <c r="KX14" s="35">
        <f t="shared" si="294"/>
        <v>2.1966409419602124</v>
      </c>
      <c r="KY14" s="35">
        <f t="shared" si="295"/>
        <v>1.1199059600051489</v>
      </c>
      <c r="KZ14" s="35">
        <f t="shared" si="296"/>
        <v>0.94468257850774473</v>
      </c>
      <c r="LA14" s="35">
        <f t="shared" si="297"/>
        <v>0.2996573770535319</v>
      </c>
      <c r="LB14" s="35">
        <f t="shared" si="298"/>
        <v>0.1513269754120336</v>
      </c>
      <c r="LC14" s="35">
        <f t="shared" si="299"/>
        <v>0.14106751945189577</v>
      </c>
      <c r="LD14" s="35">
        <f t="shared" si="300"/>
        <v>2.3506978468665896</v>
      </c>
      <c r="LE14" s="35">
        <f t="shared" si="301"/>
        <v>2.6982369175162599</v>
      </c>
      <c r="LF14" s="35">
        <f t="shared" si="302"/>
        <v>3.0291043722307065</v>
      </c>
      <c r="LG14" s="35">
        <f t="shared" si="303"/>
        <v>3.9037229928324599</v>
      </c>
      <c r="LH14" s="35">
        <f t="shared" si="304"/>
        <v>2.7149085334514851</v>
      </c>
      <c r="LI14" s="35">
        <f t="shared" si="305"/>
        <v>2.679000437591001</v>
      </c>
      <c r="LJ14" s="35">
        <f t="shared" si="306"/>
        <v>2.2186073513798146</v>
      </c>
      <c r="LK14" s="35">
        <f t="shared" si="307"/>
        <v>1.1311050196052004</v>
      </c>
      <c r="LL14" s="35">
        <f t="shared" si="308"/>
        <v>0.95412940429282223</v>
      </c>
      <c r="LM14" s="35">
        <f t="shared" si="309"/>
        <v>0.30265395082406721</v>
      </c>
      <c r="LN14" s="35">
        <f t="shared" si="310"/>
        <v>0.15284024516615394</v>
      </c>
      <c r="LO14" s="35">
        <f t="shared" si="311"/>
        <v>0.14247819464641473</v>
      </c>
      <c r="LP14" s="35">
        <f t="shared" si="312"/>
        <v>2.3742048253352555</v>
      </c>
      <c r="LQ14" s="35">
        <f t="shared" si="313"/>
        <v>2.7252192866914227</v>
      </c>
      <c r="LR14" s="35">
        <f t="shared" si="314"/>
        <v>3.0593954159530137</v>
      </c>
      <c r="LS14" s="35">
        <f t="shared" si="315"/>
        <v>3.9427602227607847</v>
      </c>
      <c r="LT14" s="35">
        <f t="shared" si="316"/>
        <v>2.7420576187859997</v>
      </c>
      <c r="LU14" s="35">
        <f t="shared" si="317"/>
        <v>2.705790441966911</v>
      </c>
      <c r="LV14" s="35">
        <f t="shared" si="318"/>
        <v>2.2407934248936128</v>
      </c>
      <c r="LW14" s="35">
        <f t="shared" si="319"/>
        <v>1.1424160698012524</v>
      </c>
      <c r="LX14" s="35">
        <f t="shared" si="320"/>
        <v>0.96367069833575048</v>
      </c>
      <c r="LY14" s="35">
        <f t="shared" si="321"/>
        <v>0.30568049033230787</v>
      </c>
      <c r="LZ14" s="35">
        <f t="shared" si="322"/>
        <v>0.15436864761781549</v>
      </c>
      <c r="MA14" s="35">
        <f t="shared" si="323"/>
        <v>0.14390297659287887</v>
      </c>
      <c r="MB14" s="35">
        <f t="shared" si="324"/>
        <v>2.3979468735886078</v>
      </c>
      <c r="MC14" s="35">
        <f t="shared" si="325"/>
        <v>2.7524714795583369</v>
      </c>
      <c r="MD14" s="35">
        <f t="shared" si="326"/>
        <v>3.0899893701125438</v>
      </c>
      <c r="ME14" s="35">
        <f t="shared" si="327"/>
        <v>3.9821878249883924</v>
      </c>
      <c r="MF14" s="35">
        <f t="shared" si="328"/>
        <v>2.7694781949738596</v>
      </c>
      <c r="MG14" s="35">
        <f t="shared" si="329"/>
        <v>2.73284834638658</v>
      </c>
      <c r="MH14" s="35">
        <f t="shared" si="330"/>
        <v>2.2632013591425491</v>
      </c>
      <c r="MI14" s="35">
        <f t="shared" si="331"/>
        <v>1.153840230499265</v>
      </c>
      <c r="MJ14" s="35">
        <f t="shared" si="332"/>
        <v>0.97330740531910798</v>
      </c>
      <c r="MK14" s="35">
        <f t="shared" si="333"/>
        <v>0.30873729523563098</v>
      </c>
      <c r="ML14" s="35">
        <f t="shared" si="334"/>
        <v>0.15591233409399366</v>
      </c>
      <c r="MM14" s="35">
        <f t="shared" si="335"/>
        <v>0.14534200635880767</v>
      </c>
      <c r="MN14" s="35">
        <f t="shared" si="336"/>
        <v>2.4219263423244941</v>
      </c>
      <c r="MO14" s="35">
        <f t="shared" si="337"/>
        <v>2.7799961943539202</v>
      </c>
      <c r="MP14" s="35">
        <f t="shared" si="338"/>
        <v>3.1208892638136692</v>
      </c>
      <c r="MQ14" s="35">
        <f t="shared" si="339"/>
        <v>4.0220097032382762</v>
      </c>
      <c r="MR14" s="35">
        <f t="shared" si="340"/>
        <v>2.7971729769235982</v>
      </c>
      <c r="MS14" s="35">
        <f t="shared" si="341"/>
        <v>2.7601768298504457</v>
      </c>
      <c r="MT14" s="35">
        <f t="shared" si="342"/>
        <v>2.2858333727339746</v>
      </c>
      <c r="MU14" s="35">
        <f t="shared" si="343"/>
        <v>1.1653786328042577</v>
      </c>
      <c r="MV14" s="35">
        <f t="shared" si="344"/>
        <v>0.9830404793722991</v>
      </c>
      <c r="MW14" s="35">
        <f t="shared" si="345"/>
        <v>0.31182466818798732</v>
      </c>
      <c r="MX14" s="35">
        <f t="shared" si="346"/>
        <v>0.1574714574349336</v>
      </c>
      <c r="MY14" s="35">
        <f t="shared" si="347"/>
        <v>0.14679542642239576</v>
      </c>
      <c r="MZ14" s="35">
        <f t="shared" si="348"/>
        <v>2.4461456057477391</v>
      </c>
      <c r="NA14" s="35">
        <f t="shared" si="349"/>
        <v>2.8077961562974596</v>
      </c>
      <c r="NB14" s="35">
        <f t="shared" si="350"/>
        <v>3.1520981564518058</v>
      </c>
      <c r="NC14" s="35">
        <f t="shared" si="351"/>
        <v>4.0622298002706589</v>
      </c>
      <c r="ND14" s="35">
        <f t="shared" si="352"/>
        <v>2.8251447066928344</v>
      </c>
      <c r="NE14" s="35">
        <f t="shared" si="353"/>
        <v>2.7877785981489502</v>
      </c>
      <c r="NF14" s="35">
        <f t="shared" si="354"/>
        <v>2.3086917064613144</v>
      </c>
      <c r="NG14" s="35">
        <f t="shared" si="355"/>
        <v>1.1770324191323003</v>
      </c>
      <c r="NH14" s="35">
        <f t="shared" si="356"/>
        <v>0.99287088416602209</v>
      </c>
      <c r="NI14" s="35">
        <f t="shared" si="357"/>
        <v>0.3149429148698672</v>
      </c>
      <c r="NK14" s="61">
        <f t="shared" si="361"/>
        <v>19.212</v>
      </c>
      <c r="NL14" s="61">
        <f t="shared" si="358"/>
        <v>17.369</v>
      </c>
      <c r="NM14" s="61">
        <f t="shared" si="358"/>
        <v>17.54269</v>
      </c>
      <c r="NN14" s="61">
        <f t="shared" si="358"/>
        <v>17.718116899999998</v>
      </c>
      <c r="NO14" s="61">
        <f t="shared" si="358"/>
        <v>17.895298068999999</v>
      </c>
      <c r="NP14" s="61">
        <f t="shared" si="358"/>
        <v>18.074251049689998</v>
      </c>
      <c r="NQ14" s="61">
        <f t="shared" si="358"/>
        <v>18.254993560186904</v>
      </c>
      <c r="NR14" s="61">
        <f t="shared" si="358"/>
        <v>18.43754349578877</v>
      </c>
      <c r="NS14" s="61">
        <f t="shared" si="358"/>
        <v>18.621918930746659</v>
      </c>
      <c r="NT14" s="61">
        <f t="shared" si="358"/>
        <v>18.808138120054121</v>
      </c>
      <c r="NU14" s="61">
        <f t="shared" si="358"/>
        <v>18.996219501254668</v>
      </c>
      <c r="NV14" s="61">
        <f t="shared" si="358"/>
        <v>19.186181696267209</v>
      </c>
      <c r="NW14" s="61">
        <f t="shared" si="358"/>
        <v>19.378043513229883</v>
      </c>
      <c r="NX14" s="61">
        <f t="shared" si="358"/>
        <v>19.571823948362184</v>
      </c>
      <c r="NY14" s="61">
        <f t="shared" si="358"/>
        <v>19.767542187845809</v>
      </c>
      <c r="NZ14" s="61">
        <f t="shared" si="358"/>
        <v>19.965217609724263</v>
      </c>
      <c r="OA14" s="61">
        <f t="shared" si="358"/>
        <v>20.164869785821502</v>
      </c>
      <c r="OB14" s="61">
        <f t="shared" si="359"/>
        <v>20.36651848367972</v>
      </c>
      <c r="OC14" s="61">
        <f t="shared" si="359"/>
        <v>20.57018366851652</v>
      </c>
      <c r="OD14" s="61">
        <f t="shared" si="359"/>
        <v>20.775885505201682</v>
      </c>
      <c r="OE14" s="61">
        <f t="shared" si="359"/>
        <v>20.983644360253706</v>
      </c>
      <c r="OF14" s="61">
        <f t="shared" si="359"/>
        <v>21.193480803856239</v>
      </c>
      <c r="OG14" s="61">
        <f t="shared" si="359"/>
        <v>21.405415611894799</v>
      </c>
      <c r="OH14" s="61">
        <f t="shared" si="359"/>
        <v>21.619469768013747</v>
      </c>
      <c r="OI14" s="61">
        <f t="shared" si="359"/>
        <v>21.835664465693888</v>
      </c>
      <c r="OJ14" s="61">
        <f t="shared" si="359"/>
        <v>22.054021110350828</v>
      </c>
      <c r="OK14" s="61">
        <f t="shared" si="359"/>
        <v>22.274561321454335</v>
      </c>
      <c r="OL14" s="61">
        <f t="shared" si="359"/>
        <v>22.497306934668881</v>
      </c>
      <c r="OM14" s="61">
        <f t="shared" si="359"/>
        <v>22.722280004015566</v>
      </c>
      <c r="ON14" s="61">
        <f t="shared" si="359"/>
        <v>22.949502804055729</v>
      </c>
      <c r="OO14" s="61">
        <f t="shared" si="359"/>
        <v>23.178997832096279</v>
      </c>
    </row>
    <row r="15" spans="1:405" x14ac:dyDescent="0.25">
      <c r="A15" s="12" t="s">
        <v>56</v>
      </c>
      <c r="B15" s="22">
        <v>2.794</v>
      </c>
      <c r="C15" s="22">
        <v>1.2250000000000001</v>
      </c>
      <c r="D15" s="22">
        <v>5.468</v>
      </c>
      <c r="E15" s="22">
        <v>10.058999999999999</v>
      </c>
      <c r="F15" s="22">
        <v>13.617000000000001</v>
      </c>
      <c r="G15" s="22">
        <v>16.071999999999999</v>
      </c>
      <c r="H15" s="22">
        <v>15.477</v>
      </c>
      <c r="I15" s="22">
        <v>16.707999999999998</v>
      </c>
      <c r="J15" s="22">
        <v>12.52</v>
      </c>
      <c r="K15" s="22">
        <v>9.0289999999999999</v>
      </c>
      <c r="L15" s="22">
        <v>6.37</v>
      </c>
      <c r="M15" s="22">
        <v>1.764</v>
      </c>
      <c r="N15" s="22">
        <v>3.1640000000000001</v>
      </c>
      <c r="O15" s="22">
        <v>1.5649999999999999</v>
      </c>
      <c r="P15" s="22">
        <v>7.431</v>
      </c>
      <c r="Q15" s="22">
        <v>20.841000000000001</v>
      </c>
      <c r="R15" s="22">
        <v>13.74</v>
      </c>
      <c r="S15" s="22">
        <v>23.562999999999999</v>
      </c>
      <c r="T15" s="22">
        <v>17.678000000000001</v>
      </c>
      <c r="U15" s="22">
        <v>17.292000000000002</v>
      </c>
      <c r="V15" s="22">
        <v>17.651</v>
      </c>
      <c r="W15" s="22">
        <v>12.048</v>
      </c>
      <c r="X15" s="22">
        <v>8.7870000000000008</v>
      </c>
      <c r="Y15" s="22">
        <v>4.593</v>
      </c>
      <c r="Z15" s="35">
        <f t="shared" si="360"/>
        <v>3.19564</v>
      </c>
      <c r="AA15" s="35">
        <f t="shared" si="11"/>
        <v>1.5806499999999999</v>
      </c>
      <c r="AB15" s="35">
        <f t="shared" si="12"/>
        <v>7.5053099999999997</v>
      </c>
      <c r="AC15" s="35">
        <f t="shared" si="13"/>
        <v>21.049410000000002</v>
      </c>
      <c r="AD15" s="35">
        <f t="shared" si="14"/>
        <v>13.8774</v>
      </c>
      <c r="AE15" s="35">
        <f t="shared" si="15"/>
        <v>23.798629999999999</v>
      </c>
      <c r="AF15" s="35">
        <f t="shared" si="16"/>
        <v>17.854780000000002</v>
      </c>
      <c r="AG15" s="35">
        <f t="shared" si="17"/>
        <v>17.464920000000003</v>
      </c>
      <c r="AH15" s="35">
        <f t="shared" si="18"/>
        <v>17.82751</v>
      </c>
      <c r="AI15" s="35">
        <f t="shared" si="19"/>
        <v>12.168480000000001</v>
      </c>
      <c r="AJ15" s="35">
        <f t="shared" si="20"/>
        <v>8.8748700000000014</v>
      </c>
      <c r="AK15" s="35">
        <f t="shared" si="21"/>
        <v>4.6389300000000002</v>
      </c>
      <c r="AL15" s="35">
        <f t="shared" si="22"/>
        <v>3.2275963999999999</v>
      </c>
      <c r="AM15" s="35">
        <f t="shared" si="23"/>
        <v>1.5964564999999999</v>
      </c>
      <c r="AN15" s="35">
        <f t="shared" si="24"/>
        <v>7.5803630999999996</v>
      </c>
      <c r="AO15" s="35">
        <f t="shared" si="25"/>
        <v>21.259904100000004</v>
      </c>
      <c r="AP15" s="35">
        <f t="shared" si="26"/>
        <v>14.016173999999999</v>
      </c>
      <c r="AQ15" s="35">
        <f t="shared" si="27"/>
        <v>24.036616299999999</v>
      </c>
      <c r="AR15" s="35">
        <f t="shared" si="28"/>
        <v>18.033327800000002</v>
      </c>
      <c r="AS15" s="35">
        <f t="shared" si="29"/>
        <v>17.639569200000004</v>
      </c>
      <c r="AT15" s="35">
        <f t="shared" si="30"/>
        <v>18.005785100000001</v>
      </c>
      <c r="AU15" s="35">
        <f t="shared" si="31"/>
        <v>12.290164800000001</v>
      </c>
      <c r="AV15" s="35">
        <f t="shared" si="32"/>
        <v>8.9636187000000014</v>
      </c>
      <c r="AW15" s="35">
        <f t="shared" si="33"/>
        <v>4.6853193000000006</v>
      </c>
      <c r="AX15" s="35">
        <f t="shared" si="34"/>
        <v>3.259872364</v>
      </c>
      <c r="AY15" s="35">
        <f t="shared" si="35"/>
        <v>1.6124210649999999</v>
      </c>
      <c r="AZ15" s="35">
        <f t="shared" si="36"/>
        <v>7.6561667309999999</v>
      </c>
      <c r="BA15" s="35">
        <f t="shared" si="37"/>
        <v>21.472503141000004</v>
      </c>
      <c r="BB15" s="35">
        <f t="shared" si="38"/>
        <v>14.156335739999999</v>
      </c>
      <c r="BC15" s="35">
        <f t="shared" si="39"/>
        <v>24.276982463</v>
      </c>
      <c r="BD15" s="35">
        <f t="shared" si="40"/>
        <v>18.213661078000001</v>
      </c>
      <c r="BE15" s="35">
        <f t="shared" si="41"/>
        <v>17.815964892000004</v>
      </c>
      <c r="BF15" s="35">
        <f t="shared" si="42"/>
        <v>18.185842951000001</v>
      </c>
      <c r="BG15" s="35">
        <f t="shared" si="43"/>
        <v>12.413066448000002</v>
      </c>
      <c r="BH15" s="35">
        <f t="shared" si="44"/>
        <v>9.0532548870000014</v>
      </c>
      <c r="BI15" s="35">
        <f t="shared" si="45"/>
        <v>4.7321724930000011</v>
      </c>
      <c r="BJ15" s="35">
        <f t="shared" si="46"/>
        <v>3.2924710876400001</v>
      </c>
      <c r="BK15" s="35">
        <f t="shared" si="47"/>
        <v>1.6285452756499998</v>
      </c>
      <c r="BL15" s="35">
        <f t="shared" si="48"/>
        <v>7.7327283983099999</v>
      </c>
      <c r="BM15" s="35">
        <f t="shared" si="49"/>
        <v>21.687228172410006</v>
      </c>
      <c r="BN15" s="35">
        <f t="shared" si="50"/>
        <v>14.2978990974</v>
      </c>
      <c r="BO15" s="35">
        <f t="shared" si="51"/>
        <v>24.519752287629998</v>
      </c>
      <c r="BP15" s="35">
        <f t="shared" si="52"/>
        <v>18.39579768878</v>
      </c>
      <c r="BQ15" s="35">
        <f t="shared" si="53"/>
        <v>17.994124540920005</v>
      </c>
      <c r="BR15" s="35">
        <f t="shared" si="54"/>
        <v>18.367701380510002</v>
      </c>
      <c r="BS15" s="35">
        <f t="shared" si="55"/>
        <v>12.537197112480003</v>
      </c>
      <c r="BT15" s="35">
        <f t="shared" si="56"/>
        <v>9.1437874358700011</v>
      </c>
      <c r="BU15" s="35">
        <f t="shared" si="57"/>
        <v>4.7794942179300008</v>
      </c>
      <c r="BV15" s="35">
        <f t="shared" si="58"/>
        <v>3.3253957985164</v>
      </c>
      <c r="BW15" s="35">
        <f t="shared" si="59"/>
        <v>1.6448307284064998</v>
      </c>
      <c r="BX15" s="35">
        <f t="shared" si="60"/>
        <v>7.8100556822930995</v>
      </c>
      <c r="BY15" s="35">
        <f t="shared" si="61"/>
        <v>21.904100454134106</v>
      </c>
      <c r="BZ15" s="35">
        <f t="shared" si="62"/>
        <v>14.440878088374001</v>
      </c>
      <c r="CA15" s="35">
        <f t="shared" si="63"/>
        <v>24.764949810506298</v>
      </c>
      <c r="CB15" s="35">
        <f t="shared" si="64"/>
        <v>18.5797556656678</v>
      </c>
      <c r="CC15" s="35">
        <f t="shared" si="65"/>
        <v>18.174065786329205</v>
      </c>
      <c r="CD15" s="35">
        <f t="shared" si="66"/>
        <v>18.551378394315101</v>
      </c>
      <c r="CE15" s="35">
        <f t="shared" si="67"/>
        <v>12.662569083604803</v>
      </c>
      <c r="CF15" s="35">
        <f t="shared" si="68"/>
        <v>9.2352253102287012</v>
      </c>
      <c r="CG15" s="35">
        <f t="shared" si="69"/>
        <v>4.8272891601093013</v>
      </c>
      <c r="CH15" s="35">
        <f t="shared" si="70"/>
        <v>3.3586497565015638</v>
      </c>
      <c r="CI15" s="35">
        <f t="shared" si="71"/>
        <v>1.6612790356905649</v>
      </c>
      <c r="CJ15" s="35">
        <f t="shared" si="72"/>
        <v>7.8881562391160305</v>
      </c>
      <c r="CK15" s="35">
        <f t="shared" si="73"/>
        <v>22.123141458675448</v>
      </c>
      <c r="CL15" s="35">
        <f t="shared" si="74"/>
        <v>14.585286869257741</v>
      </c>
      <c r="CM15" s="35">
        <f t="shared" si="75"/>
        <v>25.01259930861136</v>
      </c>
      <c r="CN15" s="35">
        <f t="shared" si="76"/>
        <v>18.765553222324478</v>
      </c>
      <c r="CO15" s="35">
        <f t="shared" si="77"/>
        <v>18.355806444192496</v>
      </c>
      <c r="CP15" s="35">
        <f t="shared" si="78"/>
        <v>18.736892178258252</v>
      </c>
      <c r="CQ15" s="35">
        <f t="shared" si="79"/>
        <v>12.789194774440851</v>
      </c>
      <c r="CR15" s="35">
        <f t="shared" si="80"/>
        <v>9.3275775633309888</v>
      </c>
      <c r="CS15" s="35">
        <f t="shared" si="81"/>
        <v>4.8755620517103946</v>
      </c>
      <c r="CT15" s="35">
        <f t="shared" si="82"/>
        <v>3.3922362540665794</v>
      </c>
      <c r="CU15" s="35">
        <f t="shared" si="83"/>
        <v>1.6778918260474707</v>
      </c>
      <c r="CV15" s="35">
        <f t="shared" si="84"/>
        <v>7.9670378015071908</v>
      </c>
      <c r="CW15" s="35">
        <f t="shared" si="85"/>
        <v>22.344372873262202</v>
      </c>
      <c r="CX15" s="35">
        <f t="shared" si="86"/>
        <v>14.731139737950318</v>
      </c>
      <c r="CY15" s="35">
        <f t="shared" si="87"/>
        <v>25.262725301697476</v>
      </c>
      <c r="CZ15" s="35">
        <f t="shared" si="88"/>
        <v>18.953208754547724</v>
      </c>
      <c r="DA15" s="35">
        <f t="shared" si="89"/>
        <v>18.539364508634421</v>
      </c>
      <c r="DB15" s="35">
        <f t="shared" si="90"/>
        <v>18.924261100040834</v>
      </c>
      <c r="DC15" s="35">
        <f t="shared" si="91"/>
        <v>12.91708672218526</v>
      </c>
      <c r="DD15" s="35">
        <f t="shared" si="92"/>
        <v>9.4208533389642994</v>
      </c>
      <c r="DE15" s="35">
        <f t="shared" si="93"/>
        <v>4.9243176722274988</v>
      </c>
      <c r="DF15" s="35">
        <f t="shared" si="94"/>
        <v>3.4261586166072453</v>
      </c>
      <c r="DG15" s="35">
        <f t="shared" si="95"/>
        <v>1.6946707443079454</v>
      </c>
      <c r="DH15" s="35">
        <f t="shared" si="96"/>
        <v>8.0467081795222626</v>
      </c>
      <c r="DI15" s="35">
        <f t="shared" si="97"/>
        <v>22.567816601994824</v>
      </c>
      <c r="DJ15" s="35">
        <f t="shared" si="98"/>
        <v>14.878451135329822</v>
      </c>
      <c r="DK15" s="35">
        <f t="shared" si="99"/>
        <v>25.51535255471445</v>
      </c>
      <c r="DL15" s="35">
        <f t="shared" si="100"/>
        <v>19.1427408420932</v>
      </c>
      <c r="DM15" s="35">
        <f t="shared" si="101"/>
        <v>18.724758153720764</v>
      </c>
      <c r="DN15" s="35">
        <f t="shared" si="102"/>
        <v>19.113503711041243</v>
      </c>
      <c r="DO15" s="35">
        <f t="shared" si="103"/>
        <v>13.046257589407112</v>
      </c>
      <c r="DP15" s="35">
        <f t="shared" si="104"/>
        <v>9.5150618723539431</v>
      </c>
      <c r="DQ15" s="35">
        <f t="shared" si="105"/>
        <v>4.9735608489497736</v>
      </c>
      <c r="DR15" s="35">
        <f t="shared" si="106"/>
        <v>3.4604202027733177</v>
      </c>
      <c r="DS15" s="35">
        <f t="shared" si="107"/>
        <v>1.711617451751025</v>
      </c>
      <c r="DT15" s="35">
        <f t="shared" si="108"/>
        <v>8.1271752613174861</v>
      </c>
      <c r="DU15" s="35">
        <f t="shared" si="109"/>
        <v>22.793494768014774</v>
      </c>
      <c r="DV15" s="35">
        <f t="shared" si="110"/>
        <v>15.027235646683121</v>
      </c>
      <c r="DW15" s="35">
        <f t="shared" si="111"/>
        <v>25.770506080261594</v>
      </c>
      <c r="DX15" s="35">
        <f t="shared" si="112"/>
        <v>19.334168250514132</v>
      </c>
      <c r="DY15" s="35">
        <f t="shared" si="113"/>
        <v>18.912005735257971</v>
      </c>
      <c r="DZ15" s="35">
        <f t="shared" si="114"/>
        <v>19.304638748151657</v>
      </c>
      <c r="EA15" s="35">
        <f t="shared" si="115"/>
        <v>13.176720165301184</v>
      </c>
      <c r="EB15" s="35">
        <f t="shared" si="116"/>
        <v>9.6102124910774833</v>
      </c>
      <c r="EC15" s="35">
        <f t="shared" si="117"/>
        <v>5.0232964574392716</v>
      </c>
      <c r="ED15" s="35">
        <f t="shared" si="118"/>
        <v>3.4950244048010508</v>
      </c>
      <c r="EE15" s="35">
        <f t="shared" si="119"/>
        <v>1.7287336262685353</v>
      </c>
      <c r="EF15" s="35">
        <f t="shared" si="120"/>
        <v>8.2084470139306607</v>
      </c>
      <c r="EG15" s="35">
        <f t="shared" si="121"/>
        <v>23.021429715694921</v>
      </c>
      <c r="EH15" s="35">
        <f t="shared" si="122"/>
        <v>15.177508003149951</v>
      </c>
      <c r="EI15" s="35">
        <f t="shared" si="123"/>
        <v>26.028211141064212</v>
      </c>
      <c r="EJ15" s="35">
        <f t="shared" si="124"/>
        <v>19.527509933019275</v>
      </c>
      <c r="EK15" s="35">
        <f t="shared" si="125"/>
        <v>19.101125792610549</v>
      </c>
      <c r="EL15" s="35">
        <f t="shared" si="126"/>
        <v>19.497685135633173</v>
      </c>
      <c r="EM15" s="35">
        <f t="shared" si="127"/>
        <v>13.308487366954196</v>
      </c>
      <c r="EN15" s="35">
        <f t="shared" si="128"/>
        <v>9.7063146159882585</v>
      </c>
      <c r="EO15" s="35">
        <f t="shared" si="129"/>
        <v>5.0735294220136646</v>
      </c>
      <c r="EP15" s="35">
        <f t="shared" si="130"/>
        <v>3.5299746488490613</v>
      </c>
      <c r="EQ15" s="35">
        <f t="shared" si="131"/>
        <v>1.7460209625312206</v>
      </c>
      <c r="ER15" s="35">
        <f t="shared" si="132"/>
        <v>8.2905314840699678</v>
      </c>
      <c r="ES15" s="35">
        <f t="shared" si="133"/>
        <v>23.25164401285187</v>
      </c>
      <c r="ET15" s="35">
        <f t="shared" si="134"/>
        <v>15.329283083181451</v>
      </c>
      <c r="EU15" s="35">
        <f t="shared" si="135"/>
        <v>26.288493252474854</v>
      </c>
      <c r="EV15" s="35">
        <f t="shared" si="136"/>
        <v>19.722785032349467</v>
      </c>
      <c r="EW15" s="35">
        <f t="shared" si="137"/>
        <v>19.292137050536656</v>
      </c>
      <c r="EX15" s="35">
        <f t="shared" si="138"/>
        <v>19.692661986989506</v>
      </c>
      <c r="EY15" s="35">
        <f t="shared" si="139"/>
        <v>13.441572240623739</v>
      </c>
      <c r="EZ15" s="35">
        <f t="shared" si="140"/>
        <v>9.8033777621481413</v>
      </c>
      <c r="FA15" s="35">
        <f t="shared" si="141"/>
        <v>5.1242647162338013</v>
      </c>
      <c r="FB15" s="35">
        <f t="shared" si="142"/>
        <v>3.5652743953375521</v>
      </c>
      <c r="FC15" s="35">
        <f t="shared" si="143"/>
        <v>1.7634811721565329</v>
      </c>
      <c r="FD15" s="35">
        <f t="shared" si="144"/>
        <v>8.3734367989106673</v>
      </c>
      <c r="FE15" s="35">
        <f t="shared" si="145"/>
        <v>23.484160452980387</v>
      </c>
      <c r="FF15" s="35">
        <f t="shared" si="146"/>
        <v>15.482575914013266</v>
      </c>
      <c r="FG15" s="35">
        <f t="shared" si="147"/>
        <v>26.551378184999603</v>
      </c>
      <c r="FH15" s="35">
        <f t="shared" si="148"/>
        <v>19.92001288267296</v>
      </c>
      <c r="FI15" s="35">
        <f t="shared" si="149"/>
        <v>19.485058421042023</v>
      </c>
      <c r="FJ15" s="35">
        <f t="shared" si="150"/>
        <v>19.889588606859402</v>
      </c>
      <c r="FK15" s="35">
        <f t="shared" si="151"/>
        <v>13.575987963029975</v>
      </c>
      <c r="FL15" s="35">
        <f t="shared" si="152"/>
        <v>9.9014115397696223</v>
      </c>
      <c r="FM15" s="35">
        <f t="shared" si="153"/>
        <v>5.1755073633961395</v>
      </c>
      <c r="FN15" s="35">
        <f t="shared" si="154"/>
        <v>3.6009271392909277</v>
      </c>
      <c r="FO15" s="35">
        <f t="shared" si="155"/>
        <v>1.7811159838780983</v>
      </c>
      <c r="FP15" s="35">
        <f t="shared" si="156"/>
        <v>8.4571711668997747</v>
      </c>
      <c r="FQ15" s="35">
        <f t="shared" si="157"/>
        <v>23.719002057510192</v>
      </c>
      <c r="FR15" s="35">
        <f t="shared" si="158"/>
        <v>15.637401673153398</v>
      </c>
      <c r="FS15" s="35">
        <f t="shared" si="159"/>
        <v>26.8168919668496</v>
      </c>
      <c r="FT15" s="35">
        <f t="shared" si="160"/>
        <v>20.119213011499689</v>
      </c>
      <c r="FU15" s="35">
        <f t="shared" si="161"/>
        <v>19.679909005252444</v>
      </c>
      <c r="FV15" s="35">
        <f t="shared" si="162"/>
        <v>20.088484492927996</v>
      </c>
      <c r="FW15" s="35">
        <f t="shared" si="163"/>
        <v>13.711747842660275</v>
      </c>
      <c r="FX15" s="35">
        <f t="shared" si="164"/>
        <v>10.000425655167319</v>
      </c>
      <c r="FY15" s="35">
        <f t="shared" si="165"/>
        <v>5.2272624370301006</v>
      </c>
      <c r="FZ15" s="35">
        <f t="shared" si="166"/>
        <v>3.6369364106838371</v>
      </c>
      <c r="GA15" s="35">
        <f t="shared" si="167"/>
        <v>1.7989271437168792</v>
      </c>
      <c r="GB15" s="35">
        <f t="shared" si="168"/>
        <v>8.5417428785687726</v>
      </c>
      <c r="GC15" s="35">
        <f t="shared" si="169"/>
        <v>23.956192078085294</v>
      </c>
      <c r="GD15" s="35">
        <f t="shared" si="170"/>
        <v>15.793775689884933</v>
      </c>
      <c r="GE15" s="35">
        <f t="shared" si="171"/>
        <v>27.085060886518097</v>
      </c>
      <c r="GF15" s="35">
        <f t="shared" si="172"/>
        <v>20.320405141614685</v>
      </c>
      <c r="GG15" s="35">
        <f t="shared" si="173"/>
        <v>19.87670809530497</v>
      </c>
      <c r="GH15" s="35">
        <f t="shared" si="174"/>
        <v>20.289369337857277</v>
      </c>
      <c r="GI15" s="35">
        <f t="shared" si="175"/>
        <v>13.848865321086878</v>
      </c>
      <c r="GJ15" s="35">
        <f t="shared" si="176"/>
        <v>10.100429911718992</v>
      </c>
      <c r="GK15" s="35">
        <f t="shared" si="177"/>
        <v>5.2795350614004013</v>
      </c>
      <c r="GL15" s="35">
        <f t="shared" si="178"/>
        <v>3.6733057747906757</v>
      </c>
      <c r="GM15" s="35">
        <f t="shared" si="179"/>
        <v>1.816916415154048</v>
      </c>
      <c r="GN15" s="35">
        <f t="shared" si="180"/>
        <v>8.62716030735446</v>
      </c>
      <c r="GO15" s="35">
        <f t="shared" si="181"/>
        <v>24.195753998866149</v>
      </c>
      <c r="GP15" s="35">
        <f t="shared" si="182"/>
        <v>15.951713446783783</v>
      </c>
      <c r="GQ15" s="35">
        <f t="shared" si="183"/>
        <v>27.355911495383278</v>
      </c>
      <c r="GR15" s="35">
        <f t="shared" si="184"/>
        <v>20.523609193030833</v>
      </c>
      <c r="GS15" s="35">
        <f t="shared" si="185"/>
        <v>20.075475176258021</v>
      </c>
      <c r="GT15" s="35">
        <f t="shared" si="186"/>
        <v>20.492263031235851</v>
      </c>
      <c r="GU15" s="35">
        <f t="shared" si="187"/>
        <v>13.987353974297747</v>
      </c>
      <c r="GV15" s="35">
        <f t="shared" si="188"/>
        <v>10.201434210836181</v>
      </c>
      <c r="GW15" s="35">
        <f t="shared" si="189"/>
        <v>5.3323304120144055</v>
      </c>
      <c r="GX15" s="35">
        <f t="shared" si="190"/>
        <v>3.7100388325385825</v>
      </c>
      <c r="GY15" s="35">
        <f t="shared" si="191"/>
        <v>1.8350855793055885</v>
      </c>
      <c r="GZ15" s="35">
        <f t="shared" si="192"/>
        <v>8.7134319104280049</v>
      </c>
      <c r="HA15" s="35">
        <f t="shared" si="193"/>
        <v>24.43771153885481</v>
      </c>
      <c r="HB15" s="35">
        <f t="shared" si="194"/>
        <v>16.111230581251622</v>
      </c>
      <c r="HC15" s="35">
        <f t="shared" si="195"/>
        <v>27.629470610337112</v>
      </c>
      <c r="HD15" s="35">
        <f t="shared" si="196"/>
        <v>20.728845284961142</v>
      </c>
      <c r="HE15" s="35">
        <f t="shared" si="197"/>
        <v>20.276229928020602</v>
      </c>
      <c r="HF15" s="35">
        <f t="shared" si="198"/>
        <v>20.697185661548211</v>
      </c>
      <c r="HG15" s="35">
        <f t="shared" si="199"/>
        <v>14.127227514040724</v>
      </c>
      <c r="HH15" s="35">
        <f t="shared" si="200"/>
        <v>10.303448552944543</v>
      </c>
      <c r="HI15" s="35">
        <f t="shared" si="201"/>
        <v>5.3856537161345495</v>
      </c>
      <c r="HJ15" s="35">
        <f t="shared" si="202"/>
        <v>3.7471392208639682</v>
      </c>
      <c r="HK15" s="35">
        <f t="shared" si="203"/>
        <v>1.8534364350986443</v>
      </c>
      <c r="HL15" s="35">
        <f t="shared" si="204"/>
        <v>8.8005662295322846</v>
      </c>
      <c r="HM15" s="35">
        <f t="shared" si="205"/>
        <v>24.682088654243358</v>
      </c>
      <c r="HN15" s="35">
        <f t="shared" si="206"/>
        <v>16.272342887064138</v>
      </c>
      <c r="HO15" s="35">
        <f t="shared" si="207"/>
        <v>27.905765316440483</v>
      </c>
      <c r="HP15" s="35">
        <f t="shared" si="208"/>
        <v>20.936133737810753</v>
      </c>
      <c r="HQ15" s="35">
        <f t="shared" si="209"/>
        <v>20.478992227300807</v>
      </c>
      <c r="HR15" s="35">
        <f t="shared" si="210"/>
        <v>20.904157518163693</v>
      </c>
      <c r="HS15" s="35">
        <f t="shared" si="211"/>
        <v>14.268499789181131</v>
      </c>
      <c r="HT15" s="35">
        <f t="shared" si="212"/>
        <v>10.406483038473988</v>
      </c>
      <c r="HU15" s="35">
        <f t="shared" si="213"/>
        <v>5.4395102532958948</v>
      </c>
      <c r="HV15" s="35">
        <f t="shared" si="214"/>
        <v>3.784610613072608</v>
      </c>
      <c r="HW15" s="35">
        <f t="shared" si="215"/>
        <v>1.8719707994496309</v>
      </c>
      <c r="HX15" s="35">
        <f t="shared" si="216"/>
        <v>8.888571891827608</v>
      </c>
      <c r="HY15" s="35">
        <f t="shared" si="217"/>
        <v>24.928909540785792</v>
      </c>
      <c r="HZ15" s="35">
        <f t="shared" si="218"/>
        <v>16.43506631593478</v>
      </c>
      <c r="IA15" s="35">
        <f t="shared" si="219"/>
        <v>28.184822969604888</v>
      </c>
      <c r="IB15" s="35">
        <f t="shared" si="220"/>
        <v>21.145495075188862</v>
      </c>
      <c r="IC15" s="35">
        <f t="shared" si="221"/>
        <v>20.683782149573815</v>
      </c>
      <c r="ID15" s="35">
        <f t="shared" si="222"/>
        <v>21.11319909334533</v>
      </c>
      <c r="IE15" s="35">
        <f t="shared" si="223"/>
        <v>14.411184787072942</v>
      </c>
      <c r="IF15" s="35">
        <f t="shared" si="224"/>
        <v>10.510547868858728</v>
      </c>
      <c r="IG15" s="35">
        <f t="shared" si="225"/>
        <v>5.4939053558288542</v>
      </c>
      <c r="IH15" s="35">
        <f t="shared" si="226"/>
        <v>3.8224567192033341</v>
      </c>
      <c r="II15" s="35">
        <f t="shared" si="227"/>
        <v>1.8906905074441271</v>
      </c>
      <c r="IJ15" s="35">
        <f t="shared" si="228"/>
        <v>8.9774576107458834</v>
      </c>
      <c r="IK15" s="35">
        <f t="shared" si="229"/>
        <v>25.178198636193649</v>
      </c>
      <c r="IL15" s="35">
        <f t="shared" si="230"/>
        <v>16.599416979094126</v>
      </c>
      <c r="IM15" s="35">
        <f t="shared" si="231"/>
        <v>28.466671199300936</v>
      </c>
      <c r="IN15" s="35">
        <f t="shared" si="232"/>
        <v>21.356950025940751</v>
      </c>
      <c r="IO15" s="35">
        <f t="shared" si="233"/>
        <v>20.890619971069555</v>
      </c>
      <c r="IP15" s="35">
        <f t="shared" si="234"/>
        <v>21.324331084278782</v>
      </c>
      <c r="IQ15" s="35">
        <f t="shared" si="235"/>
        <v>14.555296634943671</v>
      </c>
      <c r="IR15" s="35">
        <f t="shared" si="236"/>
        <v>10.615653347547315</v>
      </c>
      <c r="IS15" s="35">
        <f t="shared" si="237"/>
        <v>5.5488444093871427</v>
      </c>
      <c r="IT15" s="35">
        <f t="shared" si="238"/>
        <v>3.8606812863953675</v>
      </c>
      <c r="IU15" s="35">
        <f t="shared" si="239"/>
        <v>1.9095974125185684</v>
      </c>
      <c r="IV15" s="35">
        <f t="shared" si="240"/>
        <v>9.0672321868533423</v>
      </c>
      <c r="IW15" s="35">
        <f t="shared" si="241"/>
        <v>25.429980622555586</v>
      </c>
      <c r="IX15" s="35">
        <f t="shared" si="242"/>
        <v>16.765411148885068</v>
      </c>
      <c r="IY15" s="35">
        <f t="shared" si="243"/>
        <v>28.751337911293945</v>
      </c>
      <c r="IZ15" s="35">
        <f t="shared" si="244"/>
        <v>21.570519526200158</v>
      </c>
      <c r="JA15" s="35">
        <f t="shared" si="245"/>
        <v>21.099526170780251</v>
      </c>
      <c r="JB15" s="35">
        <f t="shared" si="246"/>
        <v>21.53757439512157</v>
      </c>
      <c r="JC15" s="35">
        <f t="shared" si="247"/>
        <v>14.700849601293108</v>
      </c>
      <c r="JD15" s="35">
        <f t="shared" si="248"/>
        <v>10.721809881022789</v>
      </c>
      <c r="JE15" s="35">
        <f t="shared" si="249"/>
        <v>5.6043328534810142</v>
      </c>
      <c r="JF15" s="35">
        <f t="shared" si="250"/>
        <v>3.8992880992593211</v>
      </c>
      <c r="JG15" s="35">
        <f t="shared" si="251"/>
        <v>1.9286933866437541</v>
      </c>
      <c r="JH15" s="35">
        <f t="shared" si="252"/>
        <v>9.1579045087218756</v>
      </c>
      <c r="JI15" s="35">
        <f t="shared" si="253"/>
        <v>25.684280428781143</v>
      </c>
      <c r="JJ15" s="35">
        <f t="shared" si="254"/>
        <v>16.933065260373919</v>
      </c>
      <c r="JK15" s="35">
        <f t="shared" si="255"/>
        <v>29.038851290406885</v>
      </c>
      <c r="JL15" s="35">
        <f t="shared" si="256"/>
        <v>21.786224721462158</v>
      </c>
      <c r="JM15" s="35">
        <f t="shared" si="257"/>
        <v>21.310521432488056</v>
      </c>
      <c r="JN15" s="35">
        <f t="shared" si="258"/>
        <v>21.752950139072787</v>
      </c>
      <c r="JO15" s="35">
        <f t="shared" si="259"/>
        <v>14.847858097306039</v>
      </c>
      <c r="JP15" s="35">
        <f t="shared" si="260"/>
        <v>10.829027979833016</v>
      </c>
      <c r="JQ15" s="35">
        <f t="shared" si="261"/>
        <v>5.660376182015824</v>
      </c>
      <c r="JR15" s="35">
        <f t="shared" si="262"/>
        <v>3.9382809802519145</v>
      </c>
      <c r="JS15" s="35">
        <f t="shared" si="263"/>
        <v>1.9479803205101918</v>
      </c>
      <c r="JT15" s="35">
        <f t="shared" si="264"/>
        <v>9.2494835538090943</v>
      </c>
      <c r="JU15" s="35">
        <f t="shared" si="265"/>
        <v>25.941123233068954</v>
      </c>
      <c r="JV15" s="35">
        <f t="shared" si="266"/>
        <v>17.102395912977659</v>
      </c>
      <c r="JW15" s="35">
        <f t="shared" si="267"/>
        <v>29.329239803310955</v>
      </c>
      <c r="JX15" s="35">
        <f t="shared" si="268"/>
        <v>22.004086968676781</v>
      </c>
      <c r="JY15" s="35">
        <f t="shared" si="269"/>
        <v>21.523626646812936</v>
      </c>
      <c r="JZ15" s="35">
        <f t="shared" si="270"/>
        <v>21.970479640463516</v>
      </c>
      <c r="KA15" s="35">
        <f t="shared" si="271"/>
        <v>14.9963366782791</v>
      </c>
      <c r="KB15" s="35">
        <f t="shared" si="272"/>
        <v>10.937318259631347</v>
      </c>
      <c r="KC15" s="35">
        <f t="shared" si="273"/>
        <v>5.7169799438359821</v>
      </c>
      <c r="KD15" s="35">
        <f t="shared" si="274"/>
        <v>3.9776637900544336</v>
      </c>
      <c r="KE15" s="35">
        <f t="shared" si="275"/>
        <v>1.9674601237152938</v>
      </c>
      <c r="KF15" s="35">
        <f t="shared" si="276"/>
        <v>9.3419783893471848</v>
      </c>
      <c r="KG15" s="35">
        <f t="shared" si="277"/>
        <v>26.200534465399642</v>
      </c>
      <c r="KH15" s="35">
        <f t="shared" si="278"/>
        <v>17.273419872107436</v>
      </c>
      <c r="KI15" s="35">
        <f t="shared" si="279"/>
        <v>29.622532201344065</v>
      </c>
      <c r="KJ15" s="35">
        <f t="shared" si="280"/>
        <v>22.22412783836355</v>
      </c>
      <c r="KK15" s="35">
        <f t="shared" si="281"/>
        <v>21.738862913281064</v>
      </c>
      <c r="KL15" s="35">
        <f t="shared" si="282"/>
        <v>22.190184436868151</v>
      </c>
      <c r="KM15" s="35">
        <f t="shared" si="283"/>
        <v>15.14630004506189</v>
      </c>
      <c r="KN15" s="35">
        <f t="shared" si="284"/>
        <v>11.04669144222766</v>
      </c>
      <c r="KO15" s="35">
        <f t="shared" si="285"/>
        <v>5.7741497432743421</v>
      </c>
      <c r="KP15" s="35">
        <f t="shared" si="286"/>
        <v>4.0174404279549778</v>
      </c>
      <c r="KQ15" s="35">
        <f t="shared" si="287"/>
        <v>1.9871347249524467</v>
      </c>
      <c r="KR15" s="35">
        <f t="shared" si="288"/>
        <v>9.4353981732406567</v>
      </c>
      <c r="KS15" s="35">
        <f t="shared" si="289"/>
        <v>26.462539810053638</v>
      </c>
      <c r="KT15" s="35">
        <f t="shared" si="290"/>
        <v>17.446154070828509</v>
      </c>
      <c r="KU15" s="35">
        <f t="shared" si="291"/>
        <v>29.918757523357506</v>
      </c>
      <c r="KV15" s="35">
        <f t="shared" si="292"/>
        <v>22.446369116747185</v>
      </c>
      <c r="KW15" s="35">
        <f t="shared" si="293"/>
        <v>21.956251542413874</v>
      </c>
      <c r="KX15" s="35">
        <f t="shared" si="294"/>
        <v>22.412086281236832</v>
      </c>
      <c r="KY15" s="35">
        <f t="shared" si="295"/>
        <v>15.297763045512509</v>
      </c>
      <c r="KZ15" s="35">
        <f t="shared" si="296"/>
        <v>11.157158356649937</v>
      </c>
      <c r="LA15" s="35">
        <f t="shared" si="297"/>
        <v>5.8318912407070851</v>
      </c>
      <c r="LB15" s="35">
        <f t="shared" si="298"/>
        <v>4.0576148322345276</v>
      </c>
      <c r="LC15" s="35">
        <f t="shared" si="299"/>
        <v>2.0070060722019711</v>
      </c>
      <c r="LD15" s="35">
        <f t="shared" si="300"/>
        <v>9.5297521549730639</v>
      </c>
      <c r="LE15" s="35">
        <f t="shared" si="301"/>
        <v>26.727165208154176</v>
      </c>
      <c r="LF15" s="35">
        <f t="shared" si="302"/>
        <v>17.620615611536795</v>
      </c>
      <c r="LG15" s="35">
        <f t="shared" si="303"/>
        <v>30.21794509859108</v>
      </c>
      <c r="LH15" s="35">
        <f t="shared" si="304"/>
        <v>22.670832807914657</v>
      </c>
      <c r="LI15" s="35">
        <f t="shared" si="305"/>
        <v>22.175814057838014</v>
      </c>
      <c r="LJ15" s="35">
        <f t="shared" si="306"/>
        <v>22.636207144049202</v>
      </c>
      <c r="LK15" s="35">
        <f t="shared" si="307"/>
        <v>15.450740675967634</v>
      </c>
      <c r="LL15" s="35">
        <f t="shared" si="308"/>
        <v>11.268729940216437</v>
      </c>
      <c r="LM15" s="35">
        <f t="shared" si="309"/>
        <v>5.8902101531141557</v>
      </c>
      <c r="LN15" s="35">
        <f t="shared" si="310"/>
        <v>4.0981909805568728</v>
      </c>
      <c r="LO15" s="35">
        <f t="shared" si="311"/>
        <v>2.027076132923991</v>
      </c>
      <c r="LP15" s="35">
        <f t="shared" si="312"/>
        <v>9.625049676522794</v>
      </c>
      <c r="LQ15" s="35">
        <f t="shared" si="313"/>
        <v>26.994436860235719</v>
      </c>
      <c r="LR15" s="35">
        <f t="shared" si="314"/>
        <v>17.796821767652162</v>
      </c>
      <c r="LS15" s="35">
        <f t="shared" si="315"/>
        <v>30.520124549576991</v>
      </c>
      <c r="LT15" s="35">
        <f t="shared" si="316"/>
        <v>22.897541135993805</v>
      </c>
      <c r="LU15" s="35">
        <f t="shared" si="317"/>
        <v>22.397572198416395</v>
      </c>
      <c r="LV15" s="35">
        <f t="shared" si="318"/>
        <v>22.862569215489692</v>
      </c>
      <c r="LW15" s="35">
        <f t="shared" si="319"/>
        <v>15.605248082727311</v>
      </c>
      <c r="LX15" s="35">
        <f t="shared" si="320"/>
        <v>11.381417239618601</v>
      </c>
      <c r="LY15" s="35">
        <f t="shared" si="321"/>
        <v>5.9491122546452972</v>
      </c>
      <c r="LZ15" s="35">
        <f t="shared" si="322"/>
        <v>4.1391728903624418</v>
      </c>
      <c r="MA15" s="35">
        <f t="shared" si="323"/>
        <v>2.0473468942532311</v>
      </c>
      <c r="MB15" s="35">
        <f t="shared" si="324"/>
        <v>9.7213001732880215</v>
      </c>
      <c r="MC15" s="35">
        <f t="shared" si="325"/>
        <v>27.264381228838076</v>
      </c>
      <c r="MD15" s="35">
        <f t="shared" si="326"/>
        <v>17.974789985328684</v>
      </c>
      <c r="ME15" s="35">
        <f t="shared" si="327"/>
        <v>30.825325795072761</v>
      </c>
      <c r="MF15" s="35">
        <f t="shared" si="328"/>
        <v>23.126516547353742</v>
      </c>
      <c r="MG15" s="35">
        <f t="shared" si="329"/>
        <v>22.621547920400559</v>
      </c>
      <c r="MH15" s="35">
        <f t="shared" si="330"/>
        <v>23.091194907644589</v>
      </c>
      <c r="MI15" s="35">
        <f t="shared" si="331"/>
        <v>15.761300563554585</v>
      </c>
      <c r="MJ15" s="35">
        <f t="shared" si="332"/>
        <v>11.495231412014787</v>
      </c>
      <c r="MK15" s="35">
        <f t="shared" si="333"/>
        <v>6.0086033771917506</v>
      </c>
      <c r="ML15" s="35">
        <f t="shared" si="334"/>
        <v>4.1805646192660664</v>
      </c>
      <c r="MM15" s="35">
        <f t="shared" si="335"/>
        <v>2.0678203631957635</v>
      </c>
      <c r="MN15" s="35">
        <f t="shared" si="336"/>
        <v>9.818513175020902</v>
      </c>
      <c r="MO15" s="35">
        <f t="shared" si="337"/>
        <v>27.537025041126459</v>
      </c>
      <c r="MP15" s="35">
        <f t="shared" si="338"/>
        <v>18.15453788518197</v>
      </c>
      <c r="MQ15" s="35">
        <f t="shared" si="339"/>
        <v>31.133579053023489</v>
      </c>
      <c r="MR15" s="35">
        <f t="shared" si="340"/>
        <v>23.357781712827279</v>
      </c>
      <c r="MS15" s="35">
        <f t="shared" si="341"/>
        <v>22.847763399604563</v>
      </c>
      <c r="MT15" s="35">
        <f t="shared" si="342"/>
        <v>23.322106856721035</v>
      </c>
      <c r="MU15" s="35">
        <f t="shared" si="343"/>
        <v>15.918913569190131</v>
      </c>
      <c r="MV15" s="35">
        <f t="shared" si="344"/>
        <v>11.610183726134935</v>
      </c>
      <c r="MW15" s="35">
        <f t="shared" si="345"/>
        <v>6.0686894109636684</v>
      </c>
      <c r="MX15" s="35">
        <f t="shared" si="346"/>
        <v>4.2223702654587267</v>
      </c>
      <c r="MY15" s="35">
        <f t="shared" si="347"/>
        <v>2.0884985668277212</v>
      </c>
      <c r="MZ15" s="35">
        <f t="shared" si="348"/>
        <v>9.9166983067711119</v>
      </c>
      <c r="NA15" s="35">
        <f t="shared" si="349"/>
        <v>27.812395291537722</v>
      </c>
      <c r="NB15" s="35">
        <f t="shared" si="350"/>
        <v>18.336083264033789</v>
      </c>
      <c r="NC15" s="35">
        <f t="shared" si="351"/>
        <v>31.444914843553725</v>
      </c>
      <c r="ND15" s="35">
        <f t="shared" si="352"/>
        <v>23.591359529955554</v>
      </c>
      <c r="NE15" s="35">
        <f t="shared" si="353"/>
        <v>23.07624103360061</v>
      </c>
      <c r="NF15" s="35">
        <f t="shared" si="354"/>
        <v>23.555327925288246</v>
      </c>
      <c r="NG15" s="35">
        <f t="shared" si="355"/>
        <v>16.078102704882031</v>
      </c>
      <c r="NH15" s="35">
        <f t="shared" si="356"/>
        <v>11.726285563396283</v>
      </c>
      <c r="NI15" s="35">
        <f t="shared" si="357"/>
        <v>6.129376305073305</v>
      </c>
      <c r="NK15" s="61">
        <f t="shared" si="361"/>
        <v>111.10299999999999</v>
      </c>
      <c r="NL15" s="61">
        <f t="shared" si="358"/>
        <v>148.35299999999998</v>
      </c>
      <c r="NM15" s="61">
        <f t="shared" si="358"/>
        <v>149.83653000000001</v>
      </c>
      <c r="NN15" s="61">
        <f t="shared" si="358"/>
        <v>151.33489530000003</v>
      </c>
      <c r="NO15" s="61">
        <f t="shared" si="358"/>
        <v>152.84824425300002</v>
      </c>
      <c r="NP15" s="61">
        <f t="shared" si="358"/>
        <v>154.37672669553001</v>
      </c>
      <c r="NQ15" s="61">
        <f t="shared" si="358"/>
        <v>155.92049396248535</v>
      </c>
      <c r="NR15" s="61">
        <f t="shared" si="358"/>
        <v>157.47969890211016</v>
      </c>
      <c r="NS15" s="61">
        <f t="shared" si="358"/>
        <v>159.05449589113124</v>
      </c>
      <c r="NT15" s="61">
        <f t="shared" si="358"/>
        <v>160.64504085004259</v>
      </c>
      <c r="NU15" s="61">
        <f t="shared" si="358"/>
        <v>162.25149125854301</v>
      </c>
      <c r="NV15" s="61">
        <f t="shared" si="358"/>
        <v>163.87400617112846</v>
      </c>
      <c r="NW15" s="61">
        <f t="shared" si="358"/>
        <v>165.5127462328397</v>
      </c>
      <c r="NX15" s="61">
        <f t="shared" si="358"/>
        <v>167.16787369516814</v>
      </c>
      <c r="NY15" s="61">
        <f t="shared" si="358"/>
        <v>168.83955243211983</v>
      </c>
      <c r="NZ15" s="61">
        <f t="shared" si="358"/>
        <v>170.52794795644101</v>
      </c>
      <c r="OA15" s="61">
        <f t="shared" si="358"/>
        <v>172.23322743600542</v>
      </c>
      <c r="OB15" s="61">
        <f t="shared" si="359"/>
        <v>173.95555971036546</v>
      </c>
      <c r="OC15" s="61">
        <f t="shared" si="359"/>
        <v>175.69511530746917</v>
      </c>
      <c r="OD15" s="61">
        <f t="shared" si="359"/>
        <v>177.45206646054382</v>
      </c>
      <c r="OE15" s="61">
        <f t="shared" si="359"/>
        <v>179.22658712514925</v>
      </c>
      <c r="OF15" s="61">
        <f t="shared" si="359"/>
        <v>181.01885299640074</v>
      </c>
      <c r="OG15" s="61">
        <f t="shared" si="359"/>
        <v>182.82904152636479</v>
      </c>
      <c r="OH15" s="61">
        <f t="shared" si="359"/>
        <v>184.65733194162843</v>
      </c>
      <c r="OI15" s="61">
        <f t="shared" si="359"/>
        <v>186.50390526104468</v>
      </c>
      <c r="OJ15" s="61">
        <f t="shared" si="359"/>
        <v>188.36894431365516</v>
      </c>
      <c r="OK15" s="61">
        <f t="shared" si="359"/>
        <v>190.25263375679171</v>
      </c>
      <c r="OL15" s="61">
        <f t="shared" si="359"/>
        <v>192.15516009435962</v>
      </c>
      <c r="OM15" s="61">
        <f t="shared" si="359"/>
        <v>194.07671169530323</v>
      </c>
      <c r="ON15" s="61">
        <f t="shared" si="359"/>
        <v>196.01747881225623</v>
      </c>
      <c r="OO15" s="61">
        <f t="shared" si="359"/>
        <v>197.97765360037883</v>
      </c>
    </row>
    <row r="16" spans="1:405" x14ac:dyDescent="0.25">
      <c r="A16" s="12" t="s">
        <v>119</v>
      </c>
      <c r="B16" s="22">
        <f>+SUM(B5:B15)</f>
        <v>60.524999999999991</v>
      </c>
      <c r="C16" s="22">
        <f t="shared" ref="C16:Y16" si="362">+SUM(C5:C15)</f>
        <v>80.88</v>
      </c>
      <c r="D16" s="22">
        <f t="shared" si="362"/>
        <v>219.26399999999998</v>
      </c>
      <c r="E16" s="22">
        <f t="shared" si="362"/>
        <v>384.29</v>
      </c>
      <c r="F16" s="22">
        <f t="shared" si="362"/>
        <v>430.23699999999991</v>
      </c>
      <c r="G16" s="22">
        <f t="shared" si="362"/>
        <v>537.97700000000009</v>
      </c>
      <c r="H16" s="22">
        <f t="shared" si="362"/>
        <v>275.28599999999994</v>
      </c>
      <c r="I16" s="22">
        <f t="shared" si="362"/>
        <v>301.72500000000002</v>
      </c>
      <c r="J16" s="22">
        <f t="shared" si="362"/>
        <v>264.45499999999998</v>
      </c>
      <c r="K16" s="22">
        <f t="shared" si="362"/>
        <v>212.85400000000001</v>
      </c>
      <c r="L16" s="22">
        <f t="shared" si="362"/>
        <v>236.441</v>
      </c>
      <c r="M16" s="22">
        <f t="shared" si="362"/>
        <v>82.34199999999997</v>
      </c>
      <c r="N16" s="22">
        <f t="shared" si="362"/>
        <v>66.995999999999995</v>
      </c>
      <c r="O16" s="22">
        <f t="shared" si="362"/>
        <v>58.933999999999997</v>
      </c>
      <c r="P16" s="22">
        <f t="shared" si="362"/>
        <v>256.92400000000004</v>
      </c>
      <c r="Q16" s="22">
        <f t="shared" si="362"/>
        <v>529.92100000000005</v>
      </c>
      <c r="R16" s="22">
        <f t="shared" si="362"/>
        <v>483.83299999999997</v>
      </c>
      <c r="S16" s="22">
        <f t="shared" si="362"/>
        <v>676.30000000000007</v>
      </c>
      <c r="T16" s="22">
        <f t="shared" si="362"/>
        <v>569.12899999999991</v>
      </c>
      <c r="U16" s="22">
        <f t="shared" si="362"/>
        <v>578.68700000000001</v>
      </c>
      <c r="V16" s="22">
        <f t="shared" si="362"/>
        <v>498.08300000000008</v>
      </c>
      <c r="W16" s="22">
        <f t="shared" si="362"/>
        <v>393.87400000000002</v>
      </c>
      <c r="X16" s="22">
        <f t="shared" si="362"/>
        <v>305.137</v>
      </c>
      <c r="Y16" s="22">
        <f t="shared" si="362"/>
        <v>174.94399999999999</v>
      </c>
      <c r="Z16" s="35">
        <f t="shared" si="360"/>
        <v>67.665959999999998</v>
      </c>
      <c r="AA16" s="35">
        <f t="shared" si="11"/>
        <v>59.523339999999997</v>
      </c>
      <c r="AB16" s="35">
        <f t="shared" si="12"/>
        <v>259.49324000000001</v>
      </c>
      <c r="AC16" s="35">
        <f t="shared" si="13"/>
        <v>535.22021000000007</v>
      </c>
      <c r="AD16" s="35">
        <f t="shared" si="14"/>
        <v>488.67132999999995</v>
      </c>
      <c r="AE16" s="35">
        <f t="shared" si="15"/>
        <v>683.0630000000001</v>
      </c>
      <c r="AF16" s="35">
        <f t="shared" si="16"/>
        <v>574.82028999999989</v>
      </c>
      <c r="AG16" s="35">
        <f t="shared" si="17"/>
        <v>584.47387000000003</v>
      </c>
      <c r="AH16" s="35">
        <f t="shared" si="18"/>
        <v>503.06383000000011</v>
      </c>
      <c r="AI16" s="35">
        <f t="shared" si="19"/>
        <v>397.81274000000002</v>
      </c>
      <c r="AJ16" s="35">
        <f t="shared" si="20"/>
        <v>308.18837000000002</v>
      </c>
      <c r="AK16" s="35">
        <f t="shared" si="21"/>
        <v>176.69343999999998</v>
      </c>
      <c r="AL16" s="35">
        <f t="shared" si="22"/>
        <v>68.342619599999992</v>
      </c>
      <c r="AM16" s="35">
        <f t="shared" si="23"/>
        <v>60.118573399999995</v>
      </c>
      <c r="AN16" s="35">
        <f t="shared" si="24"/>
        <v>262.08817240000002</v>
      </c>
      <c r="AO16" s="35">
        <f t="shared" si="25"/>
        <v>540.57241210000007</v>
      </c>
      <c r="AP16" s="35">
        <f t="shared" si="26"/>
        <v>493.55804329999995</v>
      </c>
      <c r="AQ16" s="35">
        <f t="shared" si="27"/>
        <v>689.89363000000014</v>
      </c>
      <c r="AR16" s="35">
        <f t="shared" si="28"/>
        <v>580.56849289999991</v>
      </c>
      <c r="AS16" s="35">
        <f t="shared" si="29"/>
        <v>590.31860870000003</v>
      </c>
      <c r="AT16" s="35">
        <f t="shared" si="30"/>
        <v>508.09446830000013</v>
      </c>
      <c r="AU16" s="35">
        <f t="shared" si="31"/>
        <v>401.79086740000002</v>
      </c>
      <c r="AV16" s="35">
        <f t="shared" si="32"/>
        <v>311.27025370000001</v>
      </c>
      <c r="AW16" s="35">
        <f t="shared" si="33"/>
        <v>178.46037439999998</v>
      </c>
      <c r="AX16" s="35">
        <f t="shared" si="34"/>
        <v>69.026045795999991</v>
      </c>
      <c r="AY16" s="35">
        <f t="shared" si="35"/>
        <v>60.719759133999993</v>
      </c>
      <c r="AZ16" s="35">
        <f t="shared" si="36"/>
        <v>264.70905412400003</v>
      </c>
      <c r="BA16" s="35">
        <f t="shared" si="37"/>
        <v>545.97813622100011</v>
      </c>
      <c r="BB16" s="35">
        <f t="shared" si="38"/>
        <v>498.49362373299994</v>
      </c>
      <c r="BC16" s="35">
        <f t="shared" si="39"/>
        <v>696.7925663000002</v>
      </c>
      <c r="BD16" s="35">
        <f t="shared" si="40"/>
        <v>586.3741778289999</v>
      </c>
      <c r="BE16" s="35">
        <f t="shared" si="41"/>
        <v>596.22179478700002</v>
      </c>
      <c r="BF16" s="35">
        <f t="shared" si="42"/>
        <v>513.17541298300011</v>
      </c>
      <c r="BG16" s="35">
        <f t="shared" si="43"/>
        <v>405.80877607400004</v>
      </c>
      <c r="BH16" s="35">
        <f t="shared" si="44"/>
        <v>314.38295623700003</v>
      </c>
      <c r="BI16" s="35">
        <f t="shared" si="45"/>
        <v>180.24497814399999</v>
      </c>
      <c r="BJ16" s="35">
        <f t="shared" si="46"/>
        <v>69.716306253959985</v>
      </c>
      <c r="BK16" s="35">
        <f t="shared" si="47"/>
        <v>61.326956725339997</v>
      </c>
      <c r="BL16" s="35">
        <f t="shared" si="48"/>
        <v>267.35614466524004</v>
      </c>
      <c r="BM16" s="35">
        <f t="shared" si="49"/>
        <v>551.43791758321015</v>
      </c>
      <c r="BN16" s="35">
        <f t="shared" si="50"/>
        <v>503.47855997032991</v>
      </c>
      <c r="BO16" s="35">
        <f t="shared" si="51"/>
        <v>703.76049196300016</v>
      </c>
      <c r="BP16" s="35">
        <f t="shared" si="52"/>
        <v>592.23791960728988</v>
      </c>
      <c r="BQ16" s="35">
        <f t="shared" si="53"/>
        <v>602.18401273487007</v>
      </c>
      <c r="BR16" s="35">
        <f t="shared" si="54"/>
        <v>518.30716711283014</v>
      </c>
      <c r="BS16" s="35">
        <f t="shared" si="55"/>
        <v>409.86686383474006</v>
      </c>
      <c r="BT16" s="35">
        <f t="shared" si="56"/>
        <v>317.52678579937003</v>
      </c>
      <c r="BU16" s="35">
        <f t="shared" si="57"/>
        <v>182.04742792543999</v>
      </c>
      <c r="BV16" s="35">
        <f t="shared" si="58"/>
        <v>70.413469316499587</v>
      </c>
      <c r="BW16" s="35">
        <f t="shared" si="59"/>
        <v>61.940226292593394</v>
      </c>
      <c r="BX16" s="35">
        <f t="shared" si="60"/>
        <v>270.02970611189244</v>
      </c>
      <c r="BY16" s="35">
        <f t="shared" si="61"/>
        <v>556.95229675904227</v>
      </c>
      <c r="BZ16" s="35">
        <f t="shared" si="62"/>
        <v>508.51334557003321</v>
      </c>
      <c r="CA16" s="35">
        <f t="shared" si="63"/>
        <v>710.79809688263015</v>
      </c>
      <c r="CB16" s="35">
        <f t="shared" si="64"/>
        <v>598.16029880336282</v>
      </c>
      <c r="CC16" s="35">
        <f t="shared" si="65"/>
        <v>608.20585286221876</v>
      </c>
      <c r="CD16" s="35">
        <f t="shared" si="66"/>
        <v>523.49023878395849</v>
      </c>
      <c r="CE16" s="35">
        <f t="shared" si="67"/>
        <v>413.96553247308748</v>
      </c>
      <c r="CF16" s="35">
        <f t="shared" si="68"/>
        <v>320.70205365736376</v>
      </c>
      <c r="CG16" s="35">
        <f t="shared" si="69"/>
        <v>183.86790220469439</v>
      </c>
      <c r="CH16" s="35">
        <f t="shared" si="70"/>
        <v>71.117604009664589</v>
      </c>
      <c r="CI16" s="35">
        <f t="shared" si="71"/>
        <v>62.559628555519332</v>
      </c>
      <c r="CJ16" s="35">
        <f t="shared" si="72"/>
        <v>272.73000317301137</v>
      </c>
      <c r="CK16" s="35">
        <f t="shared" si="73"/>
        <v>562.52181972663266</v>
      </c>
      <c r="CL16" s="35">
        <f t="shared" si="74"/>
        <v>513.59847902573358</v>
      </c>
      <c r="CM16" s="35">
        <f t="shared" si="75"/>
        <v>717.90607785145642</v>
      </c>
      <c r="CN16" s="35">
        <f t="shared" si="76"/>
        <v>604.14190179139644</v>
      </c>
      <c r="CO16" s="35">
        <f t="shared" si="77"/>
        <v>614.28791139084092</v>
      </c>
      <c r="CP16" s="35">
        <f t="shared" si="78"/>
        <v>528.7251411717981</v>
      </c>
      <c r="CQ16" s="35">
        <f t="shared" si="79"/>
        <v>418.10518779781836</v>
      </c>
      <c r="CR16" s="35">
        <f t="shared" si="80"/>
        <v>323.90907419393739</v>
      </c>
      <c r="CS16" s="35">
        <f t="shared" si="81"/>
        <v>185.70658122674132</v>
      </c>
      <c r="CT16" s="35">
        <f t="shared" si="82"/>
        <v>71.828780049761235</v>
      </c>
      <c r="CU16" s="35">
        <f t="shared" si="83"/>
        <v>63.185224841074529</v>
      </c>
      <c r="CV16" s="35">
        <f t="shared" si="84"/>
        <v>275.45730320474149</v>
      </c>
      <c r="CW16" s="35">
        <f t="shared" si="85"/>
        <v>568.14703792389901</v>
      </c>
      <c r="CX16" s="35">
        <f t="shared" si="86"/>
        <v>518.73446381599092</v>
      </c>
      <c r="CY16" s="35">
        <f t="shared" si="87"/>
        <v>725.08513862997097</v>
      </c>
      <c r="CZ16" s="35">
        <f t="shared" si="88"/>
        <v>610.18332080931043</v>
      </c>
      <c r="DA16" s="35">
        <f t="shared" si="89"/>
        <v>620.43079050474933</v>
      </c>
      <c r="DB16" s="35">
        <f t="shared" si="90"/>
        <v>534.01239258351609</v>
      </c>
      <c r="DC16" s="35">
        <f t="shared" si="91"/>
        <v>422.28623967579654</v>
      </c>
      <c r="DD16" s="35">
        <f t="shared" si="92"/>
        <v>327.14816493587676</v>
      </c>
      <c r="DE16" s="35">
        <f t="shared" si="93"/>
        <v>187.56364703900874</v>
      </c>
      <c r="DF16" s="35">
        <f t="shared" si="94"/>
        <v>72.547067850258841</v>
      </c>
      <c r="DG16" s="35">
        <f t="shared" si="95"/>
        <v>63.817077089485274</v>
      </c>
      <c r="DH16" s="35">
        <f t="shared" si="96"/>
        <v>278.2118762367889</v>
      </c>
      <c r="DI16" s="35">
        <f t="shared" si="97"/>
        <v>573.82850830313805</v>
      </c>
      <c r="DJ16" s="35">
        <f t="shared" si="98"/>
        <v>523.92180845415089</v>
      </c>
      <c r="DK16" s="35">
        <f t="shared" si="99"/>
        <v>732.33599001627067</v>
      </c>
      <c r="DL16" s="35">
        <f t="shared" si="100"/>
        <v>616.28515401740356</v>
      </c>
      <c r="DM16" s="35">
        <f t="shared" si="101"/>
        <v>626.6350984097968</v>
      </c>
      <c r="DN16" s="35">
        <f t="shared" si="102"/>
        <v>539.35251650935129</v>
      </c>
      <c r="DO16" s="35">
        <f t="shared" si="103"/>
        <v>426.50910207255453</v>
      </c>
      <c r="DP16" s="35">
        <f t="shared" si="104"/>
        <v>330.41964658523551</v>
      </c>
      <c r="DQ16" s="35">
        <f t="shared" si="105"/>
        <v>189.43928350939882</v>
      </c>
      <c r="DR16" s="35">
        <f t="shared" si="106"/>
        <v>73.27253852876143</v>
      </c>
      <c r="DS16" s="35">
        <f t="shared" si="107"/>
        <v>64.455247860380126</v>
      </c>
      <c r="DT16" s="35">
        <f t="shared" si="108"/>
        <v>280.99399499915677</v>
      </c>
      <c r="DU16" s="35">
        <f t="shared" si="109"/>
        <v>579.56679338616948</v>
      </c>
      <c r="DV16" s="35">
        <f t="shared" si="110"/>
        <v>529.16102653869245</v>
      </c>
      <c r="DW16" s="35">
        <f t="shared" si="111"/>
        <v>739.65934991643337</v>
      </c>
      <c r="DX16" s="35">
        <f t="shared" si="112"/>
        <v>622.44800555757763</v>
      </c>
      <c r="DY16" s="35">
        <f t="shared" si="113"/>
        <v>632.90144939389472</v>
      </c>
      <c r="DZ16" s="35">
        <f t="shared" si="114"/>
        <v>544.74604167444477</v>
      </c>
      <c r="EA16" s="35">
        <f t="shared" si="115"/>
        <v>430.77419309328008</v>
      </c>
      <c r="EB16" s="35">
        <f t="shared" si="116"/>
        <v>333.7238430510879</v>
      </c>
      <c r="EC16" s="35">
        <f t="shared" si="117"/>
        <v>191.3336763444928</v>
      </c>
      <c r="ED16" s="35">
        <f t="shared" si="118"/>
        <v>74.005263914049038</v>
      </c>
      <c r="EE16" s="35">
        <f t="shared" si="119"/>
        <v>65.099800338983925</v>
      </c>
      <c r="EF16" s="35">
        <f t="shared" si="120"/>
        <v>283.80393494914836</v>
      </c>
      <c r="EG16" s="35">
        <f t="shared" si="121"/>
        <v>585.36246132003123</v>
      </c>
      <c r="EH16" s="35">
        <f t="shared" si="122"/>
        <v>534.45263680407936</v>
      </c>
      <c r="EI16" s="35">
        <f t="shared" si="123"/>
        <v>747.05594341559777</v>
      </c>
      <c r="EJ16" s="35">
        <f t="shared" si="124"/>
        <v>628.67248561315341</v>
      </c>
      <c r="EK16" s="35">
        <f t="shared" si="125"/>
        <v>639.23046388783371</v>
      </c>
      <c r="EL16" s="35">
        <f t="shared" si="126"/>
        <v>550.1935020911892</v>
      </c>
      <c r="EM16" s="35">
        <f t="shared" si="127"/>
        <v>435.0819350242129</v>
      </c>
      <c r="EN16" s="35">
        <f t="shared" si="128"/>
        <v>337.06108148159876</v>
      </c>
      <c r="EO16" s="35">
        <f t="shared" si="129"/>
        <v>193.24701310793773</v>
      </c>
      <c r="EP16" s="35">
        <f t="shared" si="130"/>
        <v>74.745316553189525</v>
      </c>
      <c r="EQ16" s="35">
        <f t="shared" si="131"/>
        <v>65.75079834237377</v>
      </c>
      <c r="ER16" s="35">
        <f t="shared" si="132"/>
        <v>286.64197429863987</v>
      </c>
      <c r="ES16" s="35">
        <f t="shared" si="133"/>
        <v>591.21608593323151</v>
      </c>
      <c r="ET16" s="35">
        <f t="shared" si="134"/>
        <v>539.79716317212012</v>
      </c>
      <c r="EU16" s="35">
        <f t="shared" si="135"/>
        <v>754.5265028497538</v>
      </c>
      <c r="EV16" s="35">
        <f t="shared" si="136"/>
        <v>634.95921046928493</v>
      </c>
      <c r="EW16" s="35">
        <f t="shared" si="137"/>
        <v>645.62276852671209</v>
      </c>
      <c r="EX16" s="35">
        <f t="shared" si="138"/>
        <v>555.6954371121011</v>
      </c>
      <c r="EY16" s="35">
        <f t="shared" si="139"/>
        <v>439.43275437445504</v>
      </c>
      <c r="EZ16" s="35">
        <f t="shared" si="140"/>
        <v>340.43169229641478</v>
      </c>
      <c r="FA16" s="35">
        <f t="shared" si="141"/>
        <v>195.17948323901712</v>
      </c>
      <c r="FB16" s="35">
        <f t="shared" si="142"/>
        <v>75.492769718721419</v>
      </c>
      <c r="FC16" s="35">
        <f t="shared" si="143"/>
        <v>66.408306325797511</v>
      </c>
      <c r="FD16" s="35">
        <f t="shared" si="144"/>
        <v>289.50839404162627</v>
      </c>
      <c r="FE16" s="35">
        <f t="shared" si="145"/>
        <v>597.1282467925638</v>
      </c>
      <c r="FF16" s="35">
        <f t="shared" si="146"/>
        <v>545.19513480384137</v>
      </c>
      <c r="FG16" s="35">
        <f t="shared" si="147"/>
        <v>762.07176787825131</v>
      </c>
      <c r="FH16" s="35">
        <f t="shared" si="148"/>
        <v>641.3088025739778</v>
      </c>
      <c r="FI16" s="35">
        <f t="shared" si="149"/>
        <v>652.07899621197919</v>
      </c>
      <c r="FJ16" s="35">
        <f t="shared" si="150"/>
        <v>561.25239148322214</v>
      </c>
      <c r="FK16" s="35">
        <f t="shared" si="151"/>
        <v>443.82708191819961</v>
      </c>
      <c r="FL16" s="35">
        <f t="shared" si="152"/>
        <v>343.83600921937892</v>
      </c>
      <c r="FM16" s="35">
        <f t="shared" si="153"/>
        <v>197.13127807140728</v>
      </c>
      <c r="FN16" s="35">
        <f t="shared" si="154"/>
        <v>76.247697415908632</v>
      </c>
      <c r="FO16" s="35">
        <f t="shared" si="155"/>
        <v>67.072389389055488</v>
      </c>
      <c r="FP16" s="35">
        <f t="shared" si="156"/>
        <v>292.40347798204255</v>
      </c>
      <c r="FQ16" s="35">
        <f t="shared" si="157"/>
        <v>603.09952926048948</v>
      </c>
      <c r="FR16" s="35">
        <f t="shared" si="158"/>
        <v>550.64708615187976</v>
      </c>
      <c r="FS16" s="35">
        <f t="shared" si="159"/>
        <v>769.69248555703382</v>
      </c>
      <c r="FT16" s="35">
        <f t="shared" si="160"/>
        <v>647.72189059971754</v>
      </c>
      <c r="FU16" s="35">
        <f t="shared" si="161"/>
        <v>658.59978617409899</v>
      </c>
      <c r="FV16" s="35">
        <f t="shared" si="162"/>
        <v>566.86491539805434</v>
      </c>
      <c r="FW16" s="35">
        <f t="shared" si="163"/>
        <v>448.26535273738159</v>
      </c>
      <c r="FX16" s="35">
        <f t="shared" si="164"/>
        <v>347.27436931157274</v>
      </c>
      <c r="FY16" s="35">
        <f t="shared" si="165"/>
        <v>199.10259085212135</v>
      </c>
      <c r="FZ16" s="35">
        <f t="shared" si="166"/>
        <v>77.010174390067718</v>
      </c>
      <c r="GA16" s="35">
        <f t="shared" si="167"/>
        <v>67.743113282946041</v>
      </c>
      <c r="GB16" s="35">
        <f t="shared" si="168"/>
        <v>295.32751276186298</v>
      </c>
      <c r="GC16" s="35">
        <f t="shared" si="169"/>
        <v>609.13052455309435</v>
      </c>
      <c r="GD16" s="35">
        <f t="shared" si="170"/>
        <v>556.15355701339854</v>
      </c>
      <c r="GE16" s="35">
        <f t="shared" si="171"/>
        <v>777.38941041260421</v>
      </c>
      <c r="GF16" s="35">
        <f t="shared" si="172"/>
        <v>654.19910950571477</v>
      </c>
      <c r="GG16" s="35">
        <f t="shared" si="173"/>
        <v>665.18578403584002</v>
      </c>
      <c r="GH16" s="35">
        <f t="shared" si="174"/>
        <v>572.53356455203493</v>
      </c>
      <c r="GI16" s="35">
        <f t="shared" si="175"/>
        <v>452.74800626475542</v>
      </c>
      <c r="GJ16" s="35">
        <f t="shared" si="176"/>
        <v>350.74711300468846</v>
      </c>
      <c r="GK16" s="35">
        <f t="shared" si="177"/>
        <v>201.09361676064256</v>
      </c>
      <c r="GL16" s="35">
        <f t="shared" si="178"/>
        <v>77.7802761339684</v>
      </c>
      <c r="GM16" s="35">
        <f t="shared" si="179"/>
        <v>68.420544415775495</v>
      </c>
      <c r="GN16" s="35">
        <f t="shared" si="180"/>
        <v>298.28078788948159</v>
      </c>
      <c r="GO16" s="35">
        <f t="shared" si="181"/>
        <v>615.22182979862532</v>
      </c>
      <c r="GP16" s="35">
        <f t="shared" si="182"/>
        <v>561.71509258353251</v>
      </c>
      <c r="GQ16" s="35">
        <f t="shared" si="183"/>
        <v>785.16330451673025</v>
      </c>
      <c r="GR16" s="35">
        <f t="shared" si="184"/>
        <v>660.74110060077192</v>
      </c>
      <c r="GS16" s="35">
        <f t="shared" si="185"/>
        <v>671.8376418761984</v>
      </c>
      <c r="GT16" s="35">
        <f t="shared" si="186"/>
        <v>578.25890019755525</v>
      </c>
      <c r="GU16" s="35">
        <f t="shared" si="187"/>
        <v>457.27548632740297</v>
      </c>
      <c r="GV16" s="35">
        <f t="shared" si="188"/>
        <v>354.25458413473535</v>
      </c>
      <c r="GW16" s="35">
        <f t="shared" si="189"/>
        <v>203.10455292824898</v>
      </c>
      <c r="GX16" s="35">
        <f t="shared" si="190"/>
        <v>78.558078895308086</v>
      </c>
      <c r="GY16" s="35">
        <f t="shared" si="191"/>
        <v>69.10474985993325</v>
      </c>
      <c r="GZ16" s="35">
        <f t="shared" si="192"/>
        <v>301.26359576837643</v>
      </c>
      <c r="HA16" s="35">
        <f t="shared" si="193"/>
        <v>621.37404809661155</v>
      </c>
      <c r="HB16" s="35">
        <f t="shared" si="194"/>
        <v>567.3322435093678</v>
      </c>
      <c r="HC16" s="35">
        <f t="shared" si="195"/>
        <v>793.01493756189757</v>
      </c>
      <c r="HD16" s="35">
        <f t="shared" si="196"/>
        <v>667.34851160677965</v>
      </c>
      <c r="HE16" s="35">
        <f t="shared" si="197"/>
        <v>678.55601829496038</v>
      </c>
      <c r="HF16" s="35">
        <f t="shared" si="198"/>
        <v>584.04148919953082</v>
      </c>
      <c r="HG16" s="35">
        <f t="shared" si="199"/>
        <v>461.84824119067702</v>
      </c>
      <c r="HH16" s="35">
        <f t="shared" si="200"/>
        <v>357.79712997608272</v>
      </c>
      <c r="HI16" s="35">
        <f t="shared" si="201"/>
        <v>205.13559845753147</v>
      </c>
      <c r="HJ16" s="35">
        <f t="shared" si="202"/>
        <v>79.343659684261169</v>
      </c>
      <c r="HK16" s="35">
        <f t="shared" si="203"/>
        <v>69.795797358532582</v>
      </c>
      <c r="HL16" s="35">
        <f t="shared" si="204"/>
        <v>304.27623172606019</v>
      </c>
      <c r="HM16" s="35">
        <f t="shared" si="205"/>
        <v>627.58778857757761</v>
      </c>
      <c r="HN16" s="35">
        <f t="shared" si="206"/>
        <v>573.00556594446152</v>
      </c>
      <c r="HO16" s="35">
        <f t="shared" si="207"/>
        <v>800.94508693751652</v>
      </c>
      <c r="HP16" s="35">
        <f t="shared" si="208"/>
        <v>674.02199672284746</v>
      </c>
      <c r="HQ16" s="35">
        <f t="shared" si="209"/>
        <v>685.34157847791005</v>
      </c>
      <c r="HR16" s="35">
        <f t="shared" si="210"/>
        <v>589.88190409152617</v>
      </c>
      <c r="HS16" s="35">
        <f t="shared" si="211"/>
        <v>466.46672360258378</v>
      </c>
      <c r="HT16" s="35">
        <f t="shared" si="212"/>
        <v>361.37510127584352</v>
      </c>
      <c r="HU16" s="35">
        <f t="shared" si="213"/>
        <v>207.18695444210678</v>
      </c>
      <c r="HV16" s="35">
        <f t="shared" si="214"/>
        <v>80.13709628110378</v>
      </c>
      <c r="HW16" s="35">
        <f t="shared" si="215"/>
        <v>70.493755332117914</v>
      </c>
      <c r="HX16" s="35">
        <f t="shared" si="216"/>
        <v>307.3189940433208</v>
      </c>
      <c r="HY16" s="35">
        <f t="shared" si="217"/>
        <v>633.86366646335341</v>
      </c>
      <c r="HZ16" s="35">
        <f t="shared" si="218"/>
        <v>578.73562160390611</v>
      </c>
      <c r="IA16" s="35">
        <f t="shared" si="219"/>
        <v>808.95453780689172</v>
      </c>
      <c r="IB16" s="35">
        <f t="shared" si="220"/>
        <v>680.76221669007589</v>
      </c>
      <c r="IC16" s="35">
        <f t="shared" si="221"/>
        <v>692.19499426268919</v>
      </c>
      <c r="ID16" s="35">
        <f t="shared" si="222"/>
        <v>595.78072313244138</v>
      </c>
      <c r="IE16" s="35">
        <f t="shared" si="223"/>
        <v>471.1313908386096</v>
      </c>
      <c r="IF16" s="35">
        <f t="shared" si="224"/>
        <v>364.98885228860195</v>
      </c>
      <c r="IG16" s="35">
        <f t="shared" si="225"/>
        <v>209.25882398652786</v>
      </c>
      <c r="IH16" s="35">
        <f t="shared" si="226"/>
        <v>80.938467243914815</v>
      </c>
      <c r="II16" s="35">
        <f t="shared" si="227"/>
        <v>71.198692885439087</v>
      </c>
      <c r="IJ16" s="35">
        <f t="shared" si="228"/>
        <v>310.39218398375402</v>
      </c>
      <c r="IK16" s="35">
        <f t="shared" si="229"/>
        <v>640.20230312798697</v>
      </c>
      <c r="IL16" s="35">
        <f t="shared" si="230"/>
        <v>584.52297781994514</v>
      </c>
      <c r="IM16" s="35">
        <f t="shared" si="231"/>
        <v>817.04408318496064</v>
      </c>
      <c r="IN16" s="35">
        <f t="shared" si="232"/>
        <v>687.56983885697662</v>
      </c>
      <c r="IO16" s="35">
        <f t="shared" si="233"/>
        <v>699.11694420531614</v>
      </c>
      <c r="IP16" s="35">
        <f t="shared" si="234"/>
        <v>601.73853036376579</v>
      </c>
      <c r="IQ16" s="35">
        <f t="shared" si="235"/>
        <v>475.84270474699571</v>
      </c>
      <c r="IR16" s="35">
        <f t="shared" si="236"/>
        <v>368.63874081148799</v>
      </c>
      <c r="IS16" s="35">
        <f t="shared" si="237"/>
        <v>211.35141222639314</v>
      </c>
      <c r="IT16" s="35">
        <f t="shared" si="238"/>
        <v>81.747851916353966</v>
      </c>
      <c r="IU16" s="35">
        <f t="shared" si="239"/>
        <v>71.910679814293474</v>
      </c>
      <c r="IV16" s="35">
        <f t="shared" si="240"/>
        <v>313.49610582359156</v>
      </c>
      <c r="IW16" s="35">
        <f t="shared" si="241"/>
        <v>646.60432615926686</v>
      </c>
      <c r="IX16" s="35">
        <f t="shared" si="242"/>
        <v>590.36820759814464</v>
      </c>
      <c r="IY16" s="35">
        <f t="shared" si="243"/>
        <v>825.21452401681029</v>
      </c>
      <c r="IZ16" s="35">
        <f t="shared" si="244"/>
        <v>694.44553724554635</v>
      </c>
      <c r="JA16" s="35">
        <f t="shared" si="245"/>
        <v>706.10811364736935</v>
      </c>
      <c r="JB16" s="35">
        <f t="shared" si="246"/>
        <v>607.75591566740343</v>
      </c>
      <c r="JC16" s="35">
        <f t="shared" si="247"/>
        <v>480.60113179446569</v>
      </c>
      <c r="JD16" s="35">
        <f t="shared" si="248"/>
        <v>372.3251282196029</v>
      </c>
      <c r="JE16" s="35">
        <f t="shared" si="249"/>
        <v>213.46492634865706</v>
      </c>
      <c r="JF16" s="35">
        <f t="shared" si="250"/>
        <v>82.565330435517509</v>
      </c>
      <c r="JG16" s="35">
        <f t="shared" si="251"/>
        <v>72.629786612436405</v>
      </c>
      <c r="JH16" s="35">
        <f t="shared" si="252"/>
        <v>316.63106688182751</v>
      </c>
      <c r="JI16" s="35">
        <f t="shared" si="253"/>
        <v>653.07036942085949</v>
      </c>
      <c r="JJ16" s="35">
        <f t="shared" si="254"/>
        <v>596.2718896741261</v>
      </c>
      <c r="JK16" s="35">
        <f t="shared" si="255"/>
        <v>833.46666925697843</v>
      </c>
      <c r="JL16" s="35">
        <f t="shared" si="256"/>
        <v>701.38999261800177</v>
      </c>
      <c r="JM16" s="35">
        <f t="shared" si="257"/>
        <v>713.16919478384307</v>
      </c>
      <c r="JN16" s="35">
        <f t="shared" si="258"/>
        <v>613.83347482407748</v>
      </c>
      <c r="JO16" s="35">
        <f t="shared" si="259"/>
        <v>485.40714311241032</v>
      </c>
      <c r="JP16" s="35">
        <f t="shared" si="260"/>
        <v>376.04837950179893</v>
      </c>
      <c r="JQ16" s="35">
        <f t="shared" si="261"/>
        <v>215.59957561214364</v>
      </c>
      <c r="JR16" s="35">
        <f t="shared" si="262"/>
        <v>83.390983739872681</v>
      </c>
      <c r="JS16" s="35">
        <f t="shared" si="263"/>
        <v>73.356084478560774</v>
      </c>
      <c r="JT16" s="35">
        <f t="shared" si="264"/>
        <v>319.79737755064576</v>
      </c>
      <c r="JU16" s="35">
        <f t="shared" si="265"/>
        <v>659.60107311506806</v>
      </c>
      <c r="JV16" s="35">
        <f t="shared" si="266"/>
        <v>602.23460857086741</v>
      </c>
      <c r="JW16" s="35">
        <f t="shared" si="267"/>
        <v>841.80133594954827</v>
      </c>
      <c r="JX16" s="35">
        <f t="shared" si="268"/>
        <v>708.40389254418176</v>
      </c>
      <c r="JY16" s="35">
        <f t="shared" si="269"/>
        <v>720.30088673168154</v>
      </c>
      <c r="JZ16" s="35">
        <f t="shared" si="270"/>
        <v>619.97180957231831</v>
      </c>
      <c r="KA16" s="35">
        <f t="shared" si="271"/>
        <v>490.26121454353444</v>
      </c>
      <c r="KB16" s="35">
        <f t="shared" si="272"/>
        <v>379.80886329681692</v>
      </c>
      <c r="KC16" s="35">
        <f t="shared" si="273"/>
        <v>217.75557136826507</v>
      </c>
      <c r="KD16" s="35">
        <f t="shared" si="274"/>
        <v>84.224893577271402</v>
      </c>
      <c r="KE16" s="35">
        <f t="shared" si="275"/>
        <v>74.089645323346389</v>
      </c>
      <c r="KF16" s="35">
        <f t="shared" si="276"/>
        <v>322.99535132615222</v>
      </c>
      <c r="KG16" s="35">
        <f t="shared" si="277"/>
        <v>666.19708384621879</v>
      </c>
      <c r="KH16" s="35">
        <f t="shared" si="278"/>
        <v>608.25695465657611</v>
      </c>
      <c r="KI16" s="35">
        <f t="shared" si="279"/>
        <v>850.21934930904376</v>
      </c>
      <c r="KJ16" s="35">
        <f t="shared" si="280"/>
        <v>715.48793146962362</v>
      </c>
      <c r="KK16" s="35">
        <f t="shared" si="281"/>
        <v>727.50389559899838</v>
      </c>
      <c r="KL16" s="35">
        <f t="shared" si="282"/>
        <v>626.17152766804145</v>
      </c>
      <c r="KM16" s="35">
        <f t="shared" si="283"/>
        <v>495.16382668896978</v>
      </c>
      <c r="KN16" s="35">
        <f t="shared" si="284"/>
        <v>383.60695192978511</v>
      </c>
      <c r="KO16" s="35">
        <f t="shared" si="285"/>
        <v>219.93312708194773</v>
      </c>
      <c r="KP16" s="35">
        <f t="shared" si="286"/>
        <v>85.067142513044118</v>
      </c>
      <c r="KQ16" s="35">
        <f t="shared" si="287"/>
        <v>74.83054177657985</v>
      </c>
      <c r="KR16" s="35">
        <f t="shared" si="288"/>
        <v>326.22530483941375</v>
      </c>
      <c r="KS16" s="35">
        <f t="shared" si="289"/>
        <v>672.85905468468093</v>
      </c>
      <c r="KT16" s="35">
        <f t="shared" si="290"/>
        <v>614.33952420314188</v>
      </c>
      <c r="KU16" s="35">
        <f t="shared" si="291"/>
        <v>858.72154280213419</v>
      </c>
      <c r="KV16" s="35">
        <f t="shared" si="292"/>
        <v>722.64281078431986</v>
      </c>
      <c r="KW16" s="35">
        <f t="shared" si="293"/>
        <v>734.77893455498838</v>
      </c>
      <c r="KX16" s="35">
        <f t="shared" si="294"/>
        <v>632.43324294472188</v>
      </c>
      <c r="KY16" s="35">
        <f t="shared" si="295"/>
        <v>500.11546495585947</v>
      </c>
      <c r="KZ16" s="35">
        <f t="shared" si="296"/>
        <v>387.44302144908295</v>
      </c>
      <c r="LA16" s="35">
        <f t="shared" si="297"/>
        <v>222.1324583527672</v>
      </c>
      <c r="LB16" s="35">
        <f t="shared" si="298"/>
        <v>85.917813938174561</v>
      </c>
      <c r="LC16" s="35">
        <f t="shared" si="299"/>
        <v>75.578847194345656</v>
      </c>
      <c r="LD16" s="35">
        <f t="shared" si="300"/>
        <v>329.4875578878079</v>
      </c>
      <c r="LE16" s="35">
        <f t="shared" si="301"/>
        <v>679.58764523152774</v>
      </c>
      <c r="LF16" s="35">
        <f t="shared" si="302"/>
        <v>620.48291944517325</v>
      </c>
      <c r="LG16" s="35">
        <f t="shared" si="303"/>
        <v>867.30875823015549</v>
      </c>
      <c r="LH16" s="35">
        <f t="shared" si="304"/>
        <v>729.86923889216303</v>
      </c>
      <c r="LI16" s="35">
        <f t="shared" si="305"/>
        <v>742.12672390053831</v>
      </c>
      <c r="LJ16" s="35">
        <f t="shared" si="306"/>
        <v>638.75757537416905</v>
      </c>
      <c r="LK16" s="35">
        <f t="shared" si="307"/>
        <v>505.11661960541807</v>
      </c>
      <c r="LL16" s="35">
        <f t="shared" si="308"/>
        <v>391.31745166357376</v>
      </c>
      <c r="LM16" s="35">
        <f t="shared" si="309"/>
        <v>224.35378293629486</v>
      </c>
      <c r="LN16" s="35">
        <f t="shared" si="310"/>
        <v>86.776992077556301</v>
      </c>
      <c r="LO16" s="35">
        <f t="shared" si="311"/>
        <v>76.334635666289117</v>
      </c>
      <c r="LP16" s="35">
        <f t="shared" si="312"/>
        <v>332.78243346668597</v>
      </c>
      <c r="LQ16" s="35">
        <f t="shared" si="313"/>
        <v>686.38352168384301</v>
      </c>
      <c r="LR16" s="35">
        <f t="shared" si="314"/>
        <v>626.68774863962494</v>
      </c>
      <c r="LS16" s="35">
        <f t="shared" si="315"/>
        <v>875.9818458124571</v>
      </c>
      <c r="LT16" s="35">
        <f t="shared" si="316"/>
        <v>737.16793128108463</v>
      </c>
      <c r="LU16" s="35">
        <f t="shared" si="317"/>
        <v>749.54799113954368</v>
      </c>
      <c r="LV16" s="35">
        <f t="shared" si="318"/>
        <v>645.14515112791071</v>
      </c>
      <c r="LW16" s="35">
        <f t="shared" si="319"/>
        <v>510.16778580147223</v>
      </c>
      <c r="LX16" s="35">
        <f t="shared" si="320"/>
        <v>395.23062618020953</v>
      </c>
      <c r="LY16" s="35">
        <f t="shared" si="321"/>
        <v>226.59732076565783</v>
      </c>
      <c r="LZ16" s="35">
        <f t="shared" si="322"/>
        <v>87.644761998331859</v>
      </c>
      <c r="MA16" s="35">
        <f t="shared" si="323"/>
        <v>77.09798202295201</v>
      </c>
      <c r="MB16" s="35">
        <f t="shared" si="324"/>
        <v>336.11025780135282</v>
      </c>
      <c r="MC16" s="35">
        <f t="shared" si="325"/>
        <v>693.24735690068144</v>
      </c>
      <c r="MD16" s="35">
        <f t="shared" si="326"/>
        <v>632.95462612602125</v>
      </c>
      <c r="ME16" s="35">
        <f t="shared" si="327"/>
        <v>884.74166427058162</v>
      </c>
      <c r="MF16" s="35">
        <f t="shared" si="328"/>
        <v>744.53961059389553</v>
      </c>
      <c r="MG16" s="35">
        <f t="shared" si="329"/>
        <v>757.04347105093916</v>
      </c>
      <c r="MH16" s="35">
        <f t="shared" si="330"/>
        <v>651.59660263918977</v>
      </c>
      <c r="MI16" s="35">
        <f t="shared" si="331"/>
        <v>515.26946365948697</v>
      </c>
      <c r="MJ16" s="35">
        <f t="shared" si="332"/>
        <v>399.18293244201163</v>
      </c>
      <c r="MK16" s="35">
        <f t="shared" si="333"/>
        <v>228.8632939733144</v>
      </c>
      <c r="ML16" s="35">
        <f t="shared" si="334"/>
        <v>88.521209618315183</v>
      </c>
      <c r="MM16" s="35">
        <f t="shared" si="335"/>
        <v>77.868961843181538</v>
      </c>
      <c r="MN16" s="35">
        <f t="shared" si="336"/>
        <v>339.47136037936633</v>
      </c>
      <c r="MO16" s="35">
        <f t="shared" si="337"/>
        <v>700.17983046968823</v>
      </c>
      <c r="MP16" s="35">
        <f t="shared" si="338"/>
        <v>639.2841723872815</v>
      </c>
      <c r="MQ16" s="35">
        <f t="shared" si="339"/>
        <v>893.58908091328749</v>
      </c>
      <c r="MR16" s="35">
        <f t="shared" si="340"/>
        <v>751.98500669983446</v>
      </c>
      <c r="MS16" s="35">
        <f t="shared" si="341"/>
        <v>764.61390576144856</v>
      </c>
      <c r="MT16" s="35">
        <f t="shared" si="342"/>
        <v>658.11256866558165</v>
      </c>
      <c r="MU16" s="35">
        <f t="shared" si="343"/>
        <v>520.42215829608188</v>
      </c>
      <c r="MV16" s="35">
        <f t="shared" si="344"/>
        <v>403.17476176643174</v>
      </c>
      <c r="MW16" s="35">
        <f t="shared" si="345"/>
        <v>231.15192691304753</v>
      </c>
      <c r="MX16" s="35">
        <f t="shared" si="346"/>
        <v>89.406421714498336</v>
      </c>
      <c r="MY16" s="35">
        <f t="shared" si="347"/>
        <v>78.64765146161335</v>
      </c>
      <c r="MZ16" s="35">
        <f t="shared" si="348"/>
        <v>342.86607398315999</v>
      </c>
      <c r="NA16" s="35">
        <f t="shared" si="349"/>
        <v>707.1816287743851</v>
      </c>
      <c r="NB16" s="35">
        <f t="shared" si="350"/>
        <v>645.67701411115434</v>
      </c>
      <c r="NC16" s="35">
        <f t="shared" si="351"/>
        <v>902.52497172242033</v>
      </c>
      <c r="ND16" s="35">
        <f t="shared" si="352"/>
        <v>759.50485676683286</v>
      </c>
      <c r="NE16" s="35">
        <f t="shared" si="353"/>
        <v>772.26004481906307</v>
      </c>
      <c r="NF16" s="35">
        <f t="shared" si="354"/>
        <v>664.69369435223746</v>
      </c>
      <c r="NG16" s="35">
        <f t="shared" si="355"/>
        <v>525.6263798790427</v>
      </c>
      <c r="NH16" s="35">
        <f t="shared" si="356"/>
        <v>407.20650938409608</v>
      </c>
      <c r="NI16" s="35">
        <f t="shared" si="357"/>
        <v>233.46344618217802</v>
      </c>
      <c r="NK16" s="61">
        <f t="shared" si="361"/>
        <v>3086.2759999999994</v>
      </c>
      <c r="NL16" s="61">
        <f t="shared" si="358"/>
        <v>4592.7620000000006</v>
      </c>
      <c r="NM16" s="61">
        <f t="shared" si="358"/>
        <v>4638.6896200000001</v>
      </c>
      <c r="NN16" s="61">
        <f t="shared" si="358"/>
        <v>4685.0765162000007</v>
      </c>
      <c r="NO16" s="61">
        <f t="shared" si="358"/>
        <v>4731.9272813620009</v>
      </c>
      <c r="NP16" s="61">
        <f t="shared" si="358"/>
        <v>4779.246554175621</v>
      </c>
      <c r="NQ16" s="61">
        <f t="shared" si="358"/>
        <v>4827.0390197173765</v>
      </c>
      <c r="NR16" s="61">
        <f t="shared" si="358"/>
        <v>4875.3094099145492</v>
      </c>
      <c r="NS16" s="61">
        <f t="shared" si="358"/>
        <v>4924.0625040136965</v>
      </c>
      <c r="NT16" s="61">
        <f t="shared" si="358"/>
        <v>4973.3031290538329</v>
      </c>
      <c r="NU16" s="61">
        <f t="shared" si="358"/>
        <v>5023.0361603443716</v>
      </c>
      <c r="NV16" s="61">
        <f t="shared" si="358"/>
        <v>5073.2665219478158</v>
      </c>
      <c r="NW16" s="61">
        <f t="shared" si="358"/>
        <v>5123.9991871672928</v>
      </c>
      <c r="NX16" s="61">
        <f t="shared" si="358"/>
        <v>5175.2391790389665</v>
      </c>
      <c r="NY16" s="61">
        <f t="shared" si="358"/>
        <v>5226.9915708293556</v>
      </c>
      <c r="NZ16" s="61">
        <f t="shared" si="358"/>
        <v>5279.2614865376499</v>
      </c>
      <c r="OA16" s="61">
        <f t="shared" si="358"/>
        <v>5332.0541014030277</v>
      </c>
      <c r="OB16" s="61">
        <f t="shared" si="359"/>
        <v>5385.3746424170567</v>
      </c>
      <c r="OC16" s="61">
        <f t="shared" si="359"/>
        <v>5439.2283888412276</v>
      </c>
      <c r="OD16" s="61">
        <f t="shared" si="359"/>
        <v>5493.6206727296394</v>
      </c>
      <c r="OE16" s="61">
        <f t="shared" si="359"/>
        <v>5548.5568794569363</v>
      </c>
      <c r="OF16" s="61">
        <f t="shared" si="359"/>
        <v>5604.0424482515064</v>
      </c>
      <c r="OG16" s="61">
        <f t="shared" si="359"/>
        <v>5660.0828727340204</v>
      </c>
      <c r="OH16" s="61">
        <f t="shared" si="359"/>
        <v>5716.6837014613602</v>
      </c>
      <c r="OI16" s="61">
        <f t="shared" si="359"/>
        <v>5773.8505384759746</v>
      </c>
      <c r="OJ16" s="61">
        <f t="shared" si="359"/>
        <v>5831.5890438607348</v>
      </c>
      <c r="OK16" s="61">
        <f t="shared" si="359"/>
        <v>5889.9049342993421</v>
      </c>
      <c r="OL16" s="61">
        <f t="shared" si="359"/>
        <v>5948.8039836423359</v>
      </c>
      <c r="OM16" s="61">
        <f t="shared" si="359"/>
        <v>6008.292023478758</v>
      </c>
      <c r="ON16" s="61">
        <f t="shared" si="359"/>
        <v>6068.3749437135448</v>
      </c>
      <c r="OO16" s="61">
        <f t="shared" si="359"/>
        <v>6129.0586931506814</v>
      </c>
    </row>
    <row r="17" spans="1:14" x14ac:dyDescent="0.25">
      <c r="A17" s="8" t="s">
        <v>121</v>
      </c>
      <c r="B17" t="s">
        <v>234</v>
      </c>
      <c r="N17" t="s">
        <v>331</v>
      </c>
    </row>
    <row r="19" spans="1:14" x14ac:dyDescent="0.25">
      <c r="B19" s="59"/>
      <c r="C19" s="59"/>
      <c r="D19" s="59"/>
      <c r="E19" s="59"/>
      <c r="F19" s="59"/>
      <c r="G19" s="59"/>
      <c r="H19" s="59"/>
      <c r="I19" s="59"/>
      <c r="J19" s="59"/>
      <c r="K19" s="59"/>
      <c r="L19" s="59"/>
      <c r="M19" s="59"/>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39F03-5AE9-401A-8A9B-EF307A5B7A97}">
  <sheetPr>
    <tabColor rgb="FF00B050"/>
  </sheetPr>
  <dimension ref="A1:U10"/>
  <sheetViews>
    <sheetView workbookViewId="0">
      <selection activeCell="A2" sqref="A2"/>
    </sheetView>
  </sheetViews>
  <sheetFormatPr defaultRowHeight="15" x14ac:dyDescent="0.25"/>
  <cols>
    <col min="1" max="1" width="9.85546875" bestFit="1" customWidth="1"/>
    <col min="2" max="2" width="13.42578125" bestFit="1" customWidth="1"/>
    <col min="3" max="3" width="10.28515625" bestFit="1" customWidth="1"/>
    <col min="4" max="4" width="13" bestFit="1" customWidth="1"/>
    <col min="5" max="5" width="10.140625" bestFit="1" customWidth="1"/>
    <col min="6" max="6" width="12.85546875" bestFit="1" customWidth="1"/>
    <col min="7" max="7" width="10.42578125" bestFit="1" customWidth="1"/>
    <col min="8" max="8" width="10" bestFit="1" customWidth="1"/>
    <col min="9" max="9" width="12.85546875" bestFit="1" customWidth="1"/>
    <col min="10" max="10" width="12" bestFit="1" customWidth="1"/>
    <col min="11" max="11" width="11.28515625" bestFit="1" customWidth="1"/>
    <col min="12" max="12" width="10.42578125" bestFit="1" customWidth="1"/>
    <col min="13" max="13" width="9.85546875" bestFit="1" customWidth="1"/>
    <col min="14" max="14" width="12.28515625" bestFit="1" customWidth="1"/>
    <col min="15" max="15" width="11" bestFit="1" customWidth="1"/>
    <col min="16" max="16" width="13.7109375" bestFit="1" customWidth="1"/>
    <col min="17" max="17" width="12.42578125" bestFit="1" customWidth="1"/>
    <col min="18" max="19" width="14.85546875" bestFit="1" customWidth="1"/>
    <col min="20" max="20" width="15.42578125" bestFit="1" customWidth="1"/>
    <col min="21" max="21" width="81.140625" bestFit="1" customWidth="1"/>
  </cols>
  <sheetData>
    <row r="1" spans="1:21" x14ac:dyDescent="0.25">
      <c r="A1" t="s">
        <v>279</v>
      </c>
      <c r="B1" t="s">
        <v>280</v>
      </c>
      <c r="C1" t="s">
        <v>281</v>
      </c>
      <c r="D1" t="s">
        <v>282</v>
      </c>
      <c r="E1" t="s">
        <v>283</v>
      </c>
      <c r="F1" t="s">
        <v>284</v>
      </c>
      <c r="G1" t="s">
        <v>285</v>
      </c>
      <c r="H1" t="s">
        <v>286</v>
      </c>
      <c r="I1" t="s">
        <v>287</v>
      </c>
      <c r="J1" t="s">
        <v>288</v>
      </c>
      <c r="K1" t="s">
        <v>289</v>
      </c>
      <c r="L1" t="s">
        <v>290</v>
      </c>
      <c r="M1" t="s">
        <v>291</v>
      </c>
      <c r="N1" t="s">
        <v>292</v>
      </c>
      <c r="O1" t="s">
        <v>293</v>
      </c>
      <c r="P1" t="s">
        <v>294</v>
      </c>
      <c r="Q1" t="s">
        <v>295</v>
      </c>
      <c r="R1" t="s">
        <v>296</v>
      </c>
      <c r="S1" t="s">
        <v>297</v>
      </c>
      <c r="T1" t="s">
        <v>298</v>
      </c>
      <c r="U1" t="s">
        <v>299</v>
      </c>
    </row>
    <row r="2" spans="1:21" x14ac:dyDescent="0.25">
      <c r="A2">
        <v>211</v>
      </c>
      <c r="B2" s="128" t="s">
        <v>388</v>
      </c>
      <c r="C2">
        <v>87</v>
      </c>
      <c r="D2" s="128" t="s">
        <v>249</v>
      </c>
      <c r="E2">
        <v>108</v>
      </c>
      <c r="F2" s="128" t="s">
        <v>313</v>
      </c>
      <c r="G2" s="128" t="s">
        <v>314</v>
      </c>
      <c r="H2">
        <v>2021</v>
      </c>
      <c r="I2" s="128" t="s">
        <v>260</v>
      </c>
      <c r="J2">
        <v>0</v>
      </c>
      <c r="K2">
        <v>11040</v>
      </c>
      <c r="L2">
        <v>0</v>
      </c>
      <c r="M2">
        <v>0</v>
      </c>
      <c r="N2" t="b">
        <v>1</v>
      </c>
      <c r="O2">
        <v>0</v>
      </c>
      <c r="P2" s="128" t="s">
        <v>315</v>
      </c>
      <c r="Q2">
        <v>0</v>
      </c>
      <c r="R2" s="129">
        <v>44406</v>
      </c>
      <c r="S2" s="129">
        <v>44407</v>
      </c>
      <c r="T2" s="129">
        <v>1</v>
      </c>
      <c r="U2" s="128" t="s">
        <v>273</v>
      </c>
    </row>
    <row r="3" spans="1:21" x14ac:dyDescent="0.25">
      <c r="A3">
        <v>215</v>
      </c>
      <c r="B3" s="128" t="s">
        <v>388</v>
      </c>
      <c r="C3">
        <v>87</v>
      </c>
      <c r="D3" s="128" t="s">
        <v>249</v>
      </c>
      <c r="E3">
        <v>108</v>
      </c>
      <c r="F3" s="128" t="s">
        <v>313</v>
      </c>
      <c r="G3" s="128" t="s">
        <v>314</v>
      </c>
      <c r="H3">
        <v>2021</v>
      </c>
      <c r="I3" s="128" t="s">
        <v>260</v>
      </c>
      <c r="J3">
        <v>0</v>
      </c>
      <c r="K3">
        <v>100000</v>
      </c>
      <c r="L3">
        <v>4.5</v>
      </c>
      <c r="M3">
        <v>450000</v>
      </c>
      <c r="N3" t="b">
        <v>0</v>
      </c>
      <c r="O3">
        <v>0</v>
      </c>
      <c r="P3" s="128" t="s">
        <v>315</v>
      </c>
      <c r="Q3">
        <v>0</v>
      </c>
      <c r="R3" s="129">
        <v>44502</v>
      </c>
      <c r="S3" s="129">
        <v>44502</v>
      </c>
      <c r="T3" s="129">
        <v>44502</v>
      </c>
      <c r="U3" s="128" t="s">
        <v>316</v>
      </c>
    </row>
    <row r="4" spans="1:21" hidden="1" x14ac:dyDescent="0.25">
      <c r="A4">
        <v>216</v>
      </c>
      <c r="B4" s="128" t="s">
        <v>300</v>
      </c>
      <c r="C4">
        <v>87</v>
      </c>
      <c r="D4" s="128" t="s">
        <v>249</v>
      </c>
      <c r="E4">
        <v>108</v>
      </c>
      <c r="F4" s="128" t="s">
        <v>313</v>
      </c>
      <c r="G4" s="128" t="s">
        <v>314</v>
      </c>
      <c r="H4">
        <v>2023</v>
      </c>
      <c r="I4" s="128" t="s">
        <v>260</v>
      </c>
      <c r="J4">
        <v>0</v>
      </c>
      <c r="K4">
        <v>65400</v>
      </c>
      <c r="L4">
        <v>0</v>
      </c>
      <c r="M4">
        <v>0</v>
      </c>
      <c r="N4" t="b">
        <v>0</v>
      </c>
      <c r="O4">
        <v>0</v>
      </c>
      <c r="P4" s="128" t="s">
        <v>315</v>
      </c>
      <c r="Q4">
        <v>0</v>
      </c>
      <c r="R4" s="129">
        <v>44176</v>
      </c>
      <c r="S4" s="129">
        <v>45444</v>
      </c>
      <c r="T4" s="129">
        <v>45458</v>
      </c>
      <c r="U4" s="128" t="s">
        <v>317</v>
      </c>
    </row>
    <row r="5" spans="1:21" hidden="1" x14ac:dyDescent="0.25">
      <c r="A5">
        <v>217</v>
      </c>
      <c r="B5" s="128" t="s">
        <v>300</v>
      </c>
      <c r="C5">
        <v>87</v>
      </c>
      <c r="D5" s="128" t="s">
        <v>249</v>
      </c>
      <c r="E5">
        <v>108</v>
      </c>
      <c r="F5" s="128" t="s">
        <v>313</v>
      </c>
      <c r="G5" s="128" t="s">
        <v>314</v>
      </c>
      <c r="H5">
        <v>2024</v>
      </c>
      <c r="I5" s="128" t="s">
        <v>260</v>
      </c>
      <c r="J5">
        <v>0</v>
      </c>
      <c r="K5">
        <v>65400</v>
      </c>
      <c r="L5">
        <v>0</v>
      </c>
      <c r="M5">
        <v>0</v>
      </c>
      <c r="N5" t="b">
        <v>0</v>
      </c>
      <c r="O5">
        <v>0</v>
      </c>
      <c r="P5" s="128" t="s">
        <v>315</v>
      </c>
      <c r="Q5">
        <v>0</v>
      </c>
      <c r="R5" s="129">
        <v>44176</v>
      </c>
      <c r="S5" s="129">
        <v>45809</v>
      </c>
      <c r="T5" s="129">
        <v>45823</v>
      </c>
      <c r="U5" s="128" t="s">
        <v>318</v>
      </c>
    </row>
    <row r="6" spans="1:21" hidden="1" x14ac:dyDescent="0.25">
      <c r="A6">
        <v>218</v>
      </c>
      <c r="B6" s="128" t="s">
        <v>300</v>
      </c>
      <c r="C6">
        <v>87</v>
      </c>
      <c r="D6" s="128" t="s">
        <v>249</v>
      </c>
      <c r="E6">
        <v>108</v>
      </c>
      <c r="F6" s="128" t="s">
        <v>313</v>
      </c>
      <c r="G6" s="128" t="s">
        <v>314</v>
      </c>
      <c r="H6">
        <v>2025</v>
      </c>
      <c r="I6" s="128" t="s">
        <v>260</v>
      </c>
      <c r="J6">
        <v>0</v>
      </c>
      <c r="K6">
        <v>80580</v>
      </c>
      <c r="L6">
        <v>0</v>
      </c>
      <c r="M6">
        <v>0</v>
      </c>
      <c r="N6" t="b">
        <v>0</v>
      </c>
      <c r="O6">
        <v>0</v>
      </c>
      <c r="P6" s="128" t="s">
        <v>315</v>
      </c>
      <c r="Q6">
        <v>0</v>
      </c>
      <c r="R6" s="129">
        <v>44176</v>
      </c>
      <c r="S6" s="129">
        <v>46174</v>
      </c>
      <c r="T6" s="129">
        <v>46188</v>
      </c>
      <c r="U6" s="128" t="s">
        <v>319</v>
      </c>
    </row>
    <row r="7" spans="1:21" hidden="1" x14ac:dyDescent="0.25">
      <c r="A7">
        <v>219</v>
      </c>
      <c r="B7" s="128" t="s">
        <v>300</v>
      </c>
      <c r="C7">
        <v>87</v>
      </c>
      <c r="D7" s="128" t="s">
        <v>249</v>
      </c>
      <c r="E7">
        <v>108</v>
      </c>
      <c r="F7" s="128" t="s">
        <v>313</v>
      </c>
      <c r="G7" s="128" t="s">
        <v>314</v>
      </c>
      <c r="H7">
        <v>2026</v>
      </c>
      <c r="I7" s="128" t="s">
        <v>260</v>
      </c>
      <c r="J7">
        <v>0</v>
      </c>
      <c r="K7">
        <v>80580</v>
      </c>
      <c r="L7">
        <v>0</v>
      </c>
      <c r="M7">
        <v>0</v>
      </c>
      <c r="N7" t="b">
        <v>0</v>
      </c>
      <c r="O7">
        <v>0</v>
      </c>
      <c r="P7" s="128" t="s">
        <v>315</v>
      </c>
      <c r="Q7">
        <v>0</v>
      </c>
      <c r="R7" s="129">
        <v>44176</v>
      </c>
      <c r="S7" s="129">
        <v>46539</v>
      </c>
      <c r="T7" s="129">
        <v>46553</v>
      </c>
      <c r="U7" s="128" t="s">
        <v>319</v>
      </c>
    </row>
    <row r="8" spans="1:21" hidden="1" x14ac:dyDescent="0.25">
      <c r="A8">
        <v>220</v>
      </c>
      <c r="B8" s="128" t="s">
        <v>300</v>
      </c>
      <c r="C8">
        <v>87</v>
      </c>
      <c r="D8" s="128" t="s">
        <v>249</v>
      </c>
      <c r="E8">
        <v>108</v>
      </c>
      <c r="F8" s="128" t="s">
        <v>313</v>
      </c>
      <c r="G8" s="128" t="s">
        <v>314</v>
      </c>
      <c r="H8">
        <v>2027</v>
      </c>
      <c r="I8" s="128" t="s">
        <v>260</v>
      </c>
      <c r="J8">
        <v>0</v>
      </c>
      <c r="K8">
        <v>80580</v>
      </c>
      <c r="L8">
        <v>0</v>
      </c>
      <c r="M8">
        <v>0</v>
      </c>
      <c r="N8" t="b">
        <v>0</v>
      </c>
      <c r="O8">
        <v>0</v>
      </c>
      <c r="P8" s="128" t="s">
        <v>315</v>
      </c>
      <c r="Q8">
        <v>0</v>
      </c>
      <c r="R8" s="129">
        <v>44176</v>
      </c>
      <c r="S8" s="129">
        <v>46905</v>
      </c>
      <c r="T8" s="129">
        <v>46919</v>
      </c>
      <c r="U8" s="128" t="s">
        <v>319</v>
      </c>
    </row>
    <row r="9" spans="1:21" x14ac:dyDescent="0.25">
      <c r="A9">
        <v>249</v>
      </c>
      <c r="B9" s="128" t="s">
        <v>388</v>
      </c>
      <c r="C9">
        <v>87</v>
      </c>
      <c r="D9" s="128" t="s">
        <v>249</v>
      </c>
      <c r="E9">
        <v>160</v>
      </c>
      <c r="F9" s="128" t="s">
        <v>389</v>
      </c>
      <c r="G9" s="128" t="s">
        <v>390</v>
      </c>
      <c r="H9">
        <v>2021</v>
      </c>
      <c r="I9" s="128" t="s">
        <v>260</v>
      </c>
      <c r="J9">
        <v>0</v>
      </c>
      <c r="K9">
        <v>20500</v>
      </c>
      <c r="L9">
        <v>6.85</v>
      </c>
      <c r="M9">
        <v>140425</v>
      </c>
      <c r="N9" t="b">
        <v>0</v>
      </c>
      <c r="O9">
        <v>127</v>
      </c>
      <c r="P9" s="128" t="s">
        <v>391</v>
      </c>
      <c r="Q9">
        <v>2106.38</v>
      </c>
      <c r="R9" s="129">
        <v>44721</v>
      </c>
      <c r="S9" s="129">
        <v>44727</v>
      </c>
      <c r="T9" s="129">
        <v>44742</v>
      </c>
      <c r="U9" s="128" t="s">
        <v>316</v>
      </c>
    </row>
    <row r="10" spans="1:21" x14ac:dyDescent="0.25">
      <c r="A10">
        <v>250</v>
      </c>
      <c r="B10" s="128" t="s">
        <v>300</v>
      </c>
      <c r="C10">
        <v>87</v>
      </c>
      <c r="D10" s="128" t="s">
        <v>249</v>
      </c>
      <c r="E10">
        <v>160</v>
      </c>
      <c r="F10" s="128" t="s">
        <v>389</v>
      </c>
      <c r="G10" s="128" t="s">
        <v>314</v>
      </c>
      <c r="H10">
        <v>2021</v>
      </c>
      <c r="I10" s="128" t="s">
        <v>260</v>
      </c>
      <c r="J10">
        <v>0</v>
      </c>
      <c r="K10">
        <v>3607</v>
      </c>
      <c r="L10">
        <v>6</v>
      </c>
      <c r="M10">
        <v>21642</v>
      </c>
      <c r="N10" t="b">
        <v>0</v>
      </c>
      <c r="O10">
        <v>127</v>
      </c>
      <c r="P10" s="128" t="s">
        <v>391</v>
      </c>
      <c r="Q10">
        <v>324.63</v>
      </c>
      <c r="R10" s="129">
        <v>44727</v>
      </c>
      <c r="S10" s="129">
        <v>44728</v>
      </c>
      <c r="T10" s="129">
        <v>44742</v>
      </c>
      <c r="U10" s="128" t="s">
        <v>316</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6F4E5-EE7D-47AF-A3EC-ED9BE5187E68}">
  <sheetPr>
    <tabColor rgb="FF00B050"/>
  </sheetPr>
  <dimension ref="A1:R27"/>
  <sheetViews>
    <sheetView workbookViewId="0">
      <selection sqref="A1:M27"/>
    </sheetView>
  </sheetViews>
  <sheetFormatPr defaultRowHeight="15" x14ac:dyDescent="0.25"/>
  <cols>
    <col min="1" max="1" width="17.140625" bestFit="1" customWidth="1"/>
    <col min="2" max="2" width="19.7109375" bestFit="1" customWidth="1"/>
    <col min="3" max="3" width="10.42578125" bestFit="1" customWidth="1"/>
    <col min="4" max="4" width="10.28515625" bestFit="1" customWidth="1"/>
    <col min="5" max="5" width="11.85546875" bestFit="1" customWidth="1"/>
    <col min="6" max="6" width="20.85546875" bestFit="1" customWidth="1"/>
    <col min="7" max="7" width="12.7109375" bestFit="1" customWidth="1"/>
    <col min="8" max="8" width="13.85546875" bestFit="1" customWidth="1"/>
    <col min="9" max="9" width="14.28515625" bestFit="1" customWidth="1"/>
    <col min="10" max="10" width="18" bestFit="1" customWidth="1"/>
    <col min="11" max="11" width="9.7109375" bestFit="1" customWidth="1"/>
    <col min="12" max="12" width="12.140625" bestFit="1" customWidth="1"/>
    <col min="13" max="13" width="11.140625" bestFit="1" customWidth="1"/>
    <col min="14" max="14" width="18.42578125" bestFit="1" customWidth="1"/>
    <col min="15" max="15" width="14.85546875" bestFit="1" customWidth="1"/>
    <col min="16" max="16" width="19.7109375" bestFit="1" customWidth="1"/>
    <col min="17" max="17" width="16.85546875" bestFit="1" customWidth="1"/>
    <col min="18" max="18" width="81.140625" bestFit="1" customWidth="1"/>
    <col min="19" max="19" width="9.85546875" bestFit="1" customWidth="1"/>
    <col min="20" max="20" width="13.42578125" bestFit="1" customWidth="1"/>
    <col min="21" max="21" width="10.28515625" bestFit="1" customWidth="1"/>
    <col min="22" max="22" width="13" bestFit="1" customWidth="1"/>
    <col min="23" max="23" width="10.140625" bestFit="1" customWidth="1"/>
    <col min="24" max="24" width="12.85546875" bestFit="1" customWidth="1"/>
    <col min="25" max="25" width="10.42578125" bestFit="1" customWidth="1"/>
    <col min="26" max="26" width="10" bestFit="1" customWidth="1"/>
    <col min="27" max="27" width="12.85546875" bestFit="1" customWidth="1"/>
    <col min="28" max="28" width="12" bestFit="1" customWidth="1"/>
    <col min="29" max="29" width="11.28515625" bestFit="1" customWidth="1"/>
    <col min="30" max="30" width="10.42578125" bestFit="1" customWidth="1"/>
    <col min="31" max="31" width="9.85546875" bestFit="1" customWidth="1"/>
    <col min="32" max="32" width="12.28515625" bestFit="1" customWidth="1"/>
    <col min="33" max="33" width="11" bestFit="1" customWidth="1"/>
    <col min="34" max="34" width="13.7109375" bestFit="1" customWidth="1"/>
    <col min="35" max="35" width="12.42578125" bestFit="1" customWidth="1"/>
    <col min="36" max="37" width="14.85546875" bestFit="1" customWidth="1"/>
    <col min="38" max="38" width="15.42578125" bestFit="1" customWidth="1"/>
    <col min="39" max="39" width="81.140625" bestFit="1" customWidth="1"/>
    <col min="40" max="40" width="18" bestFit="1" customWidth="1"/>
    <col min="41" max="41" width="7.7109375" bestFit="1" customWidth="1"/>
    <col min="42" max="42" width="25.140625" bestFit="1" customWidth="1"/>
    <col min="43" max="43" width="18.140625" bestFit="1" customWidth="1"/>
    <col min="44" max="44" width="16" bestFit="1" customWidth="1"/>
    <col min="45" max="45" width="12.28515625" bestFit="1" customWidth="1"/>
    <col min="46" max="46" width="12" bestFit="1" customWidth="1"/>
    <col min="47" max="47" width="14" bestFit="1" customWidth="1"/>
    <col min="48" max="48" width="14.85546875" bestFit="1" customWidth="1"/>
    <col min="49" max="49" width="81.140625" bestFit="1" customWidth="1"/>
    <col min="50" max="50" width="11.28515625" bestFit="1" customWidth="1"/>
    <col min="51" max="51" width="16.140625" bestFit="1" customWidth="1"/>
    <col min="52" max="52" width="19.7109375" bestFit="1" customWidth="1"/>
    <col min="53" max="53" width="12.85546875" bestFit="1" customWidth="1"/>
    <col min="54" max="54" width="23.7109375" bestFit="1" customWidth="1"/>
    <col min="55" max="55" width="13.7109375" bestFit="1" customWidth="1"/>
    <col min="56" max="56" width="16.42578125" bestFit="1" customWidth="1"/>
    <col min="57" max="57" width="15" bestFit="1" customWidth="1"/>
    <col min="58" max="58" width="12.5703125" bestFit="1" customWidth="1"/>
    <col min="59" max="59" width="7.42578125" bestFit="1" customWidth="1"/>
    <col min="60" max="61" width="16.42578125" bestFit="1" customWidth="1"/>
  </cols>
  <sheetData>
    <row r="1" spans="1:18" x14ac:dyDescent="0.25">
      <c r="A1" t="s">
        <v>334</v>
      </c>
      <c r="B1" t="s">
        <v>335</v>
      </c>
      <c r="C1" t="s">
        <v>336</v>
      </c>
      <c r="D1" t="s">
        <v>337</v>
      </c>
      <c r="E1" t="s">
        <v>338</v>
      </c>
      <c r="F1" t="s">
        <v>339</v>
      </c>
      <c r="G1" t="s">
        <v>340</v>
      </c>
      <c r="H1" t="s">
        <v>341</v>
      </c>
      <c r="I1" t="s">
        <v>342</v>
      </c>
      <c r="J1" t="s">
        <v>343</v>
      </c>
      <c r="K1" t="s">
        <v>344</v>
      </c>
      <c r="L1" t="s">
        <v>345</v>
      </c>
      <c r="M1" t="s">
        <v>346</v>
      </c>
      <c r="N1" t="s">
        <v>347</v>
      </c>
      <c r="O1" t="s">
        <v>348</v>
      </c>
      <c r="P1" t="s">
        <v>349</v>
      </c>
      <c r="Q1" t="s">
        <v>350</v>
      </c>
      <c r="R1" t="s">
        <v>351</v>
      </c>
    </row>
    <row r="2" spans="1:18" x14ac:dyDescent="0.25">
      <c r="A2">
        <v>198</v>
      </c>
      <c r="B2" s="128" t="s">
        <v>262</v>
      </c>
      <c r="C2" s="128" t="s">
        <v>309</v>
      </c>
      <c r="D2" s="128" t="s">
        <v>249</v>
      </c>
      <c r="E2" s="151">
        <v>2021</v>
      </c>
      <c r="F2" s="128" t="s">
        <v>310</v>
      </c>
      <c r="G2">
        <v>1000</v>
      </c>
      <c r="H2">
        <v>1000</v>
      </c>
      <c r="I2">
        <v>0</v>
      </c>
      <c r="J2" s="128" t="s">
        <v>34</v>
      </c>
      <c r="K2">
        <v>39</v>
      </c>
      <c r="L2">
        <v>39000</v>
      </c>
      <c r="M2" s="128" t="s">
        <v>308</v>
      </c>
      <c r="N2">
        <v>250</v>
      </c>
      <c r="O2" s="129">
        <v>44211</v>
      </c>
      <c r="P2" s="129">
        <v>44348</v>
      </c>
      <c r="Q2" s="129">
        <v>44348</v>
      </c>
      <c r="R2" s="128" t="s">
        <v>261</v>
      </c>
    </row>
    <row r="3" spans="1:18" x14ac:dyDescent="0.25">
      <c r="A3">
        <v>239</v>
      </c>
      <c r="B3" s="128" t="s">
        <v>262</v>
      </c>
      <c r="C3" s="128" t="s">
        <v>313</v>
      </c>
      <c r="D3" s="128" t="s">
        <v>249</v>
      </c>
      <c r="E3" s="151">
        <v>2021</v>
      </c>
      <c r="F3" s="128" t="s">
        <v>307</v>
      </c>
      <c r="G3">
        <v>15000</v>
      </c>
      <c r="H3">
        <v>15000</v>
      </c>
      <c r="I3">
        <v>0</v>
      </c>
      <c r="J3" s="128" t="s">
        <v>353</v>
      </c>
      <c r="K3">
        <v>37.5</v>
      </c>
      <c r="L3">
        <v>562500</v>
      </c>
      <c r="M3" s="128" t="s">
        <v>303</v>
      </c>
      <c r="N3">
        <v>5625</v>
      </c>
      <c r="O3" s="129">
        <v>44582</v>
      </c>
      <c r="P3" s="129">
        <v>44713</v>
      </c>
      <c r="Q3" s="129">
        <v>44713</v>
      </c>
      <c r="R3" s="128" t="s">
        <v>377</v>
      </c>
    </row>
    <row r="4" spans="1:18" x14ac:dyDescent="0.25">
      <c r="A4">
        <v>238</v>
      </c>
      <c r="B4" s="128" t="s">
        <v>262</v>
      </c>
      <c r="C4" s="128" t="s">
        <v>375</v>
      </c>
      <c r="D4" s="128" t="s">
        <v>249</v>
      </c>
      <c r="E4" s="151">
        <v>2021</v>
      </c>
      <c r="F4" s="128" t="s">
        <v>305</v>
      </c>
      <c r="G4">
        <v>9000</v>
      </c>
      <c r="H4">
        <v>9000</v>
      </c>
      <c r="I4">
        <v>0</v>
      </c>
      <c r="J4" s="128" t="s">
        <v>352</v>
      </c>
      <c r="K4">
        <v>37.5</v>
      </c>
      <c r="L4">
        <v>337500</v>
      </c>
      <c r="M4" s="128" t="s">
        <v>303</v>
      </c>
      <c r="N4">
        <v>3375</v>
      </c>
      <c r="O4" s="129">
        <v>44588</v>
      </c>
      <c r="P4" s="129">
        <v>44713</v>
      </c>
      <c r="Q4" s="129">
        <v>44713</v>
      </c>
      <c r="R4" s="128" t="s">
        <v>376</v>
      </c>
    </row>
    <row r="5" spans="1:18" x14ac:dyDescent="0.25">
      <c r="A5">
        <v>204</v>
      </c>
      <c r="B5" s="128" t="s">
        <v>262</v>
      </c>
      <c r="C5" s="128" t="s">
        <v>311</v>
      </c>
      <c r="D5" s="128" t="s">
        <v>249</v>
      </c>
      <c r="E5" s="151">
        <v>2021</v>
      </c>
      <c r="F5" s="128" t="s">
        <v>312</v>
      </c>
      <c r="G5">
        <v>5000</v>
      </c>
      <c r="H5">
        <v>5000</v>
      </c>
      <c r="I5">
        <v>0</v>
      </c>
      <c r="J5" s="128" t="s">
        <v>352</v>
      </c>
      <c r="K5">
        <v>39.5</v>
      </c>
      <c r="L5">
        <v>197500</v>
      </c>
      <c r="M5" s="128" t="s">
        <v>303</v>
      </c>
      <c r="N5">
        <v>1975</v>
      </c>
      <c r="O5" s="129">
        <v>44355</v>
      </c>
      <c r="P5" s="129">
        <v>44713</v>
      </c>
      <c r="Q5" s="129">
        <v>44713</v>
      </c>
      <c r="R5" s="128" t="s">
        <v>274</v>
      </c>
    </row>
    <row r="6" spans="1:18" x14ac:dyDescent="0.25">
      <c r="A6">
        <v>205</v>
      </c>
      <c r="B6" s="128" t="s">
        <v>262</v>
      </c>
      <c r="C6" s="128" t="s">
        <v>311</v>
      </c>
      <c r="D6" s="128" t="s">
        <v>249</v>
      </c>
      <c r="E6" s="151">
        <v>2022</v>
      </c>
      <c r="F6" s="128" t="s">
        <v>312</v>
      </c>
      <c r="G6">
        <v>20000</v>
      </c>
      <c r="H6">
        <v>8814</v>
      </c>
      <c r="I6">
        <v>11186</v>
      </c>
      <c r="J6" s="128" t="s">
        <v>352</v>
      </c>
      <c r="K6">
        <v>34.25</v>
      </c>
      <c r="L6">
        <v>685000</v>
      </c>
      <c r="M6" s="128" t="s">
        <v>303</v>
      </c>
      <c r="N6">
        <v>6850</v>
      </c>
      <c r="O6" s="129">
        <v>44355</v>
      </c>
      <c r="P6" s="129">
        <v>44713</v>
      </c>
      <c r="Q6" s="129">
        <v>44713</v>
      </c>
      <c r="R6" s="128" t="s">
        <v>398</v>
      </c>
    </row>
    <row r="7" spans="1:18" x14ac:dyDescent="0.25">
      <c r="A7">
        <v>208</v>
      </c>
      <c r="B7" s="128" t="s">
        <v>262</v>
      </c>
      <c r="C7" s="128" t="s">
        <v>311</v>
      </c>
      <c r="D7" s="128" t="s">
        <v>249</v>
      </c>
      <c r="E7" s="151">
        <v>2022</v>
      </c>
      <c r="F7" s="128" t="s">
        <v>307</v>
      </c>
      <c r="G7">
        <v>20000</v>
      </c>
      <c r="H7">
        <v>15251</v>
      </c>
      <c r="I7">
        <v>4749</v>
      </c>
      <c r="J7" s="128" t="s">
        <v>353</v>
      </c>
      <c r="K7">
        <v>33.25</v>
      </c>
      <c r="L7">
        <v>665000</v>
      </c>
      <c r="M7" s="128" t="s">
        <v>303</v>
      </c>
      <c r="N7">
        <v>6650</v>
      </c>
      <c r="O7" s="129">
        <v>44361</v>
      </c>
      <c r="P7" s="129">
        <v>45078</v>
      </c>
      <c r="Q7" s="129">
        <v>45078</v>
      </c>
      <c r="R7" s="128" t="s">
        <v>399</v>
      </c>
    </row>
    <row r="8" spans="1:18" x14ac:dyDescent="0.25">
      <c r="A8">
        <v>206</v>
      </c>
      <c r="B8" s="128" t="s">
        <v>262</v>
      </c>
      <c r="C8" s="128" t="s">
        <v>311</v>
      </c>
      <c r="D8" s="128" t="s">
        <v>249</v>
      </c>
      <c r="E8" s="151">
        <v>2023</v>
      </c>
      <c r="F8" s="128" t="s">
        <v>312</v>
      </c>
      <c r="G8">
        <v>20000</v>
      </c>
      <c r="H8">
        <v>0</v>
      </c>
      <c r="I8">
        <v>20000</v>
      </c>
      <c r="J8" s="128" t="s">
        <v>352</v>
      </c>
      <c r="K8">
        <v>34.25</v>
      </c>
      <c r="L8">
        <v>685000</v>
      </c>
      <c r="M8" s="128" t="s">
        <v>303</v>
      </c>
      <c r="N8">
        <v>6850</v>
      </c>
      <c r="O8" s="129">
        <v>44355</v>
      </c>
      <c r="P8" s="129">
        <v>45444</v>
      </c>
      <c r="Q8" s="129">
        <v>45444</v>
      </c>
      <c r="R8" s="128" t="s">
        <v>276</v>
      </c>
    </row>
    <row r="9" spans="1:18" x14ac:dyDescent="0.25">
      <c r="A9">
        <v>209</v>
      </c>
      <c r="B9" s="128" t="s">
        <v>262</v>
      </c>
      <c r="C9" s="128" t="s">
        <v>311</v>
      </c>
      <c r="D9" s="128" t="s">
        <v>249</v>
      </c>
      <c r="E9" s="151">
        <v>2023</v>
      </c>
      <c r="F9" s="128" t="s">
        <v>307</v>
      </c>
      <c r="G9">
        <v>20000</v>
      </c>
      <c r="H9">
        <v>0</v>
      </c>
      <c r="I9">
        <v>20000</v>
      </c>
      <c r="J9" s="128" t="s">
        <v>353</v>
      </c>
      <c r="K9">
        <v>33.25</v>
      </c>
      <c r="L9">
        <v>665000</v>
      </c>
      <c r="M9" s="128" t="s">
        <v>303</v>
      </c>
      <c r="N9">
        <v>6650</v>
      </c>
      <c r="O9" s="129">
        <v>44355</v>
      </c>
      <c r="P9" s="129">
        <v>45078</v>
      </c>
      <c r="Q9" s="129">
        <v>45078</v>
      </c>
      <c r="R9" s="128" t="s">
        <v>275</v>
      </c>
    </row>
    <row r="10" spans="1:18" x14ac:dyDescent="0.25">
      <c r="A10">
        <v>207</v>
      </c>
      <c r="B10" s="128" t="s">
        <v>262</v>
      </c>
      <c r="C10" s="128" t="s">
        <v>311</v>
      </c>
      <c r="D10" s="128" t="s">
        <v>249</v>
      </c>
      <c r="E10" s="151">
        <v>2024</v>
      </c>
      <c r="F10" s="128" t="s">
        <v>312</v>
      </c>
      <c r="G10">
        <v>20000</v>
      </c>
      <c r="H10">
        <v>0</v>
      </c>
      <c r="I10">
        <v>20000</v>
      </c>
      <c r="J10" s="128" t="s">
        <v>352</v>
      </c>
      <c r="K10">
        <v>34.25</v>
      </c>
      <c r="L10">
        <v>685000</v>
      </c>
      <c r="M10" s="128" t="s">
        <v>303</v>
      </c>
      <c r="N10">
        <v>6850</v>
      </c>
      <c r="O10" s="129">
        <v>44355</v>
      </c>
      <c r="P10" s="129">
        <v>45809</v>
      </c>
      <c r="Q10" s="129">
        <v>45809</v>
      </c>
      <c r="R10" s="128" t="s">
        <v>278</v>
      </c>
    </row>
    <row r="11" spans="1:18" x14ac:dyDescent="0.25">
      <c r="A11">
        <v>210</v>
      </c>
      <c r="B11" s="128" t="s">
        <v>262</v>
      </c>
      <c r="C11" s="128" t="s">
        <v>311</v>
      </c>
      <c r="D11" s="128" t="s">
        <v>249</v>
      </c>
      <c r="E11" s="151">
        <v>2024</v>
      </c>
      <c r="F11" s="128" t="s">
        <v>307</v>
      </c>
      <c r="G11">
        <v>20000</v>
      </c>
      <c r="H11">
        <v>0</v>
      </c>
      <c r="I11">
        <v>20000</v>
      </c>
      <c r="J11" s="128" t="s">
        <v>353</v>
      </c>
      <c r="K11">
        <v>33.25</v>
      </c>
      <c r="L11">
        <v>665000</v>
      </c>
      <c r="M11" s="128" t="s">
        <v>303</v>
      </c>
      <c r="N11">
        <v>6650</v>
      </c>
      <c r="O11" s="129">
        <v>44355</v>
      </c>
      <c r="P11" s="129">
        <v>45809</v>
      </c>
      <c r="Q11" s="129">
        <v>45809</v>
      </c>
      <c r="R11" s="128" t="s">
        <v>277</v>
      </c>
    </row>
    <row r="12" spans="1:18" x14ac:dyDescent="0.25">
      <c r="A12">
        <v>187</v>
      </c>
      <c r="B12" s="128" t="s">
        <v>262</v>
      </c>
      <c r="C12" s="128" t="s">
        <v>301</v>
      </c>
      <c r="D12" s="128" t="s">
        <v>249</v>
      </c>
      <c r="E12" s="151">
        <v>2021</v>
      </c>
      <c r="F12" s="128" t="s">
        <v>302</v>
      </c>
      <c r="G12">
        <v>3000</v>
      </c>
      <c r="H12">
        <v>3000</v>
      </c>
      <c r="I12">
        <v>0</v>
      </c>
      <c r="J12" s="128" t="s">
        <v>18</v>
      </c>
      <c r="K12">
        <v>18</v>
      </c>
      <c r="L12">
        <v>54000</v>
      </c>
      <c r="M12" s="128" t="s">
        <v>303</v>
      </c>
      <c r="N12">
        <v>540</v>
      </c>
      <c r="O12" s="129">
        <v>44033</v>
      </c>
      <c r="P12" s="129">
        <v>44713</v>
      </c>
      <c r="Q12" s="129">
        <v>44713</v>
      </c>
      <c r="R12" s="128" t="s">
        <v>261</v>
      </c>
    </row>
    <row r="13" spans="1:18" x14ac:dyDescent="0.25">
      <c r="A13">
        <v>244</v>
      </c>
      <c r="B13" s="128" t="s">
        <v>262</v>
      </c>
      <c r="C13" s="128" t="s">
        <v>378</v>
      </c>
      <c r="D13" s="128" t="s">
        <v>249</v>
      </c>
      <c r="E13" s="151">
        <v>2021</v>
      </c>
      <c r="F13" s="128" t="s">
        <v>379</v>
      </c>
      <c r="G13">
        <v>2718</v>
      </c>
      <c r="H13">
        <v>2718</v>
      </c>
      <c r="I13">
        <v>0</v>
      </c>
      <c r="J13" s="128" t="s">
        <v>352</v>
      </c>
      <c r="K13">
        <v>36</v>
      </c>
      <c r="L13">
        <v>97848</v>
      </c>
      <c r="M13" s="128" t="s">
        <v>303</v>
      </c>
      <c r="N13">
        <v>978.48</v>
      </c>
      <c r="O13" s="129">
        <v>44683</v>
      </c>
      <c r="P13" s="129">
        <v>44713</v>
      </c>
      <c r="Q13" s="129">
        <v>44713</v>
      </c>
      <c r="R13" s="128" t="s">
        <v>380</v>
      </c>
    </row>
    <row r="14" spans="1:18" x14ac:dyDescent="0.25">
      <c r="A14">
        <v>245</v>
      </c>
      <c r="B14" s="128" t="s">
        <v>262</v>
      </c>
      <c r="C14" s="128" t="s">
        <v>378</v>
      </c>
      <c r="D14" s="128" t="s">
        <v>249</v>
      </c>
      <c r="E14" s="151">
        <v>2021</v>
      </c>
      <c r="F14" s="128" t="s">
        <v>381</v>
      </c>
      <c r="G14">
        <v>1319</v>
      </c>
      <c r="H14">
        <v>1319</v>
      </c>
      <c r="I14">
        <v>0</v>
      </c>
      <c r="J14" s="128" t="s">
        <v>34</v>
      </c>
      <c r="K14">
        <v>36</v>
      </c>
      <c r="L14">
        <v>47484</v>
      </c>
      <c r="M14" s="128" t="s">
        <v>303</v>
      </c>
      <c r="N14">
        <v>474.84</v>
      </c>
      <c r="O14" s="129">
        <v>44683</v>
      </c>
      <c r="P14" s="129">
        <v>44727</v>
      </c>
      <c r="Q14" s="129">
        <v>44727</v>
      </c>
      <c r="R14" s="128" t="s">
        <v>382</v>
      </c>
    </row>
    <row r="15" spans="1:18" x14ac:dyDescent="0.25">
      <c r="A15">
        <v>246</v>
      </c>
      <c r="B15" s="128" t="s">
        <v>262</v>
      </c>
      <c r="C15" s="128" t="s">
        <v>378</v>
      </c>
      <c r="D15" s="128" t="s">
        <v>249</v>
      </c>
      <c r="E15" s="151">
        <v>2021</v>
      </c>
      <c r="F15" s="128" t="s">
        <v>383</v>
      </c>
      <c r="G15">
        <v>2475</v>
      </c>
      <c r="H15">
        <v>2475</v>
      </c>
      <c r="I15">
        <v>0</v>
      </c>
      <c r="J15" s="128" t="s">
        <v>355</v>
      </c>
      <c r="K15">
        <v>36</v>
      </c>
      <c r="L15">
        <v>89100</v>
      </c>
      <c r="M15" s="128" t="s">
        <v>303</v>
      </c>
      <c r="N15">
        <v>981</v>
      </c>
      <c r="O15" s="129">
        <v>44683</v>
      </c>
      <c r="P15" s="129">
        <v>44727</v>
      </c>
      <c r="Q15" s="129">
        <v>44727</v>
      </c>
      <c r="R15" s="128" t="s">
        <v>384</v>
      </c>
    </row>
    <row r="16" spans="1:18" x14ac:dyDescent="0.25">
      <c r="A16">
        <v>247</v>
      </c>
      <c r="B16" s="128" t="s">
        <v>262</v>
      </c>
      <c r="C16" s="128" t="s">
        <v>378</v>
      </c>
      <c r="D16" s="128" t="s">
        <v>249</v>
      </c>
      <c r="E16" s="151">
        <v>2021</v>
      </c>
      <c r="F16" s="128" t="s">
        <v>385</v>
      </c>
      <c r="G16">
        <v>610</v>
      </c>
      <c r="H16">
        <v>610</v>
      </c>
      <c r="I16">
        <v>0</v>
      </c>
      <c r="J16" s="128" t="s">
        <v>355</v>
      </c>
      <c r="K16">
        <v>36</v>
      </c>
      <c r="L16">
        <v>21960</v>
      </c>
      <c r="M16" s="128" t="s">
        <v>303</v>
      </c>
      <c r="N16">
        <v>219.6</v>
      </c>
      <c r="O16" s="129">
        <v>44683</v>
      </c>
      <c r="P16" s="129">
        <v>44727</v>
      </c>
      <c r="Q16" s="129">
        <v>44727</v>
      </c>
      <c r="R16" s="128" t="s">
        <v>386</v>
      </c>
    </row>
    <row r="17" spans="1:18" x14ac:dyDescent="0.25">
      <c r="A17">
        <v>248</v>
      </c>
      <c r="B17" s="128" t="s">
        <v>262</v>
      </c>
      <c r="C17" s="128" t="s">
        <v>378</v>
      </c>
      <c r="D17" s="128" t="s">
        <v>249</v>
      </c>
      <c r="E17" s="151">
        <v>2021</v>
      </c>
      <c r="F17" s="128" t="s">
        <v>307</v>
      </c>
      <c r="G17">
        <v>3674</v>
      </c>
      <c r="H17">
        <v>3674</v>
      </c>
      <c r="I17">
        <v>0</v>
      </c>
      <c r="J17" s="128" t="s">
        <v>354</v>
      </c>
      <c r="K17">
        <v>36</v>
      </c>
      <c r="L17">
        <v>132264</v>
      </c>
      <c r="M17" s="128" t="s">
        <v>303</v>
      </c>
      <c r="N17">
        <v>2306.16</v>
      </c>
      <c r="O17" s="129">
        <v>44683</v>
      </c>
      <c r="P17" s="129">
        <v>44727</v>
      </c>
      <c r="Q17" s="129">
        <v>44727</v>
      </c>
      <c r="R17" s="128" t="s">
        <v>387</v>
      </c>
    </row>
    <row r="18" spans="1:18" x14ac:dyDescent="0.25">
      <c r="A18">
        <v>248</v>
      </c>
      <c r="B18" s="128" t="s">
        <v>262</v>
      </c>
      <c r="C18" s="128" t="s">
        <v>378</v>
      </c>
      <c r="D18" s="128" t="s">
        <v>249</v>
      </c>
      <c r="E18" s="151">
        <v>2021</v>
      </c>
      <c r="F18" s="128" t="s">
        <v>307</v>
      </c>
      <c r="G18">
        <v>2732</v>
      </c>
      <c r="H18">
        <v>2732</v>
      </c>
      <c r="I18">
        <v>0</v>
      </c>
      <c r="J18" s="128" t="s">
        <v>353</v>
      </c>
      <c r="K18">
        <v>36</v>
      </c>
      <c r="L18">
        <v>98352</v>
      </c>
      <c r="M18" s="128" t="s">
        <v>303</v>
      </c>
      <c r="N18">
        <v>2306.16</v>
      </c>
      <c r="O18" s="129">
        <v>44683</v>
      </c>
      <c r="P18" s="129">
        <v>44727</v>
      </c>
      <c r="Q18" s="129">
        <v>44727</v>
      </c>
      <c r="R18" s="128" t="s">
        <v>387</v>
      </c>
    </row>
    <row r="19" spans="1:18" x14ac:dyDescent="0.25">
      <c r="A19">
        <v>192</v>
      </c>
      <c r="B19" s="128" t="s">
        <v>262</v>
      </c>
      <c r="C19" s="128" t="s">
        <v>304</v>
      </c>
      <c r="D19" s="128" t="s">
        <v>249</v>
      </c>
      <c r="E19" s="151">
        <v>2021</v>
      </c>
      <c r="F19" s="128" t="s">
        <v>305</v>
      </c>
      <c r="G19">
        <v>20000</v>
      </c>
      <c r="H19">
        <v>20000</v>
      </c>
      <c r="I19">
        <v>0</v>
      </c>
      <c r="J19" s="128" t="s">
        <v>352</v>
      </c>
      <c r="K19">
        <v>40</v>
      </c>
      <c r="L19">
        <v>800000</v>
      </c>
      <c r="M19" s="128" t="s">
        <v>303</v>
      </c>
      <c r="N19">
        <v>8000</v>
      </c>
      <c r="O19" s="129">
        <v>44208</v>
      </c>
      <c r="P19" s="129">
        <v>44348</v>
      </c>
      <c r="Q19" s="129">
        <v>44348</v>
      </c>
      <c r="R19" s="128" t="s">
        <v>261</v>
      </c>
    </row>
    <row r="20" spans="1:18" x14ac:dyDescent="0.25">
      <c r="A20">
        <v>195</v>
      </c>
      <c r="B20" s="128" t="s">
        <v>262</v>
      </c>
      <c r="C20" s="128" t="s">
        <v>304</v>
      </c>
      <c r="D20" s="128" t="s">
        <v>249</v>
      </c>
      <c r="E20" s="151">
        <v>2021</v>
      </c>
      <c r="F20" s="128" t="s">
        <v>302</v>
      </c>
      <c r="G20">
        <v>1106</v>
      </c>
      <c r="H20">
        <v>1106</v>
      </c>
      <c r="I20">
        <v>0</v>
      </c>
      <c r="J20" s="128" t="s">
        <v>18</v>
      </c>
      <c r="K20">
        <v>20</v>
      </c>
      <c r="L20">
        <v>22120</v>
      </c>
      <c r="M20" s="128" t="s">
        <v>303</v>
      </c>
      <c r="N20">
        <v>400</v>
      </c>
      <c r="O20" s="129">
        <v>44208</v>
      </c>
      <c r="P20" s="129">
        <v>44713</v>
      </c>
      <c r="Q20" s="129">
        <v>44713</v>
      </c>
      <c r="R20" s="128" t="s">
        <v>373</v>
      </c>
    </row>
    <row r="21" spans="1:18" x14ac:dyDescent="0.25">
      <c r="A21">
        <v>237</v>
      </c>
      <c r="B21" s="128" t="s">
        <v>262</v>
      </c>
      <c r="C21" s="128" t="s">
        <v>321</v>
      </c>
      <c r="D21" s="128" t="s">
        <v>249</v>
      </c>
      <c r="E21" s="151">
        <v>2021</v>
      </c>
      <c r="F21" s="128" t="s">
        <v>305</v>
      </c>
      <c r="G21">
        <v>195</v>
      </c>
      <c r="H21">
        <v>195</v>
      </c>
      <c r="I21">
        <v>0</v>
      </c>
      <c r="J21" s="128" t="s">
        <v>355</v>
      </c>
      <c r="K21">
        <v>36.5</v>
      </c>
      <c r="L21">
        <v>7117.5</v>
      </c>
      <c r="M21" s="128" t="s">
        <v>315</v>
      </c>
      <c r="N21">
        <v>0</v>
      </c>
      <c r="O21" s="129">
        <v>44572</v>
      </c>
      <c r="P21" s="129">
        <v>44713</v>
      </c>
      <c r="Q21" s="129">
        <v>44713</v>
      </c>
      <c r="R21" s="128" t="s">
        <v>374</v>
      </c>
    </row>
    <row r="22" spans="1:18" x14ac:dyDescent="0.25">
      <c r="A22">
        <v>196</v>
      </c>
      <c r="B22" s="128" t="s">
        <v>262</v>
      </c>
      <c r="C22" s="128" t="s">
        <v>306</v>
      </c>
      <c r="D22" s="128" t="s">
        <v>249</v>
      </c>
      <c r="E22" s="151">
        <v>2021</v>
      </c>
      <c r="F22" s="128" t="s">
        <v>307</v>
      </c>
      <c r="G22">
        <v>26000</v>
      </c>
      <c r="H22">
        <v>26000</v>
      </c>
      <c r="I22">
        <v>0</v>
      </c>
      <c r="J22" s="128" t="s">
        <v>353</v>
      </c>
      <c r="K22">
        <v>36.25</v>
      </c>
      <c r="L22">
        <v>942500</v>
      </c>
      <c r="M22" s="128" t="s">
        <v>308</v>
      </c>
      <c r="N22">
        <v>7250</v>
      </c>
      <c r="O22" s="129">
        <v>44208</v>
      </c>
      <c r="P22" s="129">
        <v>44696</v>
      </c>
      <c r="Q22" s="129">
        <v>44696</v>
      </c>
      <c r="R22" s="128" t="s">
        <v>263</v>
      </c>
    </row>
    <row r="23" spans="1:18" x14ac:dyDescent="0.25">
      <c r="A23">
        <v>196</v>
      </c>
      <c r="B23" s="128" t="s">
        <v>262</v>
      </c>
      <c r="C23" s="128" t="s">
        <v>306</v>
      </c>
      <c r="D23" s="128" t="s">
        <v>249</v>
      </c>
      <c r="E23" s="151">
        <v>2021</v>
      </c>
      <c r="F23" s="128" t="s">
        <v>307</v>
      </c>
      <c r="G23">
        <v>3000</v>
      </c>
      <c r="H23">
        <v>3000</v>
      </c>
      <c r="I23">
        <v>0</v>
      </c>
      <c r="J23" s="128" t="s">
        <v>354</v>
      </c>
      <c r="K23">
        <v>36.25</v>
      </c>
      <c r="L23">
        <v>108750</v>
      </c>
      <c r="M23" s="128" t="s">
        <v>308</v>
      </c>
      <c r="N23">
        <v>7250</v>
      </c>
      <c r="O23" s="129">
        <v>44208</v>
      </c>
      <c r="P23" s="129">
        <v>44696</v>
      </c>
      <c r="Q23" s="129">
        <v>44696</v>
      </c>
      <c r="R23" s="128" t="s">
        <v>263</v>
      </c>
    </row>
    <row r="24" spans="1:18" x14ac:dyDescent="0.25">
      <c r="A24">
        <v>252</v>
      </c>
      <c r="B24" s="128" t="s">
        <v>262</v>
      </c>
      <c r="C24" s="128" t="s">
        <v>249</v>
      </c>
      <c r="D24" s="128" t="s">
        <v>249</v>
      </c>
      <c r="E24" s="151">
        <v>2021</v>
      </c>
      <c r="F24" s="128" t="s">
        <v>314</v>
      </c>
      <c r="G24">
        <v>-14073</v>
      </c>
      <c r="H24">
        <v>-14073</v>
      </c>
      <c r="I24">
        <v>0</v>
      </c>
      <c r="J24" s="128" t="s">
        <v>392</v>
      </c>
      <c r="K24">
        <v>6</v>
      </c>
      <c r="L24">
        <v>-84438</v>
      </c>
      <c r="M24" s="128" t="s">
        <v>315</v>
      </c>
      <c r="N24">
        <v>0</v>
      </c>
      <c r="O24" s="129">
        <v>44713</v>
      </c>
      <c r="P24" s="129">
        <v>44727</v>
      </c>
      <c r="Q24" s="129">
        <v>44727</v>
      </c>
      <c r="R24" s="128" t="s">
        <v>393</v>
      </c>
    </row>
    <row r="25" spans="1:18" x14ac:dyDescent="0.25">
      <c r="A25">
        <v>253</v>
      </c>
      <c r="B25" s="128" t="s">
        <v>262</v>
      </c>
      <c r="C25" s="128" t="s">
        <v>249</v>
      </c>
      <c r="D25" s="128" t="s">
        <v>249</v>
      </c>
      <c r="E25" s="151">
        <v>2021</v>
      </c>
      <c r="F25" s="128" t="s">
        <v>314</v>
      </c>
      <c r="G25">
        <v>14073</v>
      </c>
      <c r="H25">
        <v>14073</v>
      </c>
      <c r="I25">
        <v>0</v>
      </c>
      <c r="J25" s="128" t="s">
        <v>392</v>
      </c>
      <c r="K25">
        <v>6</v>
      </c>
      <c r="L25">
        <v>84438</v>
      </c>
      <c r="M25" s="128" t="s">
        <v>315</v>
      </c>
      <c r="N25">
        <v>0</v>
      </c>
      <c r="O25" s="129">
        <v>44713</v>
      </c>
      <c r="P25" s="129">
        <v>44727</v>
      </c>
      <c r="Q25" s="129">
        <v>44727</v>
      </c>
      <c r="R25" s="128" t="s">
        <v>394</v>
      </c>
    </row>
    <row r="26" spans="1:18" x14ac:dyDescent="0.25">
      <c r="A26">
        <v>254</v>
      </c>
      <c r="B26" s="128" t="s">
        <v>262</v>
      </c>
      <c r="C26" s="128" t="s">
        <v>249</v>
      </c>
      <c r="D26" s="128" t="s">
        <v>249</v>
      </c>
      <c r="E26" s="151">
        <v>2021</v>
      </c>
      <c r="F26" s="128" t="s">
        <v>395</v>
      </c>
      <c r="G26">
        <v>-2851</v>
      </c>
      <c r="H26">
        <v>-2851</v>
      </c>
      <c r="I26">
        <v>0</v>
      </c>
      <c r="J26" s="128" t="s">
        <v>392</v>
      </c>
      <c r="K26">
        <v>36</v>
      </c>
      <c r="L26">
        <v>-102636</v>
      </c>
      <c r="M26" s="128" t="s">
        <v>315</v>
      </c>
      <c r="N26">
        <v>0</v>
      </c>
      <c r="O26" s="129">
        <v>44713</v>
      </c>
      <c r="P26" s="129">
        <v>44727</v>
      </c>
      <c r="Q26" s="129">
        <v>44727</v>
      </c>
      <c r="R26" s="128" t="s">
        <v>396</v>
      </c>
    </row>
    <row r="27" spans="1:18" x14ac:dyDescent="0.25">
      <c r="A27">
        <v>255</v>
      </c>
      <c r="B27" s="128" t="s">
        <v>262</v>
      </c>
      <c r="C27" s="128" t="s">
        <v>249</v>
      </c>
      <c r="D27" s="128" t="s">
        <v>249</v>
      </c>
      <c r="E27" s="151">
        <v>2021</v>
      </c>
      <c r="F27" s="128" t="s">
        <v>395</v>
      </c>
      <c r="G27">
        <v>2851</v>
      </c>
      <c r="H27">
        <v>2851</v>
      </c>
      <c r="I27">
        <v>0</v>
      </c>
      <c r="J27" s="128" t="s">
        <v>392</v>
      </c>
      <c r="K27">
        <v>36</v>
      </c>
      <c r="L27">
        <v>102636</v>
      </c>
      <c r="M27" s="128" t="s">
        <v>315</v>
      </c>
      <c r="N27">
        <v>0</v>
      </c>
      <c r="O27" s="129">
        <v>44713</v>
      </c>
      <c r="P27" s="129">
        <v>44727</v>
      </c>
      <c r="Q27" s="129">
        <v>44727</v>
      </c>
      <c r="R27" s="128" t="s">
        <v>397</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FA2D1-EB95-4B6A-804A-B55C794F6641}">
  <sheetPr>
    <tabColor rgb="FF00B050"/>
  </sheetPr>
  <dimension ref="A1:MZ124"/>
  <sheetViews>
    <sheetView zoomScale="110" zoomScaleNormal="110" workbookViewId="0">
      <pane xSplit="3" ySplit="9" topLeftCell="I106" activePane="bottomRight" state="frozen"/>
      <selection pane="topRight" activeCell="D1" sqref="D1"/>
      <selection pane="bottomLeft" activeCell="A13" sqref="A13"/>
      <selection pane="bottomRight" activeCell="P116" sqref="P116:AA116"/>
    </sheetView>
  </sheetViews>
  <sheetFormatPr defaultRowHeight="15" x14ac:dyDescent="0.25"/>
  <cols>
    <col min="1" max="1" width="4.7109375" customWidth="1"/>
    <col min="2" max="2" width="25.85546875" customWidth="1"/>
    <col min="3" max="3" width="26.85546875" bestFit="1" customWidth="1"/>
    <col min="4" max="10" width="10.140625" customWidth="1"/>
    <col min="11" max="15" width="9.140625" customWidth="1"/>
    <col min="22" max="22" width="11.85546875" bestFit="1" customWidth="1"/>
  </cols>
  <sheetData>
    <row r="1" spans="1:363" x14ac:dyDescent="0.25">
      <c r="B1" s="13" t="str">
        <f>+SUMMARY!$B$1</f>
        <v>WEC</v>
      </c>
    </row>
    <row r="2" spans="1:363" ht="15.75" x14ac:dyDescent="0.25">
      <c r="B2" s="69" t="s">
        <v>204</v>
      </c>
    </row>
    <row r="3" spans="1:363" x14ac:dyDescent="0.25">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row>
    <row r="4" spans="1:363" x14ac:dyDescent="0.25">
      <c r="A4" s="175" t="s">
        <v>205</v>
      </c>
      <c r="B4" s="70"/>
      <c r="C4" s="114" t="s">
        <v>182</v>
      </c>
      <c r="D4" s="132">
        <v>2021</v>
      </c>
      <c r="E4" s="132">
        <f t="shared" ref="E4:AQ4" si="0">YEAR(E5)</f>
        <v>2021</v>
      </c>
      <c r="F4" s="132">
        <f t="shared" si="0"/>
        <v>2021</v>
      </c>
      <c r="G4" s="132">
        <f t="shared" si="0"/>
        <v>2021</v>
      </c>
      <c r="H4" s="132">
        <f t="shared" si="0"/>
        <v>2021</v>
      </c>
      <c r="I4" s="132">
        <f t="shared" si="0"/>
        <v>2021</v>
      </c>
      <c r="J4" s="134">
        <f t="shared" si="0"/>
        <v>2021</v>
      </c>
      <c r="K4" s="134">
        <f t="shared" si="0"/>
        <v>2021</v>
      </c>
      <c r="L4" s="134">
        <f t="shared" si="0"/>
        <v>2021</v>
      </c>
      <c r="M4" s="134">
        <f t="shared" si="0"/>
        <v>2021</v>
      </c>
      <c r="N4" s="134">
        <f t="shared" si="0"/>
        <v>2021</v>
      </c>
      <c r="O4" s="134">
        <f t="shared" si="0"/>
        <v>2021</v>
      </c>
      <c r="P4" s="134">
        <f t="shared" si="0"/>
        <v>2022</v>
      </c>
      <c r="Q4" s="134">
        <f t="shared" si="0"/>
        <v>2022</v>
      </c>
      <c r="R4" s="134">
        <f t="shared" si="0"/>
        <v>2022</v>
      </c>
      <c r="S4" s="134">
        <f t="shared" si="0"/>
        <v>2022</v>
      </c>
      <c r="T4" s="134">
        <f t="shared" si="0"/>
        <v>2022</v>
      </c>
      <c r="U4" s="134">
        <f t="shared" si="0"/>
        <v>2022</v>
      </c>
      <c r="V4" s="12">
        <f t="shared" si="0"/>
        <v>2022</v>
      </c>
      <c r="W4" s="12">
        <f t="shared" si="0"/>
        <v>2022</v>
      </c>
      <c r="X4" s="12">
        <f t="shared" si="0"/>
        <v>2022</v>
      </c>
      <c r="Y4" s="12">
        <f t="shared" si="0"/>
        <v>2022</v>
      </c>
      <c r="Z4" s="12">
        <f t="shared" si="0"/>
        <v>2022</v>
      </c>
      <c r="AA4" s="12">
        <f t="shared" si="0"/>
        <v>2022</v>
      </c>
      <c r="AB4" s="12">
        <f t="shared" si="0"/>
        <v>2023</v>
      </c>
      <c r="AC4" s="12">
        <f t="shared" si="0"/>
        <v>2023</v>
      </c>
      <c r="AD4" s="12">
        <f t="shared" si="0"/>
        <v>2023</v>
      </c>
      <c r="AE4" s="12">
        <f t="shared" si="0"/>
        <v>2023</v>
      </c>
      <c r="AF4" s="12">
        <f t="shared" si="0"/>
        <v>2023</v>
      </c>
      <c r="AG4" s="12">
        <f t="shared" si="0"/>
        <v>2023</v>
      </c>
      <c r="AH4" s="12">
        <f t="shared" si="0"/>
        <v>2023</v>
      </c>
      <c r="AI4" s="12">
        <f t="shared" si="0"/>
        <v>2023</v>
      </c>
      <c r="AJ4" s="12">
        <f t="shared" si="0"/>
        <v>2023</v>
      </c>
      <c r="AK4" s="12">
        <f t="shared" si="0"/>
        <v>2023</v>
      </c>
      <c r="AL4" s="12">
        <f t="shared" si="0"/>
        <v>2023</v>
      </c>
      <c r="AM4" s="12">
        <f t="shared" si="0"/>
        <v>2023</v>
      </c>
      <c r="AN4" s="12">
        <f t="shared" si="0"/>
        <v>2024</v>
      </c>
      <c r="AO4" s="12">
        <f t="shared" si="0"/>
        <v>2024</v>
      </c>
      <c r="AP4" s="12">
        <f t="shared" si="0"/>
        <v>2024</v>
      </c>
      <c r="AQ4" s="12">
        <f t="shared" si="0"/>
        <v>2024</v>
      </c>
      <c r="AR4" s="12">
        <f t="shared" ref="AR4:DC4" si="1">YEAR(AR5)</f>
        <v>2024</v>
      </c>
      <c r="AS4" s="12">
        <f t="shared" si="1"/>
        <v>2024</v>
      </c>
      <c r="AT4" s="12">
        <f t="shared" si="1"/>
        <v>2024</v>
      </c>
      <c r="AU4" s="12">
        <f t="shared" si="1"/>
        <v>2024</v>
      </c>
      <c r="AV4" s="12">
        <f t="shared" si="1"/>
        <v>2024</v>
      </c>
      <c r="AW4" s="12">
        <f t="shared" si="1"/>
        <v>2024</v>
      </c>
      <c r="AX4" s="12">
        <f t="shared" si="1"/>
        <v>2024</v>
      </c>
      <c r="AY4" s="12">
        <f t="shared" si="1"/>
        <v>2024</v>
      </c>
      <c r="AZ4" s="12">
        <f t="shared" si="1"/>
        <v>2025</v>
      </c>
      <c r="BA4" s="12">
        <f t="shared" si="1"/>
        <v>2025</v>
      </c>
      <c r="BB4" s="12">
        <f t="shared" si="1"/>
        <v>2025</v>
      </c>
      <c r="BC4" s="12">
        <f t="shared" si="1"/>
        <v>2025</v>
      </c>
      <c r="BD4" s="12">
        <f t="shared" si="1"/>
        <v>2025</v>
      </c>
      <c r="BE4" s="12">
        <f t="shared" si="1"/>
        <v>2025</v>
      </c>
      <c r="BF4" s="12">
        <f t="shared" si="1"/>
        <v>2025</v>
      </c>
      <c r="BG4" s="12">
        <f t="shared" si="1"/>
        <v>2025</v>
      </c>
      <c r="BH4" s="12">
        <f t="shared" si="1"/>
        <v>2025</v>
      </c>
      <c r="BI4" s="12">
        <f t="shared" si="1"/>
        <v>2025</v>
      </c>
      <c r="BJ4" s="12">
        <f t="shared" si="1"/>
        <v>2025</v>
      </c>
      <c r="BK4" s="12">
        <f t="shared" si="1"/>
        <v>2025</v>
      </c>
      <c r="BL4" s="12">
        <f t="shared" si="1"/>
        <v>2026</v>
      </c>
      <c r="BM4" s="12">
        <f t="shared" si="1"/>
        <v>2026</v>
      </c>
      <c r="BN4" s="12">
        <f t="shared" si="1"/>
        <v>2026</v>
      </c>
      <c r="BO4" s="12">
        <f t="shared" si="1"/>
        <v>2026</v>
      </c>
      <c r="BP4" s="12">
        <f t="shared" si="1"/>
        <v>2026</v>
      </c>
      <c r="BQ4" s="12">
        <f t="shared" si="1"/>
        <v>2026</v>
      </c>
      <c r="BR4" s="12">
        <f t="shared" si="1"/>
        <v>2026</v>
      </c>
      <c r="BS4" s="12">
        <f t="shared" si="1"/>
        <v>2026</v>
      </c>
      <c r="BT4" s="12">
        <f t="shared" si="1"/>
        <v>2026</v>
      </c>
      <c r="BU4" s="12">
        <f t="shared" si="1"/>
        <v>2026</v>
      </c>
      <c r="BV4" s="12">
        <f t="shared" si="1"/>
        <v>2026</v>
      </c>
      <c r="BW4" s="12">
        <f t="shared" si="1"/>
        <v>2026</v>
      </c>
      <c r="BX4" s="12">
        <f t="shared" si="1"/>
        <v>2027</v>
      </c>
      <c r="BY4" s="12">
        <f t="shared" si="1"/>
        <v>2027</v>
      </c>
      <c r="BZ4" s="12">
        <f t="shared" si="1"/>
        <v>2027</v>
      </c>
      <c r="CA4" s="12">
        <f t="shared" si="1"/>
        <v>2027</v>
      </c>
      <c r="CB4" s="12">
        <f t="shared" si="1"/>
        <v>2027</v>
      </c>
      <c r="CC4" s="12">
        <f t="shared" si="1"/>
        <v>2027</v>
      </c>
      <c r="CD4" s="12">
        <f t="shared" si="1"/>
        <v>2027</v>
      </c>
      <c r="CE4" s="12">
        <f t="shared" si="1"/>
        <v>2027</v>
      </c>
      <c r="CF4" s="12">
        <f t="shared" si="1"/>
        <v>2027</v>
      </c>
      <c r="CG4" s="12">
        <f t="shared" si="1"/>
        <v>2027</v>
      </c>
      <c r="CH4" s="12">
        <f t="shared" si="1"/>
        <v>2027</v>
      </c>
      <c r="CI4" s="12">
        <f t="shared" si="1"/>
        <v>2027</v>
      </c>
      <c r="CJ4" s="12">
        <f t="shared" si="1"/>
        <v>2028</v>
      </c>
      <c r="CK4" s="12">
        <f t="shared" si="1"/>
        <v>2028</v>
      </c>
      <c r="CL4" s="12">
        <f t="shared" si="1"/>
        <v>2028</v>
      </c>
      <c r="CM4" s="12">
        <f t="shared" si="1"/>
        <v>2028</v>
      </c>
      <c r="CN4" s="12">
        <f t="shared" si="1"/>
        <v>2028</v>
      </c>
      <c r="CO4" s="12">
        <f t="shared" si="1"/>
        <v>2028</v>
      </c>
      <c r="CP4" s="12">
        <f t="shared" si="1"/>
        <v>2028</v>
      </c>
      <c r="CQ4" s="12">
        <f t="shared" si="1"/>
        <v>2028</v>
      </c>
      <c r="CR4" s="12">
        <f t="shared" si="1"/>
        <v>2028</v>
      </c>
      <c r="CS4" s="12">
        <f t="shared" si="1"/>
        <v>2028</v>
      </c>
      <c r="CT4" s="12">
        <f t="shared" si="1"/>
        <v>2028</v>
      </c>
      <c r="CU4" s="12">
        <f t="shared" si="1"/>
        <v>2028</v>
      </c>
      <c r="CV4" s="12">
        <f t="shared" si="1"/>
        <v>2029</v>
      </c>
      <c r="CW4" s="12">
        <f t="shared" si="1"/>
        <v>2029</v>
      </c>
      <c r="CX4" s="12">
        <f t="shared" si="1"/>
        <v>2029</v>
      </c>
      <c r="CY4" s="12">
        <f t="shared" si="1"/>
        <v>2029</v>
      </c>
      <c r="CZ4" s="12">
        <f t="shared" si="1"/>
        <v>2029</v>
      </c>
      <c r="DA4" s="12">
        <f t="shared" si="1"/>
        <v>2029</v>
      </c>
      <c r="DB4" s="12">
        <f t="shared" si="1"/>
        <v>2029</v>
      </c>
      <c r="DC4" s="12">
        <f t="shared" si="1"/>
        <v>2029</v>
      </c>
      <c r="DD4" s="12">
        <f t="shared" ref="DD4:FO4" si="2">YEAR(DD5)</f>
        <v>2029</v>
      </c>
      <c r="DE4" s="12">
        <f t="shared" si="2"/>
        <v>2029</v>
      </c>
      <c r="DF4" s="12">
        <f t="shared" si="2"/>
        <v>2029</v>
      </c>
      <c r="DG4" s="12">
        <f t="shared" si="2"/>
        <v>2029</v>
      </c>
      <c r="DH4" s="12">
        <f t="shared" si="2"/>
        <v>2030</v>
      </c>
      <c r="DI4" s="12">
        <f t="shared" si="2"/>
        <v>2030</v>
      </c>
      <c r="DJ4" s="12">
        <f t="shared" si="2"/>
        <v>2030</v>
      </c>
      <c r="DK4" s="12">
        <f t="shared" si="2"/>
        <v>2030</v>
      </c>
      <c r="DL4" s="12">
        <f t="shared" si="2"/>
        <v>2030</v>
      </c>
      <c r="DM4" s="12">
        <f t="shared" si="2"/>
        <v>2030</v>
      </c>
      <c r="DN4" s="12">
        <f t="shared" si="2"/>
        <v>2030</v>
      </c>
      <c r="DO4" s="12">
        <f t="shared" si="2"/>
        <v>2030</v>
      </c>
      <c r="DP4" s="12">
        <f t="shared" si="2"/>
        <v>2030</v>
      </c>
      <c r="DQ4" s="12">
        <f t="shared" si="2"/>
        <v>2030</v>
      </c>
      <c r="DR4" s="12">
        <f t="shared" si="2"/>
        <v>2030</v>
      </c>
      <c r="DS4" s="12">
        <f t="shared" si="2"/>
        <v>2030</v>
      </c>
      <c r="DT4" s="12">
        <f t="shared" si="2"/>
        <v>2031</v>
      </c>
      <c r="DU4" s="12">
        <f t="shared" si="2"/>
        <v>2031</v>
      </c>
      <c r="DV4" s="12">
        <f t="shared" si="2"/>
        <v>2031</v>
      </c>
      <c r="DW4" s="12">
        <f t="shared" si="2"/>
        <v>2031</v>
      </c>
      <c r="DX4" s="12">
        <f t="shared" si="2"/>
        <v>2031</v>
      </c>
      <c r="DY4" s="12">
        <f t="shared" si="2"/>
        <v>2031</v>
      </c>
      <c r="DZ4" s="12">
        <f t="shared" si="2"/>
        <v>2031</v>
      </c>
      <c r="EA4" s="12">
        <f t="shared" si="2"/>
        <v>2031</v>
      </c>
      <c r="EB4" s="12">
        <f t="shared" si="2"/>
        <v>2031</v>
      </c>
      <c r="EC4" s="12">
        <f t="shared" si="2"/>
        <v>2031</v>
      </c>
      <c r="ED4" s="12">
        <f t="shared" si="2"/>
        <v>2031</v>
      </c>
      <c r="EE4" s="12">
        <f t="shared" si="2"/>
        <v>2031</v>
      </c>
      <c r="EF4" s="12">
        <f t="shared" si="2"/>
        <v>2032</v>
      </c>
      <c r="EG4" s="12">
        <f t="shared" si="2"/>
        <v>2032</v>
      </c>
      <c r="EH4" s="12">
        <f t="shared" si="2"/>
        <v>2032</v>
      </c>
      <c r="EI4" s="12">
        <f t="shared" si="2"/>
        <v>2032</v>
      </c>
      <c r="EJ4" s="12">
        <f t="shared" si="2"/>
        <v>2032</v>
      </c>
      <c r="EK4" s="12">
        <f t="shared" si="2"/>
        <v>2032</v>
      </c>
      <c r="EL4" s="12">
        <f t="shared" si="2"/>
        <v>2032</v>
      </c>
      <c r="EM4" s="12">
        <f t="shared" si="2"/>
        <v>2032</v>
      </c>
      <c r="EN4" s="12">
        <f t="shared" si="2"/>
        <v>2032</v>
      </c>
      <c r="EO4" s="12">
        <f t="shared" si="2"/>
        <v>2032</v>
      </c>
      <c r="EP4" s="12">
        <f t="shared" si="2"/>
        <v>2032</v>
      </c>
      <c r="EQ4" s="12">
        <f t="shared" si="2"/>
        <v>2032</v>
      </c>
      <c r="ER4" s="12">
        <f t="shared" si="2"/>
        <v>2033</v>
      </c>
      <c r="ES4" s="12">
        <f t="shared" si="2"/>
        <v>2033</v>
      </c>
      <c r="ET4" s="12">
        <f t="shared" si="2"/>
        <v>2033</v>
      </c>
      <c r="EU4" s="12">
        <f t="shared" si="2"/>
        <v>2033</v>
      </c>
      <c r="EV4" s="12">
        <f t="shared" si="2"/>
        <v>2033</v>
      </c>
      <c r="EW4" s="12">
        <f t="shared" si="2"/>
        <v>2033</v>
      </c>
      <c r="EX4" s="12">
        <f t="shared" si="2"/>
        <v>2033</v>
      </c>
      <c r="EY4" s="12">
        <f t="shared" si="2"/>
        <v>2033</v>
      </c>
      <c r="EZ4" s="12">
        <f t="shared" si="2"/>
        <v>2033</v>
      </c>
      <c r="FA4" s="12">
        <f t="shared" si="2"/>
        <v>2033</v>
      </c>
      <c r="FB4" s="12">
        <f t="shared" si="2"/>
        <v>2033</v>
      </c>
      <c r="FC4" s="12">
        <f t="shared" si="2"/>
        <v>2033</v>
      </c>
      <c r="FD4" s="12">
        <f t="shared" si="2"/>
        <v>2034</v>
      </c>
      <c r="FE4" s="12">
        <f t="shared" si="2"/>
        <v>2034</v>
      </c>
      <c r="FF4" s="12">
        <f t="shared" si="2"/>
        <v>2034</v>
      </c>
      <c r="FG4" s="12">
        <f t="shared" si="2"/>
        <v>2034</v>
      </c>
      <c r="FH4" s="12">
        <f t="shared" si="2"/>
        <v>2034</v>
      </c>
      <c r="FI4" s="12">
        <f t="shared" si="2"/>
        <v>2034</v>
      </c>
      <c r="FJ4" s="12">
        <f t="shared" si="2"/>
        <v>2034</v>
      </c>
      <c r="FK4" s="12">
        <f t="shared" si="2"/>
        <v>2034</v>
      </c>
      <c r="FL4" s="12">
        <f t="shared" si="2"/>
        <v>2034</v>
      </c>
      <c r="FM4" s="12">
        <f t="shared" si="2"/>
        <v>2034</v>
      </c>
      <c r="FN4" s="12">
        <f t="shared" si="2"/>
        <v>2034</v>
      </c>
      <c r="FO4" s="12">
        <f t="shared" si="2"/>
        <v>2034</v>
      </c>
      <c r="FP4" s="12">
        <f t="shared" ref="FP4:IA4" si="3">YEAR(FP5)</f>
        <v>2035</v>
      </c>
      <c r="FQ4" s="12">
        <f t="shared" si="3"/>
        <v>2035</v>
      </c>
      <c r="FR4" s="12">
        <f t="shared" si="3"/>
        <v>2035</v>
      </c>
      <c r="FS4" s="12">
        <f t="shared" si="3"/>
        <v>2035</v>
      </c>
      <c r="FT4" s="12">
        <f t="shared" si="3"/>
        <v>2035</v>
      </c>
      <c r="FU4" s="12">
        <f t="shared" si="3"/>
        <v>2035</v>
      </c>
      <c r="FV4" s="12">
        <f t="shared" si="3"/>
        <v>2035</v>
      </c>
      <c r="FW4" s="12">
        <f t="shared" si="3"/>
        <v>2035</v>
      </c>
      <c r="FX4" s="12">
        <f t="shared" si="3"/>
        <v>2035</v>
      </c>
      <c r="FY4" s="12">
        <f t="shared" si="3"/>
        <v>2035</v>
      </c>
      <c r="FZ4" s="12">
        <f t="shared" si="3"/>
        <v>2035</v>
      </c>
      <c r="GA4" s="12">
        <f t="shared" si="3"/>
        <v>2035</v>
      </c>
      <c r="GB4" s="12">
        <f t="shared" si="3"/>
        <v>2036</v>
      </c>
      <c r="GC4" s="12">
        <f t="shared" si="3"/>
        <v>2036</v>
      </c>
      <c r="GD4" s="12">
        <f t="shared" si="3"/>
        <v>2036</v>
      </c>
      <c r="GE4" s="12">
        <f t="shared" si="3"/>
        <v>2036</v>
      </c>
      <c r="GF4" s="12">
        <f t="shared" si="3"/>
        <v>2036</v>
      </c>
      <c r="GG4" s="12">
        <f t="shared" si="3"/>
        <v>2036</v>
      </c>
      <c r="GH4" s="12">
        <f t="shared" si="3"/>
        <v>2036</v>
      </c>
      <c r="GI4" s="12">
        <f t="shared" si="3"/>
        <v>2036</v>
      </c>
      <c r="GJ4" s="12">
        <f t="shared" si="3"/>
        <v>2036</v>
      </c>
      <c r="GK4" s="12">
        <f t="shared" si="3"/>
        <v>2036</v>
      </c>
      <c r="GL4" s="12">
        <f t="shared" si="3"/>
        <v>2036</v>
      </c>
      <c r="GM4" s="12">
        <f t="shared" si="3"/>
        <v>2036</v>
      </c>
      <c r="GN4" s="12">
        <f t="shared" si="3"/>
        <v>2037</v>
      </c>
      <c r="GO4" s="12">
        <f t="shared" si="3"/>
        <v>2037</v>
      </c>
      <c r="GP4" s="12">
        <f t="shared" si="3"/>
        <v>2037</v>
      </c>
      <c r="GQ4" s="12">
        <f t="shared" si="3"/>
        <v>2037</v>
      </c>
      <c r="GR4" s="12">
        <f t="shared" si="3"/>
        <v>2037</v>
      </c>
      <c r="GS4" s="12">
        <f t="shared" si="3"/>
        <v>2037</v>
      </c>
      <c r="GT4" s="12">
        <f t="shared" si="3"/>
        <v>2037</v>
      </c>
      <c r="GU4" s="12">
        <f t="shared" si="3"/>
        <v>2037</v>
      </c>
      <c r="GV4" s="12">
        <f t="shared" si="3"/>
        <v>2037</v>
      </c>
      <c r="GW4" s="12">
        <f t="shared" si="3"/>
        <v>2037</v>
      </c>
      <c r="GX4" s="12">
        <f t="shared" si="3"/>
        <v>2037</v>
      </c>
      <c r="GY4" s="12">
        <f t="shared" si="3"/>
        <v>2037</v>
      </c>
      <c r="GZ4" s="12">
        <f t="shared" si="3"/>
        <v>2038</v>
      </c>
      <c r="HA4" s="12">
        <f t="shared" si="3"/>
        <v>2038</v>
      </c>
      <c r="HB4" s="12">
        <f t="shared" si="3"/>
        <v>2038</v>
      </c>
      <c r="HC4" s="12">
        <f t="shared" si="3"/>
        <v>2038</v>
      </c>
      <c r="HD4" s="12">
        <f t="shared" si="3"/>
        <v>2038</v>
      </c>
      <c r="HE4" s="12">
        <f t="shared" si="3"/>
        <v>2038</v>
      </c>
      <c r="HF4" s="12">
        <f t="shared" si="3"/>
        <v>2038</v>
      </c>
      <c r="HG4" s="12">
        <f t="shared" si="3"/>
        <v>2038</v>
      </c>
      <c r="HH4" s="12">
        <f t="shared" si="3"/>
        <v>2038</v>
      </c>
      <c r="HI4" s="12">
        <f t="shared" si="3"/>
        <v>2038</v>
      </c>
      <c r="HJ4" s="12">
        <f t="shared" si="3"/>
        <v>2038</v>
      </c>
      <c r="HK4" s="12">
        <f t="shared" si="3"/>
        <v>2038</v>
      </c>
      <c r="HL4" s="12">
        <f t="shared" si="3"/>
        <v>2039</v>
      </c>
      <c r="HM4" s="12">
        <f t="shared" si="3"/>
        <v>2039</v>
      </c>
      <c r="HN4" s="12">
        <f t="shared" si="3"/>
        <v>2039</v>
      </c>
      <c r="HO4" s="12">
        <f t="shared" si="3"/>
        <v>2039</v>
      </c>
      <c r="HP4" s="12">
        <f t="shared" si="3"/>
        <v>2039</v>
      </c>
      <c r="HQ4" s="12">
        <f t="shared" si="3"/>
        <v>2039</v>
      </c>
      <c r="HR4" s="12">
        <f t="shared" si="3"/>
        <v>2039</v>
      </c>
      <c r="HS4" s="12">
        <f t="shared" si="3"/>
        <v>2039</v>
      </c>
      <c r="HT4" s="12">
        <f t="shared" si="3"/>
        <v>2039</v>
      </c>
      <c r="HU4" s="12">
        <f t="shared" si="3"/>
        <v>2039</v>
      </c>
      <c r="HV4" s="12">
        <f t="shared" si="3"/>
        <v>2039</v>
      </c>
      <c r="HW4" s="12">
        <f t="shared" si="3"/>
        <v>2039</v>
      </c>
      <c r="HX4" s="12">
        <f t="shared" si="3"/>
        <v>2040</v>
      </c>
      <c r="HY4" s="12">
        <f t="shared" si="3"/>
        <v>2040</v>
      </c>
      <c r="HZ4" s="12">
        <f t="shared" si="3"/>
        <v>2040</v>
      </c>
      <c r="IA4" s="12">
        <f t="shared" si="3"/>
        <v>2040</v>
      </c>
      <c r="IB4" s="12">
        <f t="shared" ref="IB4:KM4" si="4">YEAR(IB5)</f>
        <v>2040</v>
      </c>
      <c r="IC4" s="12">
        <f t="shared" si="4"/>
        <v>2040</v>
      </c>
      <c r="ID4" s="12">
        <f t="shared" si="4"/>
        <v>2040</v>
      </c>
      <c r="IE4" s="12">
        <f t="shared" si="4"/>
        <v>2040</v>
      </c>
      <c r="IF4" s="12">
        <f t="shared" si="4"/>
        <v>2040</v>
      </c>
      <c r="IG4" s="12">
        <f t="shared" si="4"/>
        <v>2040</v>
      </c>
      <c r="IH4" s="12">
        <f t="shared" si="4"/>
        <v>2040</v>
      </c>
      <c r="II4" s="12">
        <f t="shared" si="4"/>
        <v>2040</v>
      </c>
      <c r="IJ4" s="12">
        <f t="shared" si="4"/>
        <v>2041</v>
      </c>
      <c r="IK4" s="12">
        <f t="shared" si="4"/>
        <v>2041</v>
      </c>
      <c r="IL4" s="12">
        <f t="shared" si="4"/>
        <v>2041</v>
      </c>
      <c r="IM4" s="12">
        <f t="shared" si="4"/>
        <v>2041</v>
      </c>
      <c r="IN4" s="12">
        <f t="shared" si="4"/>
        <v>2041</v>
      </c>
      <c r="IO4" s="12">
        <f t="shared" si="4"/>
        <v>2041</v>
      </c>
      <c r="IP4" s="12">
        <f t="shared" si="4"/>
        <v>2041</v>
      </c>
      <c r="IQ4" s="12">
        <f t="shared" si="4"/>
        <v>2041</v>
      </c>
      <c r="IR4" s="12">
        <f t="shared" si="4"/>
        <v>2041</v>
      </c>
      <c r="IS4" s="12">
        <f t="shared" si="4"/>
        <v>2041</v>
      </c>
      <c r="IT4" s="12">
        <f t="shared" si="4"/>
        <v>2041</v>
      </c>
      <c r="IU4" s="12">
        <f t="shared" si="4"/>
        <v>2041</v>
      </c>
      <c r="IV4" s="12">
        <f t="shared" si="4"/>
        <v>2042</v>
      </c>
      <c r="IW4" s="12">
        <f t="shared" si="4"/>
        <v>2042</v>
      </c>
      <c r="IX4" s="12">
        <f t="shared" si="4"/>
        <v>2042</v>
      </c>
      <c r="IY4" s="12">
        <f t="shared" si="4"/>
        <v>2042</v>
      </c>
      <c r="IZ4" s="12">
        <f t="shared" si="4"/>
        <v>2042</v>
      </c>
      <c r="JA4" s="12">
        <f t="shared" si="4"/>
        <v>2042</v>
      </c>
      <c r="JB4" s="12">
        <f t="shared" si="4"/>
        <v>2042</v>
      </c>
      <c r="JC4" s="12">
        <f t="shared" si="4"/>
        <v>2042</v>
      </c>
      <c r="JD4" s="12">
        <f t="shared" si="4"/>
        <v>2042</v>
      </c>
      <c r="JE4" s="12">
        <f t="shared" si="4"/>
        <v>2042</v>
      </c>
      <c r="JF4" s="12">
        <f t="shared" si="4"/>
        <v>2042</v>
      </c>
      <c r="JG4" s="12">
        <f t="shared" si="4"/>
        <v>2042</v>
      </c>
      <c r="JH4" s="12">
        <f t="shared" si="4"/>
        <v>2043</v>
      </c>
      <c r="JI4" s="12">
        <f t="shared" si="4"/>
        <v>2043</v>
      </c>
      <c r="JJ4" s="12">
        <f t="shared" si="4"/>
        <v>2043</v>
      </c>
      <c r="JK4" s="12">
        <f t="shared" si="4"/>
        <v>2043</v>
      </c>
      <c r="JL4" s="12">
        <f t="shared" si="4"/>
        <v>2043</v>
      </c>
      <c r="JM4" s="12">
        <f t="shared" si="4"/>
        <v>2043</v>
      </c>
      <c r="JN4" s="12">
        <f t="shared" si="4"/>
        <v>2043</v>
      </c>
      <c r="JO4" s="12">
        <f t="shared" si="4"/>
        <v>2043</v>
      </c>
      <c r="JP4" s="12">
        <f t="shared" si="4"/>
        <v>2043</v>
      </c>
      <c r="JQ4" s="12">
        <f t="shared" si="4"/>
        <v>2043</v>
      </c>
      <c r="JR4" s="12">
        <f t="shared" si="4"/>
        <v>2043</v>
      </c>
      <c r="JS4" s="12">
        <f t="shared" si="4"/>
        <v>2043</v>
      </c>
      <c r="JT4" s="12">
        <f t="shared" si="4"/>
        <v>2044</v>
      </c>
      <c r="JU4" s="12">
        <f t="shared" si="4"/>
        <v>2044</v>
      </c>
      <c r="JV4" s="12">
        <f t="shared" si="4"/>
        <v>2044</v>
      </c>
      <c r="JW4" s="12">
        <f t="shared" si="4"/>
        <v>2044</v>
      </c>
      <c r="JX4" s="12">
        <f t="shared" si="4"/>
        <v>2044</v>
      </c>
      <c r="JY4" s="12">
        <f t="shared" si="4"/>
        <v>2044</v>
      </c>
      <c r="JZ4" s="12">
        <f t="shared" si="4"/>
        <v>2044</v>
      </c>
      <c r="KA4" s="12">
        <f t="shared" si="4"/>
        <v>2044</v>
      </c>
      <c r="KB4" s="12">
        <f t="shared" si="4"/>
        <v>2044</v>
      </c>
      <c r="KC4" s="12">
        <f t="shared" si="4"/>
        <v>2044</v>
      </c>
      <c r="KD4" s="12">
        <f t="shared" si="4"/>
        <v>2044</v>
      </c>
      <c r="KE4" s="12">
        <f t="shared" si="4"/>
        <v>2044</v>
      </c>
      <c r="KF4" s="12">
        <f t="shared" si="4"/>
        <v>2045</v>
      </c>
      <c r="KG4" s="12">
        <f t="shared" si="4"/>
        <v>2045</v>
      </c>
      <c r="KH4" s="12">
        <f t="shared" si="4"/>
        <v>2045</v>
      </c>
      <c r="KI4" s="12">
        <f t="shared" si="4"/>
        <v>2045</v>
      </c>
      <c r="KJ4" s="12">
        <f t="shared" si="4"/>
        <v>2045</v>
      </c>
      <c r="KK4" s="12">
        <f t="shared" si="4"/>
        <v>2045</v>
      </c>
      <c r="KL4" s="12">
        <f t="shared" si="4"/>
        <v>2045</v>
      </c>
      <c r="KM4" s="12">
        <f t="shared" si="4"/>
        <v>2045</v>
      </c>
      <c r="KN4" s="12">
        <f t="shared" ref="KN4:MY4" si="5">YEAR(KN5)</f>
        <v>2045</v>
      </c>
      <c r="KO4" s="12">
        <f t="shared" si="5"/>
        <v>2045</v>
      </c>
      <c r="KP4" s="12">
        <f t="shared" si="5"/>
        <v>2045</v>
      </c>
      <c r="KQ4" s="12">
        <f t="shared" si="5"/>
        <v>2045</v>
      </c>
      <c r="KR4" s="12">
        <f t="shared" si="5"/>
        <v>2046</v>
      </c>
      <c r="KS4" s="12">
        <f t="shared" si="5"/>
        <v>2046</v>
      </c>
      <c r="KT4" s="12">
        <f t="shared" si="5"/>
        <v>2046</v>
      </c>
      <c r="KU4" s="12">
        <f t="shared" si="5"/>
        <v>2046</v>
      </c>
      <c r="KV4" s="12">
        <f t="shared" si="5"/>
        <v>2046</v>
      </c>
      <c r="KW4" s="12">
        <f t="shared" si="5"/>
        <v>2046</v>
      </c>
      <c r="KX4" s="12">
        <f t="shared" si="5"/>
        <v>2046</v>
      </c>
      <c r="KY4" s="12">
        <f t="shared" si="5"/>
        <v>2046</v>
      </c>
      <c r="KZ4" s="12">
        <f t="shared" si="5"/>
        <v>2046</v>
      </c>
      <c r="LA4" s="12">
        <f t="shared" si="5"/>
        <v>2046</v>
      </c>
      <c r="LB4" s="12">
        <f t="shared" si="5"/>
        <v>2046</v>
      </c>
      <c r="LC4" s="12">
        <f t="shared" si="5"/>
        <v>2046</v>
      </c>
      <c r="LD4" s="12">
        <f t="shared" si="5"/>
        <v>2047</v>
      </c>
      <c r="LE4" s="12">
        <f t="shared" si="5"/>
        <v>2047</v>
      </c>
      <c r="LF4" s="12">
        <f t="shared" si="5"/>
        <v>2047</v>
      </c>
      <c r="LG4" s="12">
        <f t="shared" si="5"/>
        <v>2047</v>
      </c>
      <c r="LH4" s="12">
        <f t="shared" si="5"/>
        <v>2047</v>
      </c>
      <c r="LI4" s="12">
        <f t="shared" si="5"/>
        <v>2047</v>
      </c>
      <c r="LJ4" s="12">
        <f t="shared" si="5"/>
        <v>2047</v>
      </c>
      <c r="LK4" s="12">
        <f t="shared" si="5"/>
        <v>2047</v>
      </c>
      <c r="LL4" s="12">
        <f t="shared" si="5"/>
        <v>2047</v>
      </c>
      <c r="LM4" s="12">
        <f t="shared" si="5"/>
        <v>2047</v>
      </c>
      <c r="LN4" s="12">
        <f t="shared" si="5"/>
        <v>2047</v>
      </c>
      <c r="LO4" s="12">
        <f t="shared" si="5"/>
        <v>2047</v>
      </c>
      <c r="LP4" s="12">
        <f t="shared" si="5"/>
        <v>2048</v>
      </c>
      <c r="LQ4" s="12">
        <f t="shared" si="5"/>
        <v>2048</v>
      </c>
      <c r="LR4" s="12">
        <f t="shared" si="5"/>
        <v>2048</v>
      </c>
      <c r="LS4" s="12">
        <f t="shared" si="5"/>
        <v>2048</v>
      </c>
      <c r="LT4" s="12">
        <f t="shared" si="5"/>
        <v>2048</v>
      </c>
      <c r="LU4" s="12">
        <f t="shared" si="5"/>
        <v>2048</v>
      </c>
      <c r="LV4" s="12">
        <f t="shared" si="5"/>
        <v>2048</v>
      </c>
      <c r="LW4" s="12">
        <f t="shared" si="5"/>
        <v>2048</v>
      </c>
      <c r="LX4" s="12">
        <f t="shared" si="5"/>
        <v>2048</v>
      </c>
      <c r="LY4" s="12">
        <f t="shared" si="5"/>
        <v>2048</v>
      </c>
      <c r="LZ4" s="12">
        <f t="shared" si="5"/>
        <v>2048</v>
      </c>
      <c r="MA4" s="12">
        <f t="shared" si="5"/>
        <v>2048</v>
      </c>
      <c r="MB4" s="12">
        <f t="shared" si="5"/>
        <v>2049</v>
      </c>
      <c r="MC4" s="12">
        <f t="shared" si="5"/>
        <v>2049</v>
      </c>
      <c r="MD4" s="12">
        <f t="shared" si="5"/>
        <v>2049</v>
      </c>
      <c r="ME4" s="12">
        <f t="shared" si="5"/>
        <v>2049</v>
      </c>
      <c r="MF4" s="12">
        <f t="shared" si="5"/>
        <v>2049</v>
      </c>
      <c r="MG4" s="12">
        <f t="shared" si="5"/>
        <v>2049</v>
      </c>
      <c r="MH4" s="12">
        <f t="shared" si="5"/>
        <v>2049</v>
      </c>
      <c r="MI4" s="12">
        <f t="shared" si="5"/>
        <v>2049</v>
      </c>
      <c r="MJ4" s="12">
        <f t="shared" si="5"/>
        <v>2049</v>
      </c>
      <c r="MK4" s="12">
        <f t="shared" si="5"/>
        <v>2049</v>
      </c>
      <c r="ML4" s="12">
        <f t="shared" si="5"/>
        <v>2049</v>
      </c>
      <c r="MM4" s="12">
        <f t="shared" si="5"/>
        <v>2049</v>
      </c>
      <c r="MN4" s="12">
        <f t="shared" si="5"/>
        <v>2050</v>
      </c>
      <c r="MO4" s="12">
        <f t="shared" si="5"/>
        <v>2050</v>
      </c>
      <c r="MP4" s="12">
        <f t="shared" si="5"/>
        <v>2050</v>
      </c>
      <c r="MQ4" s="12">
        <f t="shared" si="5"/>
        <v>2050</v>
      </c>
      <c r="MR4" s="12">
        <f t="shared" si="5"/>
        <v>2050</v>
      </c>
      <c r="MS4" s="12">
        <f t="shared" si="5"/>
        <v>2050</v>
      </c>
      <c r="MT4" s="12">
        <f t="shared" si="5"/>
        <v>2050</v>
      </c>
      <c r="MU4" s="12">
        <f t="shared" si="5"/>
        <v>2050</v>
      </c>
      <c r="MV4" s="12">
        <f t="shared" si="5"/>
        <v>2050</v>
      </c>
      <c r="MW4" s="12">
        <f t="shared" si="5"/>
        <v>2050</v>
      </c>
      <c r="MX4" s="12">
        <f t="shared" si="5"/>
        <v>2050</v>
      </c>
      <c r="MY4" s="12">
        <f t="shared" si="5"/>
        <v>2050</v>
      </c>
    </row>
    <row r="5" spans="1:363" x14ac:dyDescent="0.25">
      <c r="A5" s="175"/>
      <c r="B5" s="70"/>
      <c r="C5" s="114" t="s">
        <v>183</v>
      </c>
      <c r="D5" s="133">
        <v>44227</v>
      </c>
      <c r="E5" s="133">
        <f t="shared" ref="E5:V5" si="6">EOMONTH(D5,1)</f>
        <v>44255</v>
      </c>
      <c r="F5" s="133">
        <f t="shared" si="6"/>
        <v>44286</v>
      </c>
      <c r="G5" s="133">
        <f t="shared" si="6"/>
        <v>44316</v>
      </c>
      <c r="H5" s="133">
        <f t="shared" si="6"/>
        <v>44347</v>
      </c>
      <c r="I5" s="133">
        <f t="shared" si="6"/>
        <v>44377</v>
      </c>
      <c r="J5" s="135">
        <f t="shared" si="6"/>
        <v>44408</v>
      </c>
      <c r="K5" s="135">
        <f t="shared" si="6"/>
        <v>44439</v>
      </c>
      <c r="L5" s="135">
        <f t="shared" si="6"/>
        <v>44469</v>
      </c>
      <c r="M5" s="135">
        <f t="shared" si="6"/>
        <v>44500</v>
      </c>
      <c r="N5" s="135">
        <f t="shared" si="6"/>
        <v>44530</v>
      </c>
      <c r="O5" s="135">
        <f t="shared" si="6"/>
        <v>44561</v>
      </c>
      <c r="P5" s="135">
        <f t="shared" si="6"/>
        <v>44592</v>
      </c>
      <c r="Q5" s="135">
        <f t="shared" si="6"/>
        <v>44620</v>
      </c>
      <c r="R5" s="135">
        <f t="shared" si="6"/>
        <v>44651</v>
      </c>
      <c r="S5" s="135">
        <f t="shared" si="6"/>
        <v>44681</v>
      </c>
      <c r="T5" s="135">
        <f t="shared" si="6"/>
        <v>44712</v>
      </c>
      <c r="U5" s="135">
        <f t="shared" si="6"/>
        <v>44742</v>
      </c>
      <c r="V5" s="68">
        <f t="shared" si="6"/>
        <v>44773</v>
      </c>
      <c r="W5" s="68">
        <f t="shared" ref="W5" si="7">EOMONTH(V5,1)</f>
        <v>44804</v>
      </c>
      <c r="X5" s="68">
        <f t="shared" ref="X5" si="8">EOMONTH(W5,1)</f>
        <v>44834</v>
      </c>
      <c r="Y5" s="68">
        <f t="shared" ref="Y5" si="9">EOMONTH(X5,1)</f>
        <v>44865</v>
      </c>
      <c r="Z5" s="68">
        <f t="shared" ref="Z5" si="10">EOMONTH(Y5,1)</f>
        <v>44895</v>
      </c>
      <c r="AA5" s="68">
        <f t="shared" ref="AA5" si="11">EOMONTH(Z5,1)</f>
        <v>44926</v>
      </c>
      <c r="AB5" s="68">
        <f t="shared" ref="AB5" si="12">EOMONTH(AA5,1)</f>
        <v>44957</v>
      </c>
      <c r="AC5" s="68">
        <f t="shared" ref="AC5" si="13">EOMONTH(AB5,1)</f>
        <v>44985</v>
      </c>
      <c r="AD5" s="68">
        <f t="shared" ref="AD5" si="14">EOMONTH(AC5,1)</f>
        <v>45016</v>
      </c>
      <c r="AE5" s="68">
        <f t="shared" ref="AE5" si="15">EOMONTH(AD5,1)</f>
        <v>45046</v>
      </c>
      <c r="AF5" s="68">
        <f t="shared" ref="AF5" si="16">EOMONTH(AE5,1)</f>
        <v>45077</v>
      </c>
      <c r="AG5" s="68">
        <f t="shared" ref="AG5" si="17">EOMONTH(AF5,1)</f>
        <v>45107</v>
      </c>
      <c r="AH5" s="68">
        <f t="shared" ref="AH5" si="18">EOMONTH(AG5,1)</f>
        <v>45138</v>
      </c>
      <c r="AI5" s="68">
        <f t="shared" ref="AI5" si="19">EOMONTH(AH5,1)</f>
        <v>45169</v>
      </c>
      <c r="AJ5" s="68">
        <f t="shared" ref="AJ5" si="20">EOMONTH(AI5,1)</f>
        <v>45199</v>
      </c>
      <c r="AK5" s="68">
        <f t="shared" ref="AK5" si="21">EOMONTH(AJ5,1)</f>
        <v>45230</v>
      </c>
      <c r="AL5" s="68">
        <f t="shared" ref="AL5" si="22">EOMONTH(AK5,1)</f>
        <v>45260</v>
      </c>
      <c r="AM5" s="68">
        <f t="shared" ref="AM5" si="23">EOMONTH(AL5,1)</f>
        <v>45291</v>
      </c>
      <c r="AN5" s="68">
        <f t="shared" ref="AN5" si="24">EOMONTH(AM5,1)</f>
        <v>45322</v>
      </c>
      <c r="AO5" s="68">
        <f t="shared" ref="AO5" si="25">EOMONTH(AN5,1)</f>
        <v>45351</v>
      </c>
      <c r="AP5" s="68">
        <f t="shared" ref="AP5" si="26">EOMONTH(AO5,1)</f>
        <v>45382</v>
      </c>
      <c r="AQ5" s="68">
        <f t="shared" ref="AQ5" si="27">EOMONTH(AP5,1)</f>
        <v>45412</v>
      </c>
      <c r="AR5" s="68">
        <f t="shared" ref="AR5" si="28">EOMONTH(AQ5,1)</f>
        <v>45443</v>
      </c>
      <c r="AS5" s="68">
        <f t="shared" ref="AS5" si="29">EOMONTH(AR5,1)</f>
        <v>45473</v>
      </c>
      <c r="AT5" s="68">
        <f t="shared" ref="AT5" si="30">EOMONTH(AS5,1)</f>
        <v>45504</v>
      </c>
      <c r="AU5" s="68">
        <f t="shared" ref="AU5" si="31">EOMONTH(AT5,1)</f>
        <v>45535</v>
      </c>
      <c r="AV5" s="68">
        <f t="shared" ref="AV5" si="32">EOMONTH(AU5,1)</f>
        <v>45565</v>
      </c>
      <c r="AW5" s="68">
        <f t="shared" ref="AW5" si="33">EOMONTH(AV5,1)</f>
        <v>45596</v>
      </c>
      <c r="AX5" s="68">
        <f t="shared" ref="AX5" si="34">EOMONTH(AW5,1)</f>
        <v>45626</v>
      </c>
      <c r="AY5" s="68">
        <f t="shared" ref="AY5" si="35">EOMONTH(AX5,1)</f>
        <v>45657</v>
      </c>
      <c r="AZ5" s="68">
        <f t="shared" ref="AZ5" si="36">EOMONTH(AY5,1)</f>
        <v>45688</v>
      </c>
      <c r="BA5" s="68">
        <f t="shared" ref="BA5" si="37">EOMONTH(AZ5,1)</f>
        <v>45716</v>
      </c>
      <c r="BB5" s="68">
        <f t="shared" ref="BB5" si="38">EOMONTH(BA5,1)</f>
        <v>45747</v>
      </c>
      <c r="BC5" s="68">
        <f t="shared" ref="BC5" si="39">EOMONTH(BB5,1)</f>
        <v>45777</v>
      </c>
      <c r="BD5" s="68">
        <f t="shared" ref="BD5" si="40">EOMONTH(BC5,1)</f>
        <v>45808</v>
      </c>
      <c r="BE5" s="68">
        <f t="shared" ref="BE5" si="41">EOMONTH(BD5,1)</f>
        <v>45838</v>
      </c>
      <c r="BF5" s="68">
        <f t="shared" ref="BF5" si="42">EOMONTH(BE5,1)</f>
        <v>45869</v>
      </c>
      <c r="BG5" s="68">
        <f t="shared" ref="BG5" si="43">EOMONTH(BF5,1)</f>
        <v>45900</v>
      </c>
      <c r="BH5" s="68">
        <f t="shared" ref="BH5" si="44">EOMONTH(BG5,1)</f>
        <v>45930</v>
      </c>
      <c r="BI5" s="68">
        <f t="shared" ref="BI5" si="45">EOMONTH(BH5,1)</f>
        <v>45961</v>
      </c>
      <c r="BJ5" s="68">
        <f t="shared" ref="BJ5" si="46">EOMONTH(BI5,1)</f>
        <v>45991</v>
      </c>
      <c r="BK5" s="68">
        <f t="shared" ref="BK5" si="47">EOMONTH(BJ5,1)</f>
        <v>46022</v>
      </c>
      <c r="BL5" s="68">
        <f t="shared" ref="BL5" si="48">EOMONTH(BK5,1)</f>
        <v>46053</v>
      </c>
      <c r="BM5" s="68">
        <f t="shared" ref="BM5" si="49">EOMONTH(BL5,1)</f>
        <v>46081</v>
      </c>
      <c r="BN5" s="68">
        <f t="shared" ref="BN5" si="50">EOMONTH(BM5,1)</f>
        <v>46112</v>
      </c>
      <c r="BO5" s="68">
        <f t="shared" ref="BO5" si="51">EOMONTH(BN5,1)</f>
        <v>46142</v>
      </c>
      <c r="BP5" s="68">
        <f t="shared" ref="BP5" si="52">EOMONTH(BO5,1)</f>
        <v>46173</v>
      </c>
      <c r="BQ5" s="68">
        <f t="shared" ref="BQ5" si="53">EOMONTH(BP5,1)</f>
        <v>46203</v>
      </c>
      <c r="BR5" s="68">
        <f t="shared" ref="BR5" si="54">EOMONTH(BQ5,1)</f>
        <v>46234</v>
      </c>
      <c r="BS5" s="68">
        <f t="shared" ref="BS5" si="55">EOMONTH(BR5,1)</f>
        <v>46265</v>
      </c>
      <c r="BT5" s="68">
        <f t="shared" ref="BT5" si="56">EOMONTH(BS5,1)</f>
        <v>46295</v>
      </c>
      <c r="BU5" s="68">
        <f t="shared" ref="BU5" si="57">EOMONTH(BT5,1)</f>
        <v>46326</v>
      </c>
      <c r="BV5" s="68">
        <f t="shared" ref="BV5" si="58">EOMONTH(BU5,1)</f>
        <v>46356</v>
      </c>
      <c r="BW5" s="68">
        <f t="shared" ref="BW5" si="59">EOMONTH(BV5,1)</f>
        <v>46387</v>
      </c>
      <c r="BX5" s="68">
        <f t="shared" ref="BX5" si="60">EOMONTH(BW5,1)</f>
        <v>46418</v>
      </c>
      <c r="BY5" s="68">
        <f t="shared" ref="BY5" si="61">EOMONTH(BX5,1)</f>
        <v>46446</v>
      </c>
      <c r="BZ5" s="68">
        <f t="shared" ref="BZ5" si="62">EOMONTH(BY5,1)</f>
        <v>46477</v>
      </c>
      <c r="CA5" s="68">
        <f t="shared" ref="CA5" si="63">EOMONTH(BZ5,1)</f>
        <v>46507</v>
      </c>
      <c r="CB5" s="68">
        <f t="shared" ref="CB5" si="64">EOMONTH(CA5,1)</f>
        <v>46538</v>
      </c>
      <c r="CC5" s="68">
        <f t="shared" ref="CC5" si="65">EOMONTH(CB5,1)</f>
        <v>46568</v>
      </c>
      <c r="CD5" s="68">
        <f t="shared" ref="CD5" si="66">EOMONTH(CC5,1)</f>
        <v>46599</v>
      </c>
      <c r="CE5" s="68">
        <f t="shared" ref="CE5" si="67">EOMONTH(CD5,1)</f>
        <v>46630</v>
      </c>
      <c r="CF5" s="68">
        <f t="shared" ref="CF5" si="68">EOMONTH(CE5,1)</f>
        <v>46660</v>
      </c>
      <c r="CG5" s="68">
        <f t="shared" ref="CG5" si="69">EOMONTH(CF5,1)</f>
        <v>46691</v>
      </c>
      <c r="CH5" s="68">
        <f t="shared" ref="CH5" si="70">EOMONTH(CG5,1)</f>
        <v>46721</v>
      </c>
      <c r="CI5" s="68">
        <f t="shared" ref="CI5" si="71">EOMONTH(CH5,1)</f>
        <v>46752</v>
      </c>
      <c r="CJ5" s="68">
        <f t="shared" ref="CJ5" si="72">EOMONTH(CI5,1)</f>
        <v>46783</v>
      </c>
      <c r="CK5" s="68">
        <f t="shared" ref="CK5" si="73">EOMONTH(CJ5,1)</f>
        <v>46812</v>
      </c>
      <c r="CL5" s="68">
        <f t="shared" ref="CL5" si="74">EOMONTH(CK5,1)</f>
        <v>46843</v>
      </c>
      <c r="CM5" s="68">
        <f t="shared" ref="CM5" si="75">EOMONTH(CL5,1)</f>
        <v>46873</v>
      </c>
      <c r="CN5" s="68">
        <f t="shared" ref="CN5" si="76">EOMONTH(CM5,1)</f>
        <v>46904</v>
      </c>
      <c r="CO5" s="68">
        <f t="shared" ref="CO5" si="77">EOMONTH(CN5,1)</f>
        <v>46934</v>
      </c>
      <c r="CP5" s="68">
        <f t="shared" ref="CP5" si="78">EOMONTH(CO5,1)</f>
        <v>46965</v>
      </c>
      <c r="CQ5" s="68">
        <f t="shared" ref="CQ5" si="79">EOMONTH(CP5,1)</f>
        <v>46996</v>
      </c>
      <c r="CR5" s="68">
        <f t="shared" ref="CR5" si="80">EOMONTH(CQ5,1)</f>
        <v>47026</v>
      </c>
      <c r="CS5" s="68">
        <f t="shared" ref="CS5" si="81">EOMONTH(CR5,1)</f>
        <v>47057</v>
      </c>
      <c r="CT5" s="68">
        <f t="shared" ref="CT5" si="82">EOMONTH(CS5,1)</f>
        <v>47087</v>
      </c>
      <c r="CU5" s="68">
        <f t="shared" ref="CU5" si="83">EOMONTH(CT5,1)</f>
        <v>47118</v>
      </c>
      <c r="CV5" s="68">
        <f t="shared" ref="CV5" si="84">EOMONTH(CU5,1)</f>
        <v>47149</v>
      </c>
      <c r="CW5" s="68">
        <f t="shared" ref="CW5" si="85">EOMONTH(CV5,1)</f>
        <v>47177</v>
      </c>
      <c r="CX5" s="68">
        <f t="shared" ref="CX5" si="86">EOMONTH(CW5,1)</f>
        <v>47208</v>
      </c>
      <c r="CY5" s="68">
        <f t="shared" ref="CY5" si="87">EOMONTH(CX5,1)</f>
        <v>47238</v>
      </c>
      <c r="CZ5" s="68">
        <f t="shared" ref="CZ5" si="88">EOMONTH(CY5,1)</f>
        <v>47269</v>
      </c>
      <c r="DA5" s="68">
        <f t="shared" ref="DA5" si="89">EOMONTH(CZ5,1)</f>
        <v>47299</v>
      </c>
      <c r="DB5" s="68">
        <f t="shared" ref="DB5" si="90">EOMONTH(DA5,1)</f>
        <v>47330</v>
      </c>
      <c r="DC5" s="68">
        <f t="shared" ref="DC5" si="91">EOMONTH(DB5,1)</f>
        <v>47361</v>
      </c>
      <c r="DD5" s="68">
        <f t="shared" ref="DD5" si="92">EOMONTH(DC5,1)</f>
        <v>47391</v>
      </c>
      <c r="DE5" s="68">
        <f t="shared" ref="DE5" si="93">EOMONTH(DD5,1)</f>
        <v>47422</v>
      </c>
      <c r="DF5" s="68">
        <f t="shared" ref="DF5" si="94">EOMONTH(DE5,1)</f>
        <v>47452</v>
      </c>
      <c r="DG5" s="68">
        <f t="shared" ref="DG5" si="95">EOMONTH(DF5,1)</f>
        <v>47483</v>
      </c>
      <c r="DH5" s="68">
        <f t="shared" ref="DH5" si="96">EOMONTH(DG5,1)</f>
        <v>47514</v>
      </c>
      <c r="DI5" s="68">
        <f t="shared" ref="DI5" si="97">EOMONTH(DH5,1)</f>
        <v>47542</v>
      </c>
      <c r="DJ5" s="68">
        <f t="shared" ref="DJ5" si="98">EOMONTH(DI5,1)</f>
        <v>47573</v>
      </c>
      <c r="DK5" s="68">
        <f t="shared" ref="DK5" si="99">EOMONTH(DJ5,1)</f>
        <v>47603</v>
      </c>
      <c r="DL5" s="68">
        <f t="shared" ref="DL5" si="100">EOMONTH(DK5,1)</f>
        <v>47634</v>
      </c>
      <c r="DM5" s="68">
        <f t="shared" ref="DM5" si="101">EOMONTH(DL5,1)</f>
        <v>47664</v>
      </c>
      <c r="DN5" s="68">
        <f t="shared" ref="DN5" si="102">EOMONTH(DM5,1)</f>
        <v>47695</v>
      </c>
      <c r="DO5" s="68">
        <f t="shared" ref="DO5" si="103">EOMONTH(DN5,1)</f>
        <v>47726</v>
      </c>
      <c r="DP5" s="68">
        <f t="shared" ref="DP5" si="104">EOMONTH(DO5,1)</f>
        <v>47756</v>
      </c>
      <c r="DQ5" s="68">
        <f t="shared" ref="DQ5" si="105">EOMONTH(DP5,1)</f>
        <v>47787</v>
      </c>
      <c r="DR5" s="68">
        <f t="shared" ref="DR5" si="106">EOMONTH(DQ5,1)</f>
        <v>47817</v>
      </c>
      <c r="DS5" s="68">
        <f t="shared" ref="DS5" si="107">EOMONTH(DR5,1)</f>
        <v>47848</v>
      </c>
      <c r="DT5" s="68">
        <f t="shared" ref="DT5" si="108">EOMONTH(DS5,1)</f>
        <v>47879</v>
      </c>
      <c r="DU5" s="68">
        <f t="shared" ref="DU5" si="109">EOMONTH(DT5,1)</f>
        <v>47907</v>
      </c>
      <c r="DV5" s="68">
        <f t="shared" ref="DV5" si="110">EOMONTH(DU5,1)</f>
        <v>47938</v>
      </c>
      <c r="DW5" s="68">
        <f t="shared" ref="DW5" si="111">EOMONTH(DV5,1)</f>
        <v>47968</v>
      </c>
      <c r="DX5" s="68">
        <f t="shared" ref="DX5" si="112">EOMONTH(DW5,1)</f>
        <v>47999</v>
      </c>
      <c r="DY5" s="68">
        <f t="shared" ref="DY5" si="113">EOMONTH(DX5,1)</f>
        <v>48029</v>
      </c>
      <c r="DZ5" s="68">
        <f t="shared" ref="DZ5" si="114">EOMONTH(DY5,1)</f>
        <v>48060</v>
      </c>
      <c r="EA5" s="68">
        <f t="shared" ref="EA5" si="115">EOMONTH(DZ5,1)</f>
        <v>48091</v>
      </c>
      <c r="EB5" s="68">
        <f t="shared" ref="EB5" si="116">EOMONTH(EA5,1)</f>
        <v>48121</v>
      </c>
      <c r="EC5" s="68">
        <f t="shared" ref="EC5" si="117">EOMONTH(EB5,1)</f>
        <v>48152</v>
      </c>
      <c r="ED5" s="68">
        <f t="shared" ref="ED5" si="118">EOMONTH(EC5,1)</f>
        <v>48182</v>
      </c>
      <c r="EE5" s="68">
        <f t="shared" ref="EE5" si="119">EOMONTH(ED5,1)</f>
        <v>48213</v>
      </c>
      <c r="EF5" s="68">
        <f t="shared" ref="EF5" si="120">EOMONTH(EE5,1)</f>
        <v>48244</v>
      </c>
      <c r="EG5" s="68">
        <f t="shared" ref="EG5" si="121">EOMONTH(EF5,1)</f>
        <v>48273</v>
      </c>
      <c r="EH5" s="68">
        <f t="shared" ref="EH5" si="122">EOMONTH(EG5,1)</f>
        <v>48304</v>
      </c>
      <c r="EI5" s="68">
        <f t="shared" ref="EI5" si="123">EOMONTH(EH5,1)</f>
        <v>48334</v>
      </c>
      <c r="EJ5" s="68">
        <f t="shared" ref="EJ5" si="124">EOMONTH(EI5,1)</f>
        <v>48365</v>
      </c>
      <c r="EK5" s="68">
        <f t="shared" ref="EK5" si="125">EOMONTH(EJ5,1)</f>
        <v>48395</v>
      </c>
      <c r="EL5" s="68">
        <f t="shared" ref="EL5" si="126">EOMONTH(EK5,1)</f>
        <v>48426</v>
      </c>
      <c r="EM5" s="68">
        <f t="shared" ref="EM5" si="127">EOMONTH(EL5,1)</f>
        <v>48457</v>
      </c>
      <c r="EN5" s="68">
        <f t="shared" ref="EN5" si="128">EOMONTH(EM5,1)</f>
        <v>48487</v>
      </c>
      <c r="EO5" s="68">
        <f t="shared" ref="EO5" si="129">EOMONTH(EN5,1)</f>
        <v>48518</v>
      </c>
      <c r="EP5" s="68">
        <f t="shared" ref="EP5" si="130">EOMONTH(EO5,1)</f>
        <v>48548</v>
      </c>
      <c r="EQ5" s="68">
        <f t="shared" ref="EQ5" si="131">EOMONTH(EP5,1)</f>
        <v>48579</v>
      </c>
      <c r="ER5" s="68">
        <f t="shared" ref="ER5" si="132">EOMONTH(EQ5,1)</f>
        <v>48610</v>
      </c>
      <c r="ES5" s="68">
        <f t="shared" ref="ES5" si="133">EOMONTH(ER5,1)</f>
        <v>48638</v>
      </c>
      <c r="ET5" s="68">
        <f t="shared" ref="ET5" si="134">EOMONTH(ES5,1)</f>
        <v>48669</v>
      </c>
      <c r="EU5" s="68">
        <f t="shared" ref="EU5" si="135">EOMONTH(ET5,1)</f>
        <v>48699</v>
      </c>
      <c r="EV5" s="68">
        <f t="shared" ref="EV5" si="136">EOMONTH(EU5,1)</f>
        <v>48730</v>
      </c>
      <c r="EW5" s="68">
        <f t="shared" ref="EW5" si="137">EOMONTH(EV5,1)</f>
        <v>48760</v>
      </c>
      <c r="EX5" s="68">
        <f t="shared" ref="EX5" si="138">EOMONTH(EW5,1)</f>
        <v>48791</v>
      </c>
      <c r="EY5" s="68">
        <f t="shared" ref="EY5" si="139">EOMONTH(EX5,1)</f>
        <v>48822</v>
      </c>
      <c r="EZ5" s="68">
        <f t="shared" ref="EZ5" si="140">EOMONTH(EY5,1)</f>
        <v>48852</v>
      </c>
      <c r="FA5" s="68">
        <f t="shared" ref="FA5" si="141">EOMONTH(EZ5,1)</f>
        <v>48883</v>
      </c>
      <c r="FB5" s="68">
        <f t="shared" ref="FB5" si="142">EOMONTH(FA5,1)</f>
        <v>48913</v>
      </c>
      <c r="FC5" s="68">
        <f t="shared" ref="FC5" si="143">EOMONTH(FB5,1)</f>
        <v>48944</v>
      </c>
      <c r="FD5" s="68">
        <f t="shared" ref="FD5" si="144">EOMONTH(FC5,1)</f>
        <v>48975</v>
      </c>
      <c r="FE5" s="68">
        <f t="shared" ref="FE5" si="145">EOMONTH(FD5,1)</f>
        <v>49003</v>
      </c>
      <c r="FF5" s="68">
        <f t="shared" ref="FF5" si="146">EOMONTH(FE5,1)</f>
        <v>49034</v>
      </c>
      <c r="FG5" s="68">
        <f t="shared" ref="FG5" si="147">EOMONTH(FF5,1)</f>
        <v>49064</v>
      </c>
      <c r="FH5" s="68">
        <f t="shared" ref="FH5" si="148">EOMONTH(FG5,1)</f>
        <v>49095</v>
      </c>
      <c r="FI5" s="68">
        <f t="shared" ref="FI5" si="149">EOMONTH(FH5,1)</f>
        <v>49125</v>
      </c>
      <c r="FJ5" s="68">
        <f t="shared" ref="FJ5" si="150">EOMONTH(FI5,1)</f>
        <v>49156</v>
      </c>
      <c r="FK5" s="68">
        <f t="shared" ref="FK5" si="151">EOMONTH(FJ5,1)</f>
        <v>49187</v>
      </c>
      <c r="FL5" s="68">
        <f t="shared" ref="FL5" si="152">EOMONTH(FK5,1)</f>
        <v>49217</v>
      </c>
      <c r="FM5" s="68">
        <f t="shared" ref="FM5" si="153">EOMONTH(FL5,1)</f>
        <v>49248</v>
      </c>
      <c r="FN5" s="68">
        <f t="shared" ref="FN5" si="154">EOMONTH(FM5,1)</f>
        <v>49278</v>
      </c>
      <c r="FO5" s="68">
        <f t="shared" ref="FO5" si="155">EOMONTH(FN5,1)</f>
        <v>49309</v>
      </c>
      <c r="FP5" s="68">
        <f t="shared" ref="FP5" si="156">EOMONTH(FO5,1)</f>
        <v>49340</v>
      </c>
      <c r="FQ5" s="68">
        <f t="shared" ref="FQ5" si="157">EOMONTH(FP5,1)</f>
        <v>49368</v>
      </c>
      <c r="FR5" s="68">
        <f t="shared" ref="FR5" si="158">EOMONTH(FQ5,1)</f>
        <v>49399</v>
      </c>
      <c r="FS5" s="68">
        <f t="shared" ref="FS5" si="159">EOMONTH(FR5,1)</f>
        <v>49429</v>
      </c>
      <c r="FT5" s="68">
        <f t="shared" ref="FT5" si="160">EOMONTH(FS5,1)</f>
        <v>49460</v>
      </c>
      <c r="FU5" s="68">
        <f t="shared" ref="FU5" si="161">EOMONTH(FT5,1)</f>
        <v>49490</v>
      </c>
      <c r="FV5" s="68">
        <f t="shared" ref="FV5" si="162">EOMONTH(FU5,1)</f>
        <v>49521</v>
      </c>
      <c r="FW5" s="68">
        <f t="shared" ref="FW5" si="163">EOMONTH(FV5,1)</f>
        <v>49552</v>
      </c>
      <c r="FX5" s="68">
        <f t="shared" ref="FX5" si="164">EOMONTH(FW5,1)</f>
        <v>49582</v>
      </c>
      <c r="FY5" s="68">
        <f t="shared" ref="FY5" si="165">EOMONTH(FX5,1)</f>
        <v>49613</v>
      </c>
      <c r="FZ5" s="68">
        <f t="shared" ref="FZ5" si="166">EOMONTH(FY5,1)</f>
        <v>49643</v>
      </c>
      <c r="GA5" s="68">
        <f t="shared" ref="GA5" si="167">EOMONTH(FZ5,1)</f>
        <v>49674</v>
      </c>
      <c r="GB5" s="68">
        <f t="shared" ref="GB5" si="168">EOMONTH(GA5,1)</f>
        <v>49705</v>
      </c>
      <c r="GC5" s="68">
        <f t="shared" ref="GC5" si="169">EOMONTH(GB5,1)</f>
        <v>49734</v>
      </c>
      <c r="GD5" s="68">
        <f t="shared" ref="GD5" si="170">EOMONTH(GC5,1)</f>
        <v>49765</v>
      </c>
      <c r="GE5" s="68">
        <f t="shared" ref="GE5" si="171">EOMONTH(GD5,1)</f>
        <v>49795</v>
      </c>
      <c r="GF5" s="68">
        <f t="shared" ref="GF5" si="172">EOMONTH(GE5,1)</f>
        <v>49826</v>
      </c>
      <c r="GG5" s="68">
        <f t="shared" ref="GG5" si="173">EOMONTH(GF5,1)</f>
        <v>49856</v>
      </c>
      <c r="GH5" s="68">
        <f t="shared" ref="GH5" si="174">EOMONTH(GG5,1)</f>
        <v>49887</v>
      </c>
      <c r="GI5" s="68">
        <f t="shared" ref="GI5" si="175">EOMONTH(GH5,1)</f>
        <v>49918</v>
      </c>
      <c r="GJ5" s="68">
        <f t="shared" ref="GJ5" si="176">EOMONTH(GI5,1)</f>
        <v>49948</v>
      </c>
      <c r="GK5" s="68">
        <f t="shared" ref="GK5" si="177">EOMONTH(GJ5,1)</f>
        <v>49979</v>
      </c>
      <c r="GL5" s="68">
        <f t="shared" ref="GL5" si="178">EOMONTH(GK5,1)</f>
        <v>50009</v>
      </c>
      <c r="GM5" s="68">
        <f t="shared" ref="GM5" si="179">EOMONTH(GL5,1)</f>
        <v>50040</v>
      </c>
      <c r="GN5" s="68">
        <f t="shared" ref="GN5" si="180">EOMONTH(GM5,1)</f>
        <v>50071</v>
      </c>
      <c r="GO5" s="68">
        <f t="shared" ref="GO5" si="181">EOMONTH(GN5,1)</f>
        <v>50099</v>
      </c>
      <c r="GP5" s="68">
        <f t="shared" ref="GP5" si="182">EOMONTH(GO5,1)</f>
        <v>50130</v>
      </c>
      <c r="GQ5" s="68">
        <f t="shared" ref="GQ5" si="183">EOMONTH(GP5,1)</f>
        <v>50160</v>
      </c>
      <c r="GR5" s="68">
        <f t="shared" ref="GR5" si="184">EOMONTH(GQ5,1)</f>
        <v>50191</v>
      </c>
      <c r="GS5" s="68">
        <f t="shared" ref="GS5" si="185">EOMONTH(GR5,1)</f>
        <v>50221</v>
      </c>
      <c r="GT5" s="68">
        <f t="shared" ref="GT5" si="186">EOMONTH(GS5,1)</f>
        <v>50252</v>
      </c>
      <c r="GU5" s="68">
        <f t="shared" ref="GU5" si="187">EOMONTH(GT5,1)</f>
        <v>50283</v>
      </c>
      <c r="GV5" s="68">
        <f t="shared" ref="GV5" si="188">EOMONTH(GU5,1)</f>
        <v>50313</v>
      </c>
      <c r="GW5" s="68">
        <f t="shared" ref="GW5" si="189">EOMONTH(GV5,1)</f>
        <v>50344</v>
      </c>
      <c r="GX5" s="68">
        <f t="shared" ref="GX5" si="190">EOMONTH(GW5,1)</f>
        <v>50374</v>
      </c>
      <c r="GY5" s="68">
        <f t="shared" ref="GY5" si="191">EOMONTH(GX5,1)</f>
        <v>50405</v>
      </c>
      <c r="GZ5" s="68">
        <f t="shared" ref="GZ5" si="192">EOMONTH(GY5,1)</f>
        <v>50436</v>
      </c>
      <c r="HA5" s="68">
        <f t="shared" ref="HA5" si="193">EOMONTH(GZ5,1)</f>
        <v>50464</v>
      </c>
      <c r="HB5" s="68">
        <f t="shared" ref="HB5" si="194">EOMONTH(HA5,1)</f>
        <v>50495</v>
      </c>
      <c r="HC5" s="68">
        <f t="shared" ref="HC5" si="195">EOMONTH(HB5,1)</f>
        <v>50525</v>
      </c>
      <c r="HD5" s="68">
        <f t="shared" ref="HD5" si="196">EOMONTH(HC5,1)</f>
        <v>50556</v>
      </c>
      <c r="HE5" s="68">
        <f t="shared" ref="HE5" si="197">EOMONTH(HD5,1)</f>
        <v>50586</v>
      </c>
      <c r="HF5" s="68">
        <f t="shared" ref="HF5" si="198">EOMONTH(HE5,1)</f>
        <v>50617</v>
      </c>
      <c r="HG5" s="68">
        <f t="shared" ref="HG5" si="199">EOMONTH(HF5,1)</f>
        <v>50648</v>
      </c>
      <c r="HH5" s="68">
        <f t="shared" ref="HH5" si="200">EOMONTH(HG5,1)</f>
        <v>50678</v>
      </c>
      <c r="HI5" s="68">
        <f t="shared" ref="HI5" si="201">EOMONTH(HH5,1)</f>
        <v>50709</v>
      </c>
      <c r="HJ5" s="68">
        <f t="shared" ref="HJ5" si="202">EOMONTH(HI5,1)</f>
        <v>50739</v>
      </c>
      <c r="HK5" s="68">
        <f t="shared" ref="HK5" si="203">EOMONTH(HJ5,1)</f>
        <v>50770</v>
      </c>
      <c r="HL5" s="68">
        <f t="shared" ref="HL5" si="204">EOMONTH(HK5,1)</f>
        <v>50801</v>
      </c>
      <c r="HM5" s="68">
        <f t="shared" ref="HM5" si="205">EOMONTH(HL5,1)</f>
        <v>50829</v>
      </c>
      <c r="HN5" s="68">
        <f t="shared" ref="HN5" si="206">EOMONTH(HM5,1)</f>
        <v>50860</v>
      </c>
      <c r="HO5" s="68">
        <f t="shared" ref="HO5" si="207">EOMONTH(HN5,1)</f>
        <v>50890</v>
      </c>
      <c r="HP5" s="68">
        <f t="shared" ref="HP5" si="208">EOMONTH(HO5,1)</f>
        <v>50921</v>
      </c>
      <c r="HQ5" s="68">
        <f t="shared" ref="HQ5" si="209">EOMONTH(HP5,1)</f>
        <v>50951</v>
      </c>
      <c r="HR5" s="68">
        <f t="shared" ref="HR5" si="210">EOMONTH(HQ5,1)</f>
        <v>50982</v>
      </c>
      <c r="HS5" s="68">
        <f t="shared" ref="HS5" si="211">EOMONTH(HR5,1)</f>
        <v>51013</v>
      </c>
      <c r="HT5" s="68">
        <f t="shared" ref="HT5" si="212">EOMONTH(HS5,1)</f>
        <v>51043</v>
      </c>
      <c r="HU5" s="68">
        <f t="shared" ref="HU5" si="213">EOMONTH(HT5,1)</f>
        <v>51074</v>
      </c>
      <c r="HV5" s="68">
        <f t="shared" ref="HV5" si="214">EOMONTH(HU5,1)</f>
        <v>51104</v>
      </c>
      <c r="HW5" s="68">
        <f t="shared" ref="HW5" si="215">EOMONTH(HV5,1)</f>
        <v>51135</v>
      </c>
      <c r="HX5" s="68">
        <f t="shared" ref="HX5" si="216">EOMONTH(HW5,1)</f>
        <v>51166</v>
      </c>
      <c r="HY5" s="68">
        <f t="shared" ref="HY5" si="217">EOMONTH(HX5,1)</f>
        <v>51195</v>
      </c>
      <c r="HZ5" s="68">
        <f t="shared" ref="HZ5" si="218">EOMONTH(HY5,1)</f>
        <v>51226</v>
      </c>
      <c r="IA5" s="68">
        <f t="shared" ref="IA5" si="219">EOMONTH(HZ5,1)</f>
        <v>51256</v>
      </c>
      <c r="IB5" s="68">
        <f t="shared" ref="IB5" si="220">EOMONTH(IA5,1)</f>
        <v>51287</v>
      </c>
      <c r="IC5" s="68">
        <f t="shared" ref="IC5" si="221">EOMONTH(IB5,1)</f>
        <v>51317</v>
      </c>
      <c r="ID5" s="68">
        <f t="shared" ref="ID5" si="222">EOMONTH(IC5,1)</f>
        <v>51348</v>
      </c>
      <c r="IE5" s="68">
        <f t="shared" ref="IE5" si="223">EOMONTH(ID5,1)</f>
        <v>51379</v>
      </c>
      <c r="IF5" s="68">
        <f t="shared" ref="IF5" si="224">EOMONTH(IE5,1)</f>
        <v>51409</v>
      </c>
      <c r="IG5" s="68">
        <f t="shared" ref="IG5" si="225">EOMONTH(IF5,1)</f>
        <v>51440</v>
      </c>
      <c r="IH5" s="68">
        <f t="shared" ref="IH5" si="226">EOMONTH(IG5,1)</f>
        <v>51470</v>
      </c>
      <c r="II5" s="68">
        <f t="shared" ref="II5" si="227">EOMONTH(IH5,1)</f>
        <v>51501</v>
      </c>
      <c r="IJ5" s="68">
        <f t="shared" ref="IJ5" si="228">EOMONTH(II5,1)</f>
        <v>51532</v>
      </c>
      <c r="IK5" s="68">
        <f t="shared" ref="IK5" si="229">EOMONTH(IJ5,1)</f>
        <v>51560</v>
      </c>
      <c r="IL5" s="68">
        <f t="shared" ref="IL5" si="230">EOMONTH(IK5,1)</f>
        <v>51591</v>
      </c>
      <c r="IM5" s="68">
        <f t="shared" ref="IM5" si="231">EOMONTH(IL5,1)</f>
        <v>51621</v>
      </c>
      <c r="IN5" s="68">
        <f t="shared" ref="IN5" si="232">EOMONTH(IM5,1)</f>
        <v>51652</v>
      </c>
      <c r="IO5" s="68">
        <f t="shared" ref="IO5" si="233">EOMONTH(IN5,1)</f>
        <v>51682</v>
      </c>
      <c r="IP5" s="68">
        <f t="shared" ref="IP5" si="234">EOMONTH(IO5,1)</f>
        <v>51713</v>
      </c>
      <c r="IQ5" s="68">
        <f t="shared" ref="IQ5" si="235">EOMONTH(IP5,1)</f>
        <v>51744</v>
      </c>
      <c r="IR5" s="68">
        <f t="shared" ref="IR5" si="236">EOMONTH(IQ5,1)</f>
        <v>51774</v>
      </c>
      <c r="IS5" s="68">
        <f t="shared" ref="IS5" si="237">EOMONTH(IR5,1)</f>
        <v>51805</v>
      </c>
      <c r="IT5" s="68">
        <f t="shared" ref="IT5" si="238">EOMONTH(IS5,1)</f>
        <v>51835</v>
      </c>
      <c r="IU5" s="68">
        <f t="shared" ref="IU5" si="239">EOMONTH(IT5,1)</f>
        <v>51866</v>
      </c>
      <c r="IV5" s="68">
        <f t="shared" ref="IV5" si="240">EOMONTH(IU5,1)</f>
        <v>51897</v>
      </c>
      <c r="IW5" s="68">
        <f t="shared" ref="IW5" si="241">EOMONTH(IV5,1)</f>
        <v>51925</v>
      </c>
      <c r="IX5" s="68">
        <f t="shared" ref="IX5" si="242">EOMONTH(IW5,1)</f>
        <v>51956</v>
      </c>
      <c r="IY5" s="68">
        <f t="shared" ref="IY5" si="243">EOMONTH(IX5,1)</f>
        <v>51986</v>
      </c>
      <c r="IZ5" s="68">
        <f t="shared" ref="IZ5" si="244">EOMONTH(IY5,1)</f>
        <v>52017</v>
      </c>
      <c r="JA5" s="68">
        <f t="shared" ref="JA5" si="245">EOMONTH(IZ5,1)</f>
        <v>52047</v>
      </c>
      <c r="JB5" s="68">
        <f t="shared" ref="JB5" si="246">EOMONTH(JA5,1)</f>
        <v>52078</v>
      </c>
      <c r="JC5" s="68">
        <f t="shared" ref="JC5" si="247">EOMONTH(JB5,1)</f>
        <v>52109</v>
      </c>
      <c r="JD5" s="68">
        <f t="shared" ref="JD5" si="248">EOMONTH(JC5,1)</f>
        <v>52139</v>
      </c>
      <c r="JE5" s="68">
        <f t="shared" ref="JE5" si="249">EOMONTH(JD5,1)</f>
        <v>52170</v>
      </c>
      <c r="JF5" s="68">
        <f t="shared" ref="JF5" si="250">EOMONTH(JE5,1)</f>
        <v>52200</v>
      </c>
      <c r="JG5" s="68">
        <f t="shared" ref="JG5" si="251">EOMONTH(JF5,1)</f>
        <v>52231</v>
      </c>
      <c r="JH5" s="68">
        <f t="shared" ref="JH5" si="252">EOMONTH(JG5,1)</f>
        <v>52262</v>
      </c>
      <c r="JI5" s="68">
        <f t="shared" ref="JI5" si="253">EOMONTH(JH5,1)</f>
        <v>52290</v>
      </c>
      <c r="JJ5" s="68">
        <f t="shared" ref="JJ5" si="254">EOMONTH(JI5,1)</f>
        <v>52321</v>
      </c>
      <c r="JK5" s="68">
        <f t="shared" ref="JK5" si="255">EOMONTH(JJ5,1)</f>
        <v>52351</v>
      </c>
      <c r="JL5" s="68">
        <f t="shared" ref="JL5" si="256">EOMONTH(JK5,1)</f>
        <v>52382</v>
      </c>
      <c r="JM5" s="68">
        <f t="shared" ref="JM5" si="257">EOMONTH(JL5,1)</f>
        <v>52412</v>
      </c>
      <c r="JN5" s="68">
        <f t="shared" ref="JN5" si="258">EOMONTH(JM5,1)</f>
        <v>52443</v>
      </c>
      <c r="JO5" s="68">
        <f t="shared" ref="JO5" si="259">EOMONTH(JN5,1)</f>
        <v>52474</v>
      </c>
      <c r="JP5" s="68">
        <f t="shared" ref="JP5" si="260">EOMONTH(JO5,1)</f>
        <v>52504</v>
      </c>
      <c r="JQ5" s="68">
        <f t="shared" ref="JQ5" si="261">EOMONTH(JP5,1)</f>
        <v>52535</v>
      </c>
      <c r="JR5" s="68">
        <f t="shared" ref="JR5" si="262">EOMONTH(JQ5,1)</f>
        <v>52565</v>
      </c>
      <c r="JS5" s="68">
        <f t="shared" ref="JS5" si="263">EOMONTH(JR5,1)</f>
        <v>52596</v>
      </c>
      <c r="JT5" s="68">
        <f t="shared" ref="JT5" si="264">EOMONTH(JS5,1)</f>
        <v>52627</v>
      </c>
      <c r="JU5" s="68">
        <f t="shared" ref="JU5" si="265">EOMONTH(JT5,1)</f>
        <v>52656</v>
      </c>
      <c r="JV5" s="68">
        <f t="shared" ref="JV5" si="266">EOMONTH(JU5,1)</f>
        <v>52687</v>
      </c>
      <c r="JW5" s="68">
        <f t="shared" ref="JW5" si="267">EOMONTH(JV5,1)</f>
        <v>52717</v>
      </c>
      <c r="JX5" s="68">
        <f t="shared" ref="JX5" si="268">EOMONTH(JW5,1)</f>
        <v>52748</v>
      </c>
      <c r="JY5" s="68">
        <f t="shared" ref="JY5" si="269">EOMONTH(JX5,1)</f>
        <v>52778</v>
      </c>
      <c r="JZ5" s="68">
        <f t="shared" ref="JZ5" si="270">EOMONTH(JY5,1)</f>
        <v>52809</v>
      </c>
      <c r="KA5" s="68">
        <f t="shared" ref="KA5" si="271">EOMONTH(JZ5,1)</f>
        <v>52840</v>
      </c>
      <c r="KB5" s="68">
        <f t="shared" ref="KB5" si="272">EOMONTH(KA5,1)</f>
        <v>52870</v>
      </c>
      <c r="KC5" s="68">
        <f t="shared" ref="KC5" si="273">EOMONTH(KB5,1)</f>
        <v>52901</v>
      </c>
      <c r="KD5" s="68">
        <f t="shared" ref="KD5" si="274">EOMONTH(KC5,1)</f>
        <v>52931</v>
      </c>
      <c r="KE5" s="68">
        <f t="shared" ref="KE5" si="275">EOMONTH(KD5,1)</f>
        <v>52962</v>
      </c>
      <c r="KF5" s="68">
        <f t="shared" ref="KF5" si="276">EOMONTH(KE5,1)</f>
        <v>52993</v>
      </c>
      <c r="KG5" s="68">
        <f t="shared" ref="KG5" si="277">EOMONTH(KF5,1)</f>
        <v>53021</v>
      </c>
      <c r="KH5" s="68">
        <f t="shared" ref="KH5" si="278">EOMONTH(KG5,1)</f>
        <v>53052</v>
      </c>
      <c r="KI5" s="68">
        <f t="shared" ref="KI5" si="279">EOMONTH(KH5,1)</f>
        <v>53082</v>
      </c>
      <c r="KJ5" s="68">
        <f t="shared" ref="KJ5" si="280">EOMONTH(KI5,1)</f>
        <v>53113</v>
      </c>
      <c r="KK5" s="68">
        <f t="shared" ref="KK5" si="281">EOMONTH(KJ5,1)</f>
        <v>53143</v>
      </c>
      <c r="KL5" s="68">
        <f t="shared" ref="KL5" si="282">EOMONTH(KK5,1)</f>
        <v>53174</v>
      </c>
      <c r="KM5" s="68">
        <f t="shared" ref="KM5" si="283">EOMONTH(KL5,1)</f>
        <v>53205</v>
      </c>
      <c r="KN5" s="68">
        <f t="shared" ref="KN5" si="284">EOMONTH(KM5,1)</f>
        <v>53235</v>
      </c>
      <c r="KO5" s="68">
        <f t="shared" ref="KO5" si="285">EOMONTH(KN5,1)</f>
        <v>53266</v>
      </c>
      <c r="KP5" s="68">
        <f t="shared" ref="KP5" si="286">EOMONTH(KO5,1)</f>
        <v>53296</v>
      </c>
      <c r="KQ5" s="68">
        <f t="shared" ref="KQ5" si="287">EOMONTH(KP5,1)</f>
        <v>53327</v>
      </c>
      <c r="KR5" s="68">
        <f t="shared" ref="KR5" si="288">EOMONTH(KQ5,1)</f>
        <v>53358</v>
      </c>
      <c r="KS5" s="68">
        <f t="shared" ref="KS5" si="289">EOMONTH(KR5,1)</f>
        <v>53386</v>
      </c>
      <c r="KT5" s="68">
        <f t="shared" ref="KT5" si="290">EOMONTH(KS5,1)</f>
        <v>53417</v>
      </c>
      <c r="KU5" s="68">
        <f t="shared" ref="KU5" si="291">EOMONTH(KT5,1)</f>
        <v>53447</v>
      </c>
      <c r="KV5" s="68">
        <f t="shared" ref="KV5" si="292">EOMONTH(KU5,1)</f>
        <v>53478</v>
      </c>
      <c r="KW5" s="68">
        <f t="shared" ref="KW5" si="293">EOMONTH(KV5,1)</f>
        <v>53508</v>
      </c>
      <c r="KX5" s="68">
        <f t="shared" ref="KX5" si="294">EOMONTH(KW5,1)</f>
        <v>53539</v>
      </c>
      <c r="KY5" s="68">
        <f t="shared" ref="KY5" si="295">EOMONTH(KX5,1)</f>
        <v>53570</v>
      </c>
      <c r="KZ5" s="68">
        <f t="shared" ref="KZ5" si="296">EOMONTH(KY5,1)</f>
        <v>53600</v>
      </c>
      <c r="LA5" s="68">
        <f t="shared" ref="LA5" si="297">EOMONTH(KZ5,1)</f>
        <v>53631</v>
      </c>
      <c r="LB5" s="68">
        <f t="shared" ref="LB5" si="298">EOMONTH(LA5,1)</f>
        <v>53661</v>
      </c>
      <c r="LC5" s="68">
        <f t="shared" ref="LC5" si="299">EOMONTH(LB5,1)</f>
        <v>53692</v>
      </c>
      <c r="LD5" s="68">
        <f t="shared" ref="LD5" si="300">EOMONTH(LC5,1)</f>
        <v>53723</v>
      </c>
      <c r="LE5" s="68">
        <f t="shared" ref="LE5" si="301">EOMONTH(LD5,1)</f>
        <v>53751</v>
      </c>
      <c r="LF5" s="68">
        <f t="shared" ref="LF5" si="302">EOMONTH(LE5,1)</f>
        <v>53782</v>
      </c>
      <c r="LG5" s="68">
        <f t="shared" ref="LG5" si="303">EOMONTH(LF5,1)</f>
        <v>53812</v>
      </c>
      <c r="LH5" s="68">
        <f t="shared" ref="LH5" si="304">EOMONTH(LG5,1)</f>
        <v>53843</v>
      </c>
      <c r="LI5" s="68">
        <f t="shared" ref="LI5" si="305">EOMONTH(LH5,1)</f>
        <v>53873</v>
      </c>
      <c r="LJ5" s="68">
        <f t="shared" ref="LJ5" si="306">EOMONTH(LI5,1)</f>
        <v>53904</v>
      </c>
      <c r="LK5" s="68">
        <f t="shared" ref="LK5" si="307">EOMONTH(LJ5,1)</f>
        <v>53935</v>
      </c>
      <c r="LL5" s="68">
        <f t="shared" ref="LL5" si="308">EOMONTH(LK5,1)</f>
        <v>53965</v>
      </c>
      <c r="LM5" s="68">
        <f t="shared" ref="LM5" si="309">EOMONTH(LL5,1)</f>
        <v>53996</v>
      </c>
      <c r="LN5" s="68">
        <f t="shared" ref="LN5" si="310">EOMONTH(LM5,1)</f>
        <v>54026</v>
      </c>
      <c r="LO5" s="68">
        <f t="shared" ref="LO5" si="311">EOMONTH(LN5,1)</f>
        <v>54057</v>
      </c>
      <c r="LP5" s="68">
        <f t="shared" ref="LP5" si="312">EOMONTH(LO5,1)</f>
        <v>54088</v>
      </c>
      <c r="LQ5" s="68">
        <f t="shared" ref="LQ5" si="313">EOMONTH(LP5,1)</f>
        <v>54117</v>
      </c>
      <c r="LR5" s="68">
        <f t="shared" ref="LR5" si="314">EOMONTH(LQ5,1)</f>
        <v>54148</v>
      </c>
      <c r="LS5" s="68">
        <f t="shared" ref="LS5" si="315">EOMONTH(LR5,1)</f>
        <v>54178</v>
      </c>
      <c r="LT5" s="68">
        <f t="shared" ref="LT5" si="316">EOMONTH(LS5,1)</f>
        <v>54209</v>
      </c>
      <c r="LU5" s="68">
        <f t="shared" ref="LU5" si="317">EOMONTH(LT5,1)</f>
        <v>54239</v>
      </c>
      <c r="LV5" s="68">
        <f t="shared" ref="LV5" si="318">EOMONTH(LU5,1)</f>
        <v>54270</v>
      </c>
      <c r="LW5" s="68">
        <f t="shared" ref="LW5" si="319">EOMONTH(LV5,1)</f>
        <v>54301</v>
      </c>
      <c r="LX5" s="68">
        <f t="shared" ref="LX5" si="320">EOMONTH(LW5,1)</f>
        <v>54331</v>
      </c>
      <c r="LY5" s="68">
        <f t="shared" ref="LY5" si="321">EOMONTH(LX5,1)</f>
        <v>54362</v>
      </c>
      <c r="LZ5" s="68">
        <f t="shared" ref="LZ5" si="322">EOMONTH(LY5,1)</f>
        <v>54392</v>
      </c>
      <c r="MA5" s="68">
        <f t="shared" ref="MA5" si="323">EOMONTH(LZ5,1)</f>
        <v>54423</v>
      </c>
      <c r="MB5" s="68">
        <f t="shared" ref="MB5" si="324">EOMONTH(MA5,1)</f>
        <v>54454</v>
      </c>
      <c r="MC5" s="68">
        <f t="shared" ref="MC5" si="325">EOMONTH(MB5,1)</f>
        <v>54482</v>
      </c>
      <c r="MD5" s="68">
        <f t="shared" ref="MD5" si="326">EOMONTH(MC5,1)</f>
        <v>54513</v>
      </c>
      <c r="ME5" s="68">
        <f t="shared" ref="ME5" si="327">EOMONTH(MD5,1)</f>
        <v>54543</v>
      </c>
      <c r="MF5" s="68">
        <f t="shared" ref="MF5" si="328">EOMONTH(ME5,1)</f>
        <v>54574</v>
      </c>
      <c r="MG5" s="68">
        <f t="shared" ref="MG5" si="329">EOMONTH(MF5,1)</f>
        <v>54604</v>
      </c>
      <c r="MH5" s="68">
        <f t="shared" ref="MH5" si="330">EOMONTH(MG5,1)</f>
        <v>54635</v>
      </c>
      <c r="MI5" s="68">
        <f t="shared" ref="MI5" si="331">EOMONTH(MH5,1)</f>
        <v>54666</v>
      </c>
      <c r="MJ5" s="68">
        <f t="shared" ref="MJ5" si="332">EOMONTH(MI5,1)</f>
        <v>54696</v>
      </c>
      <c r="MK5" s="68">
        <f t="shared" ref="MK5" si="333">EOMONTH(MJ5,1)</f>
        <v>54727</v>
      </c>
      <c r="ML5" s="68">
        <f t="shared" ref="ML5" si="334">EOMONTH(MK5,1)</f>
        <v>54757</v>
      </c>
      <c r="MM5" s="68">
        <f t="shared" ref="MM5" si="335">EOMONTH(ML5,1)</f>
        <v>54788</v>
      </c>
      <c r="MN5" s="68">
        <f t="shared" ref="MN5" si="336">EOMONTH(MM5,1)</f>
        <v>54819</v>
      </c>
      <c r="MO5" s="68">
        <f t="shared" ref="MO5" si="337">EOMONTH(MN5,1)</f>
        <v>54847</v>
      </c>
      <c r="MP5" s="68">
        <f t="shared" ref="MP5" si="338">EOMONTH(MO5,1)</f>
        <v>54878</v>
      </c>
      <c r="MQ5" s="68">
        <f t="shared" ref="MQ5" si="339">EOMONTH(MP5,1)</f>
        <v>54908</v>
      </c>
      <c r="MR5" s="68">
        <f t="shared" ref="MR5" si="340">EOMONTH(MQ5,1)</f>
        <v>54939</v>
      </c>
      <c r="MS5" s="68">
        <f t="shared" ref="MS5" si="341">EOMONTH(MR5,1)</f>
        <v>54969</v>
      </c>
      <c r="MT5" s="68">
        <f t="shared" ref="MT5" si="342">EOMONTH(MS5,1)</f>
        <v>55000</v>
      </c>
      <c r="MU5" s="68">
        <f t="shared" ref="MU5" si="343">EOMONTH(MT5,1)</f>
        <v>55031</v>
      </c>
      <c r="MV5" s="68">
        <f t="shared" ref="MV5" si="344">EOMONTH(MU5,1)</f>
        <v>55061</v>
      </c>
      <c r="MW5" s="68">
        <f t="shared" ref="MW5" si="345">EOMONTH(MV5,1)</f>
        <v>55092</v>
      </c>
      <c r="MX5" s="68">
        <f t="shared" ref="MX5" si="346">EOMONTH(MW5,1)</f>
        <v>55122</v>
      </c>
      <c r="MY5" s="68">
        <f t="shared" ref="MY5" si="347">EOMONTH(MX5,1)</f>
        <v>55153</v>
      </c>
    </row>
    <row r="6" spans="1:363" x14ac:dyDescent="0.25">
      <c r="A6" s="175"/>
      <c r="B6" s="70"/>
      <c r="C6" s="114" t="s">
        <v>184</v>
      </c>
      <c r="D6" s="133">
        <v>44316</v>
      </c>
      <c r="E6" s="133">
        <f t="shared" ref="E6:F6" si="348">+D6</f>
        <v>44316</v>
      </c>
      <c r="F6" s="133">
        <f t="shared" si="348"/>
        <v>44316</v>
      </c>
      <c r="G6" s="133">
        <f t="shared" ref="G6" si="349">EOMONTH(G5,3)</f>
        <v>44408</v>
      </c>
      <c r="H6" s="133">
        <f t="shared" ref="H6:I6" si="350">+G6</f>
        <v>44408</v>
      </c>
      <c r="I6" s="133">
        <f t="shared" si="350"/>
        <v>44408</v>
      </c>
      <c r="J6" s="135">
        <f t="shared" ref="J6" si="351">EOMONTH(J5,3)</f>
        <v>44500</v>
      </c>
      <c r="K6" s="135">
        <f t="shared" ref="K6:L6" si="352">+J6</f>
        <v>44500</v>
      </c>
      <c r="L6" s="135">
        <f t="shared" si="352"/>
        <v>44500</v>
      </c>
      <c r="M6" s="135">
        <f t="shared" ref="M6" si="353">EOMONTH(M5,3)</f>
        <v>44592</v>
      </c>
      <c r="N6" s="135">
        <f t="shared" ref="N6:O6" si="354">+M6</f>
        <v>44592</v>
      </c>
      <c r="O6" s="135">
        <f t="shared" si="354"/>
        <v>44592</v>
      </c>
      <c r="P6" s="135">
        <f t="shared" ref="P6" si="355">EOMONTH(P5,3)</f>
        <v>44681</v>
      </c>
      <c r="Q6" s="135">
        <f t="shared" ref="Q6:R6" si="356">+P6</f>
        <v>44681</v>
      </c>
      <c r="R6" s="135">
        <f t="shared" si="356"/>
        <v>44681</v>
      </c>
      <c r="S6" s="135">
        <f t="shared" ref="S6" si="357">EOMONTH(S5,3)</f>
        <v>44773</v>
      </c>
      <c r="T6" s="135">
        <f t="shared" ref="T6:U6" si="358">+S6</f>
        <v>44773</v>
      </c>
      <c r="U6" s="135">
        <f t="shared" si="358"/>
        <v>44773</v>
      </c>
      <c r="V6" s="68">
        <f t="shared" ref="V6:CG6" si="359">EOMONTH(V5,3)</f>
        <v>44865</v>
      </c>
      <c r="W6" s="68">
        <f t="shared" si="359"/>
        <v>44895</v>
      </c>
      <c r="X6" s="68">
        <f t="shared" si="359"/>
        <v>44926</v>
      </c>
      <c r="Y6" s="68">
        <f t="shared" si="359"/>
        <v>44957</v>
      </c>
      <c r="Z6" s="68">
        <f t="shared" si="359"/>
        <v>44985</v>
      </c>
      <c r="AA6" s="68">
        <f t="shared" si="359"/>
        <v>45016</v>
      </c>
      <c r="AB6" s="68">
        <f t="shared" si="359"/>
        <v>45046</v>
      </c>
      <c r="AC6" s="68">
        <f t="shared" si="359"/>
        <v>45077</v>
      </c>
      <c r="AD6" s="68">
        <f t="shared" si="359"/>
        <v>45107</v>
      </c>
      <c r="AE6" s="68">
        <f t="shared" si="359"/>
        <v>45138</v>
      </c>
      <c r="AF6" s="68">
        <f t="shared" si="359"/>
        <v>45169</v>
      </c>
      <c r="AG6" s="68">
        <f t="shared" si="359"/>
        <v>45199</v>
      </c>
      <c r="AH6" s="68">
        <f t="shared" si="359"/>
        <v>45230</v>
      </c>
      <c r="AI6" s="68">
        <f t="shared" si="359"/>
        <v>45260</v>
      </c>
      <c r="AJ6" s="68">
        <f t="shared" si="359"/>
        <v>45291</v>
      </c>
      <c r="AK6" s="68">
        <f t="shared" si="359"/>
        <v>45322</v>
      </c>
      <c r="AL6" s="68">
        <f t="shared" si="359"/>
        <v>45351</v>
      </c>
      <c r="AM6" s="68">
        <f t="shared" si="359"/>
        <v>45382</v>
      </c>
      <c r="AN6" s="68">
        <f t="shared" si="359"/>
        <v>45412</v>
      </c>
      <c r="AO6" s="68">
        <f t="shared" si="359"/>
        <v>45443</v>
      </c>
      <c r="AP6" s="68">
        <f t="shared" si="359"/>
        <v>45473</v>
      </c>
      <c r="AQ6" s="68">
        <f t="shared" si="359"/>
        <v>45504</v>
      </c>
      <c r="AR6" s="68">
        <f t="shared" si="359"/>
        <v>45535</v>
      </c>
      <c r="AS6" s="68">
        <f t="shared" si="359"/>
        <v>45565</v>
      </c>
      <c r="AT6" s="68">
        <f t="shared" si="359"/>
        <v>45596</v>
      </c>
      <c r="AU6" s="68">
        <f t="shared" si="359"/>
        <v>45626</v>
      </c>
      <c r="AV6" s="68">
        <f t="shared" si="359"/>
        <v>45657</v>
      </c>
      <c r="AW6" s="68">
        <f t="shared" si="359"/>
        <v>45688</v>
      </c>
      <c r="AX6" s="68">
        <f t="shared" si="359"/>
        <v>45716</v>
      </c>
      <c r="AY6" s="68">
        <f t="shared" si="359"/>
        <v>45747</v>
      </c>
      <c r="AZ6" s="68">
        <f t="shared" si="359"/>
        <v>45777</v>
      </c>
      <c r="BA6" s="68">
        <f t="shared" si="359"/>
        <v>45808</v>
      </c>
      <c r="BB6" s="68">
        <f t="shared" si="359"/>
        <v>45838</v>
      </c>
      <c r="BC6" s="68">
        <f t="shared" si="359"/>
        <v>45869</v>
      </c>
      <c r="BD6" s="68">
        <f t="shared" si="359"/>
        <v>45900</v>
      </c>
      <c r="BE6" s="68">
        <f t="shared" si="359"/>
        <v>45930</v>
      </c>
      <c r="BF6" s="68">
        <f t="shared" si="359"/>
        <v>45961</v>
      </c>
      <c r="BG6" s="68">
        <f t="shared" si="359"/>
        <v>45991</v>
      </c>
      <c r="BH6" s="68">
        <f t="shared" si="359"/>
        <v>46022</v>
      </c>
      <c r="BI6" s="68">
        <f t="shared" si="359"/>
        <v>46053</v>
      </c>
      <c r="BJ6" s="68">
        <f t="shared" si="359"/>
        <v>46081</v>
      </c>
      <c r="BK6" s="68">
        <f t="shared" si="359"/>
        <v>46112</v>
      </c>
      <c r="BL6" s="68">
        <f t="shared" si="359"/>
        <v>46142</v>
      </c>
      <c r="BM6" s="68">
        <f t="shared" si="359"/>
        <v>46173</v>
      </c>
      <c r="BN6" s="68">
        <f t="shared" si="359"/>
        <v>46203</v>
      </c>
      <c r="BO6" s="68">
        <f t="shared" si="359"/>
        <v>46234</v>
      </c>
      <c r="BP6" s="68">
        <f t="shared" si="359"/>
        <v>46265</v>
      </c>
      <c r="BQ6" s="68">
        <f t="shared" si="359"/>
        <v>46295</v>
      </c>
      <c r="BR6" s="68">
        <f t="shared" si="359"/>
        <v>46326</v>
      </c>
      <c r="BS6" s="68">
        <f t="shared" si="359"/>
        <v>46356</v>
      </c>
      <c r="BT6" s="68">
        <f t="shared" si="359"/>
        <v>46387</v>
      </c>
      <c r="BU6" s="68">
        <f t="shared" si="359"/>
        <v>46418</v>
      </c>
      <c r="BV6" s="68">
        <f t="shared" si="359"/>
        <v>46446</v>
      </c>
      <c r="BW6" s="68">
        <f t="shared" si="359"/>
        <v>46477</v>
      </c>
      <c r="BX6" s="68">
        <f t="shared" si="359"/>
        <v>46507</v>
      </c>
      <c r="BY6" s="68">
        <f t="shared" si="359"/>
        <v>46538</v>
      </c>
      <c r="BZ6" s="68">
        <f t="shared" si="359"/>
        <v>46568</v>
      </c>
      <c r="CA6" s="68">
        <f t="shared" si="359"/>
        <v>46599</v>
      </c>
      <c r="CB6" s="68">
        <f t="shared" si="359"/>
        <v>46630</v>
      </c>
      <c r="CC6" s="68">
        <f t="shared" si="359"/>
        <v>46660</v>
      </c>
      <c r="CD6" s="68">
        <f t="shared" si="359"/>
        <v>46691</v>
      </c>
      <c r="CE6" s="68">
        <f t="shared" si="359"/>
        <v>46721</v>
      </c>
      <c r="CF6" s="68">
        <f t="shared" si="359"/>
        <v>46752</v>
      </c>
      <c r="CG6" s="68">
        <f t="shared" si="359"/>
        <v>46783</v>
      </c>
      <c r="CH6" s="68">
        <f t="shared" ref="CH6:ES6" si="360">EOMONTH(CH5,3)</f>
        <v>46812</v>
      </c>
      <c r="CI6" s="68">
        <f t="shared" si="360"/>
        <v>46843</v>
      </c>
      <c r="CJ6" s="68">
        <f t="shared" si="360"/>
        <v>46873</v>
      </c>
      <c r="CK6" s="68">
        <f t="shared" si="360"/>
        <v>46904</v>
      </c>
      <c r="CL6" s="68">
        <f t="shared" si="360"/>
        <v>46934</v>
      </c>
      <c r="CM6" s="68">
        <f t="shared" si="360"/>
        <v>46965</v>
      </c>
      <c r="CN6" s="68">
        <f t="shared" si="360"/>
        <v>46996</v>
      </c>
      <c r="CO6" s="68">
        <f t="shared" si="360"/>
        <v>47026</v>
      </c>
      <c r="CP6" s="68">
        <f t="shared" si="360"/>
        <v>47057</v>
      </c>
      <c r="CQ6" s="68">
        <f t="shared" si="360"/>
        <v>47087</v>
      </c>
      <c r="CR6" s="68">
        <f t="shared" si="360"/>
        <v>47118</v>
      </c>
      <c r="CS6" s="68">
        <f t="shared" si="360"/>
        <v>47149</v>
      </c>
      <c r="CT6" s="68">
        <f t="shared" si="360"/>
        <v>47177</v>
      </c>
      <c r="CU6" s="68">
        <f t="shared" si="360"/>
        <v>47208</v>
      </c>
      <c r="CV6" s="68">
        <f t="shared" si="360"/>
        <v>47238</v>
      </c>
      <c r="CW6" s="68">
        <f t="shared" si="360"/>
        <v>47269</v>
      </c>
      <c r="CX6" s="68">
        <f t="shared" si="360"/>
        <v>47299</v>
      </c>
      <c r="CY6" s="68">
        <f t="shared" si="360"/>
        <v>47330</v>
      </c>
      <c r="CZ6" s="68">
        <f t="shared" si="360"/>
        <v>47361</v>
      </c>
      <c r="DA6" s="68">
        <f t="shared" si="360"/>
        <v>47391</v>
      </c>
      <c r="DB6" s="68">
        <f t="shared" si="360"/>
        <v>47422</v>
      </c>
      <c r="DC6" s="68">
        <f t="shared" si="360"/>
        <v>47452</v>
      </c>
      <c r="DD6" s="68">
        <f t="shared" si="360"/>
        <v>47483</v>
      </c>
      <c r="DE6" s="68">
        <f t="shared" si="360"/>
        <v>47514</v>
      </c>
      <c r="DF6" s="68">
        <f t="shared" si="360"/>
        <v>47542</v>
      </c>
      <c r="DG6" s="68">
        <f t="shared" si="360"/>
        <v>47573</v>
      </c>
      <c r="DH6" s="68">
        <f t="shared" si="360"/>
        <v>47603</v>
      </c>
      <c r="DI6" s="68">
        <f t="shared" si="360"/>
        <v>47634</v>
      </c>
      <c r="DJ6" s="68">
        <f t="shared" si="360"/>
        <v>47664</v>
      </c>
      <c r="DK6" s="68">
        <f t="shared" si="360"/>
        <v>47695</v>
      </c>
      <c r="DL6" s="68">
        <f t="shared" si="360"/>
        <v>47726</v>
      </c>
      <c r="DM6" s="68">
        <f t="shared" si="360"/>
        <v>47756</v>
      </c>
      <c r="DN6" s="68">
        <f t="shared" si="360"/>
        <v>47787</v>
      </c>
      <c r="DO6" s="68">
        <f t="shared" si="360"/>
        <v>47817</v>
      </c>
      <c r="DP6" s="68">
        <f t="shared" si="360"/>
        <v>47848</v>
      </c>
      <c r="DQ6" s="68">
        <f t="shared" si="360"/>
        <v>47879</v>
      </c>
      <c r="DR6" s="68">
        <f t="shared" si="360"/>
        <v>47907</v>
      </c>
      <c r="DS6" s="68">
        <f t="shared" si="360"/>
        <v>47938</v>
      </c>
      <c r="DT6" s="68">
        <f t="shared" si="360"/>
        <v>47968</v>
      </c>
      <c r="DU6" s="68">
        <f t="shared" si="360"/>
        <v>47999</v>
      </c>
      <c r="DV6" s="68">
        <f t="shared" si="360"/>
        <v>48029</v>
      </c>
      <c r="DW6" s="68">
        <f t="shared" si="360"/>
        <v>48060</v>
      </c>
      <c r="DX6" s="68">
        <f t="shared" si="360"/>
        <v>48091</v>
      </c>
      <c r="DY6" s="68">
        <f t="shared" si="360"/>
        <v>48121</v>
      </c>
      <c r="DZ6" s="68">
        <f t="shared" si="360"/>
        <v>48152</v>
      </c>
      <c r="EA6" s="68">
        <f t="shared" si="360"/>
        <v>48182</v>
      </c>
      <c r="EB6" s="68">
        <f t="shared" si="360"/>
        <v>48213</v>
      </c>
      <c r="EC6" s="68">
        <f t="shared" si="360"/>
        <v>48244</v>
      </c>
      <c r="ED6" s="68">
        <f t="shared" si="360"/>
        <v>48273</v>
      </c>
      <c r="EE6" s="68">
        <f t="shared" si="360"/>
        <v>48304</v>
      </c>
      <c r="EF6" s="68">
        <f t="shared" si="360"/>
        <v>48334</v>
      </c>
      <c r="EG6" s="68">
        <f t="shared" si="360"/>
        <v>48365</v>
      </c>
      <c r="EH6" s="68">
        <f t="shared" si="360"/>
        <v>48395</v>
      </c>
      <c r="EI6" s="68">
        <f t="shared" si="360"/>
        <v>48426</v>
      </c>
      <c r="EJ6" s="68">
        <f t="shared" si="360"/>
        <v>48457</v>
      </c>
      <c r="EK6" s="68">
        <f t="shared" si="360"/>
        <v>48487</v>
      </c>
      <c r="EL6" s="68">
        <f t="shared" si="360"/>
        <v>48518</v>
      </c>
      <c r="EM6" s="68">
        <f t="shared" si="360"/>
        <v>48548</v>
      </c>
      <c r="EN6" s="68">
        <f t="shared" si="360"/>
        <v>48579</v>
      </c>
      <c r="EO6" s="68">
        <f t="shared" si="360"/>
        <v>48610</v>
      </c>
      <c r="EP6" s="68">
        <f t="shared" si="360"/>
        <v>48638</v>
      </c>
      <c r="EQ6" s="68">
        <f t="shared" si="360"/>
        <v>48669</v>
      </c>
      <c r="ER6" s="68">
        <f t="shared" si="360"/>
        <v>48699</v>
      </c>
      <c r="ES6" s="68">
        <f t="shared" si="360"/>
        <v>48730</v>
      </c>
      <c r="ET6" s="68">
        <f t="shared" ref="ET6:HE6" si="361">EOMONTH(ET5,3)</f>
        <v>48760</v>
      </c>
      <c r="EU6" s="68">
        <f t="shared" si="361"/>
        <v>48791</v>
      </c>
      <c r="EV6" s="68">
        <f t="shared" si="361"/>
        <v>48822</v>
      </c>
      <c r="EW6" s="68">
        <f t="shared" si="361"/>
        <v>48852</v>
      </c>
      <c r="EX6" s="68">
        <f t="shared" si="361"/>
        <v>48883</v>
      </c>
      <c r="EY6" s="68">
        <f t="shared" si="361"/>
        <v>48913</v>
      </c>
      <c r="EZ6" s="68">
        <f t="shared" si="361"/>
        <v>48944</v>
      </c>
      <c r="FA6" s="68">
        <f t="shared" si="361"/>
        <v>48975</v>
      </c>
      <c r="FB6" s="68">
        <f t="shared" si="361"/>
        <v>49003</v>
      </c>
      <c r="FC6" s="68">
        <f t="shared" si="361"/>
        <v>49034</v>
      </c>
      <c r="FD6" s="68">
        <f t="shared" si="361"/>
        <v>49064</v>
      </c>
      <c r="FE6" s="68">
        <f t="shared" si="361"/>
        <v>49095</v>
      </c>
      <c r="FF6" s="68">
        <f t="shared" si="361"/>
        <v>49125</v>
      </c>
      <c r="FG6" s="68">
        <f t="shared" si="361"/>
        <v>49156</v>
      </c>
      <c r="FH6" s="68">
        <f t="shared" si="361"/>
        <v>49187</v>
      </c>
      <c r="FI6" s="68">
        <f t="shared" si="361"/>
        <v>49217</v>
      </c>
      <c r="FJ6" s="68">
        <f t="shared" si="361"/>
        <v>49248</v>
      </c>
      <c r="FK6" s="68">
        <f t="shared" si="361"/>
        <v>49278</v>
      </c>
      <c r="FL6" s="68">
        <f t="shared" si="361"/>
        <v>49309</v>
      </c>
      <c r="FM6" s="68">
        <f t="shared" si="361"/>
        <v>49340</v>
      </c>
      <c r="FN6" s="68">
        <f t="shared" si="361"/>
        <v>49368</v>
      </c>
      <c r="FO6" s="68">
        <f t="shared" si="361"/>
        <v>49399</v>
      </c>
      <c r="FP6" s="68">
        <f t="shared" si="361"/>
        <v>49429</v>
      </c>
      <c r="FQ6" s="68">
        <f t="shared" si="361"/>
        <v>49460</v>
      </c>
      <c r="FR6" s="68">
        <f t="shared" si="361"/>
        <v>49490</v>
      </c>
      <c r="FS6" s="68">
        <f t="shared" si="361"/>
        <v>49521</v>
      </c>
      <c r="FT6" s="68">
        <f t="shared" si="361"/>
        <v>49552</v>
      </c>
      <c r="FU6" s="68">
        <f t="shared" si="361"/>
        <v>49582</v>
      </c>
      <c r="FV6" s="68">
        <f t="shared" si="361"/>
        <v>49613</v>
      </c>
      <c r="FW6" s="68">
        <f t="shared" si="361"/>
        <v>49643</v>
      </c>
      <c r="FX6" s="68">
        <f t="shared" si="361"/>
        <v>49674</v>
      </c>
      <c r="FY6" s="68">
        <f t="shared" si="361"/>
        <v>49705</v>
      </c>
      <c r="FZ6" s="68">
        <f t="shared" si="361"/>
        <v>49734</v>
      </c>
      <c r="GA6" s="68">
        <f t="shared" si="361"/>
        <v>49765</v>
      </c>
      <c r="GB6" s="68">
        <f t="shared" si="361"/>
        <v>49795</v>
      </c>
      <c r="GC6" s="68">
        <f t="shared" si="361"/>
        <v>49826</v>
      </c>
      <c r="GD6" s="68">
        <f t="shared" si="361"/>
        <v>49856</v>
      </c>
      <c r="GE6" s="68">
        <f t="shared" si="361"/>
        <v>49887</v>
      </c>
      <c r="GF6" s="68">
        <f t="shared" si="361"/>
        <v>49918</v>
      </c>
      <c r="GG6" s="68">
        <f t="shared" si="361"/>
        <v>49948</v>
      </c>
      <c r="GH6" s="68">
        <f t="shared" si="361"/>
        <v>49979</v>
      </c>
      <c r="GI6" s="68">
        <f t="shared" si="361"/>
        <v>50009</v>
      </c>
      <c r="GJ6" s="68">
        <f t="shared" si="361"/>
        <v>50040</v>
      </c>
      <c r="GK6" s="68">
        <f t="shared" si="361"/>
        <v>50071</v>
      </c>
      <c r="GL6" s="68">
        <f t="shared" si="361"/>
        <v>50099</v>
      </c>
      <c r="GM6" s="68">
        <f t="shared" si="361"/>
        <v>50130</v>
      </c>
      <c r="GN6" s="68">
        <f t="shared" si="361"/>
        <v>50160</v>
      </c>
      <c r="GO6" s="68">
        <f t="shared" si="361"/>
        <v>50191</v>
      </c>
      <c r="GP6" s="68">
        <f t="shared" si="361"/>
        <v>50221</v>
      </c>
      <c r="GQ6" s="68">
        <f t="shared" si="361"/>
        <v>50252</v>
      </c>
      <c r="GR6" s="68">
        <f t="shared" si="361"/>
        <v>50283</v>
      </c>
      <c r="GS6" s="68">
        <f t="shared" si="361"/>
        <v>50313</v>
      </c>
      <c r="GT6" s="68">
        <f t="shared" si="361"/>
        <v>50344</v>
      </c>
      <c r="GU6" s="68">
        <f t="shared" si="361"/>
        <v>50374</v>
      </c>
      <c r="GV6" s="68">
        <f t="shared" si="361"/>
        <v>50405</v>
      </c>
      <c r="GW6" s="68">
        <f t="shared" si="361"/>
        <v>50436</v>
      </c>
      <c r="GX6" s="68">
        <f t="shared" si="361"/>
        <v>50464</v>
      </c>
      <c r="GY6" s="68">
        <f t="shared" si="361"/>
        <v>50495</v>
      </c>
      <c r="GZ6" s="68">
        <f t="shared" si="361"/>
        <v>50525</v>
      </c>
      <c r="HA6" s="68">
        <f t="shared" si="361"/>
        <v>50556</v>
      </c>
      <c r="HB6" s="68">
        <f t="shared" si="361"/>
        <v>50586</v>
      </c>
      <c r="HC6" s="68">
        <f t="shared" si="361"/>
        <v>50617</v>
      </c>
      <c r="HD6" s="68">
        <f t="shared" si="361"/>
        <v>50648</v>
      </c>
      <c r="HE6" s="68">
        <f t="shared" si="361"/>
        <v>50678</v>
      </c>
      <c r="HF6" s="68">
        <f t="shared" ref="HF6:JQ6" si="362">EOMONTH(HF5,3)</f>
        <v>50709</v>
      </c>
      <c r="HG6" s="68">
        <f t="shared" si="362"/>
        <v>50739</v>
      </c>
      <c r="HH6" s="68">
        <f t="shared" si="362"/>
        <v>50770</v>
      </c>
      <c r="HI6" s="68">
        <f t="shared" si="362"/>
        <v>50801</v>
      </c>
      <c r="HJ6" s="68">
        <f t="shared" si="362"/>
        <v>50829</v>
      </c>
      <c r="HK6" s="68">
        <f t="shared" si="362"/>
        <v>50860</v>
      </c>
      <c r="HL6" s="68">
        <f t="shared" si="362"/>
        <v>50890</v>
      </c>
      <c r="HM6" s="68">
        <f t="shared" si="362"/>
        <v>50921</v>
      </c>
      <c r="HN6" s="68">
        <f t="shared" si="362"/>
        <v>50951</v>
      </c>
      <c r="HO6" s="68">
        <f t="shared" si="362"/>
        <v>50982</v>
      </c>
      <c r="HP6" s="68">
        <f t="shared" si="362"/>
        <v>51013</v>
      </c>
      <c r="HQ6" s="68">
        <f t="shared" si="362"/>
        <v>51043</v>
      </c>
      <c r="HR6" s="68">
        <f t="shared" si="362"/>
        <v>51074</v>
      </c>
      <c r="HS6" s="68">
        <f t="shared" si="362"/>
        <v>51104</v>
      </c>
      <c r="HT6" s="68">
        <f t="shared" si="362"/>
        <v>51135</v>
      </c>
      <c r="HU6" s="68">
        <f t="shared" si="362"/>
        <v>51166</v>
      </c>
      <c r="HV6" s="68">
        <f t="shared" si="362"/>
        <v>51195</v>
      </c>
      <c r="HW6" s="68">
        <f t="shared" si="362"/>
        <v>51226</v>
      </c>
      <c r="HX6" s="68">
        <f t="shared" si="362"/>
        <v>51256</v>
      </c>
      <c r="HY6" s="68">
        <f t="shared" si="362"/>
        <v>51287</v>
      </c>
      <c r="HZ6" s="68">
        <f t="shared" si="362"/>
        <v>51317</v>
      </c>
      <c r="IA6" s="68">
        <f t="shared" si="362"/>
        <v>51348</v>
      </c>
      <c r="IB6" s="68">
        <f t="shared" si="362"/>
        <v>51379</v>
      </c>
      <c r="IC6" s="68">
        <f t="shared" si="362"/>
        <v>51409</v>
      </c>
      <c r="ID6" s="68">
        <f t="shared" si="362"/>
        <v>51440</v>
      </c>
      <c r="IE6" s="68">
        <f t="shared" si="362"/>
        <v>51470</v>
      </c>
      <c r="IF6" s="68">
        <f t="shared" si="362"/>
        <v>51501</v>
      </c>
      <c r="IG6" s="68">
        <f t="shared" si="362"/>
        <v>51532</v>
      </c>
      <c r="IH6" s="68">
        <f t="shared" si="362"/>
        <v>51560</v>
      </c>
      <c r="II6" s="68">
        <f t="shared" si="362"/>
        <v>51591</v>
      </c>
      <c r="IJ6" s="68">
        <f t="shared" si="362"/>
        <v>51621</v>
      </c>
      <c r="IK6" s="68">
        <f t="shared" si="362"/>
        <v>51652</v>
      </c>
      <c r="IL6" s="68">
        <f t="shared" si="362"/>
        <v>51682</v>
      </c>
      <c r="IM6" s="68">
        <f t="shared" si="362"/>
        <v>51713</v>
      </c>
      <c r="IN6" s="68">
        <f t="shared" si="362"/>
        <v>51744</v>
      </c>
      <c r="IO6" s="68">
        <f t="shared" si="362"/>
        <v>51774</v>
      </c>
      <c r="IP6" s="68">
        <f t="shared" si="362"/>
        <v>51805</v>
      </c>
      <c r="IQ6" s="68">
        <f t="shared" si="362"/>
        <v>51835</v>
      </c>
      <c r="IR6" s="68">
        <f t="shared" si="362"/>
        <v>51866</v>
      </c>
      <c r="IS6" s="68">
        <f t="shared" si="362"/>
        <v>51897</v>
      </c>
      <c r="IT6" s="68">
        <f t="shared" si="362"/>
        <v>51925</v>
      </c>
      <c r="IU6" s="68">
        <f t="shared" si="362"/>
        <v>51956</v>
      </c>
      <c r="IV6" s="68">
        <f t="shared" si="362"/>
        <v>51986</v>
      </c>
      <c r="IW6" s="68">
        <f t="shared" si="362"/>
        <v>52017</v>
      </c>
      <c r="IX6" s="68">
        <f t="shared" si="362"/>
        <v>52047</v>
      </c>
      <c r="IY6" s="68">
        <f t="shared" si="362"/>
        <v>52078</v>
      </c>
      <c r="IZ6" s="68">
        <f t="shared" si="362"/>
        <v>52109</v>
      </c>
      <c r="JA6" s="68">
        <f t="shared" si="362"/>
        <v>52139</v>
      </c>
      <c r="JB6" s="68">
        <f t="shared" si="362"/>
        <v>52170</v>
      </c>
      <c r="JC6" s="68">
        <f t="shared" si="362"/>
        <v>52200</v>
      </c>
      <c r="JD6" s="68">
        <f t="shared" si="362"/>
        <v>52231</v>
      </c>
      <c r="JE6" s="68">
        <f t="shared" si="362"/>
        <v>52262</v>
      </c>
      <c r="JF6" s="68">
        <f t="shared" si="362"/>
        <v>52290</v>
      </c>
      <c r="JG6" s="68">
        <f t="shared" si="362"/>
        <v>52321</v>
      </c>
      <c r="JH6" s="68">
        <f t="shared" si="362"/>
        <v>52351</v>
      </c>
      <c r="JI6" s="68">
        <f t="shared" si="362"/>
        <v>52382</v>
      </c>
      <c r="JJ6" s="68">
        <f t="shared" si="362"/>
        <v>52412</v>
      </c>
      <c r="JK6" s="68">
        <f t="shared" si="362"/>
        <v>52443</v>
      </c>
      <c r="JL6" s="68">
        <f t="shared" si="362"/>
        <v>52474</v>
      </c>
      <c r="JM6" s="68">
        <f t="shared" si="362"/>
        <v>52504</v>
      </c>
      <c r="JN6" s="68">
        <f t="shared" si="362"/>
        <v>52535</v>
      </c>
      <c r="JO6" s="68">
        <f t="shared" si="362"/>
        <v>52565</v>
      </c>
      <c r="JP6" s="68">
        <f t="shared" si="362"/>
        <v>52596</v>
      </c>
      <c r="JQ6" s="68">
        <f t="shared" si="362"/>
        <v>52627</v>
      </c>
      <c r="JR6" s="68">
        <f t="shared" ref="JR6:MC6" si="363">EOMONTH(JR5,3)</f>
        <v>52656</v>
      </c>
      <c r="JS6" s="68">
        <f t="shared" si="363"/>
        <v>52687</v>
      </c>
      <c r="JT6" s="68">
        <f t="shared" si="363"/>
        <v>52717</v>
      </c>
      <c r="JU6" s="68">
        <f t="shared" si="363"/>
        <v>52748</v>
      </c>
      <c r="JV6" s="68">
        <f t="shared" si="363"/>
        <v>52778</v>
      </c>
      <c r="JW6" s="68">
        <f t="shared" si="363"/>
        <v>52809</v>
      </c>
      <c r="JX6" s="68">
        <f t="shared" si="363"/>
        <v>52840</v>
      </c>
      <c r="JY6" s="68">
        <f t="shared" si="363"/>
        <v>52870</v>
      </c>
      <c r="JZ6" s="68">
        <f t="shared" si="363"/>
        <v>52901</v>
      </c>
      <c r="KA6" s="68">
        <f t="shared" si="363"/>
        <v>52931</v>
      </c>
      <c r="KB6" s="68">
        <f t="shared" si="363"/>
        <v>52962</v>
      </c>
      <c r="KC6" s="68">
        <f t="shared" si="363"/>
        <v>52993</v>
      </c>
      <c r="KD6" s="68">
        <f t="shared" si="363"/>
        <v>53021</v>
      </c>
      <c r="KE6" s="68">
        <f t="shared" si="363"/>
        <v>53052</v>
      </c>
      <c r="KF6" s="68">
        <f t="shared" si="363"/>
        <v>53082</v>
      </c>
      <c r="KG6" s="68">
        <f t="shared" si="363"/>
        <v>53113</v>
      </c>
      <c r="KH6" s="68">
        <f t="shared" si="363"/>
        <v>53143</v>
      </c>
      <c r="KI6" s="68">
        <f t="shared" si="363"/>
        <v>53174</v>
      </c>
      <c r="KJ6" s="68">
        <f t="shared" si="363"/>
        <v>53205</v>
      </c>
      <c r="KK6" s="68">
        <f t="shared" si="363"/>
        <v>53235</v>
      </c>
      <c r="KL6" s="68">
        <f t="shared" si="363"/>
        <v>53266</v>
      </c>
      <c r="KM6" s="68">
        <f t="shared" si="363"/>
        <v>53296</v>
      </c>
      <c r="KN6" s="68">
        <f t="shared" si="363"/>
        <v>53327</v>
      </c>
      <c r="KO6" s="68">
        <f t="shared" si="363"/>
        <v>53358</v>
      </c>
      <c r="KP6" s="68">
        <f t="shared" si="363"/>
        <v>53386</v>
      </c>
      <c r="KQ6" s="68">
        <f t="shared" si="363"/>
        <v>53417</v>
      </c>
      <c r="KR6" s="68">
        <f t="shared" si="363"/>
        <v>53447</v>
      </c>
      <c r="KS6" s="68">
        <f t="shared" si="363"/>
        <v>53478</v>
      </c>
      <c r="KT6" s="68">
        <f t="shared" si="363"/>
        <v>53508</v>
      </c>
      <c r="KU6" s="68">
        <f t="shared" si="363"/>
        <v>53539</v>
      </c>
      <c r="KV6" s="68">
        <f t="shared" si="363"/>
        <v>53570</v>
      </c>
      <c r="KW6" s="68">
        <f t="shared" si="363"/>
        <v>53600</v>
      </c>
      <c r="KX6" s="68">
        <f t="shared" si="363"/>
        <v>53631</v>
      </c>
      <c r="KY6" s="68">
        <f t="shared" si="363"/>
        <v>53661</v>
      </c>
      <c r="KZ6" s="68">
        <f t="shared" si="363"/>
        <v>53692</v>
      </c>
      <c r="LA6" s="68">
        <f t="shared" si="363"/>
        <v>53723</v>
      </c>
      <c r="LB6" s="68">
        <f t="shared" si="363"/>
        <v>53751</v>
      </c>
      <c r="LC6" s="68">
        <f t="shared" si="363"/>
        <v>53782</v>
      </c>
      <c r="LD6" s="68">
        <f t="shared" si="363"/>
        <v>53812</v>
      </c>
      <c r="LE6" s="68">
        <f t="shared" si="363"/>
        <v>53843</v>
      </c>
      <c r="LF6" s="68">
        <f t="shared" si="363"/>
        <v>53873</v>
      </c>
      <c r="LG6" s="68">
        <f t="shared" si="363"/>
        <v>53904</v>
      </c>
      <c r="LH6" s="68">
        <f t="shared" si="363"/>
        <v>53935</v>
      </c>
      <c r="LI6" s="68">
        <f t="shared" si="363"/>
        <v>53965</v>
      </c>
      <c r="LJ6" s="68">
        <f t="shared" si="363"/>
        <v>53996</v>
      </c>
      <c r="LK6" s="68">
        <f t="shared" si="363"/>
        <v>54026</v>
      </c>
      <c r="LL6" s="68">
        <f t="shared" si="363"/>
        <v>54057</v>
      </c>
      <c r="LM6" s="68">
        <f t="shared" si="363"/>
        <v>54088</v>
      </c>
      <c r="LN6" s="68">
        <f t="shared" si="363"/>
        <v>54117</v>
      </c>
      <c r="LO6" s="68">
        <f t="shared" si="363"/>
        <v>54148</v>
      </c>
      <c r="LP6" s="68">
        <f t="shared" si="363"/>
        <v>54178</v>
      </c>
      <c r="LQ6" s="68">
        <f t="shared" si="363"/>
        <v>54209</v>
      </c>
      <c r="LR6" s="68">
        <f t="shared" si="363"/>
        <v>54239</v>
      </c>
      <c r="LS6" s="68">
        <f t="shared" si="363"/>
        <v>54270</v>
      </c>
      <c r="LT6" s="68">
        <f t="shared" si="363"/>
        <v>54301</v>
      </c>
      <c r="LU6" s="68">
        <f t="shared" si="363"/>
        <v>54331</v>
      </c>
      <c r="LV6" s="68">
        <f t="shared" si="363"/>
        <v>54362</v>
      </c>
      <c r="LW6" s="68">
        <f t="shared" si="363"/>
        <v>54392</v>
      </c>
      <c r="LX6" s="68">
        <f t="shared" si="363"/>
        <v>54423</v>
      </c>
      <c r="LY6" s="68">
        <f t="shared" si="363"/>
        <v>54454</v>
      </c>
      <c r="LZ6" s="68">
        <f t="shared" si="363"/>
        <v>54482</v>
      </c>
      <c r="MA6" s="68">
        <f t="shared" si="363"/>
        <v>54513</v>
      </c>
      <c r="MB6" s="68">
        <f t="shared" si="363"/>
        <v>54543</v>
      </c>
      <c r="MC6" s="68">
        <f t="shared" si="363"/>
        <v>54574</v>
      </c>
      <c r="MD6" s="68">
        <f t="shared" ref="MD6:MY6" si="364">EOMONTH(MD5,3)</f>
        <v>54604</v>
      </c>
      <c r="ME6" s="68">
        <f t="shared" si="364"/>
        <v>54635</v>
      </c>
      <c r="MF6" s="68">
        <f t="shared" si="364"/>
        <v>54666</v>
      </c>
      <c r="MG6" s="68">
        <f t="shared" si="364"/>
        <v>54696</v>
      </c>
      <c r="MH6" s="68">
        <f t="shared" si="364"/>
        <v>54727</v>
      </c>
      <c r="MI6" s="68">
        <f t="shared" si="364"/>
        <v>54757</v>
      </c>
      <c r="MJ6" s="68">
        <f t="shared" si="364"/>
        <v>54788</v>
      </c>
      <c r="MK6" s="68">
        <f t="shared" si="364"/>
        <v>54819</v>
      </c>
      <c r="ML6" s="68">
        <f t="shared" si="364"/>
        <v>54847</v>
      </c>
      <c r="MM6" s="68">
        <f t="shared" si="364"/>
        <v>54878</v>
      </c>
      <c r="MN6" s="68">
        <f t="shared" si="364"/>
        <v>54908</v>
      </c>
      <c r="MO6" s="68">
        <f t="shared" si="364"/>
        <v>54939</v>
      </c>
      <c r="MP6" s="68">
        <f t="shared" si="364"/>
        <v>54969</v>
      </c>
      <c r="MQ6" s="68">
        <f t="shared" si="364"/>
        <v>55000</v>
      </c>
      <c r="MR6" s="68">
        <f t="shared" si="364"/>
        <v>55031</v>
      </c>
      <c r="MS6" s="68">
        <f t="shared" si="364"/>
        <v>55061</v>
      </c>
      <c r="MT6" s="68">
        <f t="shared" si="364"/>
        <v>55092</v>
      </c>
      <c r="MU6" s="68">
        <f t="shared" si="364"/>
        <v>55122</v>
      </c>
      <c r="MV6" s="68">
        <f t="shared" si="364"/>
        <v>55153</v>
      </c>
      <c r="MW6" s="68">
        <f t="shared" si="364"/>
        <v>55184</v>
      </c>
      <c r="MX6" s="68">
        <f t="shared" si="364"/>
        <v>55212</v>
      </c>
      <c r="MY6" s="68">
        <f t="shared" si="364"/>
        <v>55243</v>
      </c>
    </row>
    <row r="7" spans="1:363" x14ac:dyDescent="0.25">
      <c r="A7" s="175"/>
      <c r="B7" s="70"/>
      <c r="C7" s="114" t="s">
        <v>185</v>
      </c>
      <c r="D7" s="133" t="s">
        <v>186</v>
      </c>
      <c r="E7" s="133" t="s">
        <v>186</v>
      </c>
      <c r="F7" s="133" t="s">
        <v>186</v>
      </c>
      <c r="G7" s="133" t="s">
        <v>187</v>
      </c>
      <c r="H7" s="133" t="s">
        <v>187</v>
      </c>
      <c r="I7" s="133" t="s">
        <v>187</v>
      </c>
      <c r="J7" s="135" t="s">
        <v>188</v>
      </c>
      <c r="K7" s="135" t="s">
        <v>188</v>
      </c>
      <c r="L7" s="135" t="s">
        <v>188</v>
      </c>
      <c r="M7" s="135" t="s">
        <v>189</v>
      </c>
      <c r="N7" s="135" t="s">
        <v>189</v>
      </c>
      <c r="O7" s="135" t="s">
        <v>189</v>
      </c>
      <c r="P7" s="135" t="s">
        <v>190</v>
      </c>
      <c r="Q7" s="135" t="s">
        <v>190</v>
      </c>
      <c r="R7" s="135" t="s">
        <v>190</v>
      </c>
      <c r="S7" s="135" t="s">
        <v>191</v>
      </c>
      <c r="T7" s="135" t="s">
        <v>191</v>
      </c>
      <c r="U7" s="135" t="s">
        <v>191</v>
      </c>
      <c r="V7" s="68" t="s">
        <v>192</v>
      </c>
      <c r="W7" s="68" t="s">
        <v>192</v>
      </c>
      <c r="X7" s="68" t="s">
        <v>192</v>
      </c>
      <c r="Y7" s="68" t="s">
        <v>193</v>
      </c>
      <c r="Z7" s="68" t="s">
        <v>193</v>
      </c>
      <c r="AA7" s="68" t="s">
        <v>193</v>
      </c>
      <c r="AB7" s="68" t="s">
        <v>194</v>
      </c>
      <c r="AC7" s="68" t="s">
        <v>194</v>
      </c>
      <c r="AD7" s="68" t="s">
        <v>194</v>
      </c>
      <c r="AE7" s="68" t="s">
        <v>195</v>
      </c>
      <c r="AF7" s="68" t="s">
        <v>195</v>
      </c>
      <c r="AG7" s="68" t="s">
        <v>195</v>
      </c>
      <c r="AH7" s="68" t="s">
        <v>196</v>
      </c>
      <c r="AI7" s="68" t="s">
        <v>196</v>
      </c>
      <c r="AJ7" s="68" t="s">
        <v>196</v>
      </c>
      <c r="AK7" s="68" t="s">
        <v>197</v>
      </c>
      <c r="AL7" s="68" t="s">
        <v>197</v>
      </c>
      <c r="AM7" s="68" t="s">
        <v>197</v>
      </c>
      <c r="AN7" s="68" t="s">
        <v>198</v>
      </c>
      <c r="AO7" s="68" t="s">
        <v>198</v>
      </c>
      <c r="AP7" s="68" t="s">
        <v>198</v>
      </c>
      <c r="AQ7" s="68" t="s">
        <v>199</v>
      </c>
      <c r="AR7" s="68" t="s">
        <v>199</v>
      </c>
      <c r="AS7" s="68" t="s">
        <v>199</v>
      </c>
      <c r="AT7" s="68" t="s">
        <v>200</v>
      </c>
      <c r="AU7" s="68" t="s">
        <v>200</v>
      </c>
      <c r="AV7" s="68" t="s">
        <v>200</v>
      </c>
      <c r="AW7" s="68" t="s">
        <v>201</v>
      </c>
      <c r="AX7" s="68" t="s">
        <v>201</v>
      </c>
      <c r="AY7" s="68" t="s">
        <v>201</v>
      </c>
      <c r="AZ7" s="68"/>
      <c r="BA7" s="68"/>
      <c r="BB7" s="68"/>
      <c r="BC7" s="68"/>
      <c r="BD7" s="68"/>
      <c r="BE7" s="68"/>
      <c r="BF7" s="68"/>
      <c r="BG7" s="68"/>
      <c r="BH7" s="68"/>
      <c r="BI7" s="68"/>
      <c r="BJ7" s="68"/>
      <c r="BK7" s="68"/>
      <c r="BL7" s="68"/>
      <c r="BM7" s="68"/>
      <c r="BN7" s="68"/>
      <c r="BO7" s="68"/>
      <c r="BP7" s="68"/>
      <c r="BQ7" s="68"/>
      <c r="BR7" s="68"/>
      <c r="BS7" s="68"/>
      <c r="BT7" s="68"/>
      <c r="BU7" s="68"/>
      <c r="BV7" s="68"/>
      <c r="BW7" s="68"/>
      <c r="BX7" s="68"/>
      <c r="BY7" s="68"/>
      <c r="BZ7" s="68"/>
      <c r="CA7" s="68"/>
      <c r="CB7" s="68"/>
      <c r="CC7" s="68"/>
      <c r="CD7" s="68"/>
      <c r="CE7" s="68"/>
      <c r="CF7" s="68"/>
      <c r="CG7" s="68"/>
      <c r="CH7" s="68"/>
      <c r="CI7" s="68"/>
      <c r="CJ7" s="68"/>
      <c r="CK7" s="68"/>
      <c r="CL7" s="68"/>
      <c r="CM7" s="68"/>
      <c r="CN7" s="68"/>
      <c r="CO7" s="68"/>
      <c r="CP7" s="68"/>
      <c r="CQ7" s="68"/>
      <c r="CR7" s="68"/>
      <c r="CS7" s="68"/>
      <c r="CT7" s="68"/>
      <c r="CU7" s="68"/>
      <c r="CV7" s="68"/>
      <c r="CW7" s="68"/>
      <c r="CX7" s="68"/>
      <c r="CY7" s="68"/>
      <c r="CZ7" s="68"/>
      <c r="DA7" s="68"/>
      <c r="DB7" s="68"/>
      <c r="DC7" s="68"/>
      <c r="DD7" s="68"/>
      <c r="DE7" s="68"/>
      <c r="DF7" s="68"/>
      <c r="DG7" s="68"/>
      <c r="DH7" s="68"/>
      <c r="DI7" s="68"/>
      <c r="DJ7" s="68"/>
      <c r="DK7" s="68"/>
      <c r="DL7" s="68"/>
      <c r="DM7" s="68"/>
      <c r="DN7" s="68"/>
      <c r="DO7" s="68"/>
      <c r="DP7" s="68"/>
      <c r="DQ7" s="68"/>
      <c r="DR7" s="68"/>
      <c r="DS7" s="68"/>
      <c r="DT7" s="68"/>
      <c r="DU7" s="68"/>
      <c r="DV7" s="68"/>
      <c r="DW7" s="68"/>
      <c r="DX7" s="68"/>
      <c r="DY7" s="68"/>
      <c r="DZ7" s="68"/>
      <c r="EA7" s="68"/>
      <c r="EB7" s="68"/>
      <c r="EC7" s="68"/>
      <c r="ED7" s="68"/>
      <c r="EE7" s="68"/>
      <c r="EF7" s="68"/>
      <c r="EG7" s="68"/>
      <c r="EH7" s="68"/>
      <c r="EI7" s="68"/>
      <c r="EJ7" s="68"/>
      <c r="EK7" s="68"/>
      <c r="EL7" s="68"/>
      <c r="EM7" s="68"/>
      <c r="EN7" s="68"/>
      <c r="EO7" s="68"/>
      <c r="EP7" s="68"/>
      <c r="EQ7" s="68"/>
      <c r="ER7" s="68"/>
      <c r="ES7" s="68"/>
      <c r="ET7" s="68"/>
      <c r="EU7" s="68"/>
      <c r="EV7" s="68"/>
      <c r="EW7" s="68"/>
      <c r="EX7" s="68"/>
      <c r="EY7" s="68"/>
      <c r="EZ7" s="68"/>
      <c r="FA7" s="68"/>
      <c r="FB7" s="68"/>
      <c r="FC7" s="68"/>
      <c r="FD7" s="68"/>
      <c r="FE7" s="68"/>
      <c r="FF7" s="68"/>
      <c r="FG7" s="68"/>
      <c r="FH7" s="68"/>
      <c r="FI7" s="68"/>
      <c r="FJ7" s="68"/>
      <c r="FK7" s="68"/>
      <c r="FL7" s="68"/>
      <c r="FM7" s="68"/>
      <c r="FN7" s="68"/>
      <c r="FO7" s="68"/>
      <c r="FP7" s="68"/>
      <c r="FQ7" s="68"/>
      <c r="FR7" s="68"/>
      <c r="FS7" s="68"/>
      <c r="FT7" s="68"/>
      <c r="FU7" s="68"/>
      <c r="FV7" s="68"/>
      <c r="FW7" s="68"/>
      <c r="FX7" s="68"/>
      <c r="FY7" s="68"/>
      <c r="FZ7" s="68"/>
      <c r="GA7" s="68"/>
      <c r="GB7" s="68"/>
      <c r="GC7" s="68"/>
      <c r="GD7" s="68"/>
      <c r="GE7" s="68"/>
      <c r="GF7" s="68"/>
      <c r="GG7" s="68"/>
      <c r="GH7" s="68"/>
      <c r="GI7" s="68"/>
      <c r="GJ7" s="68"/>
      <c r="GK7" s="68"/>
      <c r="GL7" s="68"/>
      <c r="GM7" s="68"/>
      <c r="GN7" s="68"/>
      <c r="GO7" s="68"/>
      <c r="GP7" s="68"/>
      <c r="GQ7" s="68"/>
      <c r="GR7" s="68"/>
      <c r="GS7" s="68"/>
      <c r="GT7" s="68"/>
      <c r="GU7" s="68"/>
      <c r="GV7" s="68"/>
      <c r="GW7" s="68"/>
      <c r="GX7" s="68"/>
      <c r="GY7" s="68"/>
      <c r="GZ7" s="68"/>
      <c r="HA7" s="68"/>
      <c r="HB7" s="68"/>
      <c r="HC7" s="68"/>
      <c r="HD7" s="68"/>
      <c r="HE7" s="68"/>
      <c r="HF7" s="68"/>
      <c r="HG7" s="68"/>
      <c r="HH7" s="68"/>
      <c r="HI7" s="68"/>
      <c r="HJ7" s="68"/>
      <c r="HK7" s="68"/>
      <c r="HL7" s="68"/>
      <c r="HM7" s="68"/>
      <c r="HN7" s="68"/>
      <c r="HO7" s="68"/>
      <c r="HP7" s="68"/>
      <c r="HQ7" s="68"/>
      <c r="HR7" s="68"/>
      <c r="HS7" s="68"/>
      <c r="HT7" s="68"/>
      <c r="HU7" s="68"/>
      <c r="HV7" s="68"/>
      <c r="HW7" s="68"/>
      <c r="HX7" s="68"/>
      <c r="HY7" s="68"/>
      <c r="HZ7" s="68"/>
      <c r="IA7" s="68"/>
      <c r="IB7" s="68"/>
      <c r="IC7" s="68"/>
      <c r="ID7" s="68"/>
      <c r="IE7" s="68"/>
      <c r="IF7" s="68"/>
      <c r="IG7" s="68"/>
      <c r="IH7" s="68"/>
      <c r="II7" s="68"/>
      <c r="IJ7" s="68"/>
      <c r="IK7" s="68"/>
      <c r="IL7" s="68"/>
      <c r="IM7" s="68"/>
      <c r="IN7" s="68"/>
      <c r="IO7" s="68"/>
      <c r="IP7" s="68"/>
      <c r="IQ7" s="68"/>
      <c r="IR7" s="68"/>
      <c r="IS7" s="68"/>
      <c r="IT7" s="68"/>
      <c r="IU7" s="68"/>
      <c r="IV7" s="68"/>
      <c r="IW7" s="68"/>
      <c r="IX7" s="68"/>
      <c r="IY7" s="68"/>
      <c r="IZ7" s="68"/>
      <c r="JA7" s="68"/>
      <c r="JB7" s="68"/>
      <c r="JC7" s="68"/>
      <c r="JD7" s="68"/>
      <c r="JE7" s="68"/>
      <c r="JF7" s="68"/>
      <c r="JG7" s="68"/>
      <c r="JH7" s="68"/>
      <c r="JI7" s="68"/>
      <c r="JJ7" s="68"/>
      <c r="JK7" s="68"/>
      <c r="JL7" s="68"/>
      <c r="JM7" s="68"/>
      <c r="JN7" s="68"/>
      <c r="JO7" s="68"/>
      <c r="JP7" s="68"/>
      <c r="JQ7" s="68"/>
      <c r="JR7" s="68"/>
      <c r="JS7" s="68"/>
      <c r="JT7" s="68"/>
      <c r="JU7" s="68"/>
      <c r="JV7" s="68"/>
      <c r="JW7" s="68"/>
      <c r="JX7" s="68"/>
      <c r="JY7" s="68"/>
      <c r="JZ7" s="68"/>
      <c r="KA7" s="68"/>
      <c r="KB7" s="68"/>
      <c r="KC7" s="68"/>
      <c r="KD7" s="68"/>
      <c r="KE7" s="68"/>
      <c r="KF7" s="68"/>
      <c r="KG7" s="68"/>
      <c r="KH7" s="68"/>
      <c r="KI7" s="68"/>
      <c r="KJ7" s="68"/>
      <c r="KK7" s="68"/>
      <c r="KL7" s="68"/>
      <c r="KM7" s="68"/>
      <c r="KN7" s="68"/>
      <c r="KO7" s="68"/>
      <c r="KP7" s="68"/>
      <c r="KQ7" s="68"/>
      <c r="KR7" s="68"/>
      <c r="KS7" s="68"/>
      <c r="KT7" s="68"/>
      <c r="KU7" s="68"/>
      <c r="KV7" s="68"/>
      <c r="KW7" s="68"/>
      <c r="KX7" s="68"/>
      <c r="KY7" s="68"/>
      <c r="KZ7" s="68"/>
      <c r="LA7" s="68"/>
      <c r="LB7" s="68"/>
      <c r="LC7" s="68"/>
      <c r="LD7" s="68"/>
      <c r="LE7" s="68"/>
      <c r="LF7" s="68"/>
      <c r="LG7" s="68"/>
      <c r="LH7" s="68"/>
      <c r="LI7" s="68"/>
      <c r="LJ7" s="68"/>
      <c r="LK7" s="68"/>
      <c r="LL7" s="68"/>
      <c r="LM7" s="68"/>
      <c r="LN7" s="68"/>
      <c r="LO7" s="68"/>
      <c r="LP7" s="68"/>
      <c r="LQ7" s="68"/>
      <c r="LR7" s="68"/>
      <c r="LS7" s="68"/>
      <c r="LT7" s="68"/>
      <c r="LU7" s="68"/>
      <c r="LV7" s="68"/>
      <c r="LW7" s="68"/>
      <c r="LX7" s="68"/>
      <c r="LY7" s="68"/>
      <c r="LZ7" s="68"/>
      <c r="MA7" s="68"/>
      <c r="MB7" s="68"/>
      <c r="MC7" s="68"/>
      <c r="MD7" s="68"/>
      <c r="ME7" s="68"/>
      <c r="MF7" s="68"/>
      <c r="MG7" s="68"/>
      <c r="MH7" s="68"/>
      <c r="MI7" s="68"/>
      <c r="MJ7" s="68"/>
      <c r="MK7" s="68"/>
      <c r="ML7" s="68"/>
      <c r="MM7" s="68"/>
      <c r="MN7" s="68"/>
      <c r="MO7" s="68"/>
      <c r="MP7" s="68"/>
      <c r="MQ7" s="68"/>
      <c r="MR7" s="68"/>
      <c r="MS7" s="68"/>
      <c r="MT7" s="68"/>
      <c r="MU7" s="68"/>
      <c r="MV7" s="68"/>
      <c r="MW7" s="68"/>
      <c r="MX7" s="68"/>
      <c r="MY7" s="68"/>
    </row>
    <row r="8" spans="1:363" x14ac:dyDescent="0.25">
      <c r="A8" s="175"/>
      <c r="B8" s="70"/>
      <c r="C8" s="114" t="s">
        <v>202</v>
      </c>
      <c r="D8" s="133">
        <v>44377</v>
      </c>
      <c r="E8" s="133">
        <f t="shared" ref="E8:V8" si="365">+EOMONTH(E6,2)</f>
        <v>44377</v>
      </c>
      <c r="F8" s="133">
        <f t="shared" si="365"/>
        <v>44377</v>
      </c>
      <c r="G8" s="133">
        <f t="shared" si="365"/>
        <v>44469</v>
      </c>
      <c r="H8" s="133">
        <f t="shared" si="365"/>
        <v>44469</v>
      </c>
      <c r="I8" s="133">
        <f t="shared" si="365"/>
        <v>44469</v>
      </c>
      <c r="J8" s="135">
        <f t="shared" si="365"/>
        <v>44561</v>
      </c>
      <c r="K8" s="135">
        <f t="shared" si="365"/>
        <v>44561</v>
      </c>
      <c r="L8" s="135">
        <f t="shared" si="365"/>
        <v>44561</v>
      </c>
      <c r="M8" s="135">
        <f t="shared" si="365"/>
        <v>44651</v>
      </c>
      <c r="N8" s="135">
        <f t="shared" si="365"/>
        <v>44651</v>
      </c>
      <c r="O8" s="135">
        <f t="shared" si="365"/>
        <v>44651</v>
      </c>
      <c r="P8" s="135">
        <f t="shared" si="365"/>
        <v>44742</v>
      </c>
      <c r="Q8" s="135">
        <f t="shared" si="365"/>
        <v>44742</v>
      </c>
      <c r="R8" s="135">
        <f t="shared" si="365"/>
        <v>44742</v>
      </c>
      <c r="S8" s="135">
        <f t="shared" si="365"/>
        <v>44834</v>
      </c>
      <c r="T8" s="135">
        <f t="shared" si="365"/>
        <v>44834</v>
      </c>
      <c r="U8" s="135">
        <f t="shared" si="365"/>
        <v>44834</v>
      </c>
      <c r="V8" s="68">
        <f t="shared" si="365"/>
        <v>44926</v>
      </c>
      <c r="W8" s="68">
        <f t="shared" ref="W8:CH8" si="366">+EOMONTH(W6,2)</f>
        <v>44957</v>
      </c>
      <c r="X8" s="68">
        <f t="shared" si="366"/>
        <v>44985</v>
      </c>
      <c r="Y8" s="68">
        <f t="shared" si="366"/>
        <v>45016</v>
      </c>
      <c r="Z8" s="68">
        <f t="shared" si="366"/>
        <v>45046</v>
      </c>
      <c r="AA8" s="68">
        <f t="shared" si="366"/>
        <v>45077</v>
      </c>
      <c r="AB8" s="68">
        <f t="shared" si="366"/>
        <v>45107</v>
      </c>
      <c r="AC8" s="68">
        <f t="shared" si="366"/>
        <v>45138</v>
      </c>
      <c r="AD8" s="68">
        <f t="shared" si="366"/>
        <v>45169</v>
      </c>
      <c r="AE8" s="68">
        <f t="shared" si="366"/>
        <v>45199</v>
      </c>
      <c r="AF8" s="68">
        <f t="shared" si="366"/>
        <v>45230</v>
      </c>
      <c r="AG8" s="68">
        <f t="shared" si="366"/>
        <v>45260</v>
      </c>
      <c r="AH8" s="68">
        <f t="shared" si="366"/>
        <v>45291</v>
      </c>
      <c r="AI8" s="68">
        <f t="shared" si="366"/>
        <v>45322</v>
      </c>
      <c r="AJ8" s="68">
        <f t="shared" si="366"/>
        <v>45351</v>
      </c>
      <c r="AK8" s="68">
        <f t="shared" si="366"/>
        <v>45382</v>
      </c>
      <c r="AL8" s="68">
        <f t="shared" si="366"/>
        <v>45412</v>
      </c>
      <c r="AM8" s="68">
        <f t="shared" si="366"/>
        <v>45443</v>
      </c>
      <c r="AN8" s="68">
        <f t="shared" si="366"/>
        <v>45473</v>
      </c>
      <c r="AO8" s="68">
        <f t="shared" si="366"/>
        <v>45504</v>
      </c>
      <c r="AP8" s="68">
        <f t="shared" si="366"/>
        <v>45535</v>
      </c>
      <c r="AQ8" s="68">
        <f t="shared" si="366"/>
        <v>45565</v>
      </c>
      <c r="AR8" s="68">
        <f t="shared" si="366"/>
        <v>45596</v>
      </c>
      <c r="AS8" s="68">
        <f t="shared" si="366"/>
        <v>45626</v>
      </c>
      <c r="AT8" s="68">
        <f t="shared" si="366"/>
        <v>45657</v>
      </c>
      <c r="AU8" s="68">
        <f t="shared" si="366"/>
        <v>45688</v>
      </c>
      <c r="AV8" s="68">
        <f t="shared" si="366"/>
        <v>45716</v>
      </c>
      <c r="AW8" s="68">
        <f t="shared" si="366"/>
        <v>45747</v>
      </c>
      <c r="AX8" s="68">
        <f t="shared" si="366"/>
        <v>45777</v>
      </c>
      <c r="AY8" s="68">
        <f t="shared" si="366"/>
        <v>45808</v>
      </c>
      <c r="AZ8" s="68">
        <f t="shared" si="366"/>
        <v>45838</v>
      </c>
      <c r="BA8" s="68">
        <f t="shared" si="366"/>
        <v>45869</v>
      </c>
      <c r="BB8" s="68">
        <f t="shared" si="366"/>
        <v>45900</v>
      </c>
      <c r="BC8" s="68">
        <f t="shared" si="366"/>
        <v>45930</v>
      </c>
      <c r="BD8" s="68">
        <f t="shared" si="366"/>
        <v>45961</v>
      </c>
      <c r="BE8" s="68">
        <f t="shared" si="366"/>
        <v>45991</v>
      </c>
      <c r="BF8" s="68">
        <f t="shared" si="366"/>
        <v>46022</v>
      </c>
      <c r="BG8" s="68">
        <f t="shared" si="366"/>
        <v>46053</v>
      </c>
      <c r="BH8" s="68">
        <f t="shared" si="366"/>
        <v>46081</v>
      </c>
      <c r="BI8" s="68">
        <f t="shared" si="366"/>
        <v>46112</v>
      </c>
      <c r="BJ8" s="68">
        <f t="shared" si="366"/>
        <v>46142</v>
      </c>
      <c r="BK8" s="68">
        <f t="shared" si="366"/>
        <v>46173</v>
      </c>
      <c r="BL8" s="68">
        <f t="shared" si="366"/>
        <v>46203</v>
      </c>
      <c r="BM8" s="68">
        <f t="shared" si="366"/>
        <v>46234</v>
      </c>
      <c r="BN8" s="68">
        <f t="shared" si="366"/>
        <v>46265</v>
      </c>
      <c r="BO8" s="68">
        <f t="shared" si="366"/>
        <v>46295</v>
      </c>
      <c r="BP8" s="68">
        <f t="shared" si="366"/>
        <v>46326</v>
      </c>
      <c r="BQ8" s="68">
        <f t="shared" si="366"/>
        <v>46356</v>
      </c>
      <c r="BR8" s="68">
        <f t="shared" si="366"/>
        <v>46387</v>
      </c>
      <c r="BS8" s="68">
        <f t="shared" si="366"/>
        <v>46418</v>
      </c>
      <c r="BT8" s="68">
        <f t="shared" si="366"/>
        <v>46446</v>
      </c>
      <c r="BU8" s="68">
        <f t="shared" si="366"/>
        <v>46477</v>
      </c>
      <c r="BV8" s="68">
        <f t="shared" si="366"/>
        <v>46507</v>
      </c>
      <c r="BW8" s="68">
        <f t="shared" si="366"/>
        <v>46538</v>
      </c>
      <c r="BX8" s="68">
        <f t="shared" si="366"/>
        <v>46568</v>
      </c>
      <c r="BY8" s="68">
        <f t="shared" si="366"/>
        <v>46599</v>
      </c>
      <c r="BZ8" s="68">
        <f t="shared" si="366"/>
        <v>46630</v>
      </c>
      <c r="CA8" s="68">
        <f t="shared" si="366"/>
        <v>46660</v>
      </c>
      <c r="CB8" s="68">
        <f t="shared" si="366"/>
        <v>46691</v>
      </c>
      <c r="CC8" s="68">
        <f t="shared" si="366"/>
        <v>46721</v>
      </c>
      <c r="CD8" s="68">
        <f t="shared" si="366"/>
        <v>46752</v>
      </c>
      <c r="CE8" s="68">
        <f t="shared" si="366"/>
        <v>46783</v>
      </c>
      <c r="CF8" s="68">
        <f t="shared" si="366"/>
        <v>46812</v>
      </c>
      <c r="CG8" s="68">
        <f t="shared" si="366"/>
        <v>46843</v>
      </c>
      <c r="CH8" s="68">
        <f t="shared" si="366"/>
        <v>46873</v>
      </c>
      <c r="CI8" s="68">
        <f t="shared" ref="CI8:ET8" si="367">+EOMONTH(CI6,2)</f>
        <v>46904</v>
      </c>
      <c r="CJ8" s="68">
        <f t="shared" si="367"/>
        <v>46934</v>
      </c>
      <c r="CK8" s="68">
        <f t="shared" si="367"/>
        <v>46965</v>
      </c>
      <c r="CL8" s="68">
        <f t="shared" si="367"/>
        <v>46996</v>
      </c>
      <c r="CM8" s="68">
        <f t="shared" si="367"/>
        <v>47026</v>
      </c>
      <c r="CN8" s="68">
        <f t="shared" si="367"/>
        <v>47057</v>
      </c>
      <c r="CO8" s="68">
        <f t="shared" si="367"/>
        <v>47087</v>
      </c>
      <c r="CP8" s="68">
        <f t="shared" si="367"/>
        <v>47118</v>
      </c>
      <c r="CQ8" s="68">
        <f t="shared" si="367"/>
        <v>47149</v>
      </c>
      <c r="CR8" s="68">
        <f t="shared" si="367"/>
        <v>47177</v>
      </c>
      <c r="CS8" s="68">
        <f t="shared" si="367"/>
        <v>47208</v>
      </c>
      <c r="CT8" s="68">
        <f t="shared" si="367"/>
        <v>47238</v>
      </c>
      <c r="CU8" s="68">
        <f t="shared" si="367"/>
        <v>47269</v>
      </c>
      <c r="CV8" s="68">
        <f t="shared" si="367"/>
        <v>47299</v>
      </c>
      <c r="CW8" s="68">
        <f t="shared" si="367"/>
        <v>47330</v>
      </c>
      <c r="CX8" s="68">
        <f t="shared" si="367"/>
        <v>47361</v>
      </c>
      <c r="CY8" s="68">
        <f t="shared" si="367"/>
        <v>47391</v>
      </c>
      <c r="CZ8" s="68">
        <f t="shared" si="367"/>
        <v>47422</v>
      </c>
      <c r="DA8" s="68">
        <f t="shared" si="367"/>
        <v>47452</v>
      </c>
      <c r="DB8" s="68">
        <f t="shared" si="367"/>
        <v>47483</v>
      </c>
      <c r="DC8" s="68">
        <f t="shared" si="367"/>
        <v>47514</v>
      </c>
      <c r="DD8" s="68">
        <f t="shared" si="367"/>
        <v>47542</v>
      </c>
      <c r="DE8" s="68">
        <f t="shared" si="367"/>
        <v>47573</v>
      </c>
      <c r="DF8" s="68">
        <f t="shared" si="367"/>
        <v>47603</v>
      </c>
      <c r="DG8" s="68">
        <f t="shared" si="367"/>
        <v>47634</v>
      </c>
      <c r="DH8" s="68">
        <f t="shared" si="367"/>
        <v>47664</v>
      </c>
      <c r="DI8" s="68">
        <f t="shared" si="367"/>
        <v>47695</v>
      </c>
      <c r="DJ8" s="68">
        <f t="shared" si="367"/>
        <v>47726</v>
      </c>
      <c r="DK8" s="68">
        <f t="shared" si="367"/>
        <v>47756</v>
      </c>
      <c r="DL8" s="68">
        <f t="shared" si="367"/>
        <v>47787</v>
      </c>
      <c r="DM8" s="68">
        <f t="shared" si="367"/>
        <v>47817</v>
      </c>
      <c r="DN8" s="68">
        <f t="shared" si="367"/>
        <v>47848</v>
      </c>
      <c r="DO8" s="68">
        <f t="shared" si="367"/>
        <v>47879</v>
      </c>
      <c r="DP8" s="68">
        <f t="shared" si="367"/>
        <v>47907</v>
      </c>
      <c r="DQ8" s="68">
        <f t="shared" si="367"/>
        <v>47938</v>
      </c>
      <c r="DR8" s="68">
        <f t="shared" si="367"/>
        <v>47968</v>
      </c>
      <c r="DS8" s="68">
        <f t="shared" si="367"/>
        <v>47999</v>
      </c>
      <c r="DT8" s="68">
        <f t="shared" si="367"/>
        <v>48029</v>
      </c>
      <c r="DU8" s="68">
        <f t="shared" si="367"/>
        <v>48060</v>
      </c>
      <c r="DV8" s="68">
        <f t="shared" si="367"/>
        <v>48091</v>
      </c>
      <c r="DW8" s="68">
        <f t="shared" si="367"/>
        <v>48121</v>
      </c>
      <c r="DX8" s="68">
        <f t="shared" si="367"/>
        <v>48152</v>
      </c>
      <c r="DY8" s="68">
        <f t="shared" si="367"/>
        <v>48182</v>
      </c>
      <c r="DZ8" s="68">
        <f t="shared" si="367"/>
        <v>48213</v>
      </c>
      <c r="EA8" s="68">
        <f t="shared" si="367"/>
        <v>48244</v>
      </c>
      <c r="EB8" s="68">
        <f t="shared" si="367"/>
        <v>48273</v>
      </c>
      <c r="EC8" s="68">
        <f t="shared" si="367"/>
        <v>48304</v>
      </c>
      <c r="ED8" s="68">
        <f t="shared" si="367"/>
        <v>48334</v>
      </c>
      <c r="EE8" s="68">
        <f t="shared" si="367"/>
        <v>48365</v>
      </c>
      <c r="EF8" s="68">
        <f t="shared" si="367"/>
        <v>48395</v>
      </c>
      <c r="EG8" s="68">
        <f t="shared" si="367"/>
        <v>48426</v>
      </c>
      <c r="EH8" s="68">
        <f t="shared" si="367"/>
        <v>48457</v>
      </c>
      <c r="EI8" s="68">
        <f t="shared" si="367"/>
        <v>48487</v>
      </c>
      <c r="EJ8" s="68">
        <f t="shared" si="367"/>
        <v>48518</v>
      </c>
      <c r="EK8" s="68">
        <f t="shared" si="367"/>
        <v>48548</v>
      </c>
      <c r="EL8" s="68">
        <f t="shared" si="367"/>
        <v>48579</v>
      </c>
      <c r="EM8" s="68">
        <f t="shared" si="367"/>
        <v>48610</v>
      </c>
      <c r="EN8" s="68">
        <f t="shared" si="367"/>
        <v>48638</v>
      </c>
      <c r="EO8" s="68">
        <f t="shared" si="367"/>
        <v>48669</v>
      </c>
      <c r="EP8" s="68">
        <f t="shared" si="367"/>
        <v>48699</v>
      </c>
      <c r="EQ8" s="68">
        <f t="shared" si="367"/>
        <v>48730</v>
      </c>
      <c r="ER8" s="68">
        <f t="shared" si="367"/>
        <v>48760</v>
      </c>
      <c r="ES8" s="68">
        <f t="shared" si="367"/>
        <v>48791</v>
      </c>
      <c r="ET8" s="68">
        <f t="shared" si="367"/>
        <v>48822</v>
      </c>
      <c r="EU8" s="68">
        <f t="shared" ref="EU8:HF8" si="368">+EOMONTH(EU6,2)</f>
        <v>48852</v>
      </c>
      <c r="EV8" s="68">
        <f t="shared" si="368"/>
        <v>48883</v>
      </c>
      <c r="EW8" s="68">
        <f t="shared" si="368"/>
        <v>48913</v>
      </c>
      <c r="EX8" s="68">
        <f t="shared" si="368"/>
        <v>48944</v>
      </c>
      <c r="EY8" s="68">
        <f t="shared" si="368"/>
        <v>48975</v>
      </c>
      <c r="EZ8" s="68">
        <f t="shared" si="368"/>
        <v>49003</v>
      </c>
      <c r="FA8" s="68">
        <f t="shared" si="368"/>
        <v>49034</v>
      </c>
      <c r="FB8" s="68">
        <f t="shared" si="368"/>
        <v>49064</v>
      </c>
      <c r="FC8" s="68">
        <f t="shared" si="368"/>
        <v>49095</v>
      </c>
      <c r="FD8" s="68">
        <f t="shared" si="368"/>
        <v>49125</v>
      </c>
      <c r="FE8" s="68">
        <f t="shared" si="368"/>
        <v>49156</v>
      </c>
      <c r="FF8" s="68">
        <f t="shared" si="368"/>
        <v>49187</v>
      </c>
      <c r="FG8" s="68">
        <f t="shared" si="368"/>
        <v>49217</v>
      </c>
      <c r="FH8" s="68">
        <f t="shared" si="368"/>
        <v>49248</v>
      </c>
      <c r="FI8" s="68">
        <f t="shared" si="368"/>
        <v>49278</v>
      </c>
      <c r="FJ8" s="68">
        <f t="shared" si="368"/>
        <v>49309</v>
      </c>
      <c r="FK8" s="68">
        <f t="shared" si="368"/>
        <v>49340</v>
      </c>
      <c r="FL8" s="68">
        <f t="shared" si="368"/>
        <v>49368</v>
      </c>
      <c r="FM8" s="68">
        <f t="shared" si="368"/>
        <v>49399</v>
      </c>
      <c r="FN8" s="68">
        <f t="shared" si="368"/>
        <v>49429</v>
      </c>
      <c r="FO8" s="68">
        <f t="shared" si="368"/>
        <v>49460</v>
      </c>
      <c r="FP8" s="68">
        <f t="shared" si="368"/>
        <v>49490</v>
      </c>
      <c r="FQ8" s="68">
        <f t="shared" si="368"/>
        <v>49521</v>
      </c>
      <c r="FR8" s="68">
        <f t="shared" si="368"/>
        <v>49552</v>
      </c>
      <c r="FS8" s="68">
        <f t="shared" si="368"/>
        <v>49582</v>
      </c>
      <c r="FT8" s="68">
        <f t="shared" si="368"/>
        <v>49613</v>
      </c>
      <c r="FU8" s="68">
        <f t="shared" si="368"/>
        <v>49643</v>
      </c>
      <c r="FV8" s="68">
        <f t="shared" si="368"/>
        <v>49674</v>
      </c>
      <c r="FW8" s="68">
        <f t="shared" si="368"/>
        <v>49705</v>
      </c>
      <c r="FX8" s="68">
        <f t="shared" si="368"/>
        <v>49734</v>
      </c>
      <c r="FY8" s="68">
        <f t="shared" si="368"/>
        <v>49765</v>
      </c>
      <c r="FZ8" s="68">
        <f t="shared" si="368"/>
        <v>49795</v>
      </c>
      <c r="GA8" s="68">
        <f t="shared" si="368"/>
        <v>49826</v>
      </c>
      <c r="GB8" s="68">
        <f t="shared" si="368"/>
        <v>49856</v>
      </c>
      <c r="GC8" s="68">
        <f t="shared" si="368"/>
        <v>49887</v>
      </c>
      <c r="GD8" s="68">
        <f t="shared" si="368"/>
        <v>49918</v>
      </c>
      <c r="GE8" s="68">
        <f t="shared" si="368"/>
        <v>49948</v>
      </c>
      <c r="GF8" s="68">
        <f t="shared" si="368"/>
        <v>49979</v>
      </c>
      <c r="GG8" s="68">
        <f t="shared" si="368"/>
        <v>50009</v>
      </c>
      <c r="GH8" s="68">
        <f t="shared" si="368"/>
        <v>50040</v>
      </c>
      <c r="GI8" s="68">
        <f t="shared" si="368"/>
        <v>50071</v>
      </c>
      <c r="GJ8" s="68">
        <f t="shared" si="368"/>
        <v>50099</v>
      </c>
      <c r="GK8" s="68">
        <f t="shared" si="368"/>
        <v>50130</v>
      </c>
      <c r="GL8" s="68">
        <f t="shared" si="368"/>
        <v>50160</v>
      </c>
      <c r="GM8" s="68">
        <f t="shared" si="368"/>
        <v>50191</v>
      </c>
      <c r="GN8" s="68">
        <f t="shared" si="368"/>
        <v>50221</v>
      </c>
      <c r="GO8" s="68">
        <f t="shared" si="368"/>
        <v>50252</v>
      </c>
      <c r="GP8" s="68">
        <f t="shared" si="368"/>
        <v>50283</v>
      </c>
      <c r="GQ8" s="68">
        <f t="shared" si="368"/>
        <v>50313</v>
      </c>
      <c r="GR8" s="68">
        <f t="shared" si="368"/>
        <v>50344</v>
      </c>
      <c r="GS8" s="68">
        <f t="shared" si="368"/>
        <v>50374</v>
      </c>
      <c r="GT8" s="68">
        <f t="shared" si="368"/>
        <v>50405</v>
      </c>
      <c r="GU8" s="68">
        <f t="shared" si="368"/>
        <v>50436</v>
      </c>
      <c r="GV8" s="68">
        <f t="shared" si="368"/>
        <v>50464</v>
      </c>
      <c r="GW8" s="68">
        <f t="shared" si="368"/>
        <v>50495</v>
      </c>
      <c r="GX8" s="68">
        <f t="shared" si="368"/>
        <v>50525</v>
      </c>
      <c r="GY8" s="68">
        <f t="shared" si="368"/>
        <v>50556</v>
      </c>
      <c r="GZ8" s="68">
        <f t="shared" si="368"/>
        <v>50586</v>
      </c>
      <c r="HA8" s="68">
        <f t="shared" si="368"/>
        <v>50617</v>
      </c>
      <c r="HB8" s="68">
        <f t="shared" si="368"/>
        <v>50648</v>
      </c>
      <c r="HC8" s="68">
        <f t="shared" si="368"/>
        <v>50678</v>
      </c>
      <c r="HD8" s="68">
        <f t="shared" si="368"/>
        <v>50709</v>
      </c>
      <c r="HE8" s="68">
        <f t="shared" si="368"/>
        <v>50739</v>
      </c>
      <c r="HF8" s="68">
        <f t="shared" si="368"/>
        <v>50770</v>
      </c>
      <c r="HG8" s="68">
        <f t="shared" ref="HG8:JR8" si="369">+EOMONTH(HG6,2)</f>
        <v>50801</v>
      </c>
      <c r="HH8" s="68">
        <f t="shared" si="369"/>
        <v>50829</v>
      </c>
      <c r="HI8" s="68">
        <f t="shared" si="369"/>
        <v>50860</v>
      </c>
      <c r="HJ8" s="68">
        <f t="shared" si="369"/>
        <v>50890</v>
      </c>
      <c r="HK8" s="68">
        <f t="shared" si="369"/>
        <v>50921</v>
      </c>
      <c r="HL8" s="68">
        <f t="shared" si="369"/>
        <v>50951</v>
      </c>
      <c r="HM8" s="68">
        <f t="shared" si="369"/>
        <v>50982</v>
      </c>
      <c r="HN8" s="68">
        <f t="shared" si="369"/>
        <v>51013</v>
      </c>
      <c r="HO8" s="68">
        <f t="shared" si="369"/>
        <v>51043</v>
      </c>
      <c r="HP8" s="68">
        <f t="shared" si="369"/>
        <v>51074</v>
      </c>
      <c r="HQ8" s="68">
        <f t="shared" si="369"/>
        <v>51104</v>
      </c>
      <c r="HR8" s="68">
        <f t="shared" si="369"/>
        <v>51135</v>
      </c>
      <c r="HS8" s="68">
        <f t="shared" si="369"/>
        <v>51166</v>
      </c>
      <c r="HT8" s="68">
        <f t="shared" si="369"/>
        <v>51195</v>
      </c>
      <c r="HU8" s="68">
        <f t="shared" si="369"/>
        <v>51226</v>
      </c>
      <c r="HV8" s="68">
        <f t="shared" si="369"/>
        <v>51256</v>
      </c>
      <c r="HW8" s="68">
        <f t="shared" si="369"/>
        <v>51287</v>
      </c>
      <c r="HX8" s="68">
        <f t="shared" si="369"/>
        <v>51317</v>
      </c>
      <c r="HY8" s="68">
        <f t="shared" si="369"/>
        <v>51348</v>
      </c>
      <c r="HZ8" s="68">
        <f t="shared" si="369"/>
        <v>51379</v>
      </c>
      <c r="IA8" s="68">
        <f t="shared" si="369"/>
        <v>51409</v>
      </c>
      <c r="IB8" s="68">
        <f t="shared" si="369"/>
        <v>51440</v>
      </c>
      <c r="IC8" s="68">
        <f t="shared" si="369"/>
        <v>51470</v>
      </c>
      <c r="ID8" s="68">
        <f t="shared" si="369"/>
        <v>51501</v>
      </c>
      <c r="IE8" s="68">
        <f t="shared" si="369"/>
        <v>51532</v>
      </c>
      <c r="IF8" s="68">
        <f t="shared" si="369"/>
        <v>51560</v>
      </c>
      <c r="IG8" s="68">
        <f t="shared" si="369"/>
        <v>51591</v>
      </c>
      <c r="IH8" s="68">
        <f t="shared" si="369"/>
        <v>51621</v>
      </c>
      <c r="II8" s="68">
        <f t="shared" si="369"/>
        <v>51652</v>
      </c>
      <c r="IJ8" s="68">
        <f t="shared" si="369"/>
        <v>51682</v>
      </c>
      <c r="IK8" s="68">
        <f t="shared" si="369"/>
        <v>51713</v>
      </c>
      <c r="IL8" s="68">
        <f t="shared" si="369"/>
        <v>51744</v>
      </c>
      <c r="IM8" s="68">
        <f t="shared" si="369"/>
        <v>51774</v>
      </c>
      <c r="IN8" s="68">
        <f t="shared" si="369"/>
        <v>51805</v>
      </c>
      <c r="IO8" s="68">
        <f t="shared" si="369"/>
        <v>51835</v>
      </c>
      <c r="IP8" s="68">
        <f t="shared" si="369"/>
        <v>51866</v>
      </c>
      <c r="IQ8" s="68">
        <f t="shared" si="369"/>
        <v>51897</v>
      </c>
      <c r="IR8" s="68">
        <f t="shared" si="369"/>
        <v>51925</v>
      </c>
      <c r="IS8" s="68">
        <f t="shared" si="369"/>
        <v>51956</v>
      </c>
      <c r="IT8" s="68">
        <f t="shared" si="369"/>
        <v>51986</v>
      </c>
      <c r="IU8" s="68">
        <f t="shared" si="369"/>
        <v>52017</v>
      </c>
      <c r="IV8" s="68">
        <f t="shared" si="369"/>
        <v>52047</v>
      </c>
      <c r="IW8" s="68">
        <f t="shared" si="369"/>
        <v>52078</v>
      </c>
      <c r="IX8" s="68">
        <f t="shared" si="369"/>
        <v>52109</v>
      </c>
      <c r="IY8" s="68">
        <f t="shared" si="369"/>
        <v>52139</v>
      </c>
      <c r="IZ8" s="68">
        <f t="shared" si="369"/>
        <v>52170</v>
      </c>
      <c r="JA8" s="68">
        <f t="shared" si="369"/>
        <v>52200</v>
      </c>
      <c r="JB8" s="68">
        <f t="shared" si="369"/>
        <v>52231</v>
      </c>
      <c r="JC8" s="68">
        <f t="shared" si="369"/>
        <v>52262</v>
      </c>
      <c r="JD8" s="68">
        <f t="shared" si="369"/>
        <v>52290</v>
      </c>
      <c r="JE8" s="68">
        <f t="shared" si="369"/>
        <v>52321</v>
      </c>
      <c r="JF8" s="68">
        <f t="shared" si="369"/>
        <v>52351</v>
      </c>
      <c r="JG8" s="68">
        <f t="shared" si="369"/>
        <v>52382</v>
      </c>
      <c r="JH8" s="68">
        <f t="shared" si="369"/>
        <v>52412</v>
      </c>
      <c r="JI8" s="68">
        <f t="shared" si="369"/>
        <v>52443</v>
      </c>
      <c r="JJ8" s="68">
        <f t="shared" si="369"/>
        <v>52474</v>
      </c>
      <c r="JK8" s="68">
        <f t="shared" si="369"/>
        <v>52504</v>
      </c>
      <c r="JL8" s="68">
        <f t="shared" si="369"/>
        <v>52535</v>
      </c>
      <c r="JM8" s="68">
        <f t="shared" si="369"/>
        <v>52565</v>
      </c>
      <c r="JN8" s="68">
        <f t="shared" si="369"/>
        <v>52596</v>
      </c>
      <c r="JO8" s="68">
        <f t="shared" si="369"/>
        <v>52627</v>
      </c>
      <c r="JP8" s="68">
        <f t="shared" si="369"/>
        <v>52656</v>
      </c>
      <c r="JQ8" s="68">
        <f t="shared" si="369"/>
        <v>52687</v>
      </c>
      <c r="JR8" s="68">
        <f t="shared" si="369"/>
        <v>52717</v>
      </c>
      <c r="JS8" s="68">
        <f t="shared" ref="JS8:MD8" si="370">+EOMONTH(JS6,2)</f>
        <v>52748</v>
      </c>
      <c r="JT8" s="68">
        <f t="shared" si="370"/>
        <v>52778</v>
      </c>
      <c r="JU8" s="68">
        <f t="shared" si="370"/>
        <v>52809</v>
      </c>
      <c r="JV8" s="68">
        <f t="shared" si="370"/>
        <v>52840</v>
      </c>
      <c r="JW8" s="68">
        <f t="shared" si="370"/>
        <v>52870</v>
      </c>
      <c r="JX8" s="68">
        <f t="shared" si="370"/>
        <v>52901</v>
      </c>
      <c r="JY8" s="68">
        <f t="shared" si="370"/>
        <v>52931</v>
      </c>
      <c r="JZ8" s="68">
        <f t="shared" si="370"/>
        <v>52962</v>
      </c>
      <c r="KA8" s="68">
        <f t="shared" si="370"/>
        <v>52993</v>
      </c>
      <c r="KB8" s="68">
        <f t="shared" si="370"/>
        <v>53021</v>
      </c>
      <c r="KC8" s="68">
        <f t="shared" si="370"/>
        <v>53052</v>
      </c>
      <c r="KD8" s="68">
        <f t="shared" si="370"/>
        <v>53082</v>
      </c>
      <c r="KE8" s="68">
        <f t="shared" si="370"/>
        <v>53113</v>
      </c>
      <c r="KF8" s="68">
        <f t="shared" si="370"/>
        <v>53143</v>
      </c>
      <c r="KG8" s="68">
        <f t="shared" si="370"/>
        <v>53174</v>
      </c>
      <c r="KH8" s="68">
        <f t="shared" si="370"/>
        <v>53205</v>
      </c>
      <c r="KI8" s="68">
        <f t="shared" si="370"/>
        <v>53235</v>
      </c>
      <c r="KJ8" s="68">
        <f t="shared" si="370"/>
        <v>53266</v>
      </c>
      <c r="KK8" s="68">
        <f t="shared" si="370"/>
        <v>53296</v>
      </c>
      <c r="KL8" s="68">
        <f t="shared" si="370"/>
        <v>53327</v>
      </c>
      <c r="KM8" s="68">
        <f t="shared" si="370"/>
        <v>53358</v>
      </c>
      <c r="KN8" s="68">
        <f t="shared" si="370"/>
        <v>53386</v>
      </c>
      <c r="KO8" s="68">
        <f t="shared" si="370"/>
        <v>53417</v>
      </c>
      <c r="KP8" s="68">
        <f t="shared" si="370"/>
        <v>53447</v>
      </c>
      <c r="KQ8" s="68">
        <f t="shared" si="370"/>
        <v>53478</v>
      </c>
      <c r="KR8" s="68">
        <f t="shared" si="370"/>
        <v>53508</v>
      </c>
      <c r="KS8" s="68">
        <f t="shared" si="370"/>
        <v>53539</v>
      </c>
      <c r="KT8" s="68">
        <f t="shared" si="370"/>
        <v>53570</v>
      </c>
      <c r="KU8" s="68">
        <f t="shared" si="370"/>
        <v>53600</v>
      </c>
      <c r="KV8" s="68">
        <f t="shared" si="370"/>
        <v>53631</v>
      </c>
      <c r="KW8" s="68">
        <f t="shared" si="370"/>
        <v>53661</v>
      </c>
      <c r="KX8" s="68">
        <f t="shared" si="370"/>
        <v>53692</v>
      </c>
      <c r="KY8" s="68">
        <f t="shared" si="370"/>
        <v>53723</v>
      </c>
      <c r="KZ8" s="68">
        <f t="shared" si="370"/>
        <v>53751</v>
      </c>
      <c r="LA8" s="68">
        <f t="shared" si="370"/>
        <v>53782</v>
      </c>
      <c r="LB8" s="68">
        <f t="shared" si="370"/>
        <v>53812</v>
      </c>
      <c r="LC8" s="68">
        <f t="shared" si="370"/>
        <v>53843</v>
      </c>
      <c r="LD8" s="68">
        <f t="shared" si="370"/>
        <v>53873</v>
      </c>
      <c r="LE8" s="68">
        <f t="shared" si="370"/>
        <v>53904</v>
      </c>
      <c r="LF8" s="68">
        <f t="shared" si="370"/>
        <v>53935</v>
      </c>
      <c r="LG8" s="68">
        <f t="shared" si="370"/>
        <v>53965</v>
      </c>
      <c r="LH8" s="68">
        <f t="shared" si="370"/>
        <v>53996</v>
      </c>
      <c r="LI8" s="68">
        <f t="shared" si="370"/>
        <v>54026</v>
      </c>
      <c r="LJ8" s="68">
        <f t="shared" si="370"/>
        <v>54057</v>
      </c>
      <c r="LK8" s="68">
        <f t="shared" si="370"/>
        <v>54088</v>
      </c>
      <c r="LL8" s="68">
        <f t="shared" si="370"/>
        <v>54117</v>
      </c>
      <c r="LM8" s="68">
        <f t="shared" si="370"/>
        <v>54148</v>
      </c>
      <c r="LN8" s="68">
        <f t="shared" si="370"/>
        <v>54178</v>
      </c>
      <c r="LO8" s="68">
        <f t="shared" si="370"/>
        <v>54209</v>
      </c>
      <c r="LP8" s="68">
        <f t="shared" si="370"/>
        <v>54239</v>
      </c>
      <c r="LQ8" s="68">
        <f t="shared" si="370"/>
        <v>54270</v>
      </c>
      <c r="LR8" s="68">
        <f t="shared" si="370"/>
        <v>54301</v>
      </c>
      <c r="LS8" s="68">
        <f t="shared" si="370"/>
        <v>54331</v>
      </c>
      <c r="LT8" s="68">
        <f t="shared" si="370"/>
        <v>54362</v>
      </c>
      <c r="LU8" s="68">
        <f t="shared" si="370"/>
        <v>54392</v>
      </c>
      <c r="LV8" s="68">
        <f t="shared" si="370"/>
        <v>54423</v>
      </c>
      <c r="LW8" s="68">
        <f t="shared" si="370"/>
        <v>54454</v>
      </c>
      <c r="LX8" s="68">
        <f t="shared" si="370"/>
        <v>54482</v>
      </c>
      <c r="LY8" s="68">
        <f t="shared" si="370"/>
        <v>54513</v>
      </c>
      <c r="LZ8" s="68">
        <f t="shared" si="370"/>
        <v>54543</v>
      </c>
      <c r="MA8" s="68">
        <f t="shared" si="370"/>
        <v>54574</v>
      </c>
      <c r="MB8" s="68">
        <f t="shared" si="370"/>
        <v>54604</v>
      </c>
      <c r="MC8" s="68">
        <f t="shared" si="370"/>
        <v>54635</v>
      </c>
      <c r="MD8" s="68">
        <f t="shared" si="370"/>
        <v>54666</v>
      </c>
      <c r="ME8" s="68">
        <f t="shared" ref="ME8:MY8" si="371">+EOMONTH(ME6,2)</f>
        <v>54696</v>
      </c>
      <c r="MF8" s="68">
        <f t="shared" si="371"/>
        <v>54727</v>
      </c>
      <c r="MG8" s="68">
        <f t="shared" si="371"/>
        <v>54757</v>
      </c>
      <c r="MH8" s="68">
        <f t="shared" si="371"/>
        <v>54788</v>
      </c>
      <c r="MI8" s="68">
        <f t="shared" si="371"/>
        <v>54819</v>
      </c>
      <c r="MJ8" s="68">
        <f t="shared" si="371"/>
        <v>54847</v>
      </c>
      <c r="MK8" s="68">
        <f t="shared" si="371"/>
        <v>54878</v>
      </c>
      <c r="ML8" s="68">
        <f t="shared" si="371"/>
        <v>54908</v>
      </c>
      <c r="MM8" s="68">
        <f t="shared" si="371"/>
        <v>54939</v>
      </c>
      <c r="MN8" s="68">
        <f t="shared" si="371"/>
        <v>54969</v>
      </c>
      <c r="MO8" s="68">
        <f t="shared" si="371"/>
        <v>55000</v>
      </c>
      <c r="MP8" s="68">
        <f t="shared" si="371"/>
        <v>55031</v>
      </c>
      <c r="MQ8" s="68">
        <f t="shared" si="371"/>
        <v>55061</v>
      </c>
      <c r="MR8" s="68">
        <f t="shared" si="371"/>
        <v>55092</v>
      </c>
      <c r="MS8" s="68">
        <f t="shared" si="371"/>
        <v>55122</v>
      </c>
      <c r="MT8" s="68">
        <f t="shared" si="371"/>
        <v>55153</v>
      </c>
      <c r="MU8" s="68">
        <f t="shared" si="371"/>
        <v>55184</v>
      </c>
      <c r="MV8" s="68">
        <f t="shared" si="371"/>
        <v>55212</v>
      </c>
      <c r="MW8" s="68">
        <f t="shared" si="371"/>
        <v>55243</v>
      </c>
      <c r="MX8" s="68">
        <f t="shared" si="371"/>
        <v>55273</v>
      </c>
      <c r="MY8" s="68">
        <f t="shared" si="371"/>
        <v>55304</v>
      </c>
    </row>
    <row r="9" spans="1:363" x14ac:dyDescent="0.25">
      <c r="A9" s="175"/>
      <c r="B9" s="70"/>
      <c r="C9" s="115" t="s">
        <v>203</v>
      </c>
      <c r="D9" s="133">
        <v>44408</v>
      </c>
      <c r="E9" s="133">
        <f t="shared" ref="E9:V9" si="372">+EOMONTH(E5,6)</f>
        <v>44439</v>
      </c>
      <c r="F9" s="133">
        <f t="shared" si="372"/>
        <v>44469</v>
      </c>
      <c r="G9" s="133">
        <f t="shared" si="372"/>
        <v>44500</v>
      </c>
      <c r="H9" s="133">
        <f t="shared" si="372"/>
        <v>44530</v>
      </c>
      <c r="I9" s="133">
        <f t="shared" si="372"/>
        <v>44561</v>
      </c>
      <c r="J9" s="135">
        <f t="shared" si="372"/>
        <v>44592</v>
      </c>
      <c r="K9" s="135">
        <f t="shared" si="372"/>
        <v>44620</v>
      </c>
      <c r="L9" s="135">
        <f t="shared" si="372"/>
        <v>44651</v>
      </c>
      <c r="M9" s="135">
        <f t="shared" si="372"/>
        <v>44681</v>
      </c>
      <c r="N9" s="135">
        <f t="shared" si="372"/>
        <v>44712</v>
      </c>
      <c r="O9" s="135">
        <f t="shared" si="372"/>
        <v>44742</v>
      </c>
      <c r="P9" s="135">
        <f t="shared" si="372"/>
        <v>44773</v>
      </c>
      <c r="Q9" s="135">
        <f t="shared" si="372"/>
        <v>44804</v>
      </c>
      <c r="R9" s="135">
        <f t="shared" si="372"/>
        <v>44834</v>
      </c>
      <c r="S9" s="135">
        <f t="shared" si="372"/>
        <v>44865</v>
      </c>
      <c r="T9" s="135">
        <f t="shared" si="372"/>
        <v>44895</v>
      </c>
      <c r="U9" s="135">
        <f t="shared" si="372"/>
        <v>44926</v>
      </c>
      <c r="V9" s="68">
        <f t="shared" si="372"/>
        <v>44957</v>
      </c>
      <c r="W9" s="68">
        <f t="shared" ref="W9:CH9" si="373">+EOMONTH(W5,6)</f>
        <v>44985</v>
      </c>
      <c r="X9" s="68">
        <f t="shared" si="373"/>
        <v>45016</v>
      </c>
      <c r="Y9" s="68">
        <f t="shared" si="373"/>
        <v>45046</v>
      </c>
      <c r="Z9" s="68">
        <f t="shared" si="373"/>
        <v>45077</v>
      </c>
      <c r="AA9" s="68">
        <f t="shared" si="373"/>
        <v>45107</v>
      </c>
      <c r="AB9" s="68">
        <f t="shared" si="373"/>
        <v>45138</v>
      </c>
      <c r="AC9" s="68">
        <f t="shared" si="373"/>
        <v>45169</v>
      </c>
      <c r="AD9" s="68">
        <f t="shared" si="373"/>
        <v>45199</v>
      </c>
      <c r="AE9" s="68">
        <f t="shared" si="373"/>
        <v>45230</v>
      </c>
      <c r="AF9" s="68">
        <f t="shared" si="373"/>
        <v>45260</v>
      </c>
      <c r="AG9" s="68">
        <f t="shared" si="373"/>
        <v>45291</v>
      </c>
      <c r="AH9" s="68">
        <f t="shared" si="373"/>
        <v>45322</v>
      </c>
      <c r="AI9" s="68">
        <f t="shared" si="373"/>
        <v>45351</v>
      </c>
      <c r="AJ9" s="68">
        <f t="shared" si="373"/>
        <v>45382</v>
      </c>
      <c r="AK9" s="68">
        <f t="shared" si="373"/>
        <v>45412</v>
      </c>
      <c r="AL9" s="68">
        <f t="shared" si="373"/>
        <v>45443</v>
      </c>
      <c r="AM9" s="68">
        <f t="shared" si="373"/>
        <v>45473</v>
      </c>
      <c r="AN9" s="68">
        <f t="shared" si="373"/>
        <v>45504</v>
      </c>
      <c r="AO9" s="68">
        <f t="shared" si="373"/>
        <v>45535</v>
      </c>
      <c r="AP9" s="68">
        <f t="shared" si="373"/>
        <v>45565</v>
      </c>
      <c r="AQ9" s="68">
        <f t="shared" si="373"/>
        <v>45596</v>
      </c>
      <c r="AR9" s="68">
        <f t="shared" si="373"/>
        <v>45626</v>
      </c>
      <c r="AS9" s="68">
        <f t="shared" si="373"/>
        <v>45657</v>
      </c>
      <c r="AT9" s="68">
        <f t="shared" si="373"/>
        <v>45688</v>
      </c>
      <c r="AU9" s="68">
        <f t="shared" si="373"/>
        <v>45716</v>
      </c>
      <c r="AV9" s="68">
        <f t="shared" si="373"/>
        <v>45747</v>
      </c>
      <c r="AW9" s="68">
        <f t="shared" si="373"/>
        <v>45777</v>
      </c>
      <c r="AX9" s="68">
        <f t="shared" si="373"/>
        <v>45808</v>
      </c>
      <c r="AY9" s="68">
        <f t="shared" si="373"/>
        <v>45838</v>
      </c>
      <c r="AZ9" s="68">
        <f t="shared" si="373"/>
        <v>45869</v>
      </c>
      <c r="BA9" s="68">
        <f t="shared" si="373"/>
        <v>45900</v>
      </c>
      <c r="BB9" s="68">
        <f t="shared" si="373"/>
        <v>45930</v>
      </c>
      <c r="BC9" s="68">
        <f t="shared" si="373"/>
        <v>45961</v>
      </c>
      <c r="BD9" s="68">
        <f t="shared" si="373"/>
        <v>45991</v>
      </c>
      <c r="BE9" s="68">
        <f t="shared" si="373"/>
        <v>46022</v>
      </c>
      <c r="BF9" s="68">
        <f t="shared" si="373"/>
        <v>46053</v>
      </c>
      <c r="BG9" s="68">
        <f t="shared" si="373"/>
        <v>46081</v>
      </c>
      <c r="BH9" s="68">
        <f t="shared" si="373"/>
        <v>46112</v>
      </c>
      <c r="BI9" s="68">
        <f t="shared" si="373"/>
        <v>46142</v>
      </c>
      <c r="BJ9" s="68">
        <f t="shared" si="373"/>
        <v>46173</v>
      </c>
      <c r="BK9" s="68">
        <f t="shared" si="373"/>
        <v>46203</v>
      </c>
      <c r="BL9" s="68">
        <f t="shared" si="373"/>
        <v>46234</v>
      </c>
      <c r="BM9" s="68">
        <f t="shared" si="373"/>
        <v>46265</v>
      </c>
      <c r="BN9" s="68">
        <f t="shared" si="373"/>
        <v>46295</v>
      </c>
      <c r="BO9" s="68">
        <f t="shared" si="373"/>
        <v>46326</v>
      </c>
      <c r="BP9" s="68">
        <f t="shared" si="373"/>
        <v>46356</v>
      </c>
      <c r="BQ9" s="68">
        <f t="shared" si="373"/>
        <v>46387</v>
      </c>
      <c r="BR9" s="68">
        <f t="shared" si="373"/>
        <v>46418</v>
      </c>
      <c r="BS9" s="68">
        <f t="shared" si="373"/>
        <v>46446</v>
      </c>
      <c r="BT9" s="68">
        <f t="shared" si="373"/>
        <v>46477</v>
      </c>
      <c r="BU9" s="68">
        <f t="shared" si="373"/>
        <v>46507</v>
      </c>
      <c r="BV9" s="68">
        <f t="shared" si="373"/>
        <v>46538</v>
      </c>
      <c r="BW9" s="68">
        <f t="shared" si="373"/>
        <v>46568</v>
      </c>
      <c r="BX9" s="68">
        <f t="shared" si="373"/>
        <v>46599</v>
      </c>
      <c r="BY9" s="68">
        <f t="shared" si="373"/>
        <v>46630</v>
      </c>
      <c r="BZ9" s="68">
        <f t="shared" si="373"/>
        <v>46660</v>
      </c>
      <c r="CA9" s="68">
        <f t="shared" si="373"/>
        <v>46691</v>
      </c>
      <c r="CB9" s="68">
        <f t="shared" si="373"/>
        <v>46721</v>
      </c>
      <c r="CC9" s="68">
        <f t="shared" si="373"/>
        <v>46752</v>
      </c>
      <c r="CD9" s="68">
        <f t="shared" si="373"/>
        <v>46783</v>
      </c>
      <c r="CE9" s="68">
        <f t="shared" si="373"/>
        <v>46812</v>
      </c>
      <c r="CF9" s="68">
        <f t="shared" si="373"/>
        <v>46843</v>
      </c>
      <c r="CG9" s="68">
        <f t="shared" si="373"/>
        <v>46873</v>
      </c>
      <c r="CH9" s="68">
        <f t="shared" si="373"/>
        <v>46904</v>
      </c>
      <c r="CI9" s="68">
        <f t="shared" ref="CI9:ET9" si="374">+EOMONTH(CI5,6)</f>
        <v>46934</v>
      </c>
      <c r="CJ9" s="68">
        <f t="shared" si="374"/>
        <v>46965</v>
      </c>
      <c r="CK9" s="68">
        <f t="shared" si="374"/>
        <v>46996</v>
      </c>
      <c r="CL9" s="68">
        <f t="shared" si="374"/>
        <v>47026</v>
      </c>
      <c r="CM9" s="68">
        <f t="shared" si="374"/>
        <v>47057</v>
      </c>
      <c r="CN9" s="68">
        <f t="shared" si="374"/>
        <v>47087</v>
      </c>
      <c r="CO9" s="68">
        <f t="shared" si="374"/>
        <v>47118</v>
      </c>
      <c r="CP9" s="68">
        <f t="shared" si="374"/>
        <v>47149</v>
      </c>
      <c r="CQ9" s="68">
        <f t="shared" si="374"/>
        <v>47177</v>
      </c>
      <c r="CR9" s="68">
        <f t="shared" si="374"/>
        <v>47208</v>
      </c>
      <c r="CS9" s="68">
        <f t="shared" si="374"/>
        <v>47238</v>
      </c>
      <c r="CT9" s="68">
        <f t="shared" si="374"/>
        <v>47269</v>
      </c>
      <c r="CU9" s="68">
        <f t="shared" si="374"/>
        <v>47299</v>
      </c>
      <c r="CV9" s="68">
        <f t="shared" si="374"/>
        <v>47330</v>
      </c>
      <c r="CW9" s="68">
        <f t="shared" si="374"/>
        <v>47361</v>
      </c>
      <c r="CX9" s="68">
        <f t="shared" si="374"/>
        <v>47391</v>
      </c>
      <c r="CY9" s="68">
        <f t="shared" si="374"/>
        <v>47422</v>
      </c>
      <c r="CZ9" s="68">
        <f t="shared" si="374"/>
        <v>47452</v>
      </c>
      <c r="DA9" s="68">
        <f t="shared" si="374"/>
        <v>47483</v>
      </c>
      <c r="DB9" s="68">
        <f t="shared" si="374"/>
        <v>47514</v>
      </c>
      <c r="DC9" s="68">
        <f t="shared" si="374"/>
        <v>47542</v>
      </c>
      <c r="DD9" s="68">
        <f t="shared" si="374"/>
        <v>47573</v>
      </c>
      <c r="DE9" s="68">
        <f t="shared" si="374"/>
        <v>47603</v>
      </c>
      <c r="DF9" s="68">
        <f t="shared" si="374"/>
        <v>47634</v>
      </c>
      <c r="DG9" s="68">
        <f t="shared" si="374"/>
        <v>47664</v>
      </c>
      <c r="DH9" s="68">
        <f t="shared" si="374"/>
        <v>47695</v>
      </c>
      <c r="DI9" s="68">
        <f t="shared" si="374"/>
        <v>47726</v>
      </c>
      <c r="DJ9" s="68">
        <f t="shared" si="374"/>
        <v>47756</v>
      </c>
      <c r="DK9" s="68">
        <f t="shared" si="374"/>
        <v>47787</v>
      </c>
      <c r="DL9" s="68">
        <f t="shared" si="374"/>
        <v>47817</v>
      </c>
      <c r="DM9" s="68">
        <f t="shared" si="374"/>
        <v>47848</v>
      </c>
      <c r="DN9" s="68">
        <f t="shared" si="374"/>
        <v>47879</v>
      </c>
      <c r="DO9" s="68">
        <f t="shared" si="374"/>
        <v>47907</v>
      </c>
      <c r="DP9" s="68">
        <f t="shared" si="374"/>
        <v>47938</v>
      </c>
      <c r="DQ9" s="68">
        <f t="shared" si="374"/>
        <v>47968</v>
      </c>
      <c r="DR9" s="68">
        <f t="shared" si="374"/>
        <v>47999</v>
      </c>
      <c r="DS9" s="68">
        <f t="shared" si="374"/>
        <v>48029</v>
      </c>
      <c r="DT9" s="68">
        <f t="shared" si="374"/>
        <v>48060</v>
      </c>
      <c r="DU9" s="68">
        <f t="shared" si="374"/>
        <v>48091</v>
      </c>
      <c r="DV9" s="68">
        <f t="shared" si="374"/>
        <v>48121</v>
      </c>
      <c r="DW9" s="68">
        <f t="shared" si="374"/>
        <v>48152</v>
      </c>
      <c r="DX9" s="68">
        <f t="shared" si="374"/>
        <v>48182</v>
      </c>
      <c r="DY9" s="68">
        <f t="shared" si="374"/>
        <v>48213</v>
      </c>
      <c r="DZ9" s="68">
        <f t="shared" si="374"/>
        <v>48244</v>
      </c>
      <c r="EA9" s="68">
        <f t="shared" si="374"/>
        <v>48273</v>
      </c>
      <c r="EB9" s="68">
        <f t="shared" si="374"/>
        <v>48304</v>
      </c>
      <c r="EC9" s="68">
        <f t="shared" si="374"/>
        <v>48334</v>
      </c>
      <c r="ED9" s="68">
        <f t="shared" si="374"/>
        <v>48365</v>
      </c>
      <c r="EE9" s="68">
        <f t="shared" si="374"/>
        <v>48395</v>
      </c>
      <c r="EF9" s="68">
        <f t="shared" si="374"/>
        <v>48426</v>
      </c>
      <c r="EG9" s="68">
        <f t="shared" si="374"/>
        <v>48457</v>
      </c>
      <c r="EH9" s="68">
        <f t="shared" si="374"/>
        <v>48487</v>
      </c>
      <c r="EI9" s="68">
        <f t="shared" si="374"/>
        <v>48518</v>
      </c>
      <c r="EJ9" s="68">
        <f t="shared" si="374"/>
        <v>48548</v>
      </c>
      <c r="EK9" s="68">
        <f t="shared" si="374"/>
        <v>48579</v>
      </c>
      <c r="EL9" s="68">
        <f t="shared" si="374"/>
        <v>48610</v>
      </c>
      <c r="EM9" s="68">
        <f t="shared" si="374"/>
        <v>48638</v>
      </c>
      <c r="EN9" s="68">
        <f t="shared" si="374"/>
        <v>48669</v>
      </c>
      <c r="EO9" s="68">
        <f t="shared" si="374"/>
        <v>48699</v>
      </c>
      <c r="EP9" s="68">
        <f t="shared" si="374"/>
        <v>48730</v>
      </c>
      <c r="EQ9" s="68">
        <f t="shared" si="374"/>
        <v>48760</v>
      </c>
      <c r="ER9" s="68">
        <f t="shared" si="374"/>
        <v>48791</v>
      </c>
      <c r="ES9" s="68">
        <f t="shared" si="374"/>
        <v>48822</v>
      </c>
      <c r="ET9" s="68">
        <f t="shared" si="374"/>
        <v>48852</v>
      </c>
      <c r="EU9" s="68">
        <f t="shared" ref="EU9:HF9" si="375">+EOMONTH(EU5,6)</f>
        <v>48883</v>
      </c>
      <c r="EV9" s="68">
        <f t="shared" si="375"/>
        <v>48913</v>
      </c>
      <c r="EW9" s="68">
        <f t="shared" si="375"/>
        <v>48944</v>
      </c>
      <c r="EX9" s="68">
        <f t="shared" si="375"/>
        <v>48975</v>
      </c>
      <c r="EY9" s="68">
        <f t="shared" si="375"/>
        <v>49003</v>
      </c>
      <c r="EZ9" s="68">
        <f t="shared" si="375"/>
        <v>49034</v>
      </c>
      <c r="FA9" s="68">
        <f t="shared" si="375"/>
        <v>49064</v>
      </c>
      <c r="FB9" s="68">
        <f t="shared" si="375"/>
        <v>49095</v>
      </c>
      <c r="FC9" s="68">
        <f t="shared" si="375"/>
        <v>49125</v>
      </c>
      <c r="FD9" s="68">
        <f t="shared" si="375"/>
        <v>49156</v>
      </c>
      <c r="FE9" s="68">
        <f t="shared" si="375"/>
        <v>49187</v>
      </c>
      <c r="FF9" s="68">
        <f t="shared" si="375"/>
        <v>49217</v>
      </c>
      <c r="FG9" s="68">
        <f t="shared" si="375"/>
        <v>49248</v>
      </c>
      <c r="FH9" s="68">
        <f t="shared" si="375"/>
        <v>49278</v>
      </c>
      <c r="FI9" s="68">
        <f t="shared" si="375"/>
        <v>49309</v>
      </c>
      <c r="FJ9" s="68">
        <f t="shared" si="375"/>
        <v>49340</v>
      </c>
      <c r="FK9" s="68">
        <f t="shared" si="375"/>
        <v>49368</v>
      </c>
      <c r="FL9" s="68">
        <f t="shared" si="375"/>
        <v>49399</v>
      </c>
      <c r="FM9" s="68">
        <f t="shared" si="375"/>
        <v>49429</v>
      </c>
      <c r="FN9" s="68">
        <f t="shared" si="375"/>
        <v>49460</v>
      </c>
      <c r="FO9" s="68">
        <f t="shared" si="375"/>
        <v>49490</v>
      </c>
      <c r="FP9" s="68">
        <f t="shared" si="375"/>
        <v>49521</v>
      </c>
      <c r="FQ9" s="68">
        <f t="shared" si="375"/>
        <v>49552</v>
      </c>
      <c r="FR9" s="68">
        <f t="shared" si="375"/>
        <v>49582</v>
      </c>
      <c r="FS9" s="68">
        <f t="shared" si="375"/>
        <v>49613</v>
      </c>
      <c r="FT9" s="68">
        <f t="shared" si="375"/>
        <v>49643</v>
      </c>
      <c r="FU9" s="68">
        <f t="shared" si="375"/>
        <v>49674</v>
      </c>
      <c r="FV9" s="68">
        <f t="shared" si="375"/>
        <v>49705</v>
      </c>
      <c r="FW9" s="68">
        <f t="shared" si="375"/>
        <v>49734</v>
      </c>
      <c r="FX9" s="68">
        <f t="shared" si="375"/>
        <v>49765</v>
      </c>
      <c r="FY9" s="68">
        <f t="shared" si="375"/>
        <v>49795</v>
      </c>
      <c r="FZ9" s="68">
        <f t="shared" si="375"/>
        <v>49826</v>
      </c>
      <c r="GA9" s="68">
        <f t="shared" si="375"/>
        <v>49856</v>
      </c>
      <c r="GB9" s="68">
        <f t="shared" si="375"/>
        <v>49887</v>
      </c>
      <c r="GC9" s="68">
        <f t="shared" si="375"/>
        <v>49918</v>
      </c>
      <c r="GD9" s="68">
        <f t="shared" si="375"/>
        <v>49948</v>
      </c>
      <c r="GE9" s="68">
        <f t="shared" si="375"/>
        <v>49979</v>
      </c>
      <c r="GF9" s="68">
        <f t="shared" si="375"/>
        <v>50009</v>
      </c>
      <c r="GG9" s="68">
        <f t="shared" si="375"/>
        <v>50040</v>
      </c>
      <c r="GH9" s="68">
        <f t="shared" si="375"/>
        <v>50071</v>
      </c>
      <c r="GI9" s="68">
        <f t="shared" si="375"/>
        <v>50099</v>
      </c>
      <c r="GJ9" s="68">
        <f t="shared" si="375"/>
        <v>50130</v>
      </c>
      <c r="GK9" s="68">
        <f t="shared" si="375"/>
        <v>50160</v>
      </c>
      <c r="GL9" s="68">
        <f t="shared" si="375"/>
        <v>50191</v>
      </c>
      <c r="GM9" s="68">
        <f t="shared" si="375"/>
        <v>50221</v>
      </c>
      <c r="GN9" s="68">
        <f t="shared" si="375"/>
        <v>50252</v>
      </c>
      <c r="GO9" s="68">
        <f t="shared" si="375"/>
        <v>50283</v>
      </c>
      <c r="GP9" s="68">
        <f t="shared" si="375"/>
        <v>50313</v>
      </c>
      <c r="GQ9" s="68">
        <f t="shared" si="375"/>
        <v>50344</v>
      </c>
      <c r="GR9" s="68">
        <f t="shared" si="375"/>
        <v>50374</v>
      </c>
      <c r="GS9" s="68">
        <f t="shared" si="375"/>
        <v>50405</v>
      </c>
      <c r="GT9" s="68">
        <f t="shared" si="375"/>
        <v>50436</v>
      </c>
      <c r="GU9" s="68">
        <f t="shared" si="375"/>
        <v>50464</v>
      </c>
      <c r="GV9" s="68">
        <f t="shared" si="375"/>
        <v>50495</v>
      </c>
      <c r="GW9" s="68">
        <f t="shared" si="375"/>
        <v>50525</v>
      </c>
      <c r="GX9" s="68">
        <f t="shared" si="375"/>
        <v>50556</v>
      </c>
      <c r="GY9" s="68">
        <f t="shared" si="375"/>
        <v>50586</v>
      </c>
      <c r="GZ9" s="68">
        <f t="shared" si="375"/>
        <v>50617</v>
      </c>
      <c r="HA9" s="68">
        <f t="shared" si="375"/>
        <v>50648</v>
      </c>
      <c r="HB9" s="68">
        <f t="shared" si="375"/>
        <v>50678</v>
      </c>
      <c r="HC9" s="68">
        <f t="shared" si="375"/>
        <v>50709</v>
      </c>
      <c r="HD9" s="68">
        <f t="shared" si="375"/>
        <v>50739</v>
      </c>
      <c r="HE9" s="68">
        <f t="shared" si="375"/>
        <v>50770</v>
      </c>
      <c r="HF9" s="68">
        <f t="shared" si="375"/>
        <v>50801</v>
      </c>
      <c r="HG9" s="68">
        <f t="shared" ref="HG9:JR9" si="376">+EOMONTH(HG5,6)</f>
        <v>50829</v>
      </c>
      <c r="HH9" s="68">
        <f t="shared" si="376"/>
        <v>50860</v>
      </c>
      <c r="HI9" s="68">
        <f t="shared" si="376"/>
        <v>50890</v>
      </c>
      <c r="HJ9" s="68">
        <f t="shared" si="376"/>
        <v>50921</v>
      </c>
      <c r="HK9" s="68">
        <f t="shared" si="376"/>
        <v>50951</v>
      </c>
      <c r="HL9" s="68">
        <f t="shared" si="376"/>
        <v>50982</v>
      </c>
      <c r="HM9" s="68">
        <f t="shared" si="376"/>
        <v>51013</v>
      </c>
      <c r="HN9" s="68">
        <f t="shared" si="376"/>
        <v>51043</v>
      </c>
      <c r="HO9" s="68">
        <f t="shared" si="376"/>
        <v>51074</v>
      </c>
      <c r="HP9" s="68">
        <f t="shared" si="376"/>
        <v>51104</v>
      </c>
      <c r="HQ9" s="68">
        <f t="shared" si="376"/>
        <v>51135</v>
      </c>
      <c r="HR9" s="68">
        <f t="shared" si="376"/>
        <v>51166</v>
      </c>
      <c r="HS9" s="68">
        <f t="shared" si="376"/>
        <v>51195</v>
      </c>
      <c r="HT9" s="68">
        <f t="shared" si="376"/>
        <v>51226</v>
      </c>
      <c r="HU9" s="68">
        <f t="shared" si="376"/>
        <v>51256</v>
      </c>
      <c r="HV9" s="68">
        <f t="shared" si="376"/>
        <v>51287</v>
      </c>
      <c r="HW9" s="68">
        <f t="shared" si="376"/>
        <v>51317</v>
      </c>
      <c r="HX9" s="68">
        <f t="shared" si="376"/>
        <v>51348</v>
      </c>
      <c r="HY9" s="68">
        <f t="shared" si="376"/>
        <v>51379</v>
      </c>
      <c r="HZ9" s="68">
        <f t="shared" si="376"/>
        <v>51409</v>
      </c>
      <c r="IA9" s="68">
        <f t="shared" si="376"/>
        <v>51440</v>
      </c>
      <c r="IB9" s="68">
        <f t="shared" si="376"/>
        <v>51470</v>
      </c>
      <c r="IC9" s="68">
        <f t="shared" si="376"/>
        <v>51501</v>
      </c>
      <c r="ID9" s="68">
        <f t="shared" si="376"/>
        <v>51532</v>
      </c>
      <c r="IE9" s="68">
        <f t="shared" si="376"/>
        <v>51560</v>
      </c>
      <c r="IF9" s="68">
        <f t="shared" si="376"/>
        <v>51591</v>
      </c>
      <c r="IG9" s="68">
        <f t="shared" si="376"/>
        <v>51621</v>
      </c>
      <c r="IH9" s="68">
        <f t="shared" si="376"/>
        <v>51652</v>
      </c>
      <c r="II9" s="68">
        <f t="shared" si="376"/>
        <v>51682</v>
      </c>
      <c r="IJ9" s="68">
        <f t="shared" si="376"/>
        <v>51713</v>
      </c>
      <c r="IK9" s="68">
        <f t="shared" si="376"/>
        <v>51744</v>
      </c>
      <c r="IL9" s="68">
        <f t="shared" si="376"/>
        <v>51774</v>
      </c>
      <c r="IM9" s="68">
        <f t="shared" si="376"/>
        <v>51805</v>
      </c>
      <c r="IN9" s="68">
        <f t="shared" si="376"/>
        <v>51835</v>
      </c>
      <c r="IO9" s="68">
        <f t="shared" si="376"/>
        <v>51866</v>
      </c>
      <c r="IP9" s="68">
        <f t="shared" si="376"/>
        <v>51897</v>
      </c>
      <c r="IQ9" s="68">
        <f t="shared" si="376"/>
        <v>51925</v>
      </c>
      <c r="IR9" s="68">
        <f t="shared" si="376"/>
        <v>51956</v>
      </c>
      <c r="IS9" s="68">
        <f t="shared" si="376"/>
        <v>51986</v>
      </c>
      <c r="IT9" s="68">
        <f t="shared" si="376"/>
        <v>52017</v>
      </c>
      <c r="IU9" s="68">
        <f t="shared" si="376"/>
        <v>52047</v>
      </c>
      <c r="IV9" s="68">
        <f t="shared" si="376"/>
        <v>52078</v>
      </c>
      <c r="IW9" s="68">
        <f t="shared" si="376"/>
        <v>52109</v>
      </c>
      <c r="IX9" s="68">
        <f t="shared" si="376"/>
        <v>52139</v>
      </c>
      <c r="IY9" s="68">
        <f t="shared" si="376"/>
        <v>52170</v>
      </c>
      <c r="IZ9" s="68">
        <f t="shared" si="376"/>
        <v>52200</v>
      </c>
      <c r="JA9" s="68">
        <f t="shared" si="376"/>
        <v>52231</v>
      </c>
      <c r="JB9" s="68">
        <f t="shared" si="376"/>
        <v>52262</v>
      </c>
      <c r="JC9" s="68">
        <f t="shared" si="376"/>
        <v>52290</v>
      </c>
      <c r="JD9" s="68">
        <f t="shared" si="376"/>
        <v>52321</v>
      </c>
      <c r="JE9" s="68">
        <f t="shared" si="376"/>
        <v>52351</v>
      </c>
      <c r="JF9" s="68">
        <f t="shared" si="376"/>
        <v>52382</v>
      </c>
      <c r="JG9" s="68">
        <f t="shared" si="376"/>
        <v>52412</v>
      </c>
      <c r="JH9" s="68">
        <f t="shared" si="376"/>
        <v>52443</v>
      </c>
      <c r="JI9" s="68">
        <f t="shared" si="376"/>
        <v>52474</v>
      </c>
      <c r="JJ9" s="68">
        <f t="shared" si="376"/>
        <v>52504</v>
      </c>
      <c r="JK9" s="68">
        <f t="shared" si="376"/>
        <v>52535</v>
      </c>
      <c r="JL9" s="68">
        <f t="shared" si="376"/>
        <v>52565</v>
      </c>
      <c r="JM9" s="68">
        <f t="shared" si="376"/>
        <v>52596</v>
      </c>
      <c r="JN9" s="68">
        <f t="shared" si="376"/>
        <v>52627</v>
      </c>
      <c r="JO9" s="68">
        <f t="shared" si="376"/>
        <v>52656</v>
      </c>
      <c r="JP9" s="68">
        <f t="shared" si="376"/>
        <v>52687</v>
      </c>
      <c r="JQ9" s="68">
        <f t="shared" si="376"/>
        <v>52717</v>
      </c>
      <c r="JR9" s="68">
        <f t="shared" si="376"/>
        <v>52748</v>
      </c>
      <c r="JS9" s="68">
        <f t="shared" ref="JS9:MD9" si="377">+EOMONTH(JS5,6)</f>
        <v>52778</v>
      </c>
      <c r="JT9" s="68">
        <f t="shared" si="377"/>
        <v>52809</v>
      </c>
      <c r="JU9" s="68">
        <f t="shared" si="377"/>
        <v>52840</v>
      </c>
      <c r="JV9" s="68">
        <f t="shared" si="377"/>
        <v>52870</v>
      </c>
      <c r="JW9" s="68">
        <f t="shared" si="377"/>
        <v>52901</v>
      </c>
      <c r="JX9" s="68">
        <f t="shared" si="377"/>
        <v>52931</v>
      </c>
      <c r="JY9" s="68">
        <f t="shared" si="377"/>
        <v>52962</v>
      </c>
      <c r="JZ9" s="68">
        <f t="shared" si="377"/>
        <v>52993</v>
      </c>
      <c r="KA9" s="68">
        <f t="shared" si="377"/>
        <v>53021</v>
      </c>
      <c r="KB9" s="68">
        <f t="shared" si="377"/>
        <v>53052</v>
      </c>
      <c r="KC9" s="68">
        <f t="shared" si="377"/>
        <v>53082</v>
      </c>
      <c r="KD9" s="68">
        <f t="shared" si="377"/>
        <v>53113</v>
      </c>
      <c r="KE9" s="68">
        <f t="shared" si="377"/>
        <v>53143</v>
      </c>
      <c r="KF9" s="68">
        <f t="shared" si="377"/>
        <v>53174</v>
      </c>
      <c r="KG9" s="68">
        <f t="shared" si="377"/>
        <v>53205</v>
      </c>
      <c r="KH9" s="68">
        <f t="shared" si="377"/>
        <v>53235</v>
      </c>
      <c r="KI9" s="68">
        <f t="shared" si="377"/>
        <v>53266</v>
      </c>
      <c r="KJ9" s="68">
        <f t="shared" si="377"/>
        <v>53296</v>
      </c>
      <c r="KK9" s="68">
        <f t="shared" si="377"/>
        <v>53327</v>
      </c>
      <c r="KL9" s="68">
        <f t="shared" si="377"/>
        <v>53358</v>
      </c>
      <c r="KM9" s="68">
        <f t="shared" si="377"/>
        <v>53386</v>
      </c>
      <c r="KN9" s="68">
        <f t="shared" si="377"/>
        <v>53417</v>
      </c>
      <c r="KO9" s="68">
        <f t="shared" si="377"/>
        <v>53447</v>
      </c>
      <c r="KP9" s="68">
        <f t="shared" si="377"/>
        <v>53478</v>
      </c>
      <c r="KQ9" s="68">
        <f t="shared" si="377"/>
        <v>53508</v>
      </c>
      <c r="KR9" s="68">
        <f t="shared" si="377"/>
        <v>53539</v>
      </c>
      <c r="KS9" s="68">
        <f t="shared" si="377"/>
        <v>53570</v>
      </c>
      <c r="KT9" s="68">
        <f t="shared" si="377"/>
        <v>53600</v>
      </c>
      <c r="KU9" s="68">
        <f t="shared" si="377"/>
        <v>53631</v>
      </c>
      <c r="KV9" s="68">
        <f t="shared" si="377"/>
        <v>53661</v>
      </c>
      <c r="KW9" s="68">
        <f t="shared" si="377"/>
        <v>53692</v>
      </c>
      <c r="KX9" s="68">
        <f t="shared" si="377"/>
        <v>53723</v>
      </c>
      <c r="KY9" s="68">
        <f t="shared" si="377"/>
        <v>53751</v>
      </c>
      <c r="KZ9" s="68">
        <f t="shared" si="377"/>
        <v>53782</v>
      </c>
      <c r="LA9" s="68">
        <f t="shared" si="377"/>
        <v>53812</v>
      </c>
      <c r="LB9" s="68">
        <f t="shared" si="377"/>
        <v>53843</v>
      </c>
      <c r="LC9" s="68">
        <f t="shared" si="377"/>
        <v>53873</v>
      </c>
      <c r="LD9" s="68">
        <f t="shared" si="377"/>
        <v>53904</v>
      </c>
      <c r="LE9" s="68">
        <f t="shared" si="377"/>
        <v>53935</v>
      </c>
      <c r="LF9" s="68">
        <f t="shared" si="377"/>
        <v>53965</v>
      </c>
      <c r="LG9" s="68">
        <f t="shared" si="377"/>
        <v>53996</v>
      </c>
      <c r="LH9" s="68">
        <f t="shared" si="377"/>
        <v>54026</v>
      </c>
      <c r="LI9" s="68">
        <f t="shared" si="377"/>
        <v>54057</v>
      </c>
      <c r="LJ9" s="68">
        <f t="shared" si="377"/>
        <v>54088</v>
      </c>
      <c r="LK9" s="68">
        <f t="shared" si="377"/>
        <v>54117</v>
      </c>
      <c r="LL9" s="68">
        <f t="shared" si="377"/>
        <v>54148</v>
      </c>
      <c r="LM9" s="68">
        <f t="shared" si="377"/>
        <v>54178</v>
      </c>
      <c r="LN9" s="68">
        <f t="shared" si="377"/>
        <v>54209</v>
      </c>
      <c r="LO9" s="68">
        <f t="shared" si="377"/>
        <v>54239</v>
      </c>
      <c r="LP9" s="68">
        <f t="shared" si="377"/>
        <v>54270</v>
      </c>
      <c r="LQ9" s="68">
        <f t="shared" si="377"/>
        <v>54301</v>
      </c>
      <c r="LR9" s="68">
        <f t="shared" si="377"/>
        <v>54331</v>
      </c>
      <c r="LS9" s="68">
        <f t="shared" si="377"/>
        <v>54362</v>
      </c>
      <c r="LT9" s="68">
        <f t="shared" si="377"/>
        <v>54392</v>
      </c>
      <c r="LU9" s="68">
        <f t="shared" si="377"/>
        <v>54423</v>
      </c>
      <c r="LV9" s="68">
        <f t="shared" si="377"/>
        <v>54454</v>
      </c>
      <c r="LW9" s="68">
        <f t="shared" si="377"/>
        <v>54482</v>
      </c>
      <c r="LX9" s="68">
        <f t="shared" si="377"/>
        <v>54513</v>
      </c>
      <c r="LY9" s="68">
        <f t="shared" si="377"/>
        <v>54543</v>
      </c>
      <c r="LZ9" s="68">
        <f t="shared" si="377"/>
        <v>54574</v>
      </c>
      <c r="MA9" s="68">
        <f t="shared" si="377"/>
        <v>54604</v>
      </c>
      <c r="MB9" s="68">
        <f t="shared" si="377"/>
        <v>54635</v>
      </c>
      <c r="MC9" s="68">
        <f t="shared" si="377"/>
        <v>54666</v>
      </c>
      <c r="MD9" s="68">
        <f t="shared" si="377"/>
        <v>54696</v>
      </c>
      <c r="ME9" s="68">
        <f t="shared" ref="ME9:MY9" si="378">+EOMONTH(ME5,6)</f>
        <v>54727</v>
      </c>
      <c r="MF9" s="68">
        <f t="shared" si="378"/>
        <v>54757</v>
      </c>
      <c r="MG9" s="68">
        <f t="shared" si="378"/>
        <v>54788</v>
      </c>
      <c r="MH9" s="68">
        <f t="shared" si="378"/>
        <v>54819</v>
      </c>
      <c r="MI9" s="68">
        <f t="shared" si="378"/>
        <v>54847</v>
      </c>
      <c r="MJ9" s="68">
        <f t="shared" si="378"/>
        <v>54878</v>
      </c>
      <c r="MK9" s="68">
        <f t="shared" si="378"/>
        <v>54908</v>
      </c>
      <c r="ML9" s="68">
        <f t="shared" si="378"/>
        <v>54939</v>
      </c>
      <c r="MM9" s="68">
        <f t="shared" si="378"/>
        <v>54969</v>
      </c>
      <c r="MN9" s="68">
        <f t="shared" si="378"/>
        <v>55000</v>
      </c>
      <c r="MO9" s="68">
        <f t="shared" si="378"/>
        <v>55031</v>
      </c>
      <c r="MP9" s="68">
        <f t="shared" si="378"/>
        <v>55061</v>
      </c>
      <c r="MQ9" s="68">
        <f t="shared" si="378"/>
        <v>55092</v>
      </c>
      <c r="MR9" s="68">
        <f t="shared" si="378"/>
        <v>55122</v>
      </c>
      <c r="MS9" s="68">
        <f t="shared" si="378"/>
        <v>55153</v>
      </c>
      <c r="MT9" s="68">
        <f t="shared" si="378"/>
        <v>55184</v>
      </c>
      <c r="MU9" s="68">
        <f t="shared" si="378"/>
        <v>55212</v>
      </c>
      <c r="MV9" s="68">
        <f t="shared" si="378"/>
        <v>55243</v>
      </c>
      <c r="MW9" s="68">
        <f t="shared" si="378"/>
        <v>55273</v>
      </c>
      <c r="MX9" s="68">
        <f t="shared" si="378"/>
        <v>55304</v>
      </c>
      <c r="MY9" s="68">
        <f t="shared" si="378"/>
        <v>55334</v>
      </c>
    </row>
    <row r="10" spans="1:363" x14ac:dyDescent="0.25">
      <c r="A10" s="18"/>
      <c r="B10" s="71"/>
      <c r="C10" s="8"/>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72"/>
      <c r="CU10" s="72"/>
      <c r="CV10" s="72"/>
      <c r="CW10" s="72"/>
      <c r="CX10" s="72"/>
      <c r="CY10" s="72"/>
      <c r="CZ10" s="72"/>
      <c r="DA10" s="72"/>
      <c r="DB10" s="72"/>
      <c r="DC10" s="72"/>
      <c r="DD10" s="72"/>
      <c r="DE10" s="72"/>
      <c r="DF10" s="72"/>
      <c r="DG10" s="72"/>
      <c r="DH10" s="72"/>
      <c r="DI10" s="72"/>
      <c r="DJ10" s="72"/>
      <c r="DK10" s="72"/>
      <c r="DL10" s="72"/>
      <c r="DM10" s="72"/>
      <c r="DN10" s="72"/>
      <c r="DO10" s="72"/>
      <c r="DP10" s="72"/>
      <c r="DQ10" s="72"/>
      <c r="DR10" s="72"/>
      <c r="DS10" s="72"/>
      <c r="DT10" s="72"/>
      <c r="DU10" s="72"/>
      <c r="DV10" s="72"/>
      <c r="DW10" s="72"/>
      <c r="DX10" s="72"/>
      <c r="DY10" s="72"/>
      <c r="DZ10" s="72"/>
      <c r="EA10" s="72"/>
      <c r="EB10" s="72"/>
      <c r="EC10" s="72"/>
      <c r="ED10" s="72"/>
      <c r="EE10" s="72"/>
      <c r="EF10" s="72"/>
      <c r="EG10" s="72"/>
      <c r="EH10" s="72"/>
      <c r="EI10" s="72"/>
      <c r="EJ10" s="72"/>
      <c r="EK10" s="72"/>
      <c r="EL10" s="72"/>
      <c r="EM10" s="72"/>
      <c r="EN10" s="72"/>
      <c r="EO10" s="72"/>
      <c r="EP10" s="72"/>
      <c r="EQ10" s="72"/>
      <c r="ER10" s="72"/>
      <c r="ES10" s="72"/>
      <c r="ET10" s="72"/>
      <c r="EU10" s="72"/>
      <c r="EV10" s="72"/>
      <c r="EW10" s="72"/>
      <c r="EX10" s="72"/>
      <c r="EY10" s="72"/>
      <c r="EZ10" s="72"/>
      <c r="FA10" s="72"/>
      <c r="FB10" s="72"/>
      <c r="FC10" s="72"/>
      <c r="FD10" s="72"/>
      <c r="FE10" s="72"/>
      <c r="FF10" s="72"/>
      <c r="FG10" s="72"/>
      <c r="FH10" s="72"/>
      <c r="FI10" s="72"/>
      <c r="FJ10" s="72"/>
      <c r="FK10" s="72"/>
      <c r="FL10" s="72"/>
      <c r="FM10" s="72"/>
      <c r="FN10" s="72"/>
      <c r="FO10" s="72"/>
      <c r="FP10" s="72"/>
      <c r="FQ10" s="72"/>
      <c r="FR10" s="72"/>
      <c r="FS10" s="72"/>
      <c r="FT10" s="72"/>
      <c r="FU10" s="72"/>
      <c r="FV10" s="72"/>
      <c r="FW10" s="72"/>
      <c r="FX10" s="72"/>
      <c r="FY10" s="72"/>
      <c r="FZ10" s="72"/>
      <c r="GA10" s="72"/>
      <c r="GB10" s="72"/>
      <c r="GC10" s="72"/>
      <c r="GD10" s="72"/>
      <c r="GE10" s="72"/>
      <c r="GF10" s="72"/>
      <c r="GG10" s="72"/>
      <c r="GH10" s="72"/>
      <c r="GI10" s="72"/>
      <c r="GJ10" s="72"/>
      <c r="GK10" s="72"/>
      <c r="GL10" s="72"/>
      <c r="GM10" s="72"/>
      <c r="GN10" s="72"/>
      <c r="GO10" s="72"/>
      <c r="GP10" s="72"/>
      <c r="GQ10" s="72"/>
      <c r="GR10" s="72"/>
      <c r="GS10" s="72"/>
      <c r="GT10" s="72"/>
      <c r="GU10" s="72"/>
      <c r="GV10" s="72"/>
      <c r="GW10" s="72"/>
      <c r="GX10" s="72"/>
      <c r="GY10" s="72"/>
      <c r="GZ10" s="72"/>
      <c r="HA10" s="72"/>
      <c r="HB10" s="72"/>
      <c r="HC10" s="72"/>
      <c r="HD10" s="72"/>
      <c r="HE10" s="72"/>
      <c r="HF10" s="72"/>
      <c r="HG10" s="72"/>
      <c r="HH10" s="72"/>
      <c r="HI10" s="72"/>
      <c r="HJ10" s="72"/>
      <c r="HK10" s="72"/>
      <c r="HL10" s="72"/>
      <c r="HM10" s="72"/>
      <c r="HN10" s="72"/>
      <c r="HO10" s="72"/>
      <c r="HP10" s="72"/>
      <c r="HQ10" s="72"/>
      <c r="HR10" s="72"/>
      <c r="HS10" s="72"/>
      <c r="HT10" s="72"/>
      <c r="HU10" s="72"/>
      <c r="HV10" s="72"/>
      <c r="HW10" s="72"/>
      <c r="HX10" s="72"/>
      <c r="HY10" s="72"/>
      <c r="HZ10" s="72"/>
      <c r="IA10" s="72"/>
      <c r="IB10" s="72"/>
      <c r="IC10" s="72"/>
      <c r="ID10" s="72"/>
      <c r="IE10" s="72"/>
      <c r="IF10" s="72"/>
      <c r="IG10" s="72"/>
      <c r="IH10" s="72"/>
      <c r="II10" s="72"/>
      <c r="IJ10" s="72"/>
      <c r="IK10" s="72"/>
      <c r="IL10" s="72"/>
      <c r="IM10" s="72"/>
      <c r="IN10" s="72"/>
      <c r="IO10" s="72"/>
      <c r="IP10" s="72"/>
      <c r="IQ10" s="72"/>
      <c r="IR10" s="72"/>
      <c r="IS10" s="72"/>
      <c r="IT10" s="72"/>
      <c r="IU10" s="72"/>
      <c r="IV10" s="72"/>
      <c r="IW10" s="72"/>
      <c r="IX10" s="72"/>
      <c r="IY10" s="72"/>
      <c r="IZ10" s="72"/>
      <c r="JA10" s="72"/>
      <c r="JB10" s="72"/>
      <c r="JC10" s="72"/>
      <c r="JD10" s="72"/>
      <c r="JE10" s="72"/>
      <c r="JF10" s="72"/>
      <c r="JG10" s="72"/>
      <c r="JH10" s="72"/>
      <c r="JI10" s="72"/>
      <c r="JJ10" s="72"/>
      <c r="JK10" s="72"/>
      <c r="JL10" s="72"/>
      <c r="JM10" s="72"/>
      <c r="JN10" s="72"/>
      <c r="JO10" s="72"/>
      <c r="JP10" s="72"/>
      <c r="JQ10" s="72"/>
      <c r="JR10" s="72"/>
      <c r="JS10" s="72"/>
      <c r="JT10" s="72"/>
      <c r="JU10" s="72"/>
      <c r="JV10" s="72"/>
      <c r="JW10" s="72"/>
      <c r="JX10" s="72"/>
      <c r="JY10" s="72"/>
      <c r="JZ10" s="72"/>
      <c r="KA10" s="72"/>
      <c r="KB10" s="72"/>
      <c r="KC10" s="72"/>
      <c r="KD10" s="72"/>
      <c r="KE10" s="72"/>
      <c r="KF10" s="72"/>
      <c r="KG10" s="72"/>
      <c r="KH10" s="72"/>
      <c r="KI10" s="72"/>
      <c r="KJ10" s="72"/>
      <c r="KK10" s="72"/>
      <c r="KL10" s="72"/>
      <c r="KM10" s="72"/>
      <c r="KN10" s="72"/>
      <c r="KO10" s="72"/>
      <c r="KP10" s="72"/>
      <c r="KQ10" s="72"/>
      <c r="KR10" s="72"/>
      <c r="KS10" s="72"/>
      <c r="KT10" s="72"/>
      <c r="KU10" s="72"/>
      <c r="KV10" s="72"/>
      <c r="KW10" s="72"/>
      <c r="KX10" s="72"/>
      <c r="KY10" s="72"/>
      <c r="KZ10" s="72"/>
      <c r="LA10" s="72"/>
      <c r="LB10" s="72"/>
      <c r="LC10" s="72"/>
      <c r="LD10" s="72"/>
      <c r="LE10" s="72"/>
      <c r="LF10" s="72"/>
      <c r="LG10" s="72"/>
      <c r="LH10" s="72"/>
      <c r="LI10" s="72"/>
      <c r="LJ10" s="72"/>
      <c r="LK10" s="72"/>
      <c r="LL10" s="72"/>
      <c r="LM10" s="72"/>
      <c r="LN10" s="72"/>
      <c r="LO10" s="72"/>
      <c r="LP10" s="72"/>
      <c r="LQ10" s="72"/>
      <c r="LR10" s="72"/>
      <c r="LS10" s="72"/>
      <c r="LT10" s="72"/>
      <c r="LU10" s="72"/>
      <c r="LV10" s="72"/>
      <c r="LW10" s="72"/>
      <c r="LX10" s="72"/>
      <c r="LY10" s="72"/>
      <c r="LZ10" s="72"/>
      <c r="MA10" s="72"/>
      <c r="MB10" s="72"/>
      <c r="MC10" s="72"/>
      <c r="MD10" s="72"/>
      <c r="ME10" s="72"/>
      <c r="MF10" s="72"/>
      <c r="MG10" s="72"/>
      <c r="MH10" s="72"/>
      <c r="MI10" s="72"/>
      <c r="MJ10" s="72"/>
      <c r="MK10" s="72"/>
      <c r="ML10" s="72"/>
      <c r="MM10" s="72"/>
      <c r="MN10" s="72"/>
      <c r="MO10" s="72"/>
      <c r="MP10" s="72"/>
      <c r="MQ10" s="72"/>
      <c r="MR10" s="72"/>
      <c r="MS10" s="72"/>
      <c r="MT10" s="72"/>
      <c r="MU10" s="72"/>
      <c r="MV10" s="72"/>
      <c r="MW10" s="72"/>
      <c r="MX10" s="72"/>
      <c r="MY10" s="72"/>
    </row>
    <row r="11" spans="1:363" ht="15" customHeight="1" x14ac:dyDescent="0.25">
      <c r="A11" s="175" t="s">
        <v>206</v>
      </c>
      <c r="B11" s="73" t="s">
        <v>207</v>
      </c>
      <c r="C11" s="74" t="s">
        <v>208</v>
      </c>
      <c r="D11" s="75" t="s">
        <v>241</v>
      </c>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c r="IW11" s="8"/>
      <c r="IX11" s="8"/>
      <c r="IY11" s="8"/>
      <c r="IZ11" s="8"/>
      <c r="JA11" s="8"/>
      <c r="JB11" s="8"/>
      <c r="JC11" s="8"/>
      <c r="JD11" s="8"/>
      <c r="JE11" s="8"/>
      <c r="JF11" s="8"/>
      <c r="JG11" s="8"/>
      <c r="JH11" s="8"/>
      <c r="JI11" s="8"/>
      <c r="JJ11" s="8"/>
      <c r="JK11" s="8"/>
      <c r="JL11" s="8"/>
      <c r="JM11" s="8"/>
      <c r="JN11" s="8"/>
      <c r="JO11" s="8"/>
      <c r="JP11" s="8"/>
      <c r="JQ11" s="8"/>
      <c r="JR11" s="8"/>
      <c r="JS11" s="8"/>
      <c r="JT11" s="8"/>
      <c r="JU11" s="8"/>
      <c r="JV11" s="8"/>
      <c r="JW11" s="8"/>
      <c r="JX11" s="8"/>
      <c r="JY11" s="8"/>
      <c r="JZ11" s="8"/>
      <c r="KA11" s="8"/>
      <c r="KB11" s="8"/>
      <c r="KC11" s="8"/>
      <c r="KD11" s="8"/>
      <c r="KE11" s="8"/>
      <c r="KF11" s="8"/>
      <c r="KG11" s="8"/>
      <c r="KH11" s="8"/>
      <c r="KI11" s="8"/>
      <c r="KJ11" s="8"/>
      <c r="KK11" s="8"/>
      <c r="KL11" s="8"/>
      <c r="KM11" s="8"/>
      <c r="KN11" s="8"/>
      <c r="KO11" s="8"/>
      <c r="KP11" s="8"/>
      <c r="KQ11" s="8"/>
      <c r="KR11" s="8"/>
      <c r="KS11" s="8"/>
      <c r="KT11" s="8"/>
      <c r="KU11" s="8"/>
      <c r="KV11" s="8"/>
      <c r="KW11" s="8"/>
      <c r="KX11" s="8"/>
      <c r="KY11" s="8"/>
      <c r="KZ11" s="8"/>
      <c r="LA11" s="8"/>
      <c r="LB11" s="8"/>
      <c r="LC11" s="8"/>
      <c r="LD11" s="8"/>
      <c r="LE11" s="8"/>
      <c r="LF11" s="8"/>
      <c r="LG11" s="8"/>
      <c r="LH11" s="8"/>
      <c r="LI11" s="8"/>
      <c r="LJ11" s="8"/>
      <c r="LK11" s="8"/>
      <c r="LL11" s="8"/>
      <c r="LM11" s="8"/>
      <c r="LN11" s="8"/>
      <c r="LO11" s="8"/>
      <c r="LP11" s="8"/>
      <c r="LQ11" s="8"/>
      <c r="LR11" s="8"/>
      <c r="LS11" s="8"/>
      <c r="LT11" s="8"/>
      <c r="LU11" s="8"/>
      <c r="LV11" s="8"/>
      <c r="LW11" s="8"/>
      <c r="LX11" s="8"/>
      <c r="LY11" s="8"/>
      <c r="LZ11" s="8"/>
      <c r="MA11" s="8"/>
      <c r="MB11" s="8"/>
      <c r="MC11" s="8"/>
      <c r="MD11" s="8"/>
      <c r="ME11" s="8"/>
      <c r="MF11" s="8"/>
      <c r="MG11" s="8"/>
      <c r="MH11" s="8"/>
      <c r="MI11" s="8"/>
      <c r="MJ11" s="8"/>
      <c r="MK11" s="8"/>
      <c r="ML11" s="8"/>
      <c r="MM11" s="8"/>
      <c r="MN11" s="8"/>
      <c r="MO11" s="8"/>
      <c r="MP11" s="8"/>
      <c r="MQ11" s="8"/>
      <c r="MR11" s="8"/>
      <c r="MS11" s="8"/>
      <c r="MT11" s="8"/>
      <c r="MU11" s="8"/>
      <c r="MV11" s="8"/>
      <c r="MW11" s="8"/>
      <c r="MX11" s="8"/>
      <c r="MY11" s="8"/>
    </row>
    <row r="12" spans="1:363" x14ac:dyDescent="0.25">
      <c r="A12" s="175"/>
      <c r="B12" s="99" t="s">
        <v>18</v>
      </c>
      <c r="C12" s="76" t="s">
        <v>209</v>
      </c>
      <c r="D12" s="22">
        <f>+P12</f>
        <v>0</v>
      </c>
      <c r="E12" s="22">
        <f t="shared" ref="E12:E21" si="379">+Q12</f>
        <v>0</v>
      </c>
      <c r="F12" s="22">
        <f t="shared" ref="F12:F21" si="380">+R12</f>
        <v>0</v>
      </c>
      <c r="G12" s="22">
        <f t="shared" ref="G12:G21" si="381">+S12</f>
        <v>0</v>
      </c>
      <c r="H12" s="22">
        <f t="shared" ref="H12:H21" si="382">+T12</f>
        <v>0</v>
      </c>
      <c r="I12" s="22">
        <f t="shared" ref="I12:I21" si="383">+U12</f>
        <v>0</v>
      </c>
      <c r="J12" s="22">
        <f t="shared" ref="J12:J21" si="384">+V12</f>
        <v>0</v>
      </c>
      <c r="K12" s="22">
        <f t="shared" ref="K12:K21" si="385">+W12</f>
        <v>0</v>
      </c>
      <c r="L12" s="22">
        <f t="shared" ref="L12:L21" si="386">+X12</f>
        <v>0</v>
      </c>
      <c r="M12" s="22">
        <f t="shared" ref="M12:M21" si="387">+Y12</f>
        <v>0</v>
      </c>
      <c r="N12" s="22">
        <f t="shared" ref="N12:O21" si="388">+Z12</f>
        <v>0</v>
      </c>
      <c r="O12" s="22">
        <f t="shared" ref="O12:O20" si="389">+AA12</f>
        <v>0</v>
      </c>
      <c r="P12" s="22">
        <f>+[1]Generation_Budget!E20/1000</f>
        <v>0</v>
      </c>
      <c r="Q12" s="22">
        <f>+[1]Generation_Budget!F20/1000</f>
        <v>0</v>
      </c>
      <c r="R12" s="22">
        <f>+[1]Generation_Budget!G20/1000</f>
        <v>0</v>
      </c>
      <c r="S12" s="22">
        <f>+[1]Generation_Budget!H20/1000</f>
        <v>0</v>
      </c>
      <c r="T12" s="22">
        <f>+[1]Generation_Budget!I20/1000</f>
        <v>0</v>
      </c>
      <c r="U12" s="22">
        <f>+[1]Generation_Budget!J20/1000</f>
        <v>0</v>
      </c>
      <c r="V12" s="22">
        <f>+[1]Generation_Budget!K20/1000</f>
        <v>0</v>
      </c>
      <c r="W12" s="22">
        <f>+[1]Generation_Budget!L20/1000</f>
        <v>0</v>
      </c>
      <c r="X12" s="22">
        <f>+[1]Generation_Budget!M20/1000</f>
        <v>0</v>
      </c>
      <c r="Y12" s="22">
        <f>+[1]Generation_Budget!N20/1000</f>
        <v>0</v>
      </c>
      <c r="Z12" s="22">
        <f>+[1]Generation_Budget!O20/1000</f>
        <v>0</v>
      </c>
      <c r="AA12" s="22">
        <f>+[1]Generation_Budget!P20/1000</f>
        <v>0</v>
      </c>
      <c r="AB12" s="22">
        <f>+[1]Generation_Budget!Q20/1000</f>
        <v>0</v>
      </c>
      <c r="AC12" s="22">
        <f>+[1]Generation_Budget!R20/1000</f>
        <v>0</v>
      </c>
      <c r="AD12" s="22">
        <f>+[1]Generation_Budget!S20/1000</f>
        <v>0</v>
      </c>
      <c r="AE12" s="22">
        <f>+[1]Generation_Budget!T20/1000</f>
        <v>0</v>
      </c>
      <c r="AF12" s="22">
        <f>+[1]Generation_Budget!U20/1000</f>
        <v>0</v>
      </c>
      <c r="AG12" s="22">
        <f>+[1]Generation_Budget!V20/1000</f>
        <v>0</v>
      </c>
      <c r="AH12" s="22">
        <f>+[1]Generation_Budget!W20/1000</f>
        <v>0</v>
      </c>
      <c r="AI12" s="22">
        <f>+[1]Generation_Budget!X20/1000</f>
        <v>0</v>
      </c>
      <c r="AJ12" s="22">
        <f>+[1]Generation_Budget!Y20/1000</f>
        <v>0</v>
      </c>
      <c r="AK12" s="22">
        <f>+[1]Generation_Budget!Z20/1000</f>
        <v>0</v>
      </c>
      <c r="AL12" s="22">
        <f>+[1]Generation_Budget!AA20/1000</f>
        <v>0</v>
      </c>
      <c r="AM12" s="22">
        <f>+[1]Generation_Budget!AB20/1000</f>
        <v>0</v>
      </c>
      <c r="AN12" s="22">
        <f>+[1]Generation_Budget!AC20/1000</f>
        <v>0</v>
      </c>
      <c r="AO12" s="22">
        <f>+[1]Generation_Budget!AD20/1000</f>
        <v>0</v>
      </c>
      <c r="AP12" s="22">
        <f>+[1]Generation_Budget!AE20/1000</f>
        <v>0</v>
      </c>
      <c r="AQ12" s="22">
        <f>+[1]Generation_Budget!AF20/1000</f>
        <v>0</v>
      </c>
      <c r="AR12" s="22">
        <f>+[1]Generation_Budget!AG20/1000</f>
        <v>0</v>
      </c>
      <c r="AS12" s="22">
        <f>+[1]Generation_Budget!AH20/1000</f>
        <v>0</v>
      </c>
      <c r="AT12" s="22">
        <f>+[1]Generation_Budget!AI20/1000</f>
        <v>0</v>
      </c>
      <c r="AU12" s="22">
        <f>+[1]Generation_Budget!AJ20/1000</f>
        <v>0</v>
      </c>
      <c r="AV12" s="22">
        <f>+[1]Generation_Budget!AK20/1000</f>
        <v>0</v>
      </c>
      <c r="AW12" s="22">
        <f>+[1]Generation_Budget!AL20/1000</f>
        <v>0</v>
      </c>
      <c r="AX12" s="22">
        <f>+[1]Generation_Budget!AM20/1000</f>
        <v>0</v>
      </c>
      <c r="AY12" s="22">
        <f>+[1]Generation_Budget!AN20/1000</f>
        <v>0</v>
      </c>
      <c r="AZ12" s="22">
        <f>+[1]Generation_Budget!AO20/1000</f>
        <v>0</v>
      </c>
      <c r="BA12" s="22">
        <f>+[1]Generation_Budget!AP20/1000</f>
        <v>0</v>
      </c>
      <c r="BB12" s="22">
        <f>+[1]Generation_Budget!AQ20/1000</f>
        <v>0</v>
      </c>
      <c r="BC12" s="22">
        <f>+[1]Generation_Budget!AR20/1000</f>
        <v>0</v>
      </c>
      <c r="BD12" s="22">
        <f>+[1]Generation_Budget!AS20/1000</f>
        <v>0</v>
      </c>
      <c r="BE12" s="22">
        <f>+[1]Generation_Budget!AT20/1000</f>
        <v>0</v>
      </c>
      <c r="BF12" s="22">
        <f>+[1]Generation_Budget!AU20/1000</f>
        <v>0</v>
      </c>
      <c r="BG12" s="22">
        <f>+[1]Generation_Budget!AV20/1000</f>
        <v>0</v>
      </c>
      <c r="BH12" s="22">
        <f>+[1]Generation_Budget!AW20/1000</f>
        <v>0</v>
      </c>
      <c r="BI12" s="22">
        <f>+[1]Generation_Budget!AX20/1000</f>
        <v>0</v>
      </c>
      <c r="BJ12" s="22">
        <f>+[1]Generation_Budget!AY20/1000</f>
        <v>0</v>
      </c>
      <c r="BK12" s="22">
        <f>+[1]Generation_Budget!AZ20/1000</f>
        <v>0</v>
      </c>
      <c r="BL12" s="22">
        <f>+[1]Generation_Budget!BA20/1000</f>
        <v>0</v>
      </c>
      <c r="BM12" s="22">
        <f>+[1]Generation_Budget!BB20/1000</f>
        <v>0</v>
      </c>
      <c r="BN12" s="22">
        <f>+[1]Generation_Budget!BC20/1000</f>
        <v>0</v>
      </c>
      <c r="BO12" s="22">
        <f>+[1]Generation_Budget!BD20/1000</f>
        <v>0</v>
      </c>
      <c r="BP12" s="22">
        <f>+[1]Generation_Budget!BE20/1000</f>
        <v>0</v>
      </c>
      <c r="BQ12" s="22">
        <f>+[1]Generation_Budget!BF20/1000</f>
        <v>0</v>
      </c>
      <c r="BR12" s="22">
        <f>+[1]Generation_Budget!BG20/1000</f>
        <v>0</v>
      </c>
      <c r="BS12" s="22">
        <f>+[1]Generation_Budget!BH20/1000</f>
        <v>0</v>
      </c>
      <c r="BT12" s="22">
        <f>+[1]Generation_Budget!BI20/1000</f>
        <v>0</v>
      </c>
      <c r="BU12" s="22">
        <f>+[1]Generation_Budget!BJ20/1000</f>
        <v>0</v>
      </c>
      <c r="BV12" s="22">
        <f>+[1]Generation_Budget!BK20/1000</f>
        <v>0</v>
      </c>
      <c r="BW12" s="22">
        <f>+[1]Generation_Budget!BL20/1000</f>
        <v>0</v>
      </c>
      <c r="BX12" s="22">
        <f>+[1]Generation_Budget!BM20/1000</f>
        <v>0</v>
      </c>
      <c r="BY12" s="22">
        <f>+[1]Generation_Budget!BN20/1000</f>
        <v>0</v>
      </c>
      <c r="BZ12" s="22">
        <f>+[1]Generation_Budget!BO20/1000</f>
        <v>0</v>
      </c>
      <c r="CA12" s="22">
        <f>+[1]Generation_Budget!BP20/1000</f>
        <v>0</v>
      </c>
      <c r="CB12" s="22">
        <f>+[1]Generation_Budget!BQ20/1000</f>
        <v>0</v>
      </c>
      <c r="CC12" s="22">
        <f>+[1]Generation_Budget!BR20/1000</f>
        <v>0</v>
      </c>
      <c r="CD12" s="22">
        <f>+[1]Generation_Budget!BS20/1000</f>
        <v>0</v>
      </c>
      <c r="CE12" s="22">
        <f>+[1]Generation_Budget!BT20/1000</f>
        <v>0</v>
      </c>
      <c r="CF12" s="22">
        <f>+[1]Generation_Budget!BU20/1000</f>
        <v>0</v>
      </c>
      <c r="CG12" s="22">
        <f>+[1]Generation_Budget!BV20/1000</f>
        <v>0</v>
      </c>
      <c r="CH12" s="22">
        <f>+[1]Generation_Budget!BW20/1000</f>
        <v>0</v>
      </c>
      <c r="CI12" s="22">
        <f>+[1]Generation_Budget!BX20/1000</f>
        <v>0</v>
      </c>
      <c r="CJ12" s="22">
        <f>+[1]Generation_Budget!BY20/1000</f>
        <v>0</v>
      </c>
      <c r="CK12" s="22">
        <f>+[1]Generation_Budget!BZ20/1000</f>
        <v>0</v>
      </c>
      <c r="CL12" s="22">
        <f>+[1]Generation_Budget!CA20/1000</f>
        <v>0</v>
      </c>
      <c r="CM12" s="22">
        <f>+[1]Generation_Budget!CB20/1000</f>
        <v>0</v>
      </c>
      <c r="CN12" s="22">
        <f>+[1]Generation_Budget!CC20/1000</f>
        <v>0</v>
      </c>
      <c r="CO12" s="22">
        <f>+[1]Generation_Budget!CD20/1000</f>
        <v>0</v>
      </c>
      <c r="CP12" s="22">
        <f>+[1]Generation_Budget!CE20/1000</f>
        <v>0</v>
      </c>
      <c r="CQ12" s="22">
        <f>+[1]Generation_Budget!CF20/1000</f>
        <v>0</v>
      </c>
      <c r="CR12" s="22">
        <f>+[1]Generation_Budget!CG20/1000</f>
        <v>0</v>
      </c>
      <c r="CS12" s="22">
        <f>+[1]Generation_Budget!CH20/1000</f>
        <v>0</v>
      </c>
      <c r="CT12" s="22">
        <f>+[1]Generation_Budget!CI20/1000</f>
        <v>0</v>
      </c>
      <c r="CU12" s="22">
        <f>+[1]Generation_Budget!CJ20/1000</f>
        <v>0</v>
      </c>
      <c r="CV12" s="22">
        <f>+[1]Generation_Budget!CK20/1000</f>
        <v>0</v>
      </c>
      <c r="CW12" s="22">
        <f>+[1]Generation_Budget!CL20/1000</f>
        <v>0</v>
      </c>
      <c r="CX12" s="22">
        <f>+[1]Generation_Budget!CM20/1000</f>
        <v>0</v>
      </c>
      <c r="CY12" s="22">
        <f>+[1]Generation_Budget!CN20/1000</f>
        <v>0</v>
      </c>
      <c r="CZ12" s="22">
        <f>+[1]Generation_Budget!CO20/1000</f>
        <v>0</v>
      </c>
      <c r="DA12" s="22">
        <f>+[1]Generation_Budget!CP20/1000</f>
        <v>0</v>
      </c>
      <c r="DB12" s="22">
        <f>+[1]Generation_Budget!CQ20/1000</f>
        <v>0</v>
      </c>
      <c r="DC12" s="22">
        <f>+[1]Generation_Budget!CR20/1000</f>
        <v>0</v>
      </c>
      <c r="DD12" s="22">
        <f>+[1]Generation_Budget!CS20/1000</f>
        <v>0</v>
      </c>
      <c r="DE12" s="22">
        <f>+[1]Generation_Budget!CT20/1000</f>
        <v>0</v>
      </c>
      <c r="DF12" s="22">
        <f>+[1]Generation_Budget!CU20/1000</f>
        <v>0</v>
      </c>
      <c r="DG12" s="22">
        <f>+[1]Generation_Budget!CV20/1000</f>
        <v>0</v>
      </c>
      <c r="DH12" s="22">
        <f>+[1]Generation_Budget!CW20/1000</f>
        <v>0</v>
      </c>
      <c r="DI12" s="22">
        <f>+[1]Generation_Budget!CX20/1000</f>
        <v>0</v>
      </c>
      <c r="DJ12" s="22">
        <f>+[1]Generation_Budget!CY20/1000</f>
        <v>0</v>
      </c>
      <c r="DK12" s="22">
        <f>+[1]Generation_Budget!CZ20/1000</f>
        <v>0</v>
      </c>
      <c r="DL12" s="22">
        <f>+[1]Generation_Budget!DA20/1000</f>
        <v>0</v>
      </c>
      <c r="DM12" s="22">
        <f>+[1]Generation_Budget!DB20/1000</f>
        <v>0</v>
      </c>
      <c r="DN12" s="22">
        <f>+[1]Generation_Budget!DC20/1000</f>
        <v>0</v>
      </c>
      <c r="DO12" s="22">
        <f>+[1]Generation_Budget!DD20/1000</f>
        <v>0</v>
      </c>
      <c r="DP12" s="22">
        <f>+[1]Generation_Budget!DE20/1000</f>
        <v>0</v>
      </c>
      <c r="DQ12" s="22">
        <f>+[1]Generation_Budget!DF20/1000</f>
        <v>0</v>
      </c>
      <c r="DR12" s="22">
        <f>+[1]Generation_Budget!DG20/1000</f>
        <v>0</v>
      </c>
      <c r="DS12" s="22">
        <f>+[1]Generation_Budget!DH20/1000</f>
        <v>0</v>
      </c>
      <c r="DT12" s="22">
        <f>+[1]Generation_Budget!DI20/1000</f>
        <v>0</v>
      </c>
      <c r="DU12" s="22">
        <f>+[1]Generation_Budget!DJ20/1000</f>
        <v>0</v>
      </c>
      <c r="DV12" s="22">
        <f>+[1]Generation_Budget!DK20/1000</f>
        <v>0</v>
      </c>
      <c r="DW12" s="22">
        <f>+[1]Generation_Budget!DL20/1000</f>
        <v>0</v>
      </c>
      <c r="DX12" s="22">
        <f>+[1]Generation_Budget!DM20/1000</f>
        <v>0</v>
      </c>
      <c r="DY12" s="22">
        <f>+[1]Generation_Budget!DN20/1000</f>
        <v>0</v>
      </c>
      <c r="DZ12" s="22">
        <f>+[1]Generation_Budget!DO20/1000</f>
        <v>0</v>
      </c>
      <c r="EA12" s="22">
        <f>+[1]Generation_Budget!DP20/1000</f>
        <v>0</v>
      </c>
      <c r="EB12" s="22">
        <f>+[1]Generation_Budget!DQ20/1000</f>
        <v>0</v>
      </c>
      <c r="EC12" s="22">
        <f>+[1]Generation_Budget!DR20/1000</f>
        <v>0</v>
      </c>
      <c r="ED12" s="22">
        <f>+[1]Generation_Budget!DS20/1000</f>
        <v>0</v>
      </c>
      <c r="EE12" s="22">
        <f>+[1]Generation_Budget!DT20/1000</f>
        <v>0</v>
      </c>
      <c r="EF12" s="22">
        <f>+[1]Generation_Budget!DU20/1000</f>
        <v>0</v>
      </c>
      <c r="EG12" s="22">
        <f>+[1]Generation_Budget!DV20/1000</f>
        <v>0</v>
      </c>
      <c r="EH12" s="22">
        <f>+[1]Generation_Budget!DW20/1000</f>
        <v>0</v>
      </c>
      <c r="EI12" s="22">
        <f>+[1]Generation_Budget!DX20/1000</f>
        <v>0</v>
      </c>
      <c r="EJ12" s="22">
        <f>+[1]Generation_Budget!DY20/1000</f>
        <v>0</v>
      </c>
      <c r="EK12" s="22">
        <f>+[1]Generation_Budget!DZ20/1000</f>
        <v>0</v>
      </c>
      <c r="EL12" s="22">
        <f>+[1]Generation_Budget!EA20/1000</f>
        <v>0</v>
      </c>
      <c r="EM12" s="22">
        <f>+[1]Generation_Budget!EB20/1000</f>
        <v>0</v>
      </c>
      <c r="EN12" s="22">
        <f>+[1]Generation_Budget!EC20/1000</f>
        <v>0</v>
      </c>
      <c r="EO12" s="22">
        <f>+[1]Generation_Budget!ED20/1000</f>
        <v>0</v>
      </c>
      <c r="EP12" s="22">
        <f>+[1]Generation_Budget!EE20/1000</f>
        <v>0</v>
      </c>
      <c r="EQ12" s="22">
        <f>+[1]Generation_Budget!EF20/1000</f>
        <v>0</v>
      </c>
      <c r="ER12" s="22">
        <f>+[1]Generation_Budget!EG20/1000</f>
        <v>0</v>
      </c>
      <c r="ES12" s="22">
        <f>+[1]Generation_Budget!EH20/1000</f>
        <v>0</v>
      </c>
      <c r="ET12" s="22">
        <f>+[1]Generation_Budget!EI20/1000</f>
        <v>0</v>
      </c>
      <c r="EU12" s="22">
        <f>+[1]Generation_Budget!EJ20/1000</f>
        <v>0</v>
      </c>
      <c r="EV12" s="22">
        <f>+[1]Generation_Budget!EK20/1000</f>
        <v>0</v>
      </c>
      <c r="EW12" s="22">
        <f>+[1]Generation_Budget!EL20/1000</f>
        <v>0</v>
      </c>
      <c r="EX12" s="22">
        <f>+[1]Generation_Budget!EM20/1000</f>
        <v>0</v>
      </c>
      <c r="EY12" s="22">
        <f>+[1]Generation_Budget!EN20/1000</f>
        <v>0</v>
      </c>
      <c r="EZ12" s="22">
        <f>+[1]Generation_Budget!EO20/1000</f>
        <v>0</v>
      </c>
      <c r="FA12" s="22">
        <f>+[1]Generation_Budget!EP20/1000</f>
        <v>0</v>
      </c>
      <c r="FB12" s="22">
        <f>+[1]Generation_Budget!EQ20/1000</f>
        <v>0</v>
      </c>
      <c r="FC12" s="22">
        <f>+[1]Generation_Budget!ER20/1000</f>
        <v>0</v>
      </c>
      <c r="FD12" s="22">
        <f>+[1]Generation_Budget!ES20/1000</f>
        <v>0</v>
      </c>
      <c r="FE12" s="22">
        <f>+[1]Generation_Budget!ET20/1000</f>
        <v>0</v>
      </c>
      <c r="FF12" s="22">
        <f>+[1]Generation_Budget!EU20/1000</f>
        <v>0</v>
      </c>
      <c r="FG12" s="22">
        <f>+[1]Generation_Budget!EV20/1000</f>
        <v>0</v>
      </c>
      <c r="FH12" s="22">
        <f>+[1]Generation_Budget!EW20/1000</f>
        <v>0</v>
      </c>
      <c r="FI12" s="22">
        <f>+[1]Generation_Budget!EX20/1000</f>
        <v>0</v>
      </c>
      <c r="FJ12" s="22">
        <f>+[1]Generation_Budget!EY20/1000</f>
        <v>0</v>
      </c>
      <c r="FK12" s="22">
        <f>+[1]Generation_Budget!EZ20/1000</f>
        <v>0</v>
      </c>
      <c r="FL12" s="22">
        <f>+[1]Generation_Budget!FA20/1000</f>
        <v>0</v>
      </c>
      <c r="FM12" s="22">
        <f>+[1]Generation_Budget!FB20/1000</f>
        <v>0</v>
      </c>
      <c r="FN12" s="22">
        <f>+[1]Generation_Budget!FC20/1000</f>
        <v>0</v>
      </c>
      <c r="FO12" s="22">
        <f>+[1]Generation_Budget!FD20/1000</f>
        <v>0</v>
      </c>
      <c r="FP12" s="22">
        <f>+[1]Generation_Budget!FE20/1000</f>
        <v>0</v>
      </c>
      <c r="FQ12" s="22">
        <f>+[1]Generation_Budget!FF20/1000</f>
        <v>0</v>
      </c>
      <c r="FR12" s="22">
        <f>+[1]Generation_Budget!FG20/1000</f>
        <v>0</v>
      </c>
      <c r="FS12" s="22">
        <f>+[1]Generation_Budget!FH20/1000</f>
        <v>0</v>
      </c>
      <c r="FT12" s="22">
        <f>+[1]Generation_Budget!FI20/1000</f>
        <v>0</v>
      </c>
      <c r="FU12" s="22">
        <f>+[1]Generation_Budget!FJ20/1000</f>
        <v>0</v>
      </c>
      <c r="FV12" s="22">
        <f>+[1]Generation_Budget!FK20/1000</f>
        <v>0</v>
      </c>
      <c r="FW12" s="22">
        <f>+[1]Generation_Budget!FL20/1000</f>
        <v>0</v>
      </c>
      <c r="FX12" s="22">
        <f>+[1]Generation_Budget!FM20/1000</f>
        <v>0</v>
      </c>
      <c r="FY12" s="22">
        <f>+[1]Generation_Budget!FN20/1000</f>
        <v>0</v>
      </c>
      <c r="FZ12" s="22">
        <f>+[1]Generation_Budget!FO20/1000</f>
        <v>0</v>
      </c>
      <c r="GA12" s="22">
        <f>+[1]Generation_Budget!FP20/1000</f>
        <v>0</v>
      </c>
      <c r="GB12" s="22">
        <f>+[1]Generation_Budget!FQ20/1000</f>
        <v>0</v>
      </c>
      <c r="GC12" s="22">
        <f>+[1]Generation_Budget!FR20/1000</f>
        <v>0</v>
      </c>
      <c r="GD12" s="22">
        <f>+[1]Generation_Budget!FS20/1000</f>
        <v>0</v>
      </c>
      <c r="GE12" s="22">
        <f>+[1]Generation_Budget!FT20/1000</f>
        <v>0</v>
      </c>
      <c r="GF12" s="22">
        <f>+[1]Generation_Budget!FU20/1000</f>
        <v>0</v>
      </c>
      <c r="GG12" s="22">
        <f>+[1]Generation_Budget!FV20/1000</f>
        <v>0</v>
      </c>
      <c r="GH12" s="22">
        <f>+[1]Generation_Budget!FW20/1000</f>
        <v>0</v>
      </c>
      <c r="GI12" s="22">
        <f>+[1]Generation_Budget!FX20/1000</f>
        <v>0</v>
      </c>
      <c r="GJ12" s="22">
        <f>+[1]Generation_Budget!FY20/1000</f>
        <v>0</v>
      </c>
      <c r="GK12" s="22">
        <f>+[1]Generation_Budget!FZ20/1000</f>
        <v>0</v>
      </c>
      <c r="GL12" s="22">
        <f>+[1]Generation_Budget!GA20/1000</f>
        <v>0</v>
      </c>
      <c r="GM12" s="22">
        <f>+[1]Generation_Budget!GB20/1000</f>
        <v>0</v>
      </c>
      <c r="GN12" s="22">
        <f>+[1]Generation_Budget!GC20/1000</f>
        <v>0</v>
      </c>
      <c r="GO12" s="22">
        <f>+[1]Generation_Budget!GD20/1000</f>
        <v>0</v>
      </c>
      <c r="GP12" s="22">
        <f>+[1]Generation_Budget!GE20/1000</f>
        <v>0</v>
      </c>
      <c r="GQ12" s="22">
        <f>+[1]Generation_Budget!GF20/1000</f>
        <v>0</v>
      </c>
      <c r="GR12" s="22">
        <f>+[1]Generation_Budget!GG20/1000</f>
        <v>0</v>
      </c>
      <c r="GS12" s="22">
        <f>+[1]Generation_Budget!GH20/1000</f>
        <v>0</v>
      </c>
      <c r="GT12" s="22">
        <f>+[1]Generation_Budget!GI20/1000</f>
        <v>0</v>
      </c>
      <c r="GU12" s="22">
        <f>+[1]Generation_Budget!GJ20/1000</f>
        <v>0</v>
      </c>
      <c r="GV12" s="22">
        <f>+[1]Generation_Budget!GK20/1000</f>
        <v>0</v>
      </c>
      <c r="GW12" s="22">
        <f>+[1]Generation_Budget!GL20/1000</f>
        <v>0</v>
      </c>
      <c r="GX12" s="22">
        <f>+[1]Generation_Budget!GM20/1000</f>
        <v>0</v>
      </c>
      <c r="GY12" s="22">
        <f>+[1]Generation_Budget!GN20/1000</f>
        <v>0</v>
      </c>
      <c r="GZ12" s="22">
        <f>+[1]Generation_Budget!GO20/1000</f>
        <v>0</v>
      </c>
      <c r="HA12" s="22">
        <f>+[1]Generation_Budget!GP20/1000</f>
        <v>0</v>
      </c>
      <c r="HB12" s="22">
        <f>+[1]Generation_Budget!GQ20/1000</f>
        <v>0</v>
      </c>
      <c r="HC12" s="22">
        <f>+[1]Generation_Budget!GR20/1000</f>
        <v>0</v>
      </c>
      <c r="HD12" s="22">
        <f>+[1]Generation_Budget!GS20/1000</f>
        <v>0</v>
      </c>
      <c r="HE12" s="22">
        <f>+[1]Generation_Budget!GT20/1000</f>
        <v>0</v>
      </c>
      <c r="HF12" s="22">
        <f>+[1]Generation_Budget!GU20/1000</f>
        <v>0</v>
      </c>
      <c r="HG12" s="22">
        <f>+[1]Generation_Budget!GV20/1000</f>
        <v>0</v>
      </c>
      <c r="HH12" s="22">
        <f>+[1]Generation_Budget!GW20/1000</f>
        <v>0</v>
      </c>
      <c r="HI12" s="22">
        <f>+[1]Generation_Budget!GX20/1000</f>
        <v>0</v>
      </c>
      <c r="HJ12" s="22">
        <f>+[1]Generation_Budget!GY20/1000</f>
        <v>0</v>
      </c>
      <c r="HK12" s="22">
        <f>+[1]Generation_Budget!GZ20/1000</f>
        <v>0</v>
      </c>
      <c r="HL12" s="22">
        <f>+[1]Generation_Budget!HA20/1000</f>
        <v>0</v>
      </c>
      <c r="HM12" s="22">
        <f>+[1]Generation_Budget!HB20/1000</f>
        <v>0</v>
      </c>
      <c r="HN12" s="22">
        <f>+[1]Generation_Budget!HC20/1000</f>
        <v>0</v>
      </c>
      <c r="HO12" s="22">
        <f>+[1]Generation_Budget!HD20/1000</f>
        <v>0</v>
      </c>
      <c r="HP12" s="22">
        <f>+[1]Generation_Budget!HE20/1000</f>
        <v>0</v>
      </c>
      <c r="HQ12" s="22">
        <f>+[1]Generation_Budget!HF20/1000</f>
        <v>0</v>
      </c>
      <c r="HR12" s="22">
        <f>+[1]Generation_Budget!HG20/1000</f>
        <v>0</v>
      </c>
      <c r="HS12" s="22">
        <f>+[1]Generation_Budget!HH20/1000</f>
        <v>0</v>
      </c>
      <c r="HT12" s="22">
        <f>+[1]Generation_Budget!HI20/1000</f>
        <v>0</v>
      </c>
      <c r="HU12" s="22">
        <f>+[1]Generation_Budget!HJ20/1000</f>
        <v>0</v>
      </c>
      <c r="HV12" s="22">
        <f>+[1]Generation_Budget!HK20/1000</f>
        <v>0</v>
      </c>
      <c r="HW12" s="22">
        <f>+[1]Generation_Budget!HL20/1000</f>
        <v>0</v>
      </c>
      <c r="HX12" s="22">
        <f>+[1]Generation_Budget!HM20/1000</f>
        <v>0</v>
      </c>
      <c r="HY12" s="22">
        <f>+[1]Generation_Budget!HN20/1000</f>
        <v>0</v>
      </c>
      <c r="HZ12" s="22">
        <f>+[1]Generation_Budget!HO20/1000</f>
        <v>0</v>
      </c>
      <c r="IA12" s="22">
        <f>+[1]Generation_Budget!HP20/1000</f>
        <v>0</v>
      </c>
      <c r="IB12" s="22">
        <f>+[1]Generation_Budget!HQ20/1000</f>
        <v>0</v>
      </c>
      <c r="IC12" s="22">
        <f>+[1]Generation_Budget!HR20/1000</f>
        <v>0</v>
      </c>
      <c r="ID12" s="22">
        <f>+[1]Generation_Budget!HS20/1000</f>
        <v>0</v>
      </c>
      <c r="IE12" s="22">
        <f>+[1]Generation_Budget!HT20/1000</f>
        <v>0</v>
      </c>
      <c r="IF12" s="22">
        <f>+[1]Generation_Budget!HU20/1000</f>
        <v>0</v>
      </c>
      <c r="IG12" s="22">
        <f>+[1]Generation_Budget!HV20/1000</f>
        <v>0</v>
      </c>
      <c r="IH12" s="22">
        <f>+[1]Generation_Budget!HW20/1000</f>
        <v>0</v>
      </c>
      <c r="II12" s="22">
        <f>+[1]Generation_Budget!HX20/1000</f>
        <v>0</v>
      </c>
      <c r="IJ12" s="22">
        <f>+[1]Generation_Budget!HY20/1000</f>
        <v>0</v>
      </c>
      <c r="IK12" s="22">
        <f>+[1]Generation_Budget!HZ20/1000</f>
        <v>0</v>
      </c>
      <c r="IL12" s="22">
        <f>+[1]Generation_Budget!IA20/1000</f>
        <v>0</v>
      </c>
      <c r="IM12" s="22">
        <f>+[1]Generation_Budget!IB20/1000</f>
        <v>0</v>
      </c>
      <c r="IN12" s="22">
        <f>+[1]Generation_Budget!IC20/1000</f>
        <v>0</v>
      </c>
      <c r="IO12" s="22">
        <f>+[1]Generation_Budget!ID20/1000</f>
        <v>0</v>
      </c>
      <c r="IP12" s="22">
        <f>+[1]Generation_Budget!IE20/1000</f>
        <v>0</v>
      </c>
      <c r="IQ12" s="22">
        <f>+[1]Generation_Budget!IF20/1000</f>
        <v>0</v>
      </c>
      <c r="IR12" s="22">
        <f>+[1]Generation_Budget!IG20/1000</f>
        <v>0</v>
      </c>
      <c r="IS12" s="22">
        <f>+[1]Generation_Budget!IH20/1000</f>
        <v>0</v>
      </c>
      <c r="IT12" s="22">
        <f>+[1]Generation_Budget!II20/1000</f>
        <v>0</v>
      </c>
      <c r="IU12" s="22">
        <f>+[1]Generation_Budget!IJ20/1000</f>
        <v>0</v>
      </c>
      <c r="IV12" s="22">
        <f>+[1]Generation_Budget!IK20/1000</f>
        <v>0</v>
      </c>
      <c r="IW12" s="22">
        <f>+[1]Generation_Budget!IL20/1000</f>
        <v>0</v>
      </c>
      <c r="IX12" s="22">
        <f>+[1]Generation_Budget!IM20/1000</f>
        <v>0</v>
      </c>
      <c r="IY12" s="22">
        <f>+[1]Generation_Budget!IN20/1000</f>
        <v>0</v>
      </c>
      <c r="IZ12" s="22">
        <f>+[1]Generation_Budget!IO20/1000</f>
        <v>0</v>
      </c>
      <c r="JA12" s="22">
        <f>+[1]Generation_Budget!IP20/1000</f>
        <v>0</v>
      </c>
      <c r="JB12" s="22">
        <f>+[1]Generation_Budget!IQ20/1000</f>
        <v>0</v>
      </c>
      <c r="JC12" s="22">
        <f>+[1]Generation_Budget!IR20/1000</f>
        <v>0</v>
      </c>
      <c r="JD12" s="22">
        <f>+[1]Generation_Budget!IS20/1000</f>
        <v>0</v>
      </c>
      <c r="JE12" s="22">
        <f>+[1]Generation_Budget!IT20/1000</f>
        <v>0</v>
      </c>
      <c r="JF12" s="22">
        <f>+[1]Generation_Budget!IU20/1000</f>
        <v>0</v>
      </c>
      <c r="JG12" s="22">
        <f>+[1]Generation_Budget!IV20/1000</f>
        <v>0</v>
      </c>
      <c r="JH12" s="22">
        <f>+[1]Generation_Budget!IW20/1000</f>
        <v>0</v>
      </c>
      <c r="JI12" s="22">
        <f>+[1]Generation_Budget!IX20/1000</f>
        <v>0</v>
      </c>
      <c r="JJ12" s="22">
        <f>+[1]Generation_Budget!IY20/1000</f>
        <v>0</v>
      </c>
      <c r="JK12" s="22">
        <f>+[1]Generation_Budget!IZ20/1000</f>
        <v>0</v>
      </c>
      <c r="JL12" s="22">
        <f>+[1]Generation_Budget!JA20/1000</f>
        <v>0</v>
      </c>
      <c r="JM12" s="22">
        <f>+[1]Generation_Budget!JB20/1000</f>
        <v>0</v>
      </c>
      <c r="JN12" s="22">
        <f>+[1]Generation_Budget!JC20/1000</f>
        <v>0</v>
      </c>
      <c r="JO12" s="22">
        <f>+[1]Generation_Budget!JD20/1000</f>
        <v>0</v>
      </c>
      <c r="JP12" s="22">
        <f>+[1]Generation_Budget!JE20/1000</f>
        <v>0</v>
      </c>
      <c r="JQ12" s="22">
        <f>+[1]Generation_Budget!JF20/1000</f>
        <v>0</v>
      </c>
      <c r="JR12" s="22">
        <f>+[1]Generation_Budget!JG20/1000</f>
        <v>0</v>
      </c>
      <c r="JS12" s="22">
        <f>+[1]Generation_Budget!JH20/1000</f>
        <v>0</v>
      </c>
      <c r="JT12" s="22">
        <f>+[1]Generation_Budget!JI20/1000</f>
        <v>0</v>
      </c>
      <c r="JU12" s="22">
        <f>+[1]Generation_Budget!JJ20/1000</f>
        <v>0</v>
      </c>
      <c r="JV12" s="22">
        <f>+[1]Generation_Budget!JK20/1000</f>
        <v>0</v>
      </c>
      <c r="JW12" s="22">
        <f>+[1]Generation_Budget!JL20/1000</f>
        <v>0</v>
      </c>
      <c r="JX12" s="22">
        <f>+[1]Generation_Budget!JM20/1000</f>
        <v>0</v>
      </c>
      <c r="JY12" s="22">
        <f>+[1]Generation_Budget!JN20/1000</f>
        <v>0</v>
      </c>
      <c r="JZ12" s="22">
        <f>+[1]Generation_Budget!JO20/1000</f>
        <v>0</v>
      </c>
      <c r="KA12" s="22">
        <f>+[1]Generation_Budget!JP20/1000</f>
        <v>0</v>
      </c>
      <c r="KB12" s="22">
        <f>+[1]Generation_Budget!JQ20/1000</f>
        <v>0</v>
      </c>
      <c r="KC12" s="22">
        <f>+[1]Generation_Budget!JR20/1000</f>
        <v>0</v>
      </c>
      <c r="KD12" s="22">
        <f>+[1]Generation_Budget!JS20/1000</f>
        <v>0</v>
      </c>
      <c r="KE12" s="22">
        <f>+[1]Generation_Budget!JT20/1000</f>
        <v>0</v>
      </c>
      <c r="KF12" s="22">
        <f>+[1]Generation_Budget!JU20/1000</f>
        <v>0</v>
      </c>
      <c r="KG12" s="22">
        <f>+[1]Generation_Budget!JV20/1000</f>
        <v>0</v>
      </c>
      <c r="KH12" s="22">
        <f>+[1]Generation_Budget!JW20/1000</f>
        <v>0</v>
      </c>
      <c r="KI12" s="22">
        <f>+[1]Generation_Budget!JX20/1000</f>
        <v>0</v>
      </c>
      <c r="KJ12" s="22">
        <f>+[1]Generation_Budget!JY20/1000</f>
        <v>0</v>
      </c>
      <c r="KK12" s="22">
        <f>+[1]Generation_Budget!JZ20/1000</f>
        <v>0</v>
      </c>
      <c r="KL12" s="22">
        <f>+[1]Generation_Budget!KA20/1000</f>
        <v>0</v>
      </c>
      <c r="KM12" s="22">
        <f>+[1]Generation_Budget!KB20/1000</f>
        <v>0</v>
      </c>
      <c r="KN12" s="22">
        <f>+[1]Generation_Budget!KC20/1000</f>
        <v>0</v>
      </c>
      <c r="KO12" s="22">
        <f>+[1]Generation_Budget!KD20/1000</f>
        <v>0</v>
      </c>
      <c r="KP12" s="22">
        <f>+[1]Generation_Budget!KE20/1000</f>
        <v>0</v>
      </c>
      <c r="KQ12" s="22">
        <f>+[1]Generation_Budget!KF20/1000</f>
        <v>0</v>
      </c>
      <c r="KR12" s="22">
        <f>+[1]Generation_Budget!KG20/1000</f>
        <v>0</v>
      </c>
      <c r="KS12" s="22">
        <f>+[1]Generation_Budget!KH20/1000</f>
        <v>0</v>
      </c>
      <c r="KT12" s="22">
        <f>+[1]Generation_Budget!KI20/1000</f>
        <v>0</v>
      </c>
      <c r="KU12" s="22">
        <f>+[1]Generation_Budget!KJ20/1000</f>
        <v>0</v>
      </c>
      <c r="KV12" s="22">
        <f>+[1]Generation_Budget!KK20/1000</f>
        <v>0</v>
      </c>
      <c r="KW12" s="22">
        <f>+[1]Generation_Budget!KL20/1000</f>
        <v>0</v>
      </c>
      <c r="KX12" s="22">
        <f>+[1]Generation_Budget!KM20/1000</f>
        <v>0</v>
      </c>
      <c r="KY12" s="22">
        <f>+[1]Generation_Budget!KN20/1000</f>
        <v>0</v>
      </c>
      <c r="KZ12" s="22">
        <f>+[1]Generation_Budget!KO20/1000</f>
        <v>0</v>
      </c>
      <c r="LA12" s="22">
        <f>+[1]Generation_Budget!KP20/1000</f>
        <v>0</v>
      </c>
      <c r="LB12" s="22">
        <f>+[1]Generation_Budget!KQ20/1000</f>
        <v>0</v>
      </c>
      <c r="LC12" s="22">
        <f>+[1]Generation_Budget!KR20/1000</f>
        <v>0</v>
      </c>
      <c r="LD12" s="22">
        <f>+[1]Generation_Budget!KS20/1000</f>
        <v>0</v>
      </c>
      <c r="LE12" s="22">
        <f>+[1]Generation_Budget!KT20/1000</f>
        <v>0</v>
      </c>
      <c r="LF12" s="22">
        <f>+[1]Generation_Budget!KU20/1000</f>
        <v>0</v>
      </c>
      <c r="LG12" s="22">
        <f>+[1]Generation_Budget!KV20/1000</f>
        <v>0</v>
      </c>
      <c r="LH12" s="22">
        <f>+[1]Generation_Budget!KW20/1000</f>
        <v>0</v>
      </c>
      <c r="LI12" s="22">
        <f>+[1]Generation_Budget!KX20/1000</f>
        <v>0</v>
      </c>
      <c r="LJ12" s="22">
        <f>+[1]Generation_Budget!KY20/1000</f>
        <v>0</v>
      </c>
      <c r="LK12" s="22">
        <f>+[1]Generation_Budget!KZ20/1000</f>
        <v>0</v>
      </c>
      <c r="LL12" s="22">
        <f>+[1]Generation_Budget!LA20/1000</f>
        <v>0</v>
      </c>
      <c r="LM12" s="22">
        <f>+[1]Generation_Budget!LB20/1000</f>
        <v>0</v>
      </c>
      <c r="LN12" s="22">
        <f>+[1]Generation_Budget!LC20/1000</f>
        <v>0</v>
      </c>
      <c r="LO12" s="22">
        <f>+[1]Generation_Budget!LD20/1000</f>
        <v>0</v>
      </c>
      <c r="LP12" s="22">
        <f>+[1]Generation_Budget!LE20/1000</f>
        <v>0</v>
      </c>
      <c r="LQ12" s="22">
        <f>+[1]Generation_Budget!LF20/1000</f>
        <v>0</v>
      </c>
      <c r="LR12" s="22">
        <f>+[1]Generation_Budget!LG20/1000</f>
        <v>0</v>
      </c>
      <c r="LS12" s="22">
        <f>+[1]Generation_Budget!LH20/1000</f>
        <v>0</v>
      </c>
      <c r="LT12" s="22">
        <f>+[1]Generation_Budget!LI20/1000</f>
        <v>0</v>
      </c>
      <c r="LU12" s="22">
        <f>+[1]Generation_Budget!LJ20/1000</f>
        <v>0</v>
      </c>
      <c r="LV12" s="22">
        <f>+[1]Generation_Budget!LK20/1000</f>
        <v>0</v>
      </c>
      <c r="LW12" s="22">
        <f>+[1]Generation_Budget!LL20/1000</f>
        <v>0</v>
      </c>
      <c r="LX12" s="22">
        <f>+[1]Generation_Budget!LM20/1000</f>
        <v>0</v>
      </c>
      <c r="LY12" s="22">
        <f>+[1]Generation_Budget!LN20/1000</f>
        <v>0</v>
      </c>
      <c r="LZ12" s="22">
        <f>+[1]Generation_Budget!LO20/1000</f>
        <v>0</v>
      </c>
      <c r="MA12" s="22">
        <f>+[1]Generation_Budget!LP20/1000</f>
        <v>0</v>
      </c>
      <c r="MB12" s="22">
        <f>+[1]Generation_Budget!LQ20/1000</f>
        <v>0</v>
      </c>
      <c r="MC12" s="22">
        <f>+[1]Generation_Budget!LR20/1000</f>
        <v>0</v>
      </c>
      <c r="MD12" s="22">
        <f>+[1]Generation_Budget!LS20/1000</f>
        <v>0</v>
      </c>
      <c r="ME12" s="22">
        <f>+[1]Generation_Budget!LT20/1000</f>
        <v>0</v>
      </c>
      <c r="MF12" s="22">
        <f>+[1]Generation_Budget!LU20/1000</f>
        <v>0</v>
      </c>
      <c r="MG12" s="22">
        <f>+[1]Generation_Budget!LV20/1000</f>
        <v>0</v>
      </c>
      <c r="MH12" s="22">
        <f>+[1]Generation_Budget!LW20/1000</f>
        <v>0</v>
      </c>
      <c r="MI12" s="22">
        <f>+[1]Generation_Budget!LX20/1000</f>
        <v>0</v>
      </c>
      <c r="MJ12" s="22">
        <f>+[1]Generation_Budget!LY20/1000</f>
        <v>0</v>
      </c>
      <c r="MK12" s="22">
        <f>+[1]Generation_Budget!LZ20/1000</f>
        <v>0</v>
      </c>
      <c r="ML12" s="22">
        <f>+[1]Generation_Budget!MA20/1000</f>
        <v>0</v>
      </c>
      <c r="MM12" s="22">
        <f>+[1]Generation_Budget!MB20/1000</f>
        <v>0</v>
      </c>
      <c r="MN12" s="22">
        <f>+[1]Generation_Budget!MC20/1000</f>
        <v>0</v>
      </c>
      <c r="MO12" s="22">
        <f>+[1]Generation_Budget!MD20/1000</f>
        <v>0</v>
      </c>
      <c r="MP12" s="22">
        <f>+[1]Generation_Budget!ME20/1000</f>
        <v>0</v>
      </c>
      <c r="MQ12" s="22">
        <f>+[1]Generation_Budget!MF20/1000</f>
        <v>0</v>
      </c>
      <c r="MR12" s="22">
        <f>+[1]Generation_Budget!MG20/1000</f>
        <v>0</v>
      </c>
      <c r="MS12" s="22">
        <f>+[1]Generation_Budget!MH20/1000</f>
        <v>0</v>
      </c>
      <c r="MT12" s="22">
        <f>+[1]Generation_Budget!MI20/1000</f>
        <v>0</v>
      </c>
      <c r="MU12" s="22">
        <f>+[1]Generation_Budget!MJ20/1000</f>
        <v>0</v>
      </c>
      <c r="MV12" s="22">
        <f>+[1]Generation_Budget!MK20/1000</f>
        <v>0</v>
      </c>
      <c r="MW12" s="22">
        <f>+[1]Generation_Budget!ML20/1000</f>
        <v>0</v>
      </c>
      <c r="MX12" s="22">
        <f>+[1]Generation_Budget!MM20/1000</f>
        <v>0</v>
      </c>
      <c r="MY12" s="22">
        <f>+[1]Generation_Budget!MN20/1000</f>
        <v>0</v>
      </c>
    </row>
    <row r="13" spans="1:363" x14ac:dyDescent="0.25">
      <c r="A13" s="175"/>
      <c r="B13" s="99"/>
      <c r="C13" s="76" t="s">
        <v>211</v>
      </c>
      <c r="D13" s="22">
        <f t="shared" ref="D13:D21" si="390">+P13</f>
        <v>0</v>
      </c>
      <c r="E13" s="22">
        <f t="shared" si="379"/>
        <v>0</v>
      </c>
      <c r="F13" s="22">
        <f t="shared" si="380"/>
        <v>0</v>
      </c>
      <c r="G13" s="22">
        <f t="shared" si="381"/>
        <v>0</v>
      </c>
      <c r="H13" s="22">
        <f t="shared" si="382"/>
        <v>0</v>
      </c>
      <c r="I13" s="22">
        <f t="shared" si="383"/>
        <v>0</v>
      </c>
      <c r="J13" s="22">
        <f t="shared" si="384"/>
        <v>0</v>
      </c>
      <c r="K13" s="22">
        <f t="shared" si="385"/>
        <v>0</v>
      </c>
      <c r="L13" s="22">
        <f t="shared" si="386"/>
        <v>0</v>
      </c>
      <c r="M13" s="22">
        <f t="shared" si="387"/>
        <v>0</v>
      </c>
      <c r="N13" s="22">
        <f t="shared" si="388"/>
        <v>0</v>
      </c>
      <c r="O13" s="22">
        <f t="shared" si="389"/>
        <v>0</v>
      </c>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c r="EK13" s="22"/>
      <c r="EL13" s="22"/>
      <c r="EM13" s="22"/>
      <c r="EN13" s="22"/>
      <c r="EO13" s="22"/>
      <c r="EP13" s="22"/>
      <c r="EQ13" s="22"/>
      <c r="ER13" s="22"/>
      <c r="ES13" s="22"/>
      <c r="ET13" s="22"/>
      <c r="EU13" s="22"/>
      <c r="EV13" s="22"/>
      <c r="EW13" s="22"/>
      <c r="EX13" s="22"/>
      <c r="EY13" s="22"/>
      <c r="EZ13" s="22"/>
      <c r="FA13" s="22"/>
      <c r="FB13" s="22"/>
      <c r="FC13" s="22"/>
      <c r="FD13" s="22"/>
      <c r="FE13" s="22"/>
      <c r="FF13" s="22"/>
      <c r="FG13" s="22"/>
      <c r="FH13" s="22"/>
      <c r="FI13" s="22"/>
      <c r="FJ13" s="22"/>
      <c r="FK13" s="22"/>
      <c r="FL13" s="22"/>
      <c r="FM13" s="22"/>
      <c r="FN13" s="22"/>
      <c r="FO13" s="22"/>
      <c r="FP13" s="22"/>
      <c r="FQ13" s="22"/>
      <c r="FR13" s="22"/>
      <c r="FS13" s="22"/>
      <c r="FT13" s="22"/>
      <c r="FU13" s="22"/>
      <c r="FV13" s="22"/>
      <c r="FW13" s="22"/>
      <c r="FX13" s="22"/>
      <c r="FY13" s="22"/>
      <c r="FZ13" s="22"/>
      <c r="GA13" s="22"/>
      <c r="GB13" s="22"/>
      <c r="GC13" s="22"/>
      <c r="GD13" s="22"/>
      <c r="GE13" s="22"/>
      <c r="GF13" s="22"/>
      <c r="GG13" s="22"/>
      <c r="GH13" s="22"/>
      <c r="GI13" s="22"/>
      <c r="GJ13" s="22"/>
      <c r="GK13" s="22"/>
      <c r="GL13" s="22"/>
      <c r="GM13" s="22"/>
      <c r="GN13" s="22"/>
      <c r="GO13" s="22"/>
      <c r="GP13" s="22"/>
      <c r="GQ13" s="22"/>
      <c r="GR13" s="22"/>
      <c r="GS13" s="22"/>
      <c r="GT13" s="22"/>
      <c r="GU13" s="22"/>
      <c r="GV13" s="22"/>
      <c r="GW13" s="22"/>
      <c r="GX13" s="22"/>
      <c r="GY13" s="22"/>
      <c r="GZ13" s="22"/>
      <c r="HA13" s="22"/>
      <c r="HB13" s="22"/>
      <c r="HC13" s="22"/>
      <c r="HD13" s="22"/>
      <c r="HE13" s="22"/>
      <c r="HF13" s="22"/>
      <c r="HG13" s="22"/>
      <c r="HH13" s="22"/>
      <c r="HI13" s="22"/>
      <c r="HJ13" s="22"/>
      <c r="HK13" s="22"/>
      <c r="HL13" s="22"/>
      <c r="HM13" s="22"/>
      <c r="HN13" s="22"/>
      <c r="HO13" s="22"/>
      <c r="HP13" s="22"/>
      <c r="HQ13" s="22"/>
      <c r="HR13" s="22"/>
      <c r="HS13" s="22"/>
      <c r="HT13" s="22"/>
      <c r="HU13" s="22"/>
      <c r="HV13" s="22"/>
      <c r="HW13" s="22"/>
      <c r="HX13" s="22"/>
      <c r="HY13" s="22"/>
      <c r="HZ13" s="22"/>
      <c r="IA13" s="22"/>
      <c r="IB13" s="22"/>
      <c r="IC13" s="22"/>
      <c r="ID13" s="22"/>
      <c r="IE13" s="22"/>
      <c r="IF13" s="22"/>
      <c r="IG13" s="22"/>
      <c r="IH13" s="22"/>
      <c r="II13" s="22"/>
      <c r="IJ13" s="22"/>
      <c r="IK13" s="22"/>
      <c r="IL13" s="22"/>
      <c r="IM13" s="22"/>
      <c r="IN13" s="22"/>
      <c r="IO13" s="22"/>
      <c r="IP13" s="22"/>
      <c r="IQ13" s="22"/>
      <c r="IR13" s="22"/>
      <c r="IS13" s="22"/>
      <c r="IT13" s="22"/>
      <c r="IU13" s="22"/>
      <c r="IV13" s="22"/>
      <c r="IW13" s="22"/>
      <c r="IX13" s="22"/>
      <c r="IY13" s="22"/>
      <c r="IZ13" s="22"/>
      <c r="JA13" s="22"/>
      <c r="JB13" s="22"/>
      <c r="JC13" s="22"/>
      <c r="JD13" s="22"/>
      <c r="JE13" s="22"/>
      <c r="JF13" s="22"/>
      <c r="JG13" s="22"/>
      <c r="JH13" s="22"/>
      <c r="JI13" s="22"/>
      <c r="JJ13" s="22"/>
      <c r="JK13" s="22"/>
      <c r="JL13" s="22"/>
      <c r="JM13" s="22"/>
      <c r="JN13" s="22"/>
      <c r="JO13" s="22"/>
      <c r="JP13" s="22"/>
      <c r="JQ13" s="22"/>
      <c r="JR13" s="22"/>
      <c r="JS13" s="22"/>
      <c r="JT13" s="22"/>
      <c r="JU13" s="22"/>
      <c r="JV13" s="22"/>
      <c r="JW13" s="22"/>
      <c r="JX13" s="22"/>
      <c r="JY13" s="22"/>
      <c r="JZ13" s="22"/>
      <c r="KA13" s="22"/>
      <c r="KB13" s="22"/>
      <c r="KC13" s="22"/>
      <c r="KD13" s="22"/>
      <c r="KE13" s="22"/>
      <c r="KF13" s="22"/>
      <c r="KG13" s="22"/>
      <c r="KH13" s="22"/>
      <c r="KI13" s="22"/>
      <c r="KJ13" s="22"/>
      <c r="KK13" s="22"/>
      <c r="KL13" s="22"/>
      <c r="KM13" s="22"/>
      <c r="KN13" s="22"/>
      <c r="KO13" s="22"/>
      <c r="KP13" s="22"/>
      <c r="KQ13" s="22"/>
      <c r="KR13" s="22"/>
      <c r="KS13" s="22"/>
      <c r="KT13" s="22"/>
      <c r="KU13" s="22"/>
      <c r="KV13" s="22"/>
      <c r="KW13" s="22"/>
      <c r="KX13" s="22"/>
      <c r="KY13" s="22"/>
      <c r="KZ13" s="22"/>
      <c r="LA13" s="22"/>
      <c r="LB13" s="22"/>
      <c r="LC13" s="22"/>
      <c r="LD13" s="22"/>
      <c r="LE13" s="22"/>
      <c r="LF13" s="22"/>
      <c r="LG13" s="22"/>
      <c r="LH13" s="22"/>
      <c r="LI13" s="22"/>
      <c r="LJ13" s="22"/>
      <c r="LK13" s="22"/>
      <c r="LL13" s="22"/>
      <c r="LM13" s="22"/>
      <c r="LN13" s="22"/>
      <c r="LO13" s="22"/>
      <c r="LP13" s="22"/>
      <c r="LQ13" s="22"/>
      <c r="LR13" s="22"/>
      <c r="LS13" s="22"/>
      <c r="LT13" s="22"/>
      <c r="LU13" s="22"/>
      <c r="LV13" s="22"/>
      <c r="LW13" s="22"/>
      <c r="LX13" s="22"/>
      <c r="LY13" s="22"/>
      <c r="LZ13" s="22"/>
      <c r="MA13" s="22"/>
      <c r="MB13" s="22"/>
      <c r="MC13" s="22"/>
      <c r="MD13" s="22"/>
      <c r="ME13" s="22"/>
      <c r="MF13" s="22"/>
      <c r="MG13" s="22"/>
      <c r="MH13" s="22"/>
      <c r="MI13" s="22"/>
      <c r="MJ13" s="22"/>
      <c r="MK13" s="22"/>
      <c r="ML13" s="22"/>
      <c r="MM13" s="22"/>
      <c r="MN13" s="22"/>
      <c r="MO13" s="22"/>
      <c r="MP13" s="22"/>
      <c r="MQ13" s="22"/>
      <c r="MR13" s="22"/>
      <c r="MS13" s="22"/>
      <c r="MT13" s="22"/>
      <c r="MU13" s="22"/>
      <c r="MV13" s="22"/>
      <c r="MW13" s="22"/>
      <c r="MX13" s="22"/>
      <c r="MY13" s="22"/>
    </row>
    <row r="14" spans="1:363" x14ac:dyDescent="0.25">
      <c r="A14" s="175"/>
      <c r="B14" s="99"/>
      <c r="C14" s="76" t="s">
        <v>211</v>
      </c>
      <c r="D14" s="22">
        <f t="shared" si="390"/>
        <v>0</v>
      </c>
      <c r="E14" s="22">
        <f t="shared" si="379"/>
        <v>0</v>
      </c>
      <c r="F14" s="22">
        <f t="shared" si="380"/>
        <v>0</v>
      </c>
      <c r="G14" s="22">
        <f t="shared" si="381"/>
        <v>0</v>
      </c>
      <c r="H14" s="22">
        <f t="shared" si="382"/>
        <v>0</v>
      </c>
      <c r="I14" s="22">
        <f t="shared" si="383"/>
        <v>0</v>
      </c>
      <c r="J14" s="22">
        <f t="shared" si="384"/>
        <v>0</v>
      </c>
      <c r="K14" s="22">
        <f t="shared" si="385"/>
        <v>0</v>
      </c>
      <c r="L14" s="22">
        <f t="shared" si="386"/>
        <v>0</v>
      </c>
      <c r="M14" s="22">
        <f t="shared" si="387"/>
        <v>0</v>
      </c>
      <c r="N14" s="22">
        <f t="shared" si="388"/>
        <v>0</v>
      </c>
      <c r="O14" s="22">
        <f t="shared" si="389"/>
        <v>0</v>
      </c>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c r="DA14" s="22"/>
      <c r="DB14" s="22"/>
      <c r="DC14" s="22"/>
      <c r="DD14" s="22"/>
      <c r="DE14" s="22"/>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c r="EK14" s="22"/>
      <c r="EL14" s="22"/>
      <c r="EM14" s="22"/>
      <c r="EN14" s="22"/>
      <c r="EO14" s="22"/>
      <c r="EP14" s="22"/>
      <c r="EQ14" s="22"/>
      <c r="ER14" s="22"/>
      <c r="ES14" s="22"/>
      <c r="ET14" s="22"/>
      <c r="EU14" s="22"/>
      <c r="EV14" s="22"/>
      <c r="EW14" s="22"/>
      <c r="EX14" s="22"/>
      <c r="EY14" s="22"/>
      <c r="EZ14" s="22"/>
      <c r="FA14" s="22"/>
      <c r="FB14" s="22"/>
      <c r="FC14" s="22"/>
      <c r="FD14" s="22"/>
      <c r="FE14" s="22"/>
      <c r="FF14" s="22"/>
      <c r="FG14" s="22"/>
      <c r="FH14" s="22"/>
      <c r="FI14" s="22"/>
      <c r="FJ14" s="22"/>
      <c r="FK14" s="22"/>
      <c r="FL14" s="22"/>
      <c r="FM14" s="22"/>
      <c r="FN14" s="22"/>
      <c r="FO14" s="22"/>
      <c r="FP14" s="22"/>
      <c r="FQ14" s="22"/>
      <c r="FR14" s="22"/>
      <c r="FS14" s="22"/>
      <c r="FT14" s="22"/>
      <c r="FU14" s="22"/>
      <c r="FV14" s="22"/>
      <c r="FW14" s="22"/>
      <c r="FX14" s="22"/>
      <c r="FY14" s="22"/>
      <c r="FZ14" s="22"/>
      <c r="GA14" s="22"/>
      <c r="GB14" s="22"/>
      <c r="GC14" s="22"/>
      <c r="GD14" s="22"/>
      <c r="GE14" s="22"/>
      <c r="GF14" s="22"/>
      <c r="GG14" s="22"/>
      <c r="GH14" s="22"/>
      <c r="GI14" s="22"/>
      <c r="GJ14" s="22"/>
      <c r="GK14" s="22"/>
      <c r="GL14" s="22"/>
      <c r="GM14" s="22"/>
      <c r="GN14" s="22"/>
      <c r="GO14" s="22"/>
      <c r="GP14" s="22"/>
      <c r="GQ14" s="22"/>
      <c r="GR14" s="22"/>
      <c r="GS14" s="22"/>
      <c r="GT14" s="22"/>
      <c r="GU14" s="22"/>
      <c r="GV14" s="22"/>
      <c r="GW14" s="22"/>
      <c r="GX14" s="22"/>
      <c r="GY14" s="22"/>
      <c r="GZ14" s="22"/>
      <c r="HA14" s="22"/>
      <c r="HB14" s="22"/>
      <c r="HC14" s="22"/>
      <c r="HD14" s="22"/>
      <c r="HE14" s="22"/>
      <c r="HF14" s="22"/>
      <c r="HG14" s="22"/>
      <c r="HH14" s="22"/>
      <c r="HI14" s="22"/>
      <c r="HJ14" s="22"/>
      <c r="HK14" s="22"/>
      <c r="HL14" s="22"/>
      <c r="HM14" s="22"/>
      <c r="HN14" s="22"/>
      <c r="HO14" s="22"/>
      <c r="HP14" s="22"/>
      <c r="HQ14" s="22"/>
      <c r="HR14" s="22"/>
      <c r="HS14" s="22"/>
      <c r="HT14" s="22"/>
      <c r="HU14" s="22"/>
      <c r="HV14" s="22"/>
      <c r="HW14" s="22"/>
      <c r="HX14" s="22"/>
      <c r="HY14" s="22"/>
      <c r="HZ14" s="22"/>
      <c r="IA14" s="22"/>
      <c r="IB14" s="22"/>
      <c r="IC14" s="22"/>
      <c r="ID14" s="22"/>
      <c r="IE14" s="22"/>
      <c r="IF14" s="22"/>
      <c r="IG14" s="22"/>
      <c r="IH14" s="22"/>
      <c r="II14" s="22"/>
      <c r="IJ14" s="22"/>
      <c r="IK14" s="22"/>
      <c r="IL14" s="22"/>
      <c r="IM14" s="22"/>
      <c r="IN14" s="22"/>
      <c r="IO14" s="22"/>
      <c r="IP14" s="22"/>
      <c r="IQ14" s="22"/>
      <c r="IR14" s="22"/>
      <c r="IS14" s="22"/>
      <c r="IT14" s="22"/>
      <c r="IU14" s="22"/>
      <c r="IV14" s="22"/>
      <c r="IW14" s="22"/>
      <c r="IX14" s="22"/>
      <c r="IY14" s="22"/>
      <c r="IZ14" s="22"/>
      <c r="JA14" s="22"/>
      <c r="JB14" s="22"/>
      <c r="JC14" s="22"/>
      <c r="JD14" s="22"/>
      <c r="JE14" s="22"/>
      <c r="JF14" s="22"/>
      <c r="JG14" s="22"/>
      <c r="JH14" s="22"/>
      <c r="JI14" s="22"/>
      <c r="JJ14" s="22"/>
      <c r="JK14" s="22"/>
      <c r="JL14" s="22"/>
      <c r="JM14" s="22"/>
      <c r="JN14" s="22"/>
      <c r="JO14" s="22"/>
      <c r="JP14" s="22"/>
      <c r="JQ14" s="22"/>
      <c r="JR14" s="22"/>
      <c r="JS14" s="22"/>
      <c r="JT14" s="22"/>
      <c r="JU14" s="22"/>
      <c r="JV14" s="22"/>
      <c r="JW14" s="22"/>
      <c r="JX14" s="22"/>
      <c r="JY14" s="22"/>
      <c r="JZ14" s="22"/>
      <c r="KA14" s="22"/>
      <c r="KB14" s="22"/>
      <c r="KC14" s="22"/>
      <c r="KD14" s="22"/>
      <c r="KE14" s="22"/>
      <c r="KF14" s="22"/>
      <c r="KG14" s="22"/>
      <c r="KH14" s="22"/>
      <c r="KI14" s="22"/>
      <c r="KJ14" s="22"/>
      <c r="KK14" s="22"/>
      <c r="KL14" s="22"/>
      <c r="KM14" s="22"/>
      <c r="KN14" s="22"/>
      <c r="KO14" s="22"/>
      <c r="KP14" s="22"/>
      <c r="KQ14" s="22"/>
      <c r="KR14" s="22"/>
      <c r="KS14" s="22"/>
      <c r="KT14" s="22"/>
      <c r="KU14" s="22"/>
      <c r="KV14" s="22"/>
      <c r="KW14" s="22"/>
      <c r="KX14" s="22"/>
      <c r="KY14" s="22"/>
      <c r="KZ14" s="22"/>
      <c r="LA14" s="22"/>
      <c r="LB14" s="22"/>
      <c r="LC14" s="22"/>
      <c r="LD14" s="22"/>
      <c r="LE14" s="22"/>
      <c r="LF14" s="22"/>
      <c r="LG14" s="22"/>
      <c r="LH14" s="22"/>
      <c r="LI14" s="22"/>
      <c r="LJ14" s="22"/>
      <c r="LK14" s="22"/>
      <c r="LL14" s="22"/>
      <c r="LM14" s="22"/>
      <c r="LN14" s="22"/>
      <c r="LO14" s="22"/>
      <c r="LP14" s="22"/>
      <c r="LQ14" s="22"/>
      <c r="LR14" s="22"/>
      <c r="LS14" s="22"/>
      <c r="LT14" s="22"/>
      <c r="LU14" s="22"/>
      <c r="LV14" s="22"/>
      <c r="LW14" s="22"/>
      <c r="LX14" s="22"/>
      <c r="LY14" s="22"/>
      <c r="LZ14" s="22"/>
      <c r="MA14" s="22"/>
      <c r="MB14" s="22"/>
      <c r="MC14" s="22"/>
      <c r="MD14" s="22"/>
      <c r="ME14" s="22"/>
      <c r="MF14" s="22"/>
      <c r="MG14" s="22"/>
      <c r="MH14" s="22"/>
      <c r="MI14" s="22"/>
      <c r="MJ14" s="22"/>
      <c r="MK14" s="22"/>
      <c r="ML14" s="22"/>
      <c r="MM14" s="22"/>
      <c r="MN14" s="22"/>
      <c r="MO14" s="22"/>
      <c r="MP14" s="22"/>
      <c r="MQ14" s="22"/>
      <c r="MR14" s="22"/>
      <c r="MS14" s="22"/>
      <c r="MT14" s="22"/>
      <c r="MU14" s="22"/>
      <c r="MV14" s="22"/>
      <c r="MW14" s="22"/>
      <c r="MX14" s="22"/>
      <c r="MY14" s="22"/>
    </row>
    <row r="15" spans="1:363" x14ac:dyDescent="0.25">
      <c r="A15" s="175"/>
      <c r="B15" s="99" t="s">
        <v>228</v>
      </c>
      <c r="C15" s="76" t="s">
        <v>209</v>
      </c>
      <c r="D15" s="22">
        <f t="shared" si="390"/>
        <v>0</v>
      </c>
      <c r="E15" s="22">
        <f t="shared" si="379"/>
        <v>0</v>
      </c>
      <c r="F15" s="22">
        <f t="shared" si="380"/>
        <v>0</v>
      </c>
      <c r="G15" s="22">
        <f t="shared" si="381"/>
        <v>0</v>
      </c>
      <c r="H15" s="22">
        <f t="shared" si="382"/>
        <v>0</v>
      </c>
      <c r="I15" s="22">
        <f t="shared" si="383"/>
        <v>0</v>
      </c>
      <c r="J15" s="22">
        <f t="shared" si="384"/>
        <v>0</v>
      </c>
      <c r="K15" s="22">
        <f t="shared" si="385"/>
        <v>0</v>
      </c>
      <c r="L15" s="22">
        <f t="shared" si="386"/>
        <v>0</v>
      </c>
      <c r="M15" s="22">
        <f t="shared" si="387"/>
        <v>0</v>
      </c>
      <c r="N15" s="22">
        <f t="shared" si="388"/>
        <v>0</v>
      </c>
      <c r="O15" s="22">
        <f t="shared" si="389"/>
        <v>0</v>
      </c>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c r="DA15" s="22"/>
      <c r="DB15" s="22"/>
      <c r="DC15" s="22"/>
      <c r="DD15" s="22"/>
      <c r="DE15" s="22"/>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c r="EK15" s="22"/>
      <c r="EL15" s="22"/>
      <c r="EM15" s="22"/>
      <c r="EN15" s="22"/>
      <c r="EO15" s="22"/>
      <c r="EP15" s="22"/>
      <c r="EQ15" s="22"/>
      <c r="ER15" s="22"/>
      <c r="ES15" s="22"/>
      <c r="ET15" s="22"/>
      <c r="EU15" s="22"/>
      <c r="EV15" s="22"/>
      <c r="EW15" s="22"/>
      <c r="EX15" s="22"/>
      <c r="EY15" s="22"/>
      <c r="EZ15" s="22"/>
      <c r="FA15" s="22"/>
      <c r="FB15" s="22"/>
      <c r="FC15" s="22"/>
      <c r="FD15" s="22"/>
      <c r="FE15" s="22"/>
      <c r="FF15" s="22"/>
      <c r="FG15" s="22"/>
      <c r="FH15" s="22"/>
      <c r="FI15" s="22"/>
      <c r="FJ15" s="22"/>
      <c r="FK15" s="22"/>
      <c r="FL15" s="22"/>
      <c r="FM15" s="22"/>
      <c r="FN15" s="22"/>
      <c r="FO15" s="22"/>
      <c r="FP15" s="22"/>
      <c r="FQ15" s="22"/>
      <c r="FR15" s="22"/>
      <c r="FS15" s="22"/>
      <c r="FT15" s="22"/>
      <c r="FU15" s="22"/>
      <c r="FV15" s="22"/>
      <c r="FW15" s="22"/>
      <c r="FX15" s="22"/>
      <c r="FY15" s="22"/>
      <c r="FZ15" s="22"/>
      <c r="GA15" s="22"/>
      <c r="GB15" s="22"/>
      <c r="GC15" s="22"/>
      <c r="GD15" s="22"/>
      <c r="GE15" s="22"/>
      <c r="GF15" s="22"/>
      <c r="GG15" s="22"/>
      <c r="GH15" s="22"/>
      <c r="GI15" s="22"/>
      <c r="GJ15" s="22"/>
      <c r="GK15" s="22"/>
      <c r="GL15" s="22"/>
      <c r="GM15" s="22"/>
      <c r="GN15" s="22"/>
      <c r="GO15" s="22"/>
      <c r="GP15" s="22"/>
      <c r="GQ15" s="22"/>
      <c r="GR15" s="22"/>
      <c r="GS15" s="22"/>
      <c r="GT15" s="22"/>
      <c r="GU15" s="22"/>
      <c r="GV15" s="22"/>
      <c r="GW15" s="22"/>
      <c r="GX15" s="22"/>
      <c r="GY15" s="22"/>
      <c r="GZ15" s="22"/>
      <c r="HA15" s="22"/>
      <c r="HB15" s="22"/>
      <c r="HC15" s="22"/>
      <c r="HD15" s="22"/>
      <c r="HE15" s="22"/>
      <c r="HF15" s="22"/>
      <c r="HG15" s="22"/>
      <c r="HH15" s="22"/>
      <c r="HI15" s="22"/>
      <c r="HJ15" s="22"/>
      <c r="HK15" s="22"/>
      <c r="HL15" s="22"/>
      <c r="HM15" s="22"/>
      <c r="HN15" s="22"/>
      <c r="HO15" s="22"/>
      <c r="HP15" s="22"/>
      <c r="HQ15" s="22"/>
      <c r="HR15" s="22"/>
      <c r="HS15" s="22"/>
      <c r="HT15" s="22"/>
      <c r="HU15" s="22"/>
      <c r="HV15" s="22"/>
      <c r="HW15" s="22"/>
      <c r="HX15" s="22"/>
      <c r="HY15" s="22"/>
      <c r="HZ15" s="22"/>
      <c r="IA15" s="22"/>
      <c r="IB15" s="22"/>
      <c r="IC15" s="22"/>
      <c r="ID15" s="22"/>
      <c r="IE15" s="22"/>
      <c r="IF15" s="22"/>
      <c r="IG15" s="22"/>
      <c r="IH15" s="22"/>
      <c r="II15" s="22"/>
      <c r="IJ15" s="22"/>
      <c r="IK15" s="22"/>
      <c r="IL15" s="22"/>
      <c r="IM15" s="22"/>
      <c r="IN15" s="22"/>
      <c r="IO15" s="22"/>
      <c r="IP15" s="22"/>
      <c r="IQ15" s="22"/>
      <c r="IR15" s="22"/>
      <c r="IS15" s="22"/>
      <c r="IT15" s="22"/>
      <c r="IU15" s="22"/>
      <c r="IV15" s="22"/>
      <c r="IW15" s="22"/>
      <c r="IX15" s="22"/>
      <c r="IY15" s="22"/>
      <c r="IZ15" s="22"/>
      <c r="JA15" s="22"/>
      <c r="JB15" s="22"/>
      <c r="JC15" s="22"/>
      <c r="JD15" s="22"/>
      <c r="JE15" s="22"/>
      <c r="JF15" s="22"/>
      <c r="JG15" s="22"/>
      <c r="JH15" s="22"/>
      <c r="JI15" s="22"/>
      <c r="JJ15" s="22"/>
      <c r="JK15" s="22"/>
      <c r="JL15" s="22"/>
      <c r="JM15" s="22"/>
      <c r="JN15" s="22"/>
      <c r="JO15" s="22"/>
      <c r="JP15" s="22"/>
      <c r="JQ15" s="22"/>
      <c r="JR15" s="22"/>
      <c r="JS15" s="22"/>
      <c r="JT15" s="22"/>
      <c r="JU15" s="22"/>
      <c r="JV15" s="22"/>
      <c r="JW15" s="22"/>
      <c r="JX15" s="22"/>
      <c r="JY15" s="22"/>
      <c r="JZ15" s="22"/>
      <c r="KA15" s="22"/>
      <c r="KB15" s="22"/>
      <c r="KC15" s="22"/>
      <c r="KD15" s="22"/>
      <c r="KE15" s="22"/>
      <c r="KF15" s="22"/>
      <c r="KG15" s="22"/>
      <c r="KH15" s="22"/>
      <c r="KI15" s="22"/>
      <c r="KJ15" s="22"/>
      <c r="KK15" s="22"/>
      <c r="KL15" s="22"/>
      <c r="KM15" s="22"/>
      <c r="KN15" s="22"/>
      <c r="KO15" s="22"/>
      <c r="KP15" s="22"/>
      <c r="KQ15" s="22"/>
      <c r="KR15" s="22"/>
      <c r="KS15" s="22"/>
      <c r="KT15" s="22"/>
      <c r="KU15" s="22"/>
      <c r="KV15" s="22"/>
      <c r="KW15" s="22"/>
      <c r="KX15" s="22"/>
      <c r="KY15" s="22"/>
      <c r="KZ15" s="22"/>
      <c r="LA15" s="22"/>
      <c r="LB15" s="22"/>
      <c r="LC15" s="22"/>
      <c r="LD15" s="22"/>
      <c r="LE15" s="22"/>
      <c r="LF15" s="22"/>
      <c r="LG15" s="22"/>
      <c r="LH15" s="22"/>
      <c r="LI15" s="22"/>
      <c r="LJ15" s="22"/>
      <c r="LK15" s="22"/>
      <c r="LL15" s="22"/>
      <c r="LM15" s="22"/>
      <c r="LN15" s="22"/>
      <c r="LO15" s="22"/>
      <c r="LP15" s="22"/>
      <c r="LQ15" s="22"/>
      <c r="LR15" s="22"/>
      <c r="LS15" s="22"/>
      <c r="LT15" s="22"/>
      <c r="LU15" s="22"/>
      <c r="LV15" s="22"/>
      <c r="LW15" s="22"/>
      <c r="LX15" s="22"/>
      <c r="LY15" s="22"/>
      <c r="LZ15" s="22"/>
      <c r="MA15" s="22"/>
      <c r="MB15" s="22"/>
      <c r="MC15" s="22"/>
      <c r="MD15" s="22"/>
      <c r="ME15" s="22"/>
      <c r="MF15" s="22"/>
      <c r="MG15" s="22"/>
      <c r="MH15" s="22"/>
      <c r="MI15" s="22"/>
      <c r="MJ15" s="22"/>
      <c r="MK15" s="22"/>
      <c r="ML15" s="22"/>
      <c r="MM15" s="22"/>
      <c r="MN15" s="22"/>
      <c r="MO15" s="22"/>
      <c r="MP15" s="22"/>
      <c r="MQ15" s="22"/>
      <c r="MR15" s="22"/>
      <c r="MS15" s="22"/>
      <c r="MT15" s="22"/>
      <c r="MU15" s="22"/>
      <c r="MV15" s="22"/>
      <c r="MW15" s="22"/>
      <c r="MX15" s="22"/>
      <c r="MY15" s="22"/>
    </row>
    <row r="16" spans="1:363" x14ac:dyDescent="0.25">
      <c r="A16" s="175"/>
      <c r="B16" s="107" t="s">
        <v>210</v>
      </c>
      <c r="C16" s="79" t="s">
        <v>211</v>
      </c>
      <c r="D16" s="22">
        <f t="shared" si="390"/>
        <v>0</v>
      </c>
      <c r="E16" s="22">
        <f t="shared" si="379"/>
        <v>0</v>
      </c>
      <c r="F16" s="22">
        <f t="shared" si="380"/>
        <v>0</v>
      </c>
      <c r="G16" s="22">
        <f t="shared" si="381"/>
        <v>0</v>
      </c>
      <c r="H16" s="22">
        <f t="shared" si="382"/>
        <v>0</v>
      </c>
      <c r="I16" s="22">
        <f t="shared" si="383"/>
        <v>0</v>
      </c>
      <c r="J16" s="22">
        <f t="shared" si="384"/>
        <v>0</v>
      </c>
      <c r="K16" s="22">
        <f t="shared" si="385"/>
        <v>0</v>
      </c>
      <c r="L16" s="22">
        <f t="shared" si="386"/>
        <v>0</v>
      </c>
      <c r="M16" s="22">
        <f t="shared" si="387"/>
        <v>0</v>
      </c>
      <c r="N16" s="22">
        <f t="shared" si="388"/>
        <v>0</v>
      </c>
      <c r="O16" s="22">
        <f t="shared" si="389"/>
        <v>0</v>
      </c>
      <c r="P16" s="22">
        <f>+[1]Generation_Budget!E132/1000</f>
        <v>0</v>
      </c>
      <c r="Q16" s="22">
        <f>+[1]Generation_Budget!F132/1000</f>
        <v>0</v>
      </c>
      <c r="R16" s="22">
        <f>+[1]Generation_Budget!G132/1000</f>
        <v>0</v>
      </c>
      <c r="S16" s="22">
        <f>+[1]Generation_Budget!H132/1000</f>
        <v>0</v>
      </c>
      <c r="T16" s="22">
        <f>+[1]Generation_Budget!I132/1000</f>
        <v>0</v>
      </c>
      <c r="U16" s="22">
        <f>+[1]Generation_Budget!J132/1000</f>
        <v>0</v>
      </c>
      <c r="V16" s="22">
        <f>+[1]Generation_Budget!K132/1000</f>
        <v>0</v>
      </c>
      <c r="W16" s="22">
        <f>+[1]Generation_Budget!L132/1000</f>
        <v>0</v>
      </c>
      <c r="X16" s="22">
        <f>+[1]Generation_Budget!M132/1000</f>
        <v>0</v>
      </c>
      <c r="Y16" s="22">
        <f>+[1]Generation_Budget!N132/1000</f>
        <v>0</v>
      </c>
      <c r="Z16" s="22">
        <f>+[1]Generation_Budget!O132/1000</f>
        <v>0</v>
      </c>
      <c r="AA16" s="22">
        <f>+[1]Generation_Budget!P132/1000</f>
        <v>0</v>
      </c>
      <c r="AB16" s="22">
        <f>+[1]Generation_Budget!Q132/1000</f>
        <v>0</v>
      </c>
      <c r="AC16" s="22">
        <f>+[1]Generation_Budget!R132/1000</f>
        <v>0</v>
      </c>
      <c r="AD16" s="22">
        <f>+[1]Generation_Budget!S132/1000</f>
        <v>0</v>
      </c>
      <c r="AE16" s="22">
        <f>+[1]Generation_Budget!T132/1000</f>
        <v>0</v>
      </c>
      <c r="AF16" s="22">
        <f>+[1]Generation_Budget!U132/1000</f>
        <v>0</v>
      </c>
      <c r="AG16" s="22">
        <f>+[1]Generation_Budget!V132/1000</f>
        <v>0</v>
      </c>
      <c r="AH16" s="22">
        <f>+[1]Generation_Budget!W132/1000</f>
        <v>0</v>
      </c>
      <c r="AI16" s="22">
        <f>+[1]Generation_Budget!X132/1000</f>
        <v>0</v>
      </c>
      <c r="AJ16" s="22">
        <f>+[1]Generation_Budget!Y132/1000</f>
        <v>0</v>
      </c>
      <c r="AK16" s="22">
        <f>+[1]Generation_Budget!Z132/1000</f>
        <v>0</v>
      </c>
      <c r="AL16" s="22">
        <f>+[1]Generation_Budget!AA132/1000</f>
        <v>0</v>
      </c>
      <c r="AM16" s="22">
        <f>+[1]Generation_Budget!AB132/1000</f>
        <v>0</v>
      </c>
      <c r="AN16" s="22">
        <f>+[1]Generation_Budget!AC132/1000</f>
        <v>0</v>
      </c>
      <c r="AO16" s="22">
        <f>+[1]Generation_Budget!AD132/1000</f>
        <v>0</v>
      </c>
      <c r="AP16" s="22">
        <f>+[1]Generation_Budget!AE132/1000</f>
        <v>0</v>
      </c>
      <c r="AQ16" s="22">
        <f>+[1]Generation_Budget!AF132/1000</f>
        <v>0</v>
      </c>
      <c r="AR16" s="22">
        <f>+[1]Generation_Budget!AG132/1000</f>
        <v>0</v>
      </c>
      <c r="AS16" s="22">
        <f>+[1]Generation_Budget!AH132/1000</f>
        <v>0</v>
      </c>
      <c r="AT16" s="22">
        <f>+[1]Generation_Budget!AI132/1000</f>
        <v>0</v>
      </c>
      <c r="AU16" s="22">
        <f>+[1]Generation_Budget!AJ132/1000</f>
        <v>0</v>
      </c>
      <c r="AV16" s="22">
        <f>+[1]Generation_Budget!AK132/1000</f>
        <v>0</v>
      </c>
      <c r="AW16" s="22">
        <f>+[1]Generation_Budget!AL132/1000</f>
        <v>0</v>
      </c>
      <c r="AX16" s="22">
        <f>+[1]Generation_Budget!AM132/1000</f>
        <v>0</v>
      </c>
      <c r="AY16" s="22">
        <f>+[1]Generation_Budget!AN132/1000</f>
        <v>0</v>
      </c>
      <c r="AZ16" s="22">
        <f>+[1]Generation_Budget!AO132/1000</f>
        <v>0</v>
      </c>
      <c r="BA16" s="22">
        <f>+[1]Generation_Budget!AP132/1000</f>
        <v>0</v>
      </c>
      <c r="BB16" s="22">
        <f>+[1]Generation_Budget!AQ132/1000</f>
        <v>0</v>
      </c>
      <c r="BC16" s="22">
        <f>+[1]Generation_Budget!AR132/1000</f>
        <v>0</v>
      </c>
      <c r="BD16" s="22">
        <f>+[1]Generation_Budget!AS132/1000</f>
        <v>0</v>
      </c>
      <c r="BE16" s="22">
        <f>+[1]Generation_Budget!AT132/1000</f>
        <v>0</v>
      </c>
      <c r="BF16" s="22">
        <f>+[1]Generation_Budget!AU132/1000</f>
        <v>0</v>
      </c>
      <c r="BG16" s="22">
        <f>+[1]Generation_Budget!AV132/1000</f>
        <v>0</v>
      </c>
      <c r="BH16" s="22">
        <f>+[1]Generation_Budget!AW132/1000</f>
        <v>0</v>
      </c>
      <c r="BI16" s="22">
        <f>+[1]Generation_Budget!AX132/1000</f>
        <v>0</v>
      </c>
      <c r="BJ16" s="22">
        <f>+[1]Generation_Budget!AY132/1000</f>
        <v>0</v>
      </c>
      <c r="BK16" s="22">
        <f>+[1]Generation_Budget!AZ132/1000</f>
        <v>0</v>
      </c>
      <c r="BL16" s="22">
        <f>+[1]Generation_Budget!BA132/1000</f>
        <v>0</v>
      </c>
      <c r="BM16" s="22">
        <f>+[1]Generation_Budget!BB132/1000</f>
        <v>0</v>
      </c>
      <c r="BN16" s="22">
        <f>+[1]Generation_Budget!BC132/1000</f>
        <v>0</v>
      </c>
      <c r="BO16" s="22">
        <f>+[1]Generation_Budget!BD132/1000</f>
        <v>0</v>
      </c>
      <c r="BP16" s="22">
        <f>+[1]Generation_Budget!BE132/1000</f>
        <v>0</v>
      </c>
      <c r="BQ16" s="22">
        <f>+[1]Generation_Budget!BF132/1000</f>
        <v>0</v>
      </c>
      <c r="BR16" s="22">
        <f>+[1]Generation_Budget!BG132/1000</f>
        <v>0</v>
      </c>
      <c r="BS16" s="22">
        <f>+[1]Generation_Budget!BH132/1000</f>
        <v>0</v>
      </c>
      <c r="BT16" s="22">
        <f>+[1]Generation_Budget!BI132/1000</f>
        <v>0</v>
      </c>
      <c r="BU16" s="22">
        <f>+[1]Generation_Budget!BJ132/1000</f>
        <v>0</v>
      </c>
      <c r="BV16" s="22">
        <f>+[1]Generation_Budget!BK132/1000</f>
        <v>0</v>
      </c>
      <c r="BW16" s="22">
        <f>+[1]Generation_Budget!BL132/1000</f>
        <v>0</v>
      </c>
      <c r="BX16" s="22">
        <f>+[1]Generation_Budget!BM132/1000</f>
        <v>0</v>
      </c>
      <c r="BY16" s="22">
        <f>+[1]Generation_Budget!BN132/1000</f>
        <v>0</v>
      </c>
      <c r="BZ16" s="22">
        <f>+[1]Generation_Budget!BO132/1000</f>
        <v>0</v>
      </c>
      <c r="CA16" s="22">
        <f>+[1]Generation_Budget!BP132/1000</f>
        <v>0</v>
      </c>
      <c r="CB16" s="22">
        <f>+[1]Generation_Budget!BQ132/1000</f>
        <v>0</v>
      </c>
      <c r="CC16" s="22">
        <f>+[1]Generation_Budget!BR132/1000</f>
        <v>0</v>
      </c>
      <c r="CD16" s="22">
        <f>+[1]Generation_Budget!BS132/1000</f>
        <v>0</v>
      </c>
      <c r="CE16" s="22">
        <f>+[1]Generation_Budget!BT132/1000</f>
        <v>0</v>
      </c>
      <c r="CF16" s="22">
        <f>+[1]Generation_Budget!BU132/1000</f>
        <v>0</v>
      </c>
      <c r="CG16" s="22">
        <f>+[1]Generation_Budget!BV132/1000</f>
        <v>0</v>
      </c>
      <c r="CH16" s="22">
        <f>+[1]Generation_Budget!BW132/1000</f>
        <v>0</v>
      </c>
      <c r="CI16" s="22">
        <f>+[1]Generation_Budget!BX132/1000</f>
        <v>0</v>
      </c>
      <c r="CJ16" s="22">
        <f>+[1]Generation_Budget!BY132/1000</f>
        <v>0</v>
      </c>
      <c r="CK16" s="22">
        <f>+[1]Generation_Budget!BZ132/1000</f>
        <v>0</v>
      </c>
      <c r="CL16" s="22">
        <f>+[1]Generation_Budget!CA132/1000</f>
        <v>0</v>
      </c>
      <c r="CM16" s="22">
        <f>+[1]Generation_Budget!CB132/1000</f>
        <v>0</v>
      </c>
      <c r="CN16" s="22">
        <f>+[1]Generation_Budget!CC132/1000</f>
        <v>0</v>
      </c>
      <c r="CO16" s="22">
        <f>+[1]Generation_Budget!CD132/1000</f>
        <v>0</v>
      </c>
      <c r="CP16" s="22">
        <f>+[1]Generation_Budget!CE132/1000</f>
        <v>0</v>
      </c>
      <c r="CQ16" s="22">
        <f>+[1]Generation_Budget!CF132/1000</f>
        <v>0</v>
      </c>
      <c r="CR16" s="22">
        <f>+[1]Generation_Budget!CG132/1000</f>
        <v>0</v>
      </c>
      <c r="CS16" s="22">
        <f>+[1]Generation_Budget!CH132/1000</f>
        <v>0</v>
      </c>
      <c r="CT16" s="22">
        <f>+[1]Generation_Budget!CI132/1000</f>
        <v>0</v>
      </c>
      <c r="CU16" s="22">
        <f>+[1]Generation_Budget!CJ132/1000</f>
        <v>0</v>
      </c>
      <c r="CV16" s="22">
        <f>+[1]Generation_Budget!CK132/1000</f>
        <v>0</v>
      </c>
      <c r="CW16" s="22">
        <f>+[1]Generation_Budget!CL132/1000</f>
        <v>0</v>
      </c>
      <c r="CX16" s="22">
        <f>+[1]Generation_Budget!CM132/1000</f>
        <v>0</v>
      </c>
      <c r="CY16" s="22">
        <f>+[1]Generation_Budget!CN132/1000</f>
        <v>0</v>
      </c>
      <c r="CZ16" s="22">
        <f>+[1]Generation_Budget!CO132/1000</f>
        <v>0</v>
      </c>
      <c r="DA16" s="22">
        <f>+[1]Generation_Budget!CP132/1000</f>
        <v>0</v>
      </c>
      <c r="DB16" s="22">
        <f>+[1]Generation_Budget!CQ132/1000</f>
        <v>0</v>
      </c>
      <c r="DC16" s="22">
        <f>+[1]Generation_Budget!CR132/1000</f>
        <v>0</v>
      </c>
      <c r="DD16" s="22">
        <f>+[1]Generation_Budget!CS132/1000</f>
        <v>0</v>
      </c>
      <c r="DE16" s="22">
        <f>+[1]Generation_Budget!CT132/1000</f>
        <v>0</v>
      </c>
      <c r="DF16" s="22">
        <f>+[1]Generation_Budget!CU132/1000</f>
        <v>0</v>
      </c>
      <c r="DG16" s="22">
        <f>+[1]Generation_Budget!CV132/1000</f>
        <v>0</v>
      </c>
      <c r="DH16" s="22">
        <f>+[1]Generation_Budget!CW132/1000</f>
        <v>0</v>
      </c>
      <c r="DI16" s="22">
        <f>+[1]Generation_Budget!CX132/1000</f>
        <v>0</v>
      </c>
      <c r="DJ16" s="22">
        <f>+[1]Generation_Budget!CY132/1000</f>
        <v>0</v>
      </c>
      <c r="DK16" s="22">
        <f>+[1]Generation_Budget!CZ132/1000</f>
        <v>0</v>
      </c>
      <c r="DL16" s="22">
        <f>+[1]Generation_Budget!DA132/1000</f>
        <v>0</v>
      </c>
      <c r="DM16" s="22">
        <f>+[1]Generation_Budget!DB132/1000</f>
        <v>0</v>
      </c>
      <c r="DN16" s="22">
        <f>+[1]Generation_Budget!DC132/1000</f>
        <v>0</v>
      </c>
      <c r="DO16" s="22">
        <f>+[1]Generation_Budget!DD132/1000</f>
        <v>0</v>
      </c>
      <c r="DP16" s="22">
        <f>+[1]Generation_Budget!DE132/1000</f>
        <v>0</v>
      </c>
      <c r="DQ16" s="22">
        <f>+[1]Generation_Budget!DF132/1000</f>
        <v>0</v>
      </c>
      <c r="DR16" s="22">
        <f>+[1]Generation_Budget!DG132/1000</f>
        <v>0</v>
      </c>
      <c r="DS16" s="22">
        <f>+[1]Generation_Budget!DH132/1000</f>
        <v>0</v>
      </c>
      <c r="DT16" s="22">
        <f>+[1]Generation_Budget!DI132/1000</f>
        <v>0</v>
      </c>
      <c r="DU16" s="22">
        <f>+[1]Generation_Budget!DJ132/1000</f>
        <v>0</v>
      </c>
      <c r="DV16" s="22">
        <f>+[1]Generation_Budget!DK132/1000</f>
        <v>0</v>
      </c>
      <c r="DW16" s="22">
        <f>+[1]Generation_Budget!DL132/1000</f>
        <v>0</v>
      </c>
      <c r="DX16" s="22">
        <f>+[1]Generation_Budget!DM132/1000</f>
        <v>0</v>
      </c>
      <c r="DY16" s="22">
        <f>+[1]Generation_Budget!DN132/1000</f>
        <v>0</v>
      </c>
      <c r="DZ16" s="22">
        <f>+[1]Generation_Budget!DO132/1000</f>
        <v>0</v>
      </c>
      <c r="EA16" s="22">
        <f>+[1]Generation_Budget!DP132/1000</f>
        <v>0</v>
      </c>
      <c r="EB16" s="22">
        <f>+[1]Generation_Budget!DQ132/1000</f>
        <v>0</v>
      </c>
      <c r="EC16" s="22">
        <f>+[1]Generation_Budget!DR132/1000</f>
        <v>0</v>
      </c>
      <c r="ED16" s="22">
        <f>+[1]Generation_Budget!DS132/1000</f>
        <v>0</v>
      </c>
      <c r="EE16" s="22">
        <f>+[1]Generation_Budget!DT132/1000</f>
        <v>0</v>
      </c>
      <c r="EF16" s="22">
        <f>+[1]Generation_Budget!DU132/1000</f>
        <v>0</v>
      </c>
      <c r="EG16" s="22">
        <f>+[1]Generation_Budget!DV132/1000</f>
        <v>0</v>
      </c>
      <c r="EH16" s="22">
        <f>+[1]Generation_Budget!DW132/1000</f>
        <v>0</v>
      </c>
      <c r="EI16" s="22">
        <f>+[1]Generation_Budget!DX132/1000</f>
        <v>0</v>
      </c>
      <c r="EJ16" s="22">
        <f>+[1]Generation_Budget!DY132/1000</f>
        <v>0</v>
      </c>
      <c r="EK16" s="22">
        <f>+[1]Generation_Budget!DZ132/1000</f>
        <v>0</v>
      </c>
      <c r="EL16" s="22">
        <f>+[1]Generation_Budget!EA132/1000</f>
        <v>0</v>
      </c>
      <c r="EM16" s="22">
        <f>+[1]Generation_Budget!EB132/1000</f>
        <v>0</v>
      </c>
      <c r="EN16" s="22">
        <f>+[1]Generation_Budget!EC132/1000</f>
        <v>0</v>
      </c>
      <c r="EO16" s="22">
        <f>+[1]Generation_Budget!ED132/1000</f>
        <v>0</v>
      </c>
      <c r="EP16" s="22">
        <f>+[1]Generation_Budget!EE132/1000</f>
        <v>0</v>
      </c>
      <c r="EQ16" s="22">
        <f>+[1]Generation_Budget!EF132/1000</f>
        <v>0</v>
      </c>
      <c r="ER16" s="22">
        <f>+[1]Generation_Budget!EG132/1000</f>
        <v>0</v>
      </c>
      <c r="ES16" s="22">
        <f>+[1]Generation_Budget!EH132/1000</f>
        <v>0</v>
      </c>
      <c r="ET16" s="22">
        <f>+[1]Generation_Budget!EI132/1000</f>
        <v>0</v>
      </c>
      <c r="EU16" s="22">
        <f>+[1]Generation_Budget!EJ132/1000</f>
        <v>0</v>
      </c>
      <c r="EV16" s="22">
        <f>+[1]Generation_Budget!EK132/1000</f>
        <v>0</v>
      </c>
      <c r="EW16" s="22">
        <f>+[1]Generation_Budget!EL132/1000</f>
        <v>0</v>
      </c>
      <c r="EX16" s="22">
        <f>+[1]Generation_Budget!EM132/1000</f>
        <v>0</v>
      </c>
      <c r="EY16" s="22">
        <f>+[1]Generation_Budget!EN132/1000</f>
        <v>0</v>
      </c>
      <c r="EZ16" s="22">
        <f>+[1]Generation_Budget!EO132/1000</f>
        <v>0</v>
      </c>
      <c r="FA16" s="22">
        <f>+[1]Generation_Budget!EP132/1000</f>
        <v>0</v>
      </c>
      <c r="FB16" s="22">
        <f>+[1]Generation_Budget!EQ132/1000</f>
        <v>0</v>
      </c>
      <c r="FC16" s="22">
        <f>+[1]Generation_Budget!ER132/1000</f>
        <v>0</v>
      </c>
      <c r="FD16" s="22">
        <f>+[1]Generation_Budget!ES132/1000</f>
        <v>0</v>
      </c>
      <c r="FE16" s="22">
        <f>+[1]Generation_Budget!ET132/1000</f>
        <v>0</v>
      </c>
      <c r="FF16" s="22">
        <f>+[1]Generation_Budget!EU132/1000</f>
        <v>0</v>
      </c>
      <c r="FG16" s="22">
        <f>+[1]Generation_Budget!EV132/1000</f>
        <v>0</v>
      </c>
      <c r="FH16" s="22">
        <f>+[1]Generation_Budget!EW132/1000</f>
        <v>0</v>
      </c>
      <c r="FI16" s="22">
        <f>+[1]Generation_Budget!EX132/1000</f>
        <v>0</v>
      </c>
      <c r="FJ16" s="22">
        <f>+[1]Generation_Budget!EY132/1000</f>
        <v>0</v>
      </c>
      <c r="FK16" s="22">
        <f>+[1]Generation_Budget!EZ132/1000</f>
        <v>0</v>
      </c>
      <c r="FL16" s="22">
        <f>+[1]Generation_Budget!FA132/1000</f>
        <v>0</v>
      </c>
      <c r="FM16" s="22">
        <f>+[1]Generation_Budget!FB132/1000</f>
        <v>0</v>
      </c>
      <c r="FN16" s="22">
        <f>+[1]Generation_Budget!FC132/1000</f>
        <v>0</v>
      </c>
      <c r="FO16" s="22">
        <f>+[1]Generation_Budget!FD132/1000</f>
        <v>0</v>
      </c>
      <c r="FP16" s="22">
        <f>+[1]Generation_Budget!FE132/1000</f>
        <v>0</v>
      </c>
      <c r="FQ16" s="22">
        <f>+[1]Generation_Budget!FF132/1000</f>
        <v>0</v>
      </c>
      <c r="FR16" s="22">
        <f>+[1]Generation_Budget!FG132/1000</f>
        <v>0</v>
      </c>
      <c r="FS16" s="22">
        <f>+[1]Generation_Budget!FH132/1000</f>
        <v>0</v>
      </c>
      <c r="FT16" s="22">
        <f>+[1]Generation_Budget!FI132/1000</f>
        <v>0</v>
      </c>
      <c r="FU16" s="22">
        <f>+[1]Generation_Budget!FJ132/1000</f>
        <v>0</v>
      </c>
      <c r="FV16" s="22">
        <f>+[1]Generation_Budget!FK132/1000</f>
        <v>0</v>
      </c>
      <c r="FW16" s="22">
        <f>+[1]Generation_Budget!FL132/1000</f>
        <v>0</v>
      </c>
      <c r="FX16" s="22">
        <f>+[1]Generation_Budget!FM132/1000</f>
        <v>0</v>
      </c>
      <c r="FY16" s="22">
        <f>+[1]Generation_Budget!FN132/1000</f>
        <v>0</v>
      </c>
      <c r="FZ16" s="22">
        <f>+[1]Generation_Budget!FO132/1000</f>
        <v>0</v>
      </c>
      <c r="GA16" s="22">
        <f>+[1]Generation_Budget!FP132/1000</f>
        <v>0</v>
      </c>
      <c r="GB16" s="22">
        <f>+[1]Generation_Budget!FQ132/1000</f>
        <v>0</v>
      </c>
      <c r="GC16" s="22">
        <f>+[1]Generation_Budget!FR132/1000</f>
        <v>0</v>
      </c>
      <c r="GD16" s="22">
        <f>+[1]Generation_Budget!FS132/1000</f>
        <v>0</v>
      </c>
      <c r="GE16" s="22">
        <f>+[1]Generation_Budget!FT132/1000</f>
        <v>0</v>
      </c>
      <c r="GF16" s="22">
        <f>+[1]Generation_Budget!FU132/1000</f>
        <v>0</v>
      </c>
      <c r="GG16" s="22">
        <f>+[1]Generation_Budget!FV132/1000</f>
        <v>0</v>
      </c>
      <c r="GH16" s="22">
        <f>+[1]Generation_Budget!FW132/1000</f>
        <v>0</v>
      </c>
      <c r="GI16" s="22">
        <f>+[1]Generation_Budget!FX132/1000</f>
        <v>0</v>
      </c>
      <c r="GJ16" s="22">
        <f>+[1]Generation_Budget!FY132/1000</f>
        <v>0</v>
      </c>
      <c r="GK16" s="22">
        <f>+[1]Generation_Budget!FZ132/1000</f>
        <v>0</v>
      </c>
      <c r="GL16" s="22">
        <f>+[1]Generation_Budget!GA132/1000</f>
        <v>0</v>
      </c>
      <c r="GM16" s="22">
        <f>+[1]Generation_Budget!GB132/1000</f>
        <v>0</v>
      </c>
      <c r="GN16" s="22">
        <f>+[1]Generation_Budget!GC132/1000</f>
        <v>0</v>
      </c>
      <c r="GO16" s="22">
        <f>+[1]Generation_Budget!GD132/1000</f>
        <v>0</v>
      </c>
      <c r="GP16" s="22">
        <f>+[1]Generation_Budget!GE132/1000</f>
        <v>0</v>
      </c>
      <c r="GQ16" s="22">
        <f>+[1]Generation_Budget!GF132/1000</f>
        <v>0</v>
      </c>
      <c r="GR16" s="22">
        <f>+[1]Generation_Budget!GG132/1000</f>
        <v>0</v>
      </c>
      <c r="GS16" s="22">
        <f>+[1]Generation_Budget!GH132/1000</f>
        <v>0</v>
      </c>
      <c r="GT16" s="22">
        <f>+[1]Generation_Budget!GI132/1000</f>
        <v>0</v>
      </c>
      <c r="GU16" s="22">
        <f>+[1]Generation_Budget!GJ132/1000</f>
        <v>0</v>
      </c>
      <c r="GV16" s="22">
        <f>+[1]Generation_Budget!GK132/1000</f>
        <v>0</v>
      </c>
      <c r="GW16" s="22">
        <f>+[1]Generation_Budget!GL132/1000</f>
        <v>0</v>
      </c>
      <c r="GX16" s="22">
        <f>+[1]Generation_Budget!GM132/1000</f>
        <v>0</v>
      </c>
      <c r="GY16" s="22">
        <f>+[1]Generation_Budget!GN132/1000</f>
        <v>0</v>
      </c>
      <c r="GZ16" s="22">
        <f>+[1]Generation_Budget!GO132/1000</f>
        <v>0</v>
      </c>
      <c r="HA16" s="22">
        <f>+[1]Generation_Budget!GP132/1000</f>
        <v>0</v>
      </c>
      <c r="HB16" s="22">
        <f>+[1]Generation_Budget!GQ132/1000</f>
        <v>0</v>
      </c>
      <c r="HC16" s="22">
        <f>+[1]Generation_Budget!GR132/1000</f>
        <v>0</v>
      </c>
      <c r="HD16" s="22">
        <f>+[1]Generation_Budget!GS132/1000</f>
        <v>0</v>
      </c>
      <c r="HE16" s="22">
        <f>+[1]Generation_Budget!GT132/1000</f>
        <v>0</v>
      </c>
      <c r="HF16" s="22">
        <f>+[1]Generation_Budget!GU132/1000</f>
        <v>0</v>
      </c>
      <c r="HG16" s="22">
        <f>+[1]Generation_Budget!GV132/1000</f>
        <v>0</v>
      </c>
      <c r="HH16" s="22">
        <f>+[1]Generation_Budget!GW132/1000</f>
        <v>0</v>
      </c>
      <c r="HI16" s="22">
        <f>+[1]Generation_Budget!GX132/1000</f>
        <v>0</v>
      </c>
      <c r="HJ16" s="22">
        <f>+[1]Generation_Budget!GY132/1000</f>
        <v>0</v>
      </c>
      <c r="HK16" s="22">
        <f>+[1]Generation_Budget!GZ132/1000</f>
        <v>0</v>
      </c>
      <c r="HL16" s="22">
        <f>+[1]Generation_Budget!HA132/1000</f>
        <v>0</v>
      </c>
      <c r="HM16" s="22">
        <f>+[1]Generation_Budget!HB132/1000</f>
        <v>0</v>
      </c>
      <c r="HN16" s="22">
        <f>+[1]Generation_Budget!HC132/1000</f>
        <v>0</v>
      </c>
      <c r="HO16" s="22">
        <f>+[1]Generation_Budget!HD132/1000</f>
        <v>0</v>
      </c>
      <c r="HP16" s="22">
        <f>+[1]Generation_Budget!HE132/1000</f>
        <v>0</v>
      </c>
      <c r="HQ16" s="22">
        <f>+[1]Generation_Budget!HF132/1000</f>
        <v>0</v>
      </c>
      <c r="HR16" s="22">
        <f>+[1]Generation_Budget!HG132/1000</f>
        <v>0</v>
      </c>
      <c r="HS16" s="22">
        <f>+[1]Generation_Budget!HH132/1000</f>
        <v>0</v>
      </c>
      <c r="HT16" s="22">
        <f>+[1]Generation_Budget!HI132/1000</f>
        <v>0</v>
      </c>
      <c r="HU16" s="22">
        <f>+[1]Generation_Budget!HJ132/1000</f>
        <v>0</v>
      </c>
      <c r="HV16" s="22">
        <f>+[1]Generation_Budget!HK132/1000</f>
        <v>0</v>
      </c>
      <c r="HW16" s="22">
        <f>+[1]Generation_Budget!HL132/1000</f>
        <v>0</v>
      </c>
      <c r="HX16" s="22">
        <f>+[1]Generation_Budget!HM132/1000</f>
        <v>0</v>
      </c>
      <c r="HY16" s="22">
        <f>+[1]Generation_Budget!HN132/1000</f>
        <v>0</v>
      </c>
      <c r="HZ16" s="22">
        <f>+[1]Generation_Budget!HO132/1000</f>
        <v>0</v>
      </c>
      <c r="IA16" s="22">
        <f>+[1]Generation_Budget!HP132/1000</f>
        <v>0</v>
      </c>
      <c r="IB16" s="22">
        <f>+[1]Generation_Budget!HQ132/1000</f>
        <v>0</v>
      </c>
      <c r="IC16" s="22">
        <f>+[1]Generation_Budget!HR132/1000</f>
        <v>0</v>
      </c>
      <c r="ID16" s="22">
        <f>+[1]Generation_Budget!HS132/1000</f>
        <v>0</v>
      </c>
      <c r="IE16" s="22">
        <f>+[1]Generation_Budget!HT132/1000</f>
        <v>0</v>
      </c>
      <c r="IF16" s="22">
        <f>+[1]Generation_Budget!HU132/1000</f>
        <v>0</v>
      </c>
      <c r="IG16" s="22">
        <f>+[1]Generation_Budget!HV132/1000</f>
        <v>0</v>
      </c>
      <c r="IH16" s="22">
        <f>+[1]Generation_Budget!HW132/1000</f>
        <v>0</v>
      </c>
      <c r="II16" s="22">
        <f>+[1]Generation_Budget!HX132/1000</f>
        <v>0</v>
      </c>
      <c r="IJ16" s="22">
        <f>+[1]Generation_Budget!HY132/1000</f>
        <v>0</v>
      </c>
      <c r="IK16" s="22">
        <f>+[1]Generation_Budget!HZ132/1000</f>
        <v>0</v>
      </c>
      <c r="IL16" s="22">
        <f>+[1]Generation_Budget!IA132/1000</f>
        <v>0</v>
      </c>
      <c r="IM16" s="22">
        <f>+[1]Generation_Budget!IB132/1000</f>
        <v>0</v>
      </c>
      <c r="IN16" s="22">
        <f>+[1]Generation_Budget!IC132/1000</f>
        <v>0</v>
      </c>
      <c r="IO16" s="22">
        <f>+[1]Generation_Budget!ID132/1000</f>
        <v>0</v>
      </c>
      <c r="IP16" s="22">
        <f>+[1]Generation_Budget!IE132/1000</f>
        <v>0</v>
      </c>
      <c r="IQ16" s="22">
        <f>+[1]Generation_Budget!IF132/1000</f>
        <v>0</v>
      </c>
      <c r="IR16" s="22">
        <f>+[1]Generation_Budget!IG132/1000</f>
        <v>0</v>
      </c>
      <c r="IS16" s="22">
        <f>+[1]Generation_Budget!IH132/1000</f>
        <v>0</v>
      </c>
      <c r="IT16" s="22">
        <f>+[1]Generation_Budget!II132/1000</f>
        <v>0</v>
      </c>
      <c r="IU16" s="22">
        <f>+[1]Generation_Budget!IJ132/1000</f>
        <v>0</v>
      </c>
      <c r="IV16" s="22">
        <f>+[1]Generation_Budget!IK132/1000</f>
        <v>0</v>
      </c>
      <c r="IW16" s="22">
        <f>+[1]Generation_Budget!IL132/1000</f>
        <v>0</v>
      </c>
      <c r="IX16" s="22">
        <f>+[1]Generation_Budget!IM132/1000</f>
        <v>0</v>
      </c>
      <c r="IY16" s="22">
        <f>+[1]Generation_Budget!IN132/1000</f>
        <v>0</v>
      </c>
      <c r="IZ16" s="22">
        <f>+[1]Generation_Budget!IO132/1000</f>
        <v>0</v>
      </c>
      <c r="JA16" s="22">
        <f>+[1]Generation_Budget!IP132/1000</f>
        <v>0</v>
      </c>
      <c r="JB16" s="22">
        <f>+[1]Generation_Budget!IQ132/1000</f>
        <v>0</v>
      </c>
      <c r="JC16" s="22">
        <f>+[1]Generation_Budget!IR132/1000</f>
        <v>0</v>
      </c>
      <c r="JD16" s="22">
        <f>+[1]Generation_Budget!IS132/1000</f>
        <v>0</v>
      </c>
      <c r="JE16" s="22">
        <f>+[1]Generation_Budget!IT132/1000</f>
        <v>0</v>
      </c>
      <c r="JF16" s="22">
        <f>+[1]Generation_Budget!IU132/1000</f>
        <v>0</v>
      </c>
      <c r="JG16" s="22">
        <f>+[1]Generation_Budget!IV132/1000</f>
        <v>0</v>
      </c>
      <c r="JH16" s="22">
        <f>+[1]Generation_Budget!IW132/1000</f>
        <v>0</v>
      </c>
      <c r="JI16" s="22">
        <f>+[1]Generation_Budget!IX132/1000</f>
        <v>0</v>
      </c>
      <c r="JJ16" s="22">
        <f>+[1]Generation_Budget!IY132/1000</f>
        <v>0</v>
      </c>
      <c r="JK16" s="22">
        <f>+[1]Generation_Budget!IZ132/1000</f>
        <v>0</v>
      </c>
      <c r="JL16" s="22">
        <f>+[1]Generation_Budget!JA132/1000</f>
        <v>0</v>
      </c>
      <c r="JM16" s="22">
        <f>+[1]Generation_Budget!JB132/1000</f>
        <v>0</v>
      </c>
      <c r="JN16" s="22">
        <f>+[1]Generation_Budget!JC132/1000</f>
        <v>0</v>
      </c>
      <c r="JO16" s="22">
        <f>+[1]Generation_Budget!JD132/1000</f>
        <v>0</v>
      </c>
      <c r="JP16" s="22">
        <f>+[1]Generation_Budget!JE132/1000</f>
        <v>0</v>
      </c>
      <c r="JQ16" s="22">
        <f>+[1]Generation_Budget!JF132/1000</f>
        <v>0</v>
      </c>
      <c r="JR16" s="22">
        <f>+[1]Generation_Budget!JG132/1000</f>
        <v>0</v>
      </c>
      <c r="JS16" s="22">
        <f>+[1]Generation_Budget!JH132/1000</f>
        <v>0</v>
      </c>
      <c r="JT16" s="22">
        <f>+[1]Generation_Budget!JI132/1000</f>
        <v>0</v>
      </c>
      <c r="JU16" s="22">
        <f>+[1]Generation_Budget!JJ132/1000</f>
        <v>0</v>
      </c>
      <c r="JV16" s="22">
        <f>+[1]Generation_Budget!JK132/1000</f>
        <v>0</v>
      </c>
      <c r="JW16" s="22">
        <f>+[1]Generation_Budget!JL132/1000</f>
        <v>0</v>
      </c>
      <c r="JX16" s="22">
        <f>+[1]Generation_Budget!JM132/1000</f>
        <v>0</v>
      </c>
      <c r="JY16" s="22">
        <f>+[1]Generation_Budget!JN132/1000</f>
        <v>0</v>
      </c>
      <c r="JZ16" s="22">
        <f>+[1]Generation_Budget!JO132/1000</f>
        <v>0</v>
      </c>
      <c r="KA16" s="22">
        <f>+[1]Generation_Budget!JP132/1000</f>
        <v>0</v>
      </c>
      <c r="KB16" s="22">
        <f>+[1]Generation_Budget!JQ132/1000</f>
        <v>0</v>
      </c>
      <c r="KC16" s="22">
        <f>+[1]Generation_Budget!JR132/1000</f>
        <v>0</v>
      </c>
      <c r="KD16" s="22">
        <f>+[1]Generation_Budget!JS132/1000</f>
        <v>0</v>
      </c>
      <c r="KE16" s="22">
        <f>+[1]Generation_Budget!JT132/1000</f>
        <v>0</v>
      </c>
      <c r="KF16" s="22">
        <f>+[1]Generation_Budget!JU132/1000</f>
        <v>0</v>
      </c>
      <c r="KG16" s="22">
        <f>+[1]Generation_Budget!JV132/1000</f>
        <v>0</v>
      </c>
      <c r="KH16" s="22">
        <f>+[1]Generation_Budget!JW132/1000</f>
        <v>0</v>
      </c>
      <c r="KI16" s="22">
        <f>+[1]Generation_Budget!JX132/1000</f>
        <v>0</v>
      </c>
      <c r="KJ16" s="22">
        <f>+[1]Generation_Budget!JY132/1000</f>
        <v>0</v>
      </c>
      <c r="KK16" s="22">
        <f>+[1]Generation_Budget!JZ132/1000</f>
        <v>0</v>
      </c>
      <c r="KL16" s="22">
        <f>+[1]Generation_Budget!KA132/1000</f>
        <v>0</v>
      </c>
      <c r="KM16" s="22">
        <f>+[1]Generation_Budget!KB132/1000</f>
        <v>0</v>
      </c>
      <c r="KN16" s="22">
        <f>+[1]Generation_Budget!KC132/1000</f>
        <v>0</v>
      </c>
      <c r="KO16" s="22">
        <f>+[1]Generation_Budget!KD132/1000</f>
        <v>0</v>
      </c>
      <c r="KP16" s="22">
        <f>+[1]Generation_Budget!KE132/1000</f>
        <v>0</v>
      </c>
      <c r="KQ16" s="22">
        <f>+[1]Generation_Budget!KF132/1000</f>
        <v>0</v>
      </c>
      <c r="KR16" s="22">
        <f>+[1]Generation_Budget!KG132/1000</f>
        <v>0</v>
      </c>
      <c r="KS16" s="22">
        <f>+[1]Generation_Budget!KH132/1000</f>
        <v>0</v>
      </c>
      <c r="KT16" s="22">
        <f>+[1]Generation_Budget!KI132/1000</f>
        <v>0</v>
      </c>
      <c r="KU16" s="22">
        <f>+[1]Generation_Budget!KJ132/1000</f>
        <v>0</v>
      </c>
      <c r="KV16" s="22">
        <f>+[1]Generation_Budget!KK132/1000</f>
        <v>0</v>
      </c>
      <c r="KW16" s="22">
        <f>+[1]Generation_Budget!KL132/1000</f>
        <v>0</v>
      </c>
      <c r="KX16" s="22">
        <f>+[1]Generation_Budget!KM132/1000</f>
        <v>0</v>
      </c>
      <c r="KY16" s="22">
        <f>+[1]Generation_Budget!KN132/1000</f>
        <v>0</v>
      </c>
      <c r="KZ16" s="22">
        <f>+[1]Generation_Budget!KO132/1000</f>
        <v>0</v>
      </c>
      <c r="LA16" s="22">
        <f>+[1]Generation_Budget!KP132/1000</f>
        <v>0</v>
      </c>
      <c r="LB16" s="22">
        <f>+[1]Generation_Budget!KQ132/1000</f>
        <v>0</v>
      </c>
      <c r="LC16" s="22">
        <f>+[1]Generation_Budget!KR132/1000</f>
        <v>0</v>
      </c>
      <c r="LD16" s="22">
        <f>+[1]Generation_Budget!KS132/1000</f>
        <v>0</v>
      </c>
      <c r="LE16" s="22">
        <f>+[1]Generation_Budget!KT132/1000</f>
        <v>0</v>
      </c>
      <c r="LF16" s="22">
        <f>+[1]Generation_Budget!KU132/1000</f>
        <v>0</v>
      </c>
      <c r="LG16" s="22">
        <f>+[1]Generation_Budget!KV132/1000</f>
        <v>0</v>
      </c>
      <c r="LH16" s="22">
        <f>+[1]Generation_Budget!KW132/1000</f>
        <v>0</v>
      </c>
      <c r="LI16" s="22">
        <f>+[1]Generation_Budget!KX132/1000</f>
        <v>0</v>
      </c>
      <c r="LJ16" s="22">
        <f>+[1]Generation_Budget!KY132/1000</f>
        <v>0</v>
      </c>
      <c r="LK16" s="22">
        <f>+[1]Generation_Budget!KZ132/1000</f>
        <v>0</v>
      </c>
      <c r="LL16" s="22">
        <f>+[1]Generation_Budget!LA132/1000</f>
        <v>0</v>
      </c>
      <c r="LM16" s="22">
        <f>+[1]Generation_Budget!LB132/1000</f>
        <v>0</v>
      </c>
      <c r="LN16" s="22">
        <f>+[1]Generation_Budget!LC132/1000</f>
        <v>0</v>
      </c>
      <c r="LO16" s="22">
        <f>+[1]Generation_Budget!LD132/1000</f>
        <v>0</v>
      </c>
      <c r="LP16" s="22">
        <f>+[1]Generation_Budget!LE132/1000</f>
        <v>0</v>
      </c>
      <c r="LQ16" s="22">
        <f>+[1]Generation_Budget!LF132/1000</f>
        <v>0</v>
      </c>
      <c r="LR16" s="22">
        <f>+[1]Generation_Budget!LG132/1000</f>
        <v>0</v>
      </c>
      <c r="LS16" s="22">
        <f>+[1]Generation_Budget!LH132/1000</f>
        <v>0</v>
      </c>
      <c r="LT16" s="22">
        <f>+[1]Generation_Budget!LI132/1000</f>
        <v>0</v>
      </c>
      <c r="LU16" s="22">
        <f>+[1]Generation_Budget!LJ132/1000</f>
        <v>0</v>
      </c>
      <c r="LV16" s="22">
        <f>+[1]Generation_Budget!LK132/1000</f>
        <v>0</v>
      </c>
      <c r="LW16" s="22">
        <f>+[1]Generation_Budget!LL132/1000</f>
        <v>0</v>
      </c>
      <c r="LX16" s="22">
        <f>+[1]Generation_Budget!LM132/1000</f>
        <v>0</v>
      </c>
      <c r="LY16" s="22">
        <f>+[1]Generation_Budget!LN132/1000</f>
        <v>0</v>
      </c>
      <c r="LZ16" s="22">
        <f>+[1]Generation_Budget!LO132/1000</f>
        <v>0</v>
      </c>
      <c r="MA16" s="22">
        <f>+[1]Generation_Budget!LP132/1000</f>
        <v>0</v>
      </c>
      <c r="MB16" s="22">
        <f>+[1]Generation_Budget!LQ132/1000</f>
        <v>0</v>
      </c>
      <c r="MC16" s="22">
        <f>+[1]Generation_Budget!LR132/1000</f>
        <v>0</v>
      </c>
      <c r="MD16" s="22">
        <f>+[1]Generation_Budget!LS132/1000</f>
        <v>0</v>
      </c>
      <c r="ME16" s="22">
        <f>+[1]Generation_Budget!LT132/1000</f>
        <v>0</v>
      </c>
      <c r="MF16" s="22">
        <f>+[1]Generation_Budget!LU132/1000</f>
        <v>0</v>
      </c>
      <c r="MG16" s="22">
        <f>+[1]Generation_Budget!LV132/1000</f>
        <v>0</v>
      </c>
      <c r="MH16" s="22">
        <f>+[1]Generation_Budget!LW132/1000</f>
        <v>0</v>
      </c>
      <c r="MI16" s="22">
        <f>+[1]Generation_Budget!LX132/1000</f>
        <v>0</v>
      </c>
      <c r="MJ16" s="22">
        <f>+[1]Generation_Budget!LY132/1000</f>
        <v>0</v>
      </c>
      <c r="MK16" s="22">
        <f>+[1]Generation_Budget!LZ132/1000</f>
        <v>0</v>
      </c>
      <c r="ML16" s="22">
        <f>+[1]Generation_Budget!MA132/1000</f>
        <v>0</v>
      </c>
      <c r="MM16" s="22">
        <f>+[1]Generation_Budget!MB132/1000</f>
        <v>0</v>
      </c>
      <c r="MN16" s="22">
        <f>+[1]Generation_Budget!MC132/1000</f>
        <v>0</v>
      </c>
      <c r="MO16" s="22">
        <f>+[1]Generation_Budget!MD132/1000</f>
        <v>0</v>
      </c>
      <c r="MP16" s="22">
        <f>+[1]Generation_Budget!ME132/1000</f>
        <v>0</v>
      </c>
      <c r="MQ16" s="22">
        <f>+[1]Generation_Budget!MF132/1000</f>
        <v>0</v>
      </c>
      <c r="MR16" s="22">
        <f>+[1]Generation_Budget!MG132/1000</f>
        <v>0</v>
      </c>
      <c r="MS16" s="22">
        <f>+[1]Generation_Budget!MH132/1000</f>
        <v>0</v>
      </c>
      <c r="MT16" s="22">
        <f>+[1]Generation_Budget!MI132/1000</f>
        <v>0</v>
      </c>
      <c r="MU16" s="22">
        <f>+[1]Generation_Budget!MJ132/1000</f>
        <v>0</v>
      </c>
      <c r="MV16" s="22">
        <f>+[1]Generation_Budget!MK132/1000</f>
        <v>0</v>
      </c>
      <c r="MW16" s="22">
        <f>+[1]Generation_Budget!ML132/1000</f>
        <v>0</v>
      </c>
      <c r="MX16" s="22">
        <f>+[1]Generation_Budget!MM132/1000</f>
        <v>0</v>
      </c>
      <c r="MY16" s="22">
        <f>+[1]Generation_Budget!MN132/1000</f>
        <v>0</v>
      </c>
    </row>
    <row r="17" spans="1:363" x14ac:dyDescent="0.25">
      <c r="A17" s="175"/>
      <c r="B17" s="108" t="s">
        <v>237</v>
      </c>
      <c r="C17" s="105" t="str">
        <f>+C21</f>
        <v>MA Class I</v>
      </c>
      <c r="D17" s="22">
        <f t="shared" si="390"/>
        <v>0</v>
      </c>
      <c r="E17" s="22">
        <f t="shared" si="379"/>
        <v>0</v>
      </c>
      <c r="F17" s="22">
        <f t="shared" si="380"/>
        <v>0</v>
      </c>
      <c r="G17" s="22">
        <f t="shared" si="381"/>
        <v>0</v>
      </c>
      <c r="H17" s="22">
        <f t="shared" si="382"/>
        <v>0</v>
      </c>
      <c r="I17" s="22">
        <f t="shared" si="383"/>
        <v>0</v>
      </c>
      <c r="J17" s="22">
        <f t="shared" si="384"/>
        <v>0</v>
      </c>
      <c r="K17" s="22">
        <f t="shared" si="385"/>
        <v>0</v>
      </c>
      <c r="L17" s="22">
        <f t="shared" si="386"/>
        <v>0</v>
      </c>
      <c r="M17" s="22">
        <f t="shared" si="387"/>
        <v>0</v>
      </c>
      <c r="N17" s="22">
        <f t="shared" si="388"/>
        <v>0</v>
      </c>
      <c r="O17" s="22">
        <f t="shared" si="389"/>
        <v>0</v>
      </c>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22"/>
      <c r="EZ17" s="22"/>
      <c r="FA17" s="22"/>
      <c r="FB17" s="22"/>
      <c r="FC17" s="22"/>
      <c r="FD17" s="22"/>
      <c r="FE17" s="22"/>
      <c r="FF17" s="22"/>
      <c r="FG17" s="22"/>
      <c r="FH17" s="22"/>
      <c r="FI17" s="22"/>
      <c r="FJ17" s="22"/>
      <c r="FK17" s="22"/>
      <c r="FL17" s="22"/>
      <c r="FM17" s="22"/>
      <c r="FN17" s="22"/>
      <c r="FO17" s="22"/>
      <c r="FP17" s="22"/>
      <c r="FQ17" s="22"/>
      <c r="FR17" s="22"/>
      <c r="FS17" s="22"/>
      <c r="FT17" s="22"/>
      <c r="FU17" s="22"/>
      <c r="FV17" s="22"/>
      <c r="FW17" s="22"/>
      <c r="FX17" s="22"/>
      <c r="FY17" s="22"/>
      <c r="FZ17" s="22"/>
      <c r="GA17" s="22"/>
      <c r="GB17" s="22"/>
      <c r="GC17" s="22"/>
      <c r="GD17" s="22"/>
      <c r="GE17" s="22"/>
      <c r="GF17" s="22"/>
      <c r="GG17" s="22"/>
      <c r="GH17" s="22"/>
      <c r="GI17" s="22"/>
      <c r="GJ17" s="22"/>
      <c r="GK17" s="22"/>
      <c r="GL17" s="22"/>
      <c r="GM17" s="22"/>
      <c r="GN17" s="22"/>
      <c r="GO17" s="22"/>
      <c r="GP17" s="22"/>
      <c r="GQ17" s="22"/>
      <c r="GR17" s="22"/>
      <c r="GS17" s="22"/>
      <c r="GT17" s="22"/>
      <c r="GU17" s="22"/>
      <c r="GV17" s="22"/>
      <c r="GW17" s="22"/>
      <c r="GX17" s="22"/>
      <c r="GY17" s="22"/>
      <c r="GZ17" s="22"/>
      <c r="HA17" s="22"/>
      <c r="HB17" s="22"/>
      <c r="HC17" s="22"/>
      <c r="HD17" s="22"/>
      <c r="HE17" s="22"/>
      <c r="HF17" s="22"/>
      <c r="HG17" s="22"/>
      <c r="HH17" s="22"/>
      <c r="HI17" s="22"/>
      <c r="HJ17" s="22"/>
      <c r="HK17" s="22"/>
      <c r="HL17" s="22"/>
      <c r="HM17" s="22"/>
      <c r="HN17" s="22"/>
      <c r="HO17" s="22"/>
      <c r="HP17" s="22"/>
      <c r="HQ17" s="22"/>
      <c r="HR17" s="22"/>
      <c r="HS17" s="22"/>
      <c r="HT17" s="22"/>
      <c r="HU17" s="22"/>
      <c r="HV17" s="22"/>
      <c r="HW17" s="22"/>
      <c r="HX17" s="22"/>
      <c r="HY17" s="22"/>
      <c r="HZ17" s="22"/>
      <c r="IA17" s="22"/>
      <c r="IB17" s="22"/>
      <c r="IC17" s="22"/>
      <c r="ID17" s="22"/>
      <c r="IE17" s="22"/>
      <c r="IF17" s="22"/>
      <c r="IG17" s="22"/>
      <c r="IH17" s="22"/>
      <c r="II17" s="22"/>
      <c r="IJ17" s="22"/>
      <c r="IK17" s="22"/>
      <c r="IL17" s="22"/>
      <c r="IM17" s="22"/>
      <c r="IN17" s="22"/>
      <c r="IO17" s="22"/>
      <c r="IP17" s="22"/>
      <c r="IQ17" s="22"/>
      <c r="IR17" s="22"/>
      <c r="IS17" s="22"/>
      <c r="IT17" s="22"/>
      <c r="IU17" s="22"/>
      <c r="IV17" s="22"/>
      <c r="IW17" s="22"/>
      <c r="IX17" s="22"/>
      <c r="IY17" s="22"/>
      <c r="IZ17" s="22"/>
      <c r="JA17" s="22"/>
      <c r="JB17" s="22"/>
      <c r="JC17" s="22"/>
      <c r="JD17" s="22"/>
      <c r="JE17" s="22"/>
      <c r="JF17" s="22"/>
      <c r="JG17" s="22"/>
      <c r="JH17" s="22"/>
      <c r="JI17" s="22"/>
      <c r="JJ17" s="22"/>
      <c r="JK17" s="22"/>
      <c r="JL17" s="22"/>
      <c r="JM17" s="22"/>
      <c r="JN17" s="22"/>
      <c r="JO17" s="22"/>
      <c r="JP17" s="22"/>
      <c r="JQ17" s="22"/>
      <c r="JR17" s="22"/>
      <c r="JS17" s="22"/>
      <c r="JT17" s="22"/>
      <c r="JU17" s="22"/>
      <c r="JV17" s="22"/>
      <c r="JW17" s="22"/>
      <c r="JX17" s="22"/>
      <c r="JY17" s="22"/>
      <c r="JZ17" s="22"/>
      <c r="KA17" s="22"/>
      <c r="KB17" s="22"/>
      <c r="KC17" s="22"/>
      <c r="KD17" s="22"/>
      <c r="KE17" s="22"/>
      <c r="KF17" s="22"/>
      <c r="KG17" s="22"/>
      <c r="KH17" s="22"/>
      <c r="KI17" s="22"/>
      <c r="KJ17" s="22"/>
      <c r="KK17" s="22"/>
      <c r="KL17" s="22"/>
      <c r="KM17" s="22"/>
      <c r="KN17" s="22"/>
      <c r="KO17" s="22"/>
      <c r="KP17" s="22"/>
      <c r="KQ17" s="22"/>
      <c r="KR17" s="22"/>
      <c r="KS17" s="22"/>
      <c r="KT17" s="22"/>
      <c r="KU17" s="22"/>
      <c r="KV17" s="22"/>
      <c r="KW17" s="22"/>
      <c r="KX17" s="22"/>
      <c r="KY17" s="22"/>
      <c r="KZ17" s="22"/>
      <c r="LA17" s="22"/>
      <c r="LB17" s="22"/>
      <c r="LC17" s="22"/>
      <c r="LD17" s="22"/>
      <c r="LE17" s="22"/>
      <c r="LF17" s="22"/>
      <c r="LG17" s="22"/>
      <c r="LH17" s="22"/>
      <c r="LI17" s="22"/>
      <c r="LJ17" s="22"/>
      <c r="LK17" s="22"/>
      <c r="LL17" s="22"/>
      <c r="LM17" s="22"/>
      <c r="LN17" s="22"/>
      <c r="LO17" s="22"/>
      <c r="LP17" s="22"/>
      <c r="LQ17" s="22"/>
      <c r="LR17" s="22"/>
      <c r="LS17" s="22"/>
      <c r="LT17" s="22"/>
      <c r="LU17" s="22"/>
      <c r="LV17" s="22"/>
      <c r="LW17" s="22"/>
      <c r="LX17" s="22"/>
      <c r="LY17" s="22"/>
      <c r="LZ17" s="22"/>
      <c r="MA17" s="22"/>
      <c r="MB17" s="22"/>
      <c r="MC17" s="22"/>
      <c r="MD17" s="22"/>
      <c r="ME17" s="22"/>
      <c r="MF17" s="22"/>
      <c r="MG17" s="22"/>
      <c r="MH17" s="22"/>
      <c r="MI17" s="22"/>
      <c r="MJ17" s="22"/>
      <c r="MK17" s="22"/>
      <c r="ML17" s="22"/>
      <c r="MM17" s="22"/>
      <c r="MN17" s="22"/>
      <c r="MO17" s="22"/>
      <c r="MP17" s="22"/>
      <c r="MQ17" s="22"/>
      <c r="MR17" s="22"/>
      <c r="MS17" s="22"/>
      <c r="MT17" s="22"/>
      <c r="MU17" s="22"/>
      <c r="MV17" s="22"/>
      <c r="MW17" s="22"/>
      <c r="MX17" s="22"/>
      <c r="MY17" s="22"/>
    </row>
    <row r="18" spans="1:363" x14ac:dyDescent="0.25">
      <c r="A18" s="175"/>
      <c r="B18" s="107" t="s">
        <v>215</v>
      </c>
      <c r="C18" s="76" t="s">
        <v>216</v>
      </c>
      <c r="D18" s="22">
        <f t="shared" si="390"/>
        <v>0</v>
      </c>
      <c r="E18" s="22">
        <f t="shared" si="379"/>
        <v>0</v>
      </c>
      <c r="F18" s="22">
        <f t="shared" si="380"/>
        <v>0</v>
      </c>
      <c r="G18" s="22">
        <f t="shared" si="381"/>
        <v>0</v>
      </c>
      <c r="H18" s="22">
        <f t="shared" si="382"/>
        <v>0</v>
      </c>
      <c r="I18" s="22">
        <f t="shared" si="383"/>
        <v>0</v>
      </c>
      <c r="J18" s="22">
        <f t="shared" si="384"/>
        <v>0</v>
      </c>
      <c r="K18" s="22">
        <f t="shared" si="385"/>
        <v>0</v>
      </c>
      <c r="L18" s="22">
        <f t="shared" si="386"/>
        <v>0</v>
      </c>
      <c r="M18" s="22">
        <f t="shared" si="387"/>
        <v>0</v>
      </c>
      <c r="N18" s="22">
        <f t="shared" si="388"/>
        <v>0</v>
      </c>
      <c r="O18" s="22">
        <f t="shared" si="389"/>
        <v>0</v>
      </c>
      <c r="P18" s="22">
        <f>+[1]Generation_Budget!E196/1000</f>
        <v>0</v>
      </c>
      <c r="Q18" s="22">
        <f>+[1]Generation_Budget!F196/1000</f>
        <v>0</v>
      </c>
      <c r="R18" s="22">
        <f>+[1]Generation_Budget!G196/1000</f>
        <v>0</v>
      </c>
      <c r="S18" s="22">
        <f>+[1]Generation_Budget!H196/1000</f>
        <v>0</v>
      </c>
      <c r="T18" s="22">
        <f>+[1]Generation_Budget!I196/1000</f>
        <v>0</v>
      </c>
      <c r="U18" s="22">
        <f>+[1]Generation_Budget!J196/1000</f>
        <v>0</v>
      </c>
      <c r="V18" s="22">
        <f>+[1]Generation_Budget!K196/1000</f>
        <v>0</v>
      </c>
      <c r="W18" s="22">
        <f>+[1]Generation_Budget!L196/1000</f>
        <v>0</v>
      </c>
      <c r="X18" s="22">
        <f>+[1]Generation_Budget!M196/1000</f>
        <v>0</v>
      </c>
      <c r="Y18" s="22">
        <f>+[1]Generation_Budget!N196/1000</f>
        <v>0</v>
      </c>
      <c r="Z18" s="22">
        <f>+[1]Generation_Budget!O196/1000</f>
        <v>0</v>
      </c>
      <c r="AA18" s="22">
        <f>+[1]Generation_Budget!P196/1000</f>
        <v>0</v>
      </c>
      <c r="AB18" s="22">
        <f>+[1]Generation_Budget!Q196/1000</f>
        <v>0</v>
      </c>
      <c r="AC18" s="22">
        <f>+[1]Generation_Budget!R196/1000</f>
        <v>0</v>
      </c>
      <c r="AD18" s="22">
        <f>+[1]Generation_Budget!S196/1000</f>
        <v>0</v>
      </c>
      <c r="AE18" s="22">
        <f>+[1]Generation_Budget!T196/1000</f>
        <v>0</v>
      </c>
      <c r="AF18" s="22">
        <f>+[1]Generation_Budget!U196/1000</f>
        <v>0</v>
      </c>
      <c r="AG18" s="22">
        <f>+[1]Generation_Budget!V196/1000</f>
        <v>0</v>
      </c>
      <c r="AH18" s="22">
        <f>+[1]Generation_Budget!W196/1000</f>
        <v>0</v>
      </c>
      <c r="AI18" s="22">
        <f>+[1]Generation_Budget!X196/1000</f>
        <v>0</v>
      </c>
      <c r="AJ18" s="22">
        <f>+[1]Generation_Budget!Y196/1000</f>
        <v>0</v>
      </c>
      <c r="AK18" s="22">
        <f>+[1]Generation_Budget!Z196/1000</f>
        <v>0</v>
      </c>
      <c r="AL18" s="22">
        <f>+[1]Generation_Budget!AA196/1000</f>
        <v>0</v>
      </c>
      <c r="AM18" s="22">
        <f>+[1]Generation_Budget!AB196/1000</f>
        <v>0</v>
      </c>
      <c r="AN18" s="22">
        <f>+[1]Generation_Budget!AC196/1000</f>
        <v>0</v>
      </c>
      <c r="AO18" s="22">
        <f>+[1]Generation_Budget!AD196/1000</f>
        <v>0</v>
      </c>
      <c r="AP18" s="22">
        <f>+[1]Generation_Budget!AE196/1000</f>
        <v>0</v>
      </c>
      <c r="AQ18" s="22">
        <f>+[1]Generation_Budget!AF196/1000</f>
        <v>0</v>
      </c>
      <c r="AR18" s="22">
        <f>+[1]Generation_Budget!AG196/1000</f>
        <v>0</v>
      </c>
      <c r="AS18" s="22">
        <f>+[1]Generation_Budget!AH196/1000</f>
        <v>0</v>
      </c>
      <c r="AT18" s="22">
        <f>+[1]Generation_Budget!AI196/1000</f>
        <v>0</v>
      </c>
      <c r="AU18" s="22">
        <f>+[1]Generation_Budget!AJ196/1000</f>
        <v>0</v>
      </c>
      <c r="AV18" s="22">
        <f>+[1]Generation_Budget!AK196/1000</f>
        <v>0</v>
      </c>
      <c r="AW18" s="22">
        <f>+[1]Generation_Budget!AL196/1000</f>
        <v>0</v>
      </c>
      <c r="AX18" s="22">
        <f>+[1]Generation_Budget!AM196/1000</f>
        <v>0</v>
      </c>
      <c r="AY18" s="22">
        <f>+[1]Generation_Budget!AN196/1000</f>
        <v>0</v>
      </c>
      <c r="AZ18" s="22">
        <f>+[1]Generation_Budget!AO196/1000</f>
        <v>0</v>
      </c>
      <c r="BA18" s="22">
        <f>+[1]Generation_Budget!AP196/1000</f>
        <v>0</v>
      </c>
      <c r="BB18" s="22">
        <f>+[1]Generation_Budget!AQ196/1000</f>
        <v>0</v>
      </c>
      <c r="BC18" s="22">
        <f>+[1]Generation_Budget!AR196/1000</f>
        <v>0</v>
      </c>
      <c r="BD18" s="22">
        <f>+[1]Generation_Budget!AS196/1000</f>
        <v>0</v>
      </c>
      <c r="BE18" s="22">
        <f>+[1]Generation_Budget!AT196/1000</f>
        <v>0</v>
      </c>
      <c r="BF18" s="22">
        <f>+[1]Generation_Budget!AU196/1000</f>
        <v>0</v>
      </c>
      <c r="BG18" s="22">
        <f>+[1]Generation_Budget!AV196/1000</f>
        <v>0</v>
      </c>
      <c r="BH18" s="22">
        <f>+[1]Generation_Budget!AW196/1000</f>
        <v>0</v>
      </c>
      <c r="BI18" s="22">
        <f>+[1]Generation_Budget!AX196/1000</f>
        <v>0</v>
      </c>
      <c r="BJ18" s="22">
        <f>+[1]Generation_Budget!AY196/1000</f>
        <v>0</v>
      </c>
      <c r="BK18" s="22">
        <f>+[1]Generation_Budget!AZ196/1000</f>
        <v>0</v>
      </c>
      <c r="BL18" s="22">
        <f>+[1]Generation_Budget!BA196/1000</f>
        <v>0</v>
      </c>
      <c r="BM18" s="22">
        <f>+[1]Generation_Budget!BB196/1000</f>
        <v>0</v>
      </c>
      <c r="BN18" s="22">
        <f>+[1]Generation_Budget!BC196/1000</f>
        <v>0</v>
      </c>
      <c r="BO18" s="22">
        <f>+[1]Generation_Budget!BD196/1000</f>
        <v>0</v>
      </c>
      <c r="BP18" s="22">
        <f>+[1]Generation_Budget!BE196/1000</f>
        <v>0</v>
      </c>
      <c r="BQ18" s="22">
        <f>+[1]Generation_Budget!BF196/1000</f>
        <v>0</v>
      </c>
      <c r="BR18" s="22">
        <f>+[1]Generation_Budget!BG196/1000</f>
        <v>0</v>
      </c>
      <c r="BS18" s="22">
        <f>+[1]Generation_Budget!BH196/1000</f>
        <v>0</v>
      </c>
      <c r="BT18" s="22">
        <f>+[1]Generation_Budget!BI196/1000</f>
        <v>0</v>
      </c>
      <c r="BU18" s="22">
        <f>+[1]Generation_Budget!BJ196/1000</f>
        <v>0</v>
      </c>
      <c r="BV18" s="22">
        <f>+[1]Generation_Budget!BK196/1000</f>
        <v>0</v>
      </c>
      <c r="BW18" s="22">
        <f>+[1]Generation_Budget!BL196/1000</f>
        <v>0</v>
      </c>
      <c r="BX18" s="22">
        <f>+[1]Generation_Budget!BM196/1000</f>
        <v>0</v>
      </c>
      <c r="BY18" s="22">
        <f>+[1]Generation_Budget!BN196/1000</f>
        <v>0</v>
      </c>
      <c r="BZ18" s="22">
        <f>+[1]Generation_Budget!BO196/1000</f>
        <v>0</v>
      </c>
      <c r="CA18" s="22">
        <f>+[1]Generation_Budget!BP196/1000</f>
        <v>0</v>
      </c>
      <c r="CB18" s="22">
        <f>+[1]Generation_Budget!BQ196/1000</f>
        <v>0</v>
      </c>
      <c r="CC18" s="22">
        <f>+[1]Generation_Budget!BR196/1000</f>
        <v>0</v>
      </c>
      <c r="CD18" s="22">
        <f>+[1]Generation_Budget!BS196/1000</f>
        <v>0</v>
      </c>
      <c r="CE18" s="22">
        <f>+[1]Generation_Budget!BT196/1000</f>
        <v>0</v>
      </c>
      <c r="CF18" s="22">
        <f>+[1]Generation_Budget!BU196/1000</f>
        <v>0</v>
      </c>
      <c r="CG18" s="22">
        <f>+[1]Generation_Budget!BV196/1000</f>
        <v>0</v>
      </c>
      <c r="CH18" s="22">
        <f>+[1]Generation_Budget!BW196/1000</f>
        <v>0</v>
      </c>
      <c r="CI18" s="22">
        <f>+[1]Generation_Budget!BX196/1000</f>
        <v>0</v>
      </c>
      <c r="CJ18" s="22">
        <f>+[1]Generation_Budget!BY196/1000</f>
        <v>0</v>
      </c>
      <c r="CK18" s="22">
        <f>+[1]Generation_Budget!BZ196/1000</f>
        <v>0</v>
      </c>
      <c r="CL18" s="22">
        <f>+[1]Generation_Budget!CA196/1000</f>
        <v>0</v>
      </c>
      <c r="CM18" s="22">
        <f>+[1]Generation_Budget!CB196/1000</f>
        <v>0</v>
      </c>
      <c r="CN18" s="22">
        <f>+[1]Generation_Budget!CC196/1000</f>
        <v>0</v>
      </c>
      <c r="CO18" s="22">
        <f>+[1]Generation_Budget!CD196/1000</f>
        <v>0</v>
      </c>
      <c r="CP18" s="22">
        <f>+[1]Generation_Budget!CE196/1000</f>
        <v>0</v>
      </c>
      <c r="CQ18" s="22">
        <f>+[1]Generation_Budget!CF196/1000</f>
        <v>0</v>
      </c>
      <c r="CR18" s="22">
        <f>+[1]Generation_Budget!CG196/1000</f>
        <v>0</v>
      </c>
      <c r="CS18" s="22">
        <f>+[1]Generation_Budget!CH196/1000</f>
        <v>0</v>
      </c>
      <c r="CT18" s="22">
        <f>+[1]Generation_Budget!CI196/1000</f>
        <v>0</v>
      </c>
      <c r="CU18" s="22">
        <f>+[1]Generation_Budget!CJ196/1000</f>
        <v>0</v>
      </c>
      <c r="CV18" s="22">
        <f>+[1]Generation_Budget!CK196/1000</f>
        <v>0</v>
      </c>
      <c r="CW18" s="22">
        <f>+[1]Generation_Budget!CL196/1000</f>
        <v>0</v>
      </c>
      <c r="CX18" s="22">
        <f>+[1]Generation_Budget!CM196/1000</f>
        <v>0</v>
      </c>
      <c r="CY18" s="22">
        <f>+[1]Generation_Budget!CN196/1000</f>
        <v>0</v>
      </c>
      <c r="CZ18" s="22">
        <f>+[1]Generation_Budget!CO196/1000</f>
        <v>0</v>
      </c>
      <c r="DA18" s="22">
        <f>+[1]Generation_Budget!CP196/1000</f>
        <v>0</v>
      </c>
      <c r="DB18" s="22">
        <f>+[1]Generation_Budget!CQ196/1000</f>
        <v>0</v>
      </c>
      <c r="DC18" s="22">
        <f>+[1]Generation_Budget!CR196/1000</f>
        <v>0</v>
      </c>
      <c r="DD18" s="22">
        <f>+[1]Generation_Budget!CS196/1000</f>
        <v>0</v>
      </c>
      <c r="DE18" s="22">
        <f>+[1]Generation_Budget!CT196/1000</f>
        <v>0</v>
      </c>
      <c r="DF18" s="22">
        <f>+[1]Generation_Budget!CU196/1000</f>
        <v>0</v>
      </c>
      <c r="DG18" s="22">
        <f>+[1]Generation_Budget!CV196/1000</f>
        <v>0</v>
      </c>
      <c r="DH18" s="22">
        <f>+[1]Generation_Budget!CW196/1000</f>
        <v>0</v>
      </c>
      <c r="DI18" s="22">
        <f>+[1]Generation_Budget!CX196/1000</f>
        <v>0</v>
      </c>
      <c r="DJ18" s="22">
        <f>+[1]Generation_Budget!CY196/1000</f>
        <v>0</v>
      </c>
      <c r="DK18" s="22">
        <f>+[1]Generation_Budget!CZ196/1000</f>
        <v>0</v>
      </c>
      <c r="DL18" s="22">
        <f>+[1]Generation_Budget!DA196/1000</f>
        <v>0</v>
      </c>
      <c r="DM18" s="22">
        <f>+[1]Generation_Budget!DB196/1000</f>
        <v>0</v>
      </c>
      <c r="DN18" s="22">
        <f>+[1]Generation_Budget!DC196/1000</f>
        <v>0</v>
      </c>
      <c r="DO18" s="22">
        <f>+[1]Generation_Budget!DD196/1000</f>
        <v>0</v>
      </c>
      <c r="DP18" s="22">
        <f>+[1]Generation_Budget!DE196/1000</f>
        <v>0</v>
      </c>
      <c r="DQ18" s="22">
        <f>+[1]Generation_Budget!DF196/1000</f>
        <v>0</v>
      </c>
      <c r="DR18" s="22">
        <f>+[1]Generation_Budget!DG196/1000</f>
        <v>0</v>
      </c>
      <c r="DS18" s="22">
        <f>+[1]Generation_Budget!DH196/1000</f>
        <v>0</v>
      </c>
      <c r="DT18" s="22">
        <f>+[1]Generation_Budget!DI196/1000</f>
        <v>0</v>
      </c>
      <c r="DU18" s="22">
        <f>+[1]Generation_Budget!DJ196/1000</f>
        <v>0</v>
      </c>
      <c r="DV18" s="22">
        <f>+[1]Generation_Budget!DK196/1000</f>
        <v>0</v>
      </c>
      <c r="DW18" s="22">
        <f>+[1]Generation_Budget!DL196/1000</f>
        <v>0</v>
      </c>
      <c r="DX18" s="22">
        <f>+[1]Generation_Budget!DM196/1000</f>
        <v>0</v>
      </c>
      <c r="DY18" s="22">
        <f>+[1]Generation_Budget!DN196/1000</f>
        <v>0</v>
      </c>
      <c r="DZ18" s="22">
        <f>+[1]Generation_Budget!DO196/1000</f>
        <v>0</v>
      </c>
      <c r="EA18" s="22">
        <f>+[1]Generation_Budget!DP196/1000</f>
        <v>0</v>
      </c>
      <c r="EB18" s="22">
        <f>+[1]Generation_Budget!DQ196/1000</f>
        <v>0</v>
      </c>
      <c r="EC18" s="22">
        <f>+[1]Generation_Budget!DR196/1000</f>
        <v>0</v>
      </c>
      <c r="ED18" s="22">
        <f>+[1]Generation_Budget!DS196/1000</f>
        <v>0</v>
      </c>
      <c r="EE18" s="22">
        <f>+[1]Generation_Budget!DT196/1000</f>
        <v>0</v>
      </c>
      <c r="EF18" s="22">
        <f>+[1]Generation_Budget!DU196/1000</f>
        <v>0</v>
      </c>
      <c r="EG18" s="22">
        <f>+[1]Generation_Budget!DV196/1000</f>
        <v>0</v>
      </c>
      <c r="EH18" s="22">
        <f>+[1]Generation_Budget!DW196/1000</f>
        <v>0</v>
      </c>
      <c r="EI18" s="22">
        <f>+[1]Generation_Budget!DX196/1000</f>
        <v>0</v>
      </c>
      <c r="EJ18" s="22">
        <f>+[1]Generation_Budget!DY196/1000</f>
        <v>0</v>
      </c>
      <c r="EK18" s="22">
        <f>+[1]Generation_Budget!DZ196/1000</f>
        <v>0</v>
      </c>
      <c r="EL18" s="22">
        <f>+[1]Generation_Budget!EA196/1000</f>
        <v>0</v>
      </c>
      <c r="EM18" s="22">
        <f>+[1]Generation_Budget!EB196/1000</f>
        <v>0</v>
      </c>
      <c r="EN18" s="22">
        <f>+[1]Generation_Budget!EC196/1000</f>
        <v>0</v>
      </c>
      <c r="EO18" s="22">
        <f>+[1]Generation_Budget!ED196/1000</f>
        <v>0</v>
      </c>
      <c r="EP18" s="22">
        <f>+[1]Generation_Budget!EE196/1000</f>
        <v>0</v>
      </c>
      <c r="EQ18" s="22">
        <f>+[1]Generation_Budget!EF196/1000</f>
        <v>0</v>
      </c>
      <c r="ER18" s="22">
        <f>+[1]Generation_Budget!EG196/1000</f>
        <v>0</v>
      </c>
      <c r="ES18" s="22">
        <f>+[1]Generation_Budget!EH196/1000</f>
        <v>0</v>
      </c>
      <c r="ET18" s="22">
        <f>+[1]Generation_Budget!EI196/1000</f>
        <v>0</v>
      </c>
      <c r="EU18" s="22">
        <f>+[1]Generation_Budget!EJ196/1000</f>
        <v>0</v>
      </c>
      <c r="EV18" s="22">
        <f>+[1]Generation_Budget!EK196/1000</f>
        <v>0</v>
      </c>
      <c r="EW18" s="22">
        <f>+[1]Generation_Budget!EL196/1000</f>
        <v>0</v>
      </c>
      <c r="EX18" s="22">
        <f>+[1]Generation_Budget!EM196/1000</f>
        <v>0</v>
      </c>
      <c r="EY18" s="22">
        <f>+[1]Generation_Budget!EN196/1000</f>
        <v>0</v>
      </c>
      <c r="EZ18" s="22">
        <f>+[1]Generation_Budget!EO196/1000</f>
        <v>0</v>
      </c>
      <c r="FA18" s="22">
        <f>+[1]Generation_Budget!EP196/1000</f>
        <v>0</v>
      </c>
      <c r="FB18" s="22">
        <f>+[1]Generation_Budget!EQ196/1000</f>
        <v>0</v>
      </c>
      <c r="FC18" s="22">
        <f>+[1]Generation_Budget!ER196/1000</f>
        <v>0</v>
      </c>
      <c r="FD18" s="22">
        <f>+[1]Generation_Budget!ES196/1000</f>
        <v>0</v>
      </c>
      <c r="FE18" s="22">
        <f>+[1]Generation_Budget!ET196/1000</f>
        <v>0</v>
      </c>
      <c r="FF18" s="22">
        <f>+[1]Generation_Budget!EU196/1000</f>
        <v>0</v>
      </c>
      <c r="FG18" s="22">
        <f>+[1]Generation_Budget!EV196/1000</f>
        <v>0</v>
      </c>
      <c r="FH18" s="22">
        <f>+[1]Generation_Budget!EW196/1000</f>
        <v>0</v>
      </c>
      <c r="FI18" s="22">
        <f>+[1]Generation_Budget!EX196/1000</f>
        <v>0</v>
      </c>
      <c r="FJ18" s="22">
        <f>+[1]Generation_Budget!EY196/1000</f>
        <v>0</v>
      </c>
      <c r="FK18" s="22">
        <f>+[1]Generation_Budget!EZ196/1000</f>
        <v>0</v>
      </c>
      <c r="FL18" s="22">
        <f>+[1]Generation_Budget!FA196/1000</f>
        <v>0</v>
      </c>
      <c r="FM18" s="22">
        <f>+[1]Generation_Budget!FB196/1000</f>
        <v>0</v>
      </c>
      <c r="FN18" s="22">
        <f>+[1]Generation_Budget!FC196/1000</f>
        <v>0</v>
      </c>
      <c r="FO18" s="22">
        <f>+[1]Generation_Budget!FD196/1000</f>
        <v>0</v>
      </c>
      <c r="FP18" s="22">
        <f>+[1]Generation_Budget!FE196/1000</f>
        <v>0</v>
      </c>
      <c r="FQ18" s="22">
        <f>+[1]Generation_Budget!FF196/1000</f>
        <v>0</v>
      </c>
      <c r="FR18" s="22">
        <f>+[1]Generation_Budget!FG196/1000</f>
        <v>0</v>
      </c>
      <c r="FS18" s="22">
        <f>+[1]Generation_Budget!FH196/1000</f>
        <v>0</v>
      </c>
      <c r="FT18" s="22">
        <f>+[1]Generation_Budget!FI196/1000</f>
        <v>0</v>
      </c>
      <c r="FU18" s="22">
        <f>+[1]Generation_Budget!FJ196/1000</f>
        <v>0</v>
      </c>
      <c r="FV18" s="22">
        <f>+[1]Generation_Budget!FK196/1000</f>
        <v>0</v>
      </c>
      <c r="FW18" s="22">
        <f>+[1]Generation_Budget!FL196/1000</f>
        <v>0</v>
      </c>
      <c r="FX18" s="22">
        <f>+[1]Generation_Budget!FM196/1000</f>
        <v>0</v>
      </c>
      <c r="FY18" s="22">
        <f>+[1]Generation_Budget!FN196/1000</f>
        <v>0</v>
      </c>
      <c r="FZ18" s="22">
        <f>+[1]Generation_Budget!FO196/1000</f>
        <v>0</v>
      </c>
      <c r="GA18" s="22">
        <f>+[1]Generation_Budget!FP196/1000</f>
        <v>0</v>
      </c>
      <c r="GB18" s="22">
        <f>+[1]Generation_Budget!FQ196/1000</f>
        <v>0</v>
      </c>
      <c r="GC18" s="22">
        <f>+[1]Generation_Budget!FR196/1000</f>
        <v>0</v>
      </c>
      <c r="GD18" s="22">
        <f>+[1]Generation_Budget!FS196/1000</f>
        <v>0</v>
      </c>
      <c r="GE18" s="22">
        <f>+[1]Generation_Budget!FT196/1000</f>
        <v>0</v>
      </c>
      <c r="GF18" s="22">
        <f>+[1]Generation_Budget!FU196/1000</f>
        <v>0</v>
      </c>
      <c r="GG18" s="22">
        <f>+[1]Generation_Budget!FV196/1000</f>
        <v>0</v>
      </c>
      <c r="GH18" s="22">
        <f>+[1]Generation_Budget!FW196/1000</f>
        <v>0</v>
      </c>
      <c r="GI18" s="22">
        <f>+[1]Generation_Budget!FX196/1000</f>
        <v>0</v>
      </c>
      <c r="GJ18" s="22">
        <f>+[1]Generation_Budget!FY196/1000</f>
        <v>0</v>
      </c>
      <c r="GK18" s="22">
        <f>+[1]Generation_Budget!FZ196/1000</f>
        <v>0</v>
      </c>
      <c r="GL18" s="22">
        <f>+[1]Generation_Budget!GA196/1000</f>
        <v>0</v>
      </c>
      <c r="GM18" s="22">
        <f>+[1]Generation_Budget!GB196/1000</f>
        <v>0</v>
      </c>
      <c r="GN18" s="22">
        <f>+[1]Generation_Budget!GC196/1000</f>
        <v>0</v>
      </c>
      <c r="GO18" s="22">
        <f>+[1]Generation_Budget!GD196/1000</f>
        <v>0</v>
      </c>
      <c r="GP18" s="22">
        <f>+[1]Generation_Budget!GE196/1000</f>
        <v>0</v>
      </c>
      <c r="GQ18" s="22">
        <f>+[1]Generation_Budget!GF196/1000</f>
        <v>0</v>
      </c>
      <c r="GR18" s="22">
        <f>+[1]Generation_Budget!GG196/1000</f>
        <v>0</v>
      </c>
      <c r="GS18" s="22">
        <f>+[1]Generation_Budget!GH196/1000</f>
        <v>0</v>
      </c>
      <c r="GT18" s="22">
        <f>+[1]Generation_Budget!GI196/1000</f>
        <v>0</v>
      </c>
      <c r="GU18" s="22">
        <f>+[1]Generation_Budget!GJ196/1000</f>
        <v>0</v>
      </c>
      <c r="GV18" s="22">
        <f>+[1]Generation_Budget!GK196/1000</f>
        <v>0</v>
      </c>
      <c r="GW18" s="22">
        <f>+[1]Generation_Budget!GL196/1000</f>
        <v>0</v>
      </c>
      <c r="GX18" s="22">
        <f>+[1]Generation_Budget!GM196/1000</f>
        <v>0</v>
      </c>
      <c r="GY18" s="22">
        <f>+[1]Generation_Budget!GN196/1000</f>
        <v>0</v>
      </c>
      <c r="GZ18" s="22">
        <f>+[1]Generation_Budget!GO196/1000</f>
        <v>0</v>
      </c>
      <c r="HA18" s="22">
        <f>+[1]Generation_Budget!GP196/1000</f>
        <v>0</v>
      </c>
      <c r="HB18" s="22">
        <f>+[1]Generation_Budget!GQ196/1000</f>
        <v>0</v>
      </c>
      <c r="HC18" s="22">
        <f>+[1]Generation_Budget!GR196/1000</f>
        <v>0</v>
      </c>
      <c r="HD18" s="22">
        <f>+[1]Generation_Budget!GS196/1000</f>
        <v>0</v>
      </c>
      <c r="HE18" s="22">
        <f>+[1]Generation_Budget!GT196/1000</f>
        <v>0</v>
      </c>
      <c r="HF18" s="22">
        <f>+[1]Generation_Budget!GU196/1000</f>
        <v>0</v>
      </c>
      <c r="HG18" s="22">
        <f>+[1]Generation_Budget!GV196/1000</f>
        <v>0</v>
      </c>
      <c r="HH18" s="22">
        <f>+[1]Generation_Budget!GW196/1000</f>
        <v>0</v>
      </c>
      <c r="HI18" s="22">
        <f>+[1]Generation_Budget!GX196/1000</f>
        <v>0</v>
      </c>
      <c r="HJ18" s="22">
        <f>+[1]Generation_Budget!GY196/1000</f>
        <v>0</v>
      </c>
      <c r="HK18" s="22">
        <f>+[1]Generation_Budget!GZ196/1000</f>
        <v>0</v>
      </c>
      <c r="HL18" s="22">
        <f>+[1]Generation_Budget!HA196/1000</f>
        <v>0</v>
      </c>
      <c r="HM18" s="22">
        <f>+[1]Generation_Budget!HB196/1000</f>
        <v>0</v>
      </c>
      <c r="HN18" s="22">
        <f>+[1]Generation_Budget!HC196/1000</f>
        <v>0</v>
      </c>
      <c r="HO18" s="22">
        <f>+[1]Generation_Budget!HD196/1000</f>
        <v>0</v>
      </c>
      <c r="HP18" s="22">
        <f>+[1]Generation_Budget!HE196/1000</f>
        <v>0</v>
      </c>
      <c r="HQ18" s="22">
        <f>+[1]Generation_Budget!HF196/1000</f>
        <v>0</v>
      </c>
      <c r="HR18" s="22">
        <f>+[1]Generation_Budget!HG196/1000</f>
        <v>0</v>
      </c>
      <c r="HS18" s="22">
        <f>+[1]Generation_Budget!HH196/1000</f>
        <v>0</v>
      </c>
      <c r="HT18" s="22">
        <f>+[1]Generation_Budget!HI196/1000</f>
        <v>0</v>
      </c>
      <c r="HU18" s="22">
        <f>+[1]Generation_Budget!HJ196/1000</f>
        <v>0</v>
      </c>
      <c r="HV18" s="22">
        <f>+[1]Generation_Budget!HK196/1000</f>
        <v>0</v>
      </c>
      <c r="HW18" s="22">
        <f>+[1]Generation_Budget!HL196/1000</f>
        <v>0</v>
      </c>
      <c r="HX18" s="22">
        <f>+[1]Generation_Budget!HM196/1000</f>
        <v>0</v>
      </c>
      <c r="HY18" s="22">
        <f>+[1]Generation_Budget!HN196/1000</f>
        <v>0</v>
      </c>
      <c r="HZ18" s="22">
        <f>+[1]Generation_Budget!HO196/1000</f>
        <v>0</v>
      </c>
      <c r="IA18" s="22">
        <f>+[1]Generation_Budget!HP196/1000</f>
        <v>0</v>
      </c>
      <c r="IB18" s="22">
        <f>+[1]Generation_Budget!HQ196/1000</f>
        <v>0</v>
      </c>
      <c r="IC18" s="22">
        <f>+[1]Generation_Budget!HR196/1000</f>
        <v>0</v>
      </c>
      <c r="ID18" s="22">
        <f>+[1]Generation_Budget!HS196/1000</f>
        <v>0</v>
      </c>
      <c r="IE18" s="22">
        <f>+[1]Generation_Budget!HT196/1000</f>
        <v>0</v>
      </c>
      <c r="IF18" s="22">
        <f>+[1]Generation_Budget!HU196/1000</f>
        <v>0</v>
      </c>
      <c r="IG18" s="22">
        <f>+[1]Generation_Budget!HV196/1000</f>
        <v>0</v>
      </c>
      <c r="IH18" s="22">
        <f>+[1]Generation_Budget!HW196/1000</f>
        <v>0</v>
      </c>
      <c r="II18" s="22">
        <f>+[1]Generation_Budget!HX196/1000</f>
        <v>0</v>
      </c>
      <c r="IJ18" s="22">
        <f>+[1]Generation_Budget!HY196/1000</f>
        <v>0</v>
      </c>
      <c r="IK18" s="22">
        <f>+[1]Generation_Budget!HZ196/1000</f>
        <v>0</v>
      </c>
      <c r="IL18" s="22">
        <f>+[1]Generation_Budget!IA196/1000</f>
        <v>0</v>
      </c>
      <c r="IM18" s="22">
        <f>+[1]Generation_Budget!IB196/1000</f>
        <v>0</v>
      </c>
      <c r="IN18" s="22">
        <f>+[1]Generation_Budget!IC196/1000</f>
        <v>0</v>
      </c>
      <c r="IO18" s="22">
        <f>+[1]Generation_Budget!ID196/1000</f>
        <v>0</v>
      </c>
      <c r="IP18" s="22">
        <f>+[1]Generation_Budget!IE196/1000</f>
        <v>0</v>
      </c>
      <c r="IQ18" s="22">
        <f>+[1]Generation_Budget!IF196/1000</f>
        <v>0</v>
      </c>
      <c r="IR18" s="22">
        <f>+[1]Generation_Budget!IG196/1000</f>
        <v>0</v>
      </c>
      <c r="IS18" s="22">
        <f>+[1]Generation_Budget!IH196/1000</f>
        <v>0</v>
      </c>
      <c r="IT18" s="22">
        <f>+[1]Generation_Budget!II196/1000</f>
        <v>0</v>
      </c>
      <c r="IU18" s="22">
        <f>+[1]Generation_Budget!IJ196/1000</f>
        <v>0</v>
      </c>
      <c r="IV18" s="22">
        <f>+[1]Generation_Budget!IK196/1000</f>
        <v>0</v>
      </c>
      <c r="IW18" s="22">
        <f>+[1]Generation_Budget!IL196/1000</f>
        <v>0</v>
      </c>
      <c r="IX18" s="22">
        <f>+[1]Generation_Budget!IM196/1000</f>
        <v>0</v>
      </c>
      <c r="IY18" s="22">
        <f>+[1]Generation_Budget!IN196/1000</f>
        <v>0</v>
      </c>
      <c r="IZ18" s="22">
        <f>+[1]Generation_Budget!IO196/1000</f>
        <v>0</v>
      </c>
      <c r="JA18" s="22">
        <f>+[1]Generation_Budget!IP196/1000</f>
        <v>0</v>
      </c>
      <c r="JB18" s="22">
        <f>+[1]Generation_Budget!IQ196/1000</f>
        <v>0</v>
      </c>
      <c r="JC18" s="22">
        <f>+[1]Generation_Budget!IR196/1000</f>
        <v>0</v>
      </c>
      <c r="JD18" s="22">
        <f>+[1]Generation_Budget!IS196/1000</f>
        <v>0</v>
      </c>
      <c r="JE18" s="22">
        <f>+[1]Generation_Budget!IT196/1000</f>
        <v>0</v>
      </c>
      <c r="JF18" s="22">
        <f>+[1]Generation_Budget!IU196/1000</f>
        <v>0</v>
      </c>
      <c r="JG18" s="22">
        <f>+[1]Generation_Budget!IV196/1000</f>
        <v>0</v>
      </c>
      <c r="JH18" s="22">
        <f>+[1]Generation_Budget!IW196/1000</f>
        <v>0</v>
      </c>
      <c r="JI18" s="22">
        <f>+[1]Generation_Budget!IX196/1000</f>
        <v>0</v>
      </c>
      <c r="JJ18" s="22">
        <f>+[1]Generation_Budget!IY196/1000</f>
        <v>0</v>
      </c>
      <c r="JK18" s="22">
        <f>+[1]Generation_Budget!IZ196/1000</f>
        <v>0</v>
      </c>
      <c r="JL18" s="22">
        <f>+[1]Generation_Budget!JA196/1000</f>
        <v>0</v>
      </c>
      <c r="JM18" s="22">
        <f>+[1]Generation_Budget!JB196/1000</f>
        <v>0</v>
      </c>
      <c r="JN18" s="22">
        <f>+[1]Generation_Budget!JC196/1000</f>
        <v>0</v>
      </c>
      <c r="JO18" s="22">
        <f>+[1]Generation_Budget!JD196/1000</f>
        <v>0</v>
      </c>
      <c r="JP18" s="22">
        <f>+[1]Generation_Budget!JE196/1000</f>
        <v>0</v>
      </c>
      <c r="JQ18" s="22">
        <f>+[1]Generation_Budget!JF196/1000</f>
        <v>0</v>
      </c>
      <c r="JR18" s="22">
        <f>+[1]Generation_Budget!JG196/1000</f>
        <v>0</v>
      </c>
      <c r="JS18" s="22">
        <f>+[1]Generation_Budget!JH196/1000</f>
        <v>0</v>
      </c>
      <c r="JT18" s="22">
        <f>+[1]Generation_Budget!JI196/1000</f>
        <v>0</v>
      </c>
      <c r="JU18" s="22">
        <f>+[1]Generation_Budget!JJ196/1000</f>
        <v>0</v>
      </c>
      <c r="JV18" s="22">
        <f>+[1]Generation_Budget!JK196/1000</f>
        <v>0</v>
      </c>
      <c r="JW18" s="22">
        <f>+[1]Generation_Budget!JL196/1000</f>
        <v>0</v>
      </c>
      <c r="JX18" s="22">
        <f>+[1]Generation_Budget!JM196/1000</f>
        <v>0</v>
      </c>
      <c r="JY18" s="22">
        <f>+[1]Generation_Budget!JN196/1000</f>
        <v>0</v>
      </c>
      <c r="JZ18" s="22">
        <f>+[1]Generation_Budget!JO196/1000</f>
        <v>0</v>
      </c>
      <c r="KA18" s="22">
        <f>+[1]Generation_Budget!JP196/1000</f>
        <v>0</v>
      </c>
      <c r="KB18" s="22">
        <f>+[1]Generation_Budget!JQ196/1000</f>
        <v>0</v>
      </c>
      <c r="KC18" s="22">
        <f>+[1]Generation_Budget!JR196/1000</f>
        <v>0</v>
      </c>
      <c r="KD18" s="22">
        <f>+[1]Generation_Budget!JS196/1000</f>
        <v>0</v>
      </c>
      <c r="KE18" s="22">
        <f>+[1]Generation_Budget!JT196/1000</f>
        <v>0</v>
      </c>
      <c r="KF18" s="22">
        <f>+[1]Generation_Budget!JU196/1000</f>
        <v>0</v>
      </c>
      <c r="KG18" s="22">
        <f>+[1]Generation_Budget!JV196/1000</f>
        <v>0</v>
      </c>
      <c r="KH18" s="22">
        <f>+[1]Generation_Budget!JW196/1000</f>
        <v>0</v>
      </c>
      <c r="KI18" s="22">
        <f>+[1]Generation_Budget!JX196/1000</f>
        <v>0</v>
      </c>
      <c r="KJ18" s="22">
        <f>+[1]Generation_Budget!JY196/1000</f>
        <v>0</v>
      </c>
      <c r="KK18" s="22">
        <f>+[1]Generation_Budget!JZ196/1000</f>
        <v>0</v>
      </c>
      <c r="KL18" s="22">
        <f>+[1]Generation_Budget!KA196/1000</f>
        <v>0</v>
      </c>
      <c r="KM18" s="22">
        <f>+[1]Generation_Budget!KB196/1000</f>
        <v>0</v>
      </c>
      <c r="KN18" s="22">
        <f>+[1]Generation_Budget!KC196/1000</f>
        <v>0</v>
      </c>
      <c r="KO18" s="22">
        <f>+[1]Generation_Budget!KD196/1000</f>
        <v>0</v>
      </c>
      <c r="KP18" s="22">
        <f>+[1]Generation_Budget!KE196/1000</f>
        <v>0</v>
      </c>
      <c r="KQ18" s="22">
        <f>+[1]Generation_Budget!KF196/1000</f>
        <v>0</v>
      </c>
      <c r="KR18" s="22">
        <f>+[1]Generation_Budget!KG196/1000</f>
        <v>0</v>
      </c>
      <c r="KS18" s="22">
        <f>+[1]Generation_Budget!KH196/1000</f>
        <v>0</v>
      </c>
      <c r="KT18" s="22">
        <f>+[1]Generation_Budget!KI196/1000</f>
        <v>0</v>
      </c>
      <c r="KU18" s="22">
        <f>+[1]Generation_Budget!KJ196/1000</f>
        <v>0</v>
      </c>
      <c r="KV18" s="22">
        <f>+[1]Generation_Budget!KK196/1000</f>
        <v>0</v>
      </c>
      <c r="KW18" s="22">
        <f>+[1]Generation_Budget!KL196/1000</f>
        <v>0</v>
      </c>
      <c r="KX18" s="22">
        <f>+[1]Generation_Budget!KM196/1000</f>
        <v>0</v>
      </c>
      <c r="KY18" s="22">
        <f>+[1]Generation_Budget!KN196/1000</f>
        <v>0</v>
      </c>
      <c r="KZ18" s="22">
        <f>+[1]Generation_Budget!KO196/1000</f>
        <v>0</v>
      </c>
      <c r="LA18" s="22">
        <f>+[1]Generation_Budget!KP196/1000</f>
        <v>0</v>
      </c>
      <c r="LB18" s="22">
        <f>+[1]Generation_Budget!KQ196/1000</f>
        <v>0</v>
      </c>
      <c r="LC18" s="22">
        <f>+[1]Generation_Budget!KR196/1000</f>
        <v>0</v>
      </c>
      <c r="LD18" s="22">
        <f>+[1]Generation_Budget!KS196/1000</f>
        <v>0</v>
      </c>
      <c r="LE18" s="22">
        <f>+[1]Generation_Budget!KT196/1000</f>
        <v>0</v>
      </c>
      <c r="LF18" s="22">
        <f>+[1]Generation_Budget!KU196/1000</f>
        <v>0</v>
      </c>
      <c r="LG18" s="22">
        <f>+[1]Generation_Budget!KV196/1000</f>
        <v>0</v>
      </c>
      <c r="LH18" s="22">
        <f>+[1]Generation_Budget!KW196/1000</f>
        <v>0</v>
      </c>
      <c r="LI18" s="22">
        <f>+[1]Generation_Budget!KX196/1000</f>
        <v>0</v>
      </c>
      <c r="LJ18" s="22">
        <f>+[1]Generation_Budget!KY196/1000</f>
        <v>0</v>
      </c>
      <c r="LK18" s="22">
        <f>+[1]Generation_Budget!KZ196/1000</f>
        <v>0</v>
      </c>
      <c r="LL18" s="22">
        <f>+[1]Generation_Budget!LA196/1000</f>
        <v>0</v>
      </c>
      <c r="LM18" s="22">
        <f>+[1]Generation_Budget!LB196/1000</f>
        <v>0</v>
      </c>
      <c r="LN18" s="22">
        <f>+[1]Generation_Budget!LC196/1000</f>
        <v>0</v>
      </c>
      <c r="LO18" s="22">
        <f>+[1]Generation_Budget!LD196/1000</f>
        <v>0</v>
      </c>
      <c r="LP18" s="22">
        <f>+[1]Generation_Budget!LE196/1000</f>
        <v>0</v>
      </c>
      <c r="LQ18" s="22">
        <f>+[1]Generation_Budget!LF196/1000</f>
        <v>0</v>
      </c>
      <c r="LR18" s="22">
        <f>+[1]Generation_Budget!LG196/1000</f>
        <v>0</v>
      </c>
      <c r="LS18" s="22">
        <f>+[1]Generation_Budget!LH196/1000</f>
        <v>0</v>
      </c>
      <c r="LT18" s="22">
        <f>+[1]Generation_Budget!LI196/1000</f>
        <v>0</v>
      </c>
      <c r="LU18" s="22">
        <f>+[1]Generation_Budget!LJ196/1000</f>
        <v>0</v>
      </c>
      <c r="LV18" s="22">
        <f>+[1]Generation_Budget!LK196/1000</f>
        <v>0</v>
      </c>
      <c r="LW18" s="22">
        <f>+[1]Generation_Budget!LL196/1000</f>
        <v>0</v>
      </c>
      <c r="LX18" s="22">
        <f>+[1]Generation_Budget!LM196/1000</f>
        <v>0</v>
      </c>
      <c r="LY18" s="22">
        <f>+[1]Generation_Budget!LN196/1000</f>
        <v>0</v>
      </c>
      <c r="LZ18" s="22">
        <f>+[1]Generation_Budget!LO196/1000</f>
        <v>0</v>
      </c>
      <c r="MA18" s="22">
        <f>+[1]Generation_Budget!LP196/1000</f>
        <v>0</v>
      </c>
      <c r="MB18" s="22">
        <f>+[1]Generation_Budget!LQ196/1000</f>
        <v>0</v>
      </c>
      <c r="MC18" s="22">
        <f>+[1]Generation_Budget!LR196/1000</f>
        <v>0</v>
      </c>
      <c r="MD18" s="22">
        <f>+[1]Generation_Budget!LS196/1000</f>
        <v>0</v>
      </c>
      <c r="ME18" s="22">
        <f>+[1]Generation_Budget!LT196/1000</f>
        <v>0</v>
      </c>
      <c r="MF18" s="22">
        <f>+[1]Generation_Budget!LU196/1000</f>
        <v>0</v>
      </c>
      <c r="MG18" s="22">
        <f>+[1]Generation_Budget!LV196/1000</f>
        <v>0</v>
      </c>
      <c r="MH18" s="22">
        <f>+[1]Generation_Budget!LW196/1000</f>
        <v>0</v>
      </c>
      <c r="MI18" s="22">
        <f>+[1]Generation_Budget!LX196/1000</f>
        <v>0</v>
      </c>
      <c r="MJ18" s="22">
        <f>+[1]Generation_Budget!LY196/1000</f>
        <v>0</v>
      </c>
      <c r="MK18" s="22">
        <f>+[1]Generation_Budget!LZ196/1000</f>
        <v>0</v>
      </c>
      <c r="ML18" s="22">
        <f>+[1]Generation_Budget!MA196/1000</f>
        <v>0</v>
      </c>
      <c r="MM18" s="22">
        <f>+[1]Generation_Budget!MB196/1000</f>
        <v>0</v>
      </c>
      <c r="MN18" s="22">
        <f>+[1]Generation_Budget!MC196/1000</f>
        <v>0</v>
      </c>
      <c r="MO18" s="22">
        <f>+[1]Generation_Budget!MD196/1000</f>
        <v>0</v>
      </c>
      <c r="MP18" s="22">
        <f>+[1]Generation_Budget!ME196/1000</f>
        <v>0</v>
      </c>
      <c r="MQ18" s="22">
        <f>+[1]Generation_Budget!MF196/1000</f>
        <v>0</v>
      </c>
      <c r="MR18" s="22">
        <f>+[1]Generation_Budget!MG196/1000</f>
        <v>0</v>
      </c>
      <c r="MS18" s="22">
        <f>+[1]Generation_Budget!MH196/1000</f>
        <v>0</v>
      </c>
      <c r="MT18" s="22">
        <f>+[1]Generation_Budget!MI196/1000</f>
        <v>0</v>
      </c>
      <c r="MU18" s="22">
        <f>+[1]Generation_Budget!MJ196/1000</f>
        <v>0</v>
      </c>
      <c r="MV18" s="22">
        <f>+[1]Generation_Budget!MK196/1000</f>
        <v>0</v>
      </c>
      <c r="MW18" s="22">
        <f>+[1]Generation_Budget!ML196/1000</f>
        <v>0</v>
      </c>
      <c r="MX18" s="22">
        <f>+[1]Generation_Budget!MM196/1000</f>
        <v>0</v>
      </c>
      <c r="MY18" s="22">
        <f>+[1]Generation_Budget!MN196/1000</f>
        <v>0</v>
      </c>
    </row>
    <row r="19" spans="1:363" x14ac:dyDescent="0.25">
      <c r="A19" s="175"/>
      <c r="B19" s="107"/>
      <c r="C19" s="76" t="s">
        <v>211</v>
      </c>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22"/>
      <c r="EZ19" s="22"/>
      <c r="FA19" s="22"/>
      <c r="FB19" s="22"/>
      <c r="FC19" s="22"/>
      <c r="FD19" s="22"/>
      <c r="FE19" s="22"/>
      <c r="FF19" s="22"/>
      <c r="FG19" s="22"/>
      <c r="FH19" s="22"/>
      <c r="FI19" s="22"/>
      <c r="FJ19" s="22"/>
      <c r="FK19" s="22"/>
      <c r="FL19" s="22"/>
      <c r="FM19" s="22"/>
      <c r="FN19" s="22"/>
      <c r="FO19" s="22"/>
      <c r="FP19" s="22"/>
      <c r="FQ19" s="22"/>
      <c r="FR19" s="22"/>
      <c r="FS19" s="22"/>
      <c r="FT19" s="22"/>
      <c r="FU19" s="22"/>
      <c r="FV19" s="22"/>
      <c r="FW19" s="22"/>
      <c r="FX19" s="22"/>
      <c r="FY19" s="22"/>
      <c r="FZ19" s="22"/>
      <c r="GA19" s="22"/>
      <c r="GB19" s="22"/>
      <c r="GC19" s="22"/>
      <c r="GD19" s="22"/>
      <c r="GE19" s="22"/>
      <c r="GF19" s="22"/>
      <c r="GG19" s="22"/>
      <c r="GH19" s="22"/>
      <c r="GI19" s="22"/>
      <c r="GJ19" s="22"/>
      <c r="GK19" s="22"/>
      <c r="GL19" s="22"/>
      <c r="GM19" s="22"/>
      <c r="GN19" s="22"/>
      <c r="GO19" s="22"/>
      <c r="GP19" s="22"/>
      <c r="GQ19" s="22"/>
      <c r="GR19" s="22"/>
      <c r="GS19" s="22"/>
      <c r="GT19" s="22"/>
      <c r="GU19" s="22"/>
      <c r="GV19" s="22"/>
      <c r="GW19" s="22"/>
      <c r="GX19" s="22"/>
      <c r="GY19" s="22"/>
      <c r="GZ19" s="22"/>
      <c r="HA19" s="22"/>
      <c r="HB19" s="22"/>
      <c r="HC19" s="22"/>
      <c r="HD19" s="22"/>
      <c r="HE19" s="22"/>
      <c r="HF19" s="22"/>
      <c r="HG19" s="22"/>
      <c r="HH19" s="22"/>
      <c r="HI19" s="22"/>
      <c r="HJ19" s="22"/>
      <c r="HK19" s="22"/>
      <c r="HL19" s="22"/>
      <c r="HM19" s="22"/>
      <c r="HN19" s="22"/>
      <c r="HO19" s="22"/>
      <c r="HP19" s="22"/>
      <c r="HQ19" s="22"/>
      <c r="HR19" s="22"/>
      <c r="HS19" s="22"/>
      <c r="HT19" s="22"/>
      <c r="HU19" s="22"/>
      <c r="HV19" s="22"/>
      <c r="HW19" s="22"/>
      <c r="HX19" s="22"/>
      <c r="HY19" s="22"/>
      <c r="HZ19" s="22"/>
      <c r="IA19" s="22"/>
      <c r="IB19" s="22"/>
      <c r="IC19" s="22"/>
      <c r="ID19" s="22"/>
      <c r="IE19" s="22"/>
      <c r="IF19" s="22"/>
      <c r="IG19" s="22"/>
      <c r="IH19" s="22"/>
      <c r="II19" s="22"/>
      <c r="IJ19" s="22"/>
      <c r="IK19" s="22"/>
      <c r="IL19" s="22"/>
      <c r="IM19" s="22"/>
      <c r="IN19" s="22"/>
      <c r="IO19" s="22"/>
      <c r="IP19" s="22"/>
      <c r="IQ19" s="22"/>
      <c r="IR19" s="22"/>
      <c r="IS19" s="22"/>
      <c r="IT19" s="22"/>
      <c r="IU19" s="22"/>
      <c r="IV19" s="22"/>
      <c r="IW19" s="22"/>
      <c r="IX19" s="22"/>
      <c r="IY19" s="22"/>
      <c r="IZ19" s="22"/>
      <c r="JA19" s="22"/>
      <c r="JB19" s="22"/>
      <c r="JC19" s="22"/>
      <c r="JD19" s="22"/>
      <c r="JE19" s="22"/>
      <c r="JF19" s="22"/>
      <c r="JG19" s="22"/>
      <c r="JH19" s="22"/>
      <c r="JI19" s="22"/>
      <c r="JJ19" s="22"/>
      <c r="JK19" s="22"/>
      <c r="JL19" s="22"/>
      <c r="JM19" s="22"/>
      <c r="JN19" s="22"/>
      <c r="JO19" s="22"/>
      <c r="JP19" s="22"/>
      <c r="JQ19" s="22"/>
      <c r="JR19" s="22"/>
      <c r="JS19" s="22"/>
      <c r="JT19" s="22"/>
      <c r="JU19" s="22"/>
      <c r="JV19" s="22"/>
      <c r="JW19" s="22"/>
      <c r="JX19" s="22"/>
      <c r="JY19" s="22"/>
      <c r="JZ19" s="22"/>
      <c r="KA19" s="22"/>
      <c r="KB19" s="22"/>
      <c r="KC19" s="22"/>
      <c r="KD19" s="22"/>
      <c r="KE19" s="22"/>
      <c r="KF19" s="22"/>
      <c r="KG19" s="22"/>
      <c r="KH19" s="22"/>
      <c r="KI19" s="22"/>
      <c r="KJ19" s="22"/>
      <c r="KK19" s="22"/>
      <c r="KL19" s="22"/>
      <c r="KM19" s="22"/>
      <c r="KN19" s="22"/>
      <c r="KO19" s="22"/>
      <c r="KP19" s="22"/>
      <c r="KQ19" s="22"/>
      <c r="KR19" s="22"/>
      <c r="KS19" s="22"/>
      <c r="KT19" s="22"/>
      <c r="KU19" s="22"/>
      <c r="KV19" s="22"/>
      <c r="KW19" s="22"/>
      <c r="KX19" s="22"/>
      <c r="KY19" s="22"/>
      <c r="KZ19" s="22"/>
      <c r="LA19" s="22"/>
      <c r="LB19" s="22"/>
      <c r="LC19" s="22"/>
      <c r="LD19" s="22"/>
      <c r="LE19" s="22"/>
      <c r="LF19" s="22"/>
      <c r="LG19" s="22"/>
      <c r="LH19" s="22"/>
      <c r="LI19" s="22"/>
      <c r="LJ19" s="22"/>
      <c r="LK19" s="22"/>
      <c r="LL19" s="22"/>
      <c r="LM19" s="22"/>
      <c r="LN19" s="22"/>
      <c r="LO19" s="22"/>
      <c r="LP19" s="22"/>
      <c r="LQ19" s="22"/>
      <c r="LR19" s="22"/>
      <c r="LS19" s="22"/>
      <c r="LT19" s="22"/>
      <c r="LU19" s="22"/>
      <c r="LV19" s="22"/>
      <c r="LW19" s="22"/>
      <c r="LX19" s="22"/>
      <c r="LY19" s="22"/>
      <c r="LZ19" s="22"/>
      <c r="MA19" s="22"/>
      <c r="MB19" s="22"/>
      <c r="MC19" s="22"/>
      <c r="MD19" s="22"/>
      <c r="ME19" s="22"/>
      <c r="MF19" s="22"/>
      <c r="MG19" s="22"/>
      <c r="MH19" s="22"/>
      <c r="MI19" s="22"/>
      <c r="MJ19" s="22"/>
      <c r="MK19" s="22"/>
      <c r="ML19" s="22"/>
      <c r="MM19" s="22"/>
      <c r="MN19" s="22"/>
      <c r="MO19" s="22"/>
      <c r="MP19" s="22"/>
      <c r="MQ19" s="22"/>
      <c r="MR19" s="22"/>
      <c r="MS19" s="22"/>
      <c r="MT19" s="22"/>
      <c r="MU19" s="22"/>
      <c r="MV19" s="22"/>
      <c r="MW19" s="22"/>
      <c r="MX19" s="22"/>
      <c r="MY19" s="22"/>
    </row>
    <row r="20" spans="1:363" x14ac:dyDescent="0.25">
      <c r="A20" s="175"/>
      <c r="B20" s="107" t="s">
        <v>212</v>
      </c>
      <c r="C20" s="76" t="s">
        <v>213</v>
      </c>
      <c r="D20" s="22">
        <f t="shared" si="390"/>
        <v>0</v>
      </c>
      <c r="E20" s="22">
        <f t="shared" si="379"/>
        <v>0</v>
      </c>
      <c r="F20" s="22">
        <f t="shared" si="380"/>
        <v>0</v>
      </c>
      <c r="G20" s="22">
        <f t="shared" si="381"/>
        <v>0</v>
      </c>
      <c r="H20" s="22">
        <f t="shared" si="382"/>
        <v>0</v>
      </c>
      <c r="I20" s="22">
        <f t="shared" si="383"/>
        <v>0</v>
      </c>
      <c r="J20" s="22">
        <f t="shared" si="384"/>
        <v>0</v>
      </c>
      <c r="K20" s="22">
        <f t="shared" si="385"/>
        <v>0</v>
      </c>
      <c r="L20" s="22">
        <f t="shared" si="386"/>
        <v>0</v>
      </c>
      <c r="M20" s="22">
        <f t="shared" si="387"/>
        <v>0</v>
      </c>
      <c r="N20" s="22">
        <f t="shared" si="388"/>
        <v>0</v>
      </c>
      <c r="O20" s="22">
        <f t="shared" si="389"/>
        <v>0</v>
      </c>
      <c r="P20" s="22">
        <f>+[1]Generation_Budget!E244/1000</f>
        <v>0</v>
      </c>
      <c r="Q20" s="22">
        <f>+[1]Generation_Budget!F244/1000</f>
        <v>0</v>
      </c>
      <c r="R20" s="22">
        <f>+[1]Generation_Budget!G244/1000</f>
        <v>0</v>
      </c>
      <c r="S20" s="22">
        <f>+[1]Generation_Budget!H244/1000</f>
        <v>0</v>
      </c>
      <c r="T20" s="22">
        <f>+[1]Generation_Budget!I244/1000</f>
        <v>0</v>
      </c>
      <c r="U20" s="22">
        <f>+[1]Generation_Budget!J244/1000</f>
        <v>0</v>
      </c>
      <c r="V20" s="22">
        <f>+[1]Generation_Budget!K244/1000</f>
        <v>0</v>
      </c>
      <c r="W20" s="22">
        <f>+[1]Generation_Budget!L244/1000</f>
        <v>0</v>
      </c>
      <c r="X20" s="22">
        <f>+[1]Generation_Budget!M244/1000</f>
        <v>0</v>
      </c>
      <c r="Y20" s="22">
        <f>+[1]Generation_Budget!N244/1000</f>
        <v>0</v>
      </c>
      <c r="Z20" s="22">
        <f>+[1]Generation_Budget!O244/1000</f>
        <v>0</v>
      </c>
      <c r="AA20" s="22">
        <f>+[1]Generation_Budget!P244/1000</f>
        <v>0</v>
      </c>
      <c r="AB20" s="22">
        <f>+[1]Generation_Budget!Q244/1000</f>
        <v>0</v>
      </c>
      <c r="AC20" s="22">
        <f>+[1]Generation_Budget!R244/1000</f>
        <v>0</v>
      </c>
      <c r="AD20" s="22">
        <f>+[1]Generation_Budget!S244/1000</f>
        <v>0</v>
      </c>
      <c r="AE20" s="22">
        <f>+[1]Generation_Budget!T244/1000</f>
        <v>0</v>
      </c>
      <c r="AF20" s="22">
        <f>+[1]Generation_Budget!U244/1000</f>
        <v>0</v>
      </c>
      <c r="AG20" s="22">
        <f>+[1]Generation_Budget!V244/1000</f>
        <v>0</v>
      </c>
      <c r="AH20" s="22">
        <f>+[1]Generation_Budget!W244/1000</f>
        <v>0</v>
      </c>
      <c r="AI20" s="22">
        <f>+[1]Generation_Budget!X244/1000</f>
        <v>0</v>
      </c>
      <c r="AJ20" s="22">
        <f>+[1]Generation_Budget!Y244/1000</f>
        <v>0</v>
      </c>
      <c r="AK20" s="22">
        <f>+[1]Generation_Budget!Z244/1000</f>
        <v>0</v>
      </c>
      <c r="AL20" s="22">
        <f>+[1]Generation_Budget!AA244/1000</f>
        <v>0</v>
      </c>
      <c r="AM20" s="22">
        <f>+[1]Generation_Budget!AB244/1000</f>
        <v>0</v>
      </c>
      <c r="AN20" s="22">
        <f>+[1]Generation_Budget!AC244/1000</f>
        <v>0</v>
      </c>
      <c r="AO20" s="22">
        <f>+[1]Generation_Budget!AD244/1000</f>
        <v>0</v>
      </c>
      <c r="AP20" s="22">
        <f>+[1]Generation_Budget!AE244/1000</f>
        <v>0</v>
      </c>
      <c r="AQ20" s="22">
        <f>+[1]Generation_Budget!AF244/1000</f>
        <v>0</v>
      </c>
      <c r="AR20" s="22">
        <f>+[1]Generation_Budget!AG244/1000</f>
        <v>0</v>
      </c>
      <c r="AS20" s="22">
        <f>+[1]Generation_Budget!AH244/1000</f>
        <v>0</v>
      </c>
      <c r="AT20" s="22">
        <f>+[1]Generation_Budget!AI244/1000</f>
        <v>0</v>
      </c>
      <c r="AU20" s="22">
        <f>+[1]Generation_Budget!AJ244/1000</f>
        <v>0</v>
      </c>
      <c r="AV20" s="22">
        <f>+[1]Generation_Budget!AK244/1000</f>
        <v>0</v>
      </c>
      <c r="AW20" s="22">
        <f>+[1]Generation_Budget!AL244/1000</f>
        <v>0</v>
      </c>
      <c r="AX20" s="22">
        <f>+[1]Generation_Budget!AM244/1000</f>
        <v>0</v>
      </c>
      <c r="AY20" s="22">
        <f>+[1]Generation_Budget!AN244/1000</f>
        <v>0</v>
      </c>
      <c r="AZ20" s="22">
        <f>+[1]Generation_Budget!AO244/1000</f>
        <v>0</v>
      </c>
      <c r="BA20" s="22">
        <f>+[1]Generation_Budget!AP244/1000</f>
        <v>0</v>
      </c>
      <c r="BB20" s="22">
        <f>+[1]Generation_Budget!AQ244/1000</f>
        <v>0</v>
      </c>
      <c r="BC20" s="22">
        <f>+[1]Generation_Budget!AR244/1000</f>
        <v>0</v>
      </c>
      <c r="BD20" s="22">
        <f>+[1]Generation_Budget!AS244/1000</f>
        <v>0</v>
      </c>
      <c r="BE20" s="22">
        <f>+[1]Generation_Budget!AT244/1000</f>
        <v>0</v>
      </c>
      <c r="BF20" s="22">
        <f>+[1]Generation_Budget!AU244/1000</f>
        <v>0</v>
      </c>
      <c r="BG20" s="22">
        <f>+[1]Generation_Budget!AV244/1000</f>
        <v>0</v>
      </c>
      <c r="BH20" s="22">
        <f>+[1]Generation_Budget!AW244/1000</f>
        <v>0</v>
      </c>
      <c r="BI20" s="22">
        <f>+[1]Generation_Budget!AX244/1000</f>
        <v>0</v>
      </c>
      <c r="BJ20" s="22">
        <f>+[1]Generation_Budget!AY244/1000</f>
        <v>0</v>
      </c>
      <c r="BK20" s="22">
        <f>+[1]Generation_Budget!AZ244/1000</f>
        <v>0</v>
      </c>
      <c r="BL20" s="22">
        <f>+[1]Generation_Budget!BA244/1000</f>
        <v>0</v>
      </c>
      <c r="BM20" s="22">
        <f>+[1]Generation_Budget!BB244/1000</f>
        <v>0</v>
      </c>
      <c r="BN20" s="22">
        <f>+[1]Generation_Budget!BC244/1000</f>
        <v>0</v>
      </c>
      <c r="BO20" s="22">
        <f>+[1]Generation_Budget!BD244/1000</f>
        <v>0</v>
      </c>
      <c r="BP20" s="22">
        <f>+[1]Generation_Budget!BE244/1000</f>
        <v>0</v>
      </c>
      <c r="BQ20" s="22">
        <f>+[1]Generation_Budget!BF244/1000</f>
        <v>0</v>
      </c>
      <c r="BR20" s="22">
        <f>+[1]Generation_Budget!BG244/1000</f>
        <v>0</v>
      </c>
      <c r="BS20" s="22">
        <f>+[1]Generation_Budget!BH244/1000</f>
        <v>0</v>
      </c>
      <c r="BT20" s="22">
        <f>+[1]Generation_Budget!BI244/1000</f>
        <v>0</v>
      </c>
      <c r="BU20" s="22">
        <f>+[1]Generation_Budget!BJ244/1000</f>
        <v>0</v>
      </c>
      <c r="BV20" s="22">
        <f>+[1]Generation_Budget!BK244/1000</f>
        <v>0</v>
      </c>
      <c r="BW20" s="22">
        <f>+[1]Generation_Budget!BL244/1000</f>
        <v>0</v>
      </c>
      <c r="BX20" s="22">
        <f>+[1]Generation_Budget!BM244/1000</f>
        <v>0</v>
      </c>
      <c r="BY20" s="22">
        <f>+[1]Generation_Budget!BN244/1000</f>
        <v>0</v>
      </c>
      <c r="BZ20" s="22">
        <f>+[1]Generation_Budget!BO244/1000</f>
        <v>0</v>
      </c>
      <c r="CA20" s="22">
        <f>+[1]Generation_Budget!BP244/1000</f>
        <v>0</v>
      </c>
      <c r="CB20" s="22">
        <f>+[1]Generation_Budget!BQ244/1000</f>
        <v>0</v>
      </c>
      <c r="CC20" s="22">
        <f>+[1]Generation_Budget!BR244/1000</f>
        <v>0</v>
      </c>
      <c r="CD20" s="22">
        <f>+[1]Generation_Budget!BS244/1000</f>
        <v>0</v>
      </c>
      <c r="CE20" s="22">
        <f>+[1]Generation_Budget!BT244/1000</f>
        <v>0</v>
      </c>
      <c r="CF20" s="22">
        <f>+[1]Generation_Budget!BU244/1000</f>
        <v>0</v>
      </c>
      <c r="CG20" s="22">
        <f>+[1]Generation_Budget!BV244/1000</f>
        <v>0</v>
      </c>
      <c r="CH20" s="22">
        <f>+[1]Generation_Budget!BW244/1000</f>
        <v>0</v>
      </c>
      <c r="CI20" s="22">
        <f>+[1]Generation_Budget!BX244/1000</f>
        <v>0</v>
      </c>
      <c r="CJ20" s="22">
        <f>+[1]Generation_Budget!BY244/1000</f>
        <v>0</v>
      </c>
      <c r="CK20" s="22">
        <f>+[1]Generation_Budget!BZ244/1000</f>
        <v>0</v>
      </c>
      <c r="CL20" s="22">
        <f>+[1]Generation_Budget!CA244/1000</f>
        <v>0</v>
      </c>
      <c r="CM20" s="22">
        <f>+[1]Generation_Budget!CB244/1000</f>
        <v>0</v>
      </c>
      <c r="CN20" s="22">
        <f>+[1]Generation_Budget!CC244/1000</f>
        <v>0</v>
      </c>
      <c r="CO20" s="22">
        <f>+[1]Generation_Budget!CD244/1000</f>
        <v>0</v>
      </c>
      <c r="CP20" s="22">
        <f>+[1]Generation_Budget!CE244/1000</f>
        <v>0</v>
      </c>
      <c r="CQ20" s="22">
        <f>+[1]Generation_Budget!CF244/1000</f>
        <v>0</v>
      </c>
      <c r="CR20" s="22">
        <f>+[1]Generation_Budget!CG244/1000</f>
        <v>0</v>
      </c>
      <c r="CS20" s="22">
        <f>+[1]Generation_Budget!CH244/1000</f>
        <v>0</v>
      </c>
      <c r="CT20" s="22">
        <f>+[1]Generation_Budget!CI244/1000</f>
        <v>0</v>
      </c>
      <c r="CU20" s="22">
        <f>+[1]Generation_Budget!CJ244/1000</f>
        <v>0</v>
      </c>
      <c r="CV20" s="22">
        <f>+[1]Generation_Budget!CK244/1000</f>
        <v>0</v>
      </c>
      <c r="CW20" s="22">
        <f>+[1]Generation_Budget!CL244/1000</f>
        <v>0</v>
      </c>
      <c r="CX20" s="22">
        <f>+[1]Generation_Budget!CM244/1000</f>
        <v>0</v>
      </c>
      <c r="CY20" s="22">
        <f>+[1]Generation_Budget!CN244/1000</f>
        <v>0</v>
      </c>
      <c r="CZ20" s="22">
        <f>+[1]Generation_Budget!CO244/1000</f>
        <v>0</v>
      </c>
      <c r="DA20" s="22">
        <f>+[1]Generation_Budget!CP244/1000</f>
        <v>0</v>
      </c>
      <c r="DB20" s="22">
        <f>+[1]Generation_Budget!CQ244/1000</f>
        <v>0</v>
      </c>
      <c r="DC20" s="22">
        <f>+[1]Generation_Budget!CR244/1000</f>
        <v>0</v>
      </c>
      <c r="DD20" s="22">
        <f>+[1]Generation_Budget!CS244/1000</f>
        <v>0</v>
      </c>
      <c r="DE20" s="22">
        <f>+[1]Generation_Budget!CT244/1000</f>
        <v>0</v>
      </c>
      <c r="DF20" s="22">
        <f>+[1]Generation_Budget!CU244/1000</f>
        <v>0</v>
      </c>
      <c r="DG20" s="22">
        <f>+[1]Generation_Budget!CV244/1000</f>
        <v>0</v>
      </c>
      <c r="DH20" s="22">
        <f>+[1]Generation_Budget!CW244/1000</f>
        <v>0</v>
      </c>
      <c r="DI20" s="22">
        <f>+[1]Generation_Budget!CX244/1000</f>
        <v>0</v>
      </c>
      <c r="DJ20" s="22">
        <f>+[1]Generation_Budget!CY244/1000</f>
        <v>0</v>
      </c>
      <c r="DK20" s="22">
        <f>+[1]Generation_Budget!CZ244/1000</f>
        <v>0</v>
      </c>
      <c r="DL20" s="22">
        <f>+[1]Generation_Budget!DA244/1000</f>
        <v>0</v>
      </c>
      <c r="DM20" s="22">
        <f>+[1]Generation_Budget!DB244/1000</f>
        <v>0</v>
      </c>
      <c r="DN20" s="22">
        <f>+[1]Generation_Budget!DC244/1000</f>
        <v>0</v>
      </c>
      <c r="DO20" s="22">
        <f>+[1]Generation_Budget!DD244/1000</f>
        <v>0</v>
      </c>
      <c r="DP20" s="22">
        <f>+[1]Generation_Budget!DE244/1000</f>
        <v>0</v>
      </c>
      <c r="DQ20" s="22">
        <f>+[1]Generation_Budget!DF244/1000</f>
        <v>0</v>
      </c>
      <c r="DR20" s="22">
        <f>+[1]Generation_Budget!DG244/1000</f>
        <v>0</v>
      </c>
      <c r="DS20" s="22">
        <f>+[1]Generation_Budget!DH244/1000</f>
        <v>0</v>
      </c>
      <c r="DT20" s="22">
        <f>+[1]Generation_Budget!DI244/1000</f>
        <v>0</v>
      </c>
      <c r="DU20" s="22">
        <f>+[1]Generation_Budget!DJ244/1000</f>
        <v>0</v>
      </c>
      <c r="DV20" s="22">
        <f>+[1]Generation_Budget!DK244/1000</f>
        <v>0</v>
      </c>
      <c r="DW20" s="22">
        <f>+[1]Generation_Budget!DL244/1000</f>
        <v>0</v>
      </c>
      <c r="DX20" s="22">
        <f>+[1]Generation_Budget!DM244/1000</f>
        <v>0</v>
      </c>
      <c r="DY20" s="22">
        <f>+[1]Generation_Budget!DN244/1000</f>
        <v>0</v>
      </c>
      <c r="DZ20" s="22">
        <f>+[1]Generation_Budget!DO244/1000</f>
        <v>0</v>
      </c>
      <c r="EA20" s="22">
        <f>+[1]Generation_Budget!DP244/1000</f>
        <v>0</v>
      </c>
      <c r="EB20" s="22">
        <f>+[1]Generation_Budget!DQ244/1000</f>
        <v>0</v>
      </c>
      <c r="EC20" s="22">
        <f>+[1]Generation_Budget!DR244/1000</f>
        <v>0</v>
      </c>
      <c r="ED20" s="22">
        <f>+[1]Generation_Budget!DS244/1000</f>
        <v>0</v>
      </c>
      <c r="EE20" s="22">
        <f>+[1]Generation_Budget!DT244/1000</f>
        <v>0</v>
      </c>
      <c r="EF20" s="22">
        <f>+[1]Generation_Budget!DU244/1000</f>
        <v>0</v>
      </c>
      <c r="EG20" s="22">
        <f>+[1]Generation_Budget!DV244/1000</f>
        <v>0</v>
      </c>
      <c r="EH20" s="22">
        <f>+[1]Generation_Budget!DW244/1000</f>
        <v>0</v>
      </c>
      <c r="EI20" s="22">
        <f>+[1]Generation_Budget!DX244/1000</f>
        <v>0</v>
      </c>
      <c r="EJ20" s="22">
        <f>+[1]Generation_Budget!DY244/1000</f>
        <v>0</v>
      </c>
      <c r="EK20" s="22">
        <f>+[1]Generation_Budget!DZ244/1000</f>
        <v>0</v>
      </c>
      <c r="EL20" s="22">
        <f>+[1]Generation_Budget!EA244/1000</f>
        <v>0</v>
      </c>
      <c r="EM20" s="22">
        <f>+[1]Generation_Budget!EB244/1000</f>
        <v>0</v>
      </c>
      <c r="EN20" s="22">
        <f>+[1]Generation_Budget!EC244/1000</f>
        <v>0</v>
      </c>
      <c r="EO20" s="22">
        <f>+[1]Generation_Budget!ED244/1000</f>
        <v>0</v>
      </c>
      <c r="EP20" s="22">
        <f>+[1]Generation_Budget!EE244/1000</f>
        <v>0</v>
      </c>
      <c r="EQ20" s="22">
        <f>+[1]Generation_Budget!EF244/1000</f>
        <v>0</v>
      </c>
      <c r="ER20" s="22">
        <f>+[1]Generation_Budget!EG244/1000</f>
        <v>0</v>
      </c>
      <c r="ES20" s="22">
        <f>+[1]Generation_Budget!EH244/1000</f>
        <v>0</v>
      </c>
      <c r="ET20" s="22">
        <f>+[1]Generation_Budget!EI244/1000</f>
        <v>0</v>
      </c>
      <c r="EU20" s="22">
        <f>+[1]Generation_Budget!EJ244/1000</f>
        <v>0</v>
      </c>
      <c r="EV20" s="22">
        <f>+[1]Generation_Budget!EK244/1000</f>
        <v>0</v>
      </c>
      <c r="EW20" s="22">
        <f>+[1]Generation_Budget!EL244/1000</f>
        <v>0</v>
      </c>
      <c r="EX20" s="22">
        <f>+[1]Generation_Budget!EM244/1000</f>
        <v>0</v>
      </c>
      <c r="EY20" s="22">
        <f>+[1]Generation_Budget!EN244/1000</f>
        <v>0</v>
      </c>
      <c r="EZ20" s="22">
        <f>+[1]Generation_Budget!EO244/1000</f>
        <v>0</v>
      </c>
      <c r="FA20" s="22">
        <f>+[1]Generation_Budget!EP244/1000</f>
        <v>0</v>
      </c>
      <c r="FB20" s="22">
        <f>+[1]Generation_Budget!EQ244/1000</f>
        <v>0</v>
      </c>
      <c r="FC20" s="22">
        <f>+[1]Generation_Budget!ER244/1000</f>
        <v>0</v>
      </c>
      <c r="FD20" s="22">
        <f>+[1]Generation_Budget!ES244/1000</f>
        <v>0</v>
      </c>
      <c r="FE20" s="22">
        <f>+[1]Generation_Budget!ET244/1000</f>
        <v>0</v>
      </c>
      <c r="FF20" s="22">
        <f>+[1]Generation_Budget!EU244/1000</f>
        <v>0</v>
      </c>
      <c r="FG20" s="22">
        <f>+[1]Generation_Budget!EV244/1000</f>
        <v>0</v>
      </c>
      <c r="FH20" s="22">
        <f>+[1]Generation_Budget!EW244/1000</f>
        <v>0</v>
      </c>
      <c r="FI20" s="22">
        <f>+[1]Generation_Budget!EX244/1000</f>
        <v>0</v>
      </c>
      <c r="FJ20" s="22">
        <f>+[1]Generation_Budget!EY244/1000</f>
        <v>0</v>
      </c>
      <c r="FK20" s="22">
        <f>+[1]Generation_Budget!EZ244/1000</f>
        <v>0</v>
      </c>
      <c r="FL20" s="22">
        <f>+[1]Generation_Budget!FA244/1000</f>
        <v>0</v>
      </c>
      <c r="FM20" s="22">
        <f>+[1]Generation_Budget!FB244/1000</f>
        <v>0</v>
      </c>
      <c r="FN20" s="22">
        <f>+[1]Generation_Budget!FC244/1000</f>
        <v>0</v>
      </c>
      <c r="FO20" s="22">
        <f>+[1]Generation_Budget!FD244/1000</f>
        <v>0</v>
      </c>
      <c r="FP20" s="22">
        <f>+[1]Generation_Budget!FE244/1000</f>
        <v>0</v>
      </c>
      <c r="FQ20" s="22">
        <f>+[1]Generation_Budget!FF244/1000</f>
        <v>0</v>
      </c>
      <c r="FR20" s="22">
        <f>+[1]Generation_Budget!FG244/1000</f>
        <v>0</v>
      </c>
      <c r="FS20" s="22">
        <f>+[1]Generation_Budget!FH244/1000</f>
        <v>0</v>
      </c>
      <c r="FT20" s="22">
        <f>+[1]Generation_Budget!FI244/1000</f>
        <v>0</v>
      </c>
      <c r="FU20" s="22">
        <f>+[1]Generation_Budget!FJ244/1000</f>
        <v>0</v>
      </c>
      <c r="FV20" s="22">
        <f>+[1]Generation_Budget!FK244/1000</f>
        <v>0</v>
      </c>
      <c r="FW20" s="22">
        <f>+[1]Generation_Budget!FL244/1000</f>
        <v>0</v>
      </c>
      <c r="FX20" s="22">
        <f>+[1]Generation_Budget!FM244/1000</f>
        <v>0</v>
      </c>
      <c r="FY20" s="22">
        <f>+[1]Generation_Budget!FN244/1000</f>
        <v>0</v>
      </c>
      <c r="FZ20" s="22">
        <f>+[1]Generation_Budget!FO244/1000</f>
        <v>0</v>
      </c>
      <c r="GA20" s="22">
        <f>+[1]Generation_Budget!FP244/1000</f>
        <v>0</v>
      </c>
      <c r="GB20" s="22">
        <f>+[1]Generation_Budget!FQ244/1000</f>
        <v>0</v>
      </c>
      <c r="GC20" s="22">
        <f>+[1]Generation_Budget!FR244/1000</f>
        <v>0</v>
      </c>
      <c r="GD20" s="22">
        <f>+[1]Generation_Budget!FS244/1000</f>
        <v>0</v>
      </c>
      <c r="GE20" s="22">
        <f>+[1]Generation_Budget!FT244/1000</f>
        <v>0</v>
      </c>
      <c r="GF20" s="22">
        <f>+[1]Generation_Budget!FU244/1000</f>
        <v>0</v>
      </c>
      <c r="GG20" s="22">
        <f>+[1]Generation_Budget!FV244/1000</f>
        <v>0</v>
      </c>
      <c r="GH20" s="22">
        <f>+[1]Generation_Budget!FW244/1000</f>
        <v>0</v>
      </c>
      <c r="GI20" s="22">
        <f>+[1]Generation_Budget!FX244/1000</f>
        <v>0</v>
      </c>
      <c r="GJ20" s="22">
        <f>+[1]Generation_Budget!FY244/1000</f>
        <v>0</v>
      </c>
      <c r="GK20" s="22">
        <f>+[1]Generation_Budget!FZ244/1000</f>
        <v>0</v>
      </c>
      <c r="GL20" s="22">
        <f>+[1]Generation_Budget!GA244/1000</f>
        <v>0</v>
      </c>
      <c r="GM20" s="22">
        <f>+[1]Generation_Budget!GB244/1000</f>
        <v>0</v>
      </c>
      <c r="GN20" s="22">
        <f>+[1]Generation_Budget!GC244/1000</f>
        <v>0</v>
      </c>
      <c r="GO20" s="22">
        <f>+[1]Generation_Budget!GD244/1000</f>
        <v>0</v>
      </c>
      <c r="GP20" s="22">
        <f>+[1]Generation_Budget!GE244/1000</f>
        <v>0</v>
      </c>
      <c r="GQ20" s="22">
        <f>+[1]Generation_Budget!GF244/1000</f>
        <v>0</v>
      </c>
      <c r="GR20" s="22">
        <f>+[1]Generation_Budget!GG244/1000</f>
        <v>0</v>
      </c>
      <c r="GS20" s="22">
        <f>+[1]Generation_Budget!GH244/1000</f>
        <v>0</v>
      </c>
      <c r="GT20" s="22">
        <f>+[1]Generation_Budget!GI244/1000</f>
        <v>0</v>
      </c>
      <c r="GU20" s="22">
        <f>+[1]Generation_Budget!GJ244/1000</f>
        <v>0</v>
      </c>
      <c r="GV20" s="22">
        <f>+[1]Generation_Budget!GK244/1000</f>
        <v>0</v>
      </c>
      <c r="GW20" s="22">
        <f>+[1]Generation_Budget!GL244/1000</f>
        <v>0</v>
      </c>
      <c r="GX20" s="22">
        <f>+[1]Generation_Budget!GM244/1000</f>
        <v>0</v>
      </c>
      <c r="GY20" s="22">
        <f>+[1]Generation_Budget!GN244/1000</f>
        <v>0</v>
      </c>
      <c r="GZ20" s="22">
        <f>+[1]Generation_Budget!GO244/1000</f>
        <v>0</v>
      </c>
      <c r="HA20" s="22">
        <f>+[1]Generation_Budget!GP244/1000</f>
        <v>0</v>
      </c>
      <c r="HB20" s="22">
        <f>+[1]Generation_Budget!GQ244/1000</f>
        <v>0</v>
      </c>
      <c r="HC20" s="22">
        <f>+[1]Generation_Budget!GR244/1000</f>
        <v>0</v>
      </c>
      <c r="HD20" s="22">
        <f>+[1]Generation_Budget!GS244/1000</f>
        <v>0</v>
      </c>
      <c r="HE20" s="22">
        <f>+[1]Generation_Budget!GT244/1000</f>
        <v>0</v>
      </c>
      <c r="HF20" s="22">
        <f>+[1]Generation_Budget!GU244/1000</f>
        <v>0</v>
      </c>
      <c r="HG20" s="22">
        <f>+[1]Generation_Budget!GV244/1000</f>
        <v>0</v>
      </c>
      <c r="HH20" s="22">
        <f>+[1]Generation_Budget!GW244/1000</f>
        <v>0</v>
      </c>
      <c r="HI20" s="22">
        <f>+[1]Generation_Budget!GX244/1000</f>
        <v>0</v>
      </c>
      <c r="HJ20" s="22">
        <f>+[1]Generation_Budget!GY244/1000</f>
        <v>0</v>
      </c>
      <c r="HK20" s="22">
        <f>+[1]Generation_Budget!GZ244/1000</f>
        <v>0</v>
      </c>
      <c r="HL20" s="22">
        <f>+[1]Generation_Budget!HA244/1000</f>
        <v>0</v>
      </c>
      <c r="HM20" s="22">
        <f>+[1]Generation_Budget!HB244/1000</f>
        <v>0</v>
      </c>
      <c r="HN20" s="22">
        <f>+[1]Generation_Budget!HC244/1000</f>
        <v>0</v>
      </c>
      <c r="HO20" s="22">
        <f>+[1]Generation_Budget!HD244/1000</f>
        <v>0</v>
      </c>
      <c r="HP20" s="22">
        <f>+[1]Generation_Budget!HE244/1000</f>
        <v>0</v>
      </c>
      <c r="HQ20" s="22">
        <f>+[1]Generation_Budget!HF244/1000</f>
        <v>0</v>
      </c>
      <c r="HR20" s="22">
        <f>+[1]Generation_Budget!HG244/1000</f>
        <v>0</v>
      </c>
      <c r="HS20" s="22">
        <f>+[1]Generation_Budget!HH244/1000</f>
        <v>0</v>
      </c>
      <c r="HT20" s="22">
        <f>+[1]Generation_Budget!HI244/1000</f>
        <v>0</v>
      </c>
      <c r="HU20" s="22">
        <f>+[1]Generation_Budget!HJ244/1000</f>
        <v>0</v>
      </c>
      <c r="HV20" s="22">
        <f>+[1]Generation_Budget!HK244/1000</f>
        <v>0</v>
      </c>
      <c r="HW20" s="22">
        <f>+[1]Generation_Budget!HL244/1000</f>
        <v>0</v>
      </c>
      <c r="HX20" s="22">
        <f>+[1]Generation_Budget!HM244/1000</f>
        <v>0</v>
      </c>
      <c r="HY20" s="22">
        <f>+[1]Generation_Budget!HN244/1000</f>
        <v>0</v>
      </c>
      <c r="HZ20" s="22">
        <f>+[1]Generation_Budget!HO244/1000</f>
        <v>0</v>
      </c>
      <c r="IA20" s="22">
        <f>+[1]Generation_Budget!HP244/1000</f>
        <v>0</v>
      </c>
      <c r="IB20" s="22">
        <f>+[1]Generation_Budget!HQ244/1000</f>
        <v>0</v>
      </c>
      <c r="IC20" s="22">
        <f>+[1]Generation_Budget!HR244/1000</f>
        <v>0</v>
      </c>
      <c r="ID20" s="22">
        <f>+[1]Generation_Budget!HS244/1000</f>
        <v>0</v>
      </c>
      <c r="IE20" s="22">
        <f>+[1]Generation_Budget!HT244/1000</f>
        <v>0</v>
      </c>
      <c r="IF20" s="22">
        <f>+[1]Generation_Budget!HU244/1000</f>
        <v>0</v>
      </c>
      <c r="IG20" s="22">
        <f>+[1]Generation_Budget!HV244/1000</f>
        <v>0</v>
      </c>
      <c r="IH20" s="22">
        <f>+[1]Generation_Budget!HW244/1000</f>
        <v>0</v>
      </c>
      <c r="II20" s="22">
        <f>+[1]Generation_Budget!HX244/1000</f>
        <v>0</v>
      </c>
      <c r="IJ20" s="22">
        <f>+[1]Generation_Budget!HY244/1000</f>
        <v>0</v>
      </c>
      <c r="IK20" s="22">
        <f>+[1]Generation_Budget!HZ244/1000</f>
        <v>0</v>
      </c>
      <c r="IL20" s="22">
        <f>+[1]Generation_Budget!IA244/1000</f>
        <v>0</v>
      </c>
      <c r="IM20" s="22">
        <f>+[1]Generation_Budget!IB244/1000</f>
        <v>0</v>
      </c>
      <c r="IN20" s="22">
        <f>+[1]Generation_Budget!IC244/1000</f>
        <v>0</v>
      </c>
      <c r="IO20" s="22">
        <f>+[1]Generation_Budget!ID244/1000</f>
        <v>0</v>
      </c>
      <c r="IP20" s="22">
        <f>+[1]Generation_Budget!IE244/1000</f>
        <v>0</v>
      </c>
      <c r="IQ20" s="22">
        <f>+[1]Generation_Budget!IF244/1000</f>
        <v>0</v>
      </c>
      <c r="IR20" s="22">
        <f>+[1]Generation_Budget!IG244/1000</f>
        <v>0</v>
      </c>
      <c r="IS20" s="22">
        <f>+[1]Generation_Budget!IH244/1000</f>
        <v>0</v>
      </c>
      <c r="IT20" s="22">
        <f>+[1]Generation_Budget!II244/1000</f>
        <v>0</v>
      </c>
      <c r="IU20" s="22">
        <f>+[1]Generation_Budget!IJ244/1000</f>
        <v>0</v>
      </c>
      <c r="IV20" s="22">
        <f>+[1]Generation_Budget!IK244/1000</f>
        <v>0</v>
      </c>
      <c r="IW20" s="22">
        <f>+[1]Generation_Budget!IL244/1000</f>
        <v>0</v>
      </c>
      <c r="IX20" s="22">
        <f>+[1]Generation_Budget!IM244/1000</f>
        <v>0</v>
      </c>
      <c r="IY20" s="22">
        <f>+[1]Generation_Budget!IN244/1000</f>
        <v>0</v>
      </c>
      <c r="IZ20" s="22">
        <f>+[1]Generation_Budget!IO244/1000</f>
        <v>0</v>
      </c>
      <c r="JA20" s="22">
        <f>+[1]Generation_Budget!IP244/1000</f>
        <v>0</v>
      </c>
      <c r="JB20" s="22">
        <f>+[1]Generation_Budget!IQ244/1000</f>
        <v>0</v>
      </c>
      <c r="JC20" s="22">
        <f>+[1]Generation_Budget!IR244/1000</f>
        <v>0</v>
      </c>
      <c r="JD20" s="22">
        <f>+[1]Generation_Budget!IS244/1000</f>
        <v>0</v>
      </c>
      <c r="JE20" s="22">
        <f>+[1]Generation_Budget!IT244/1000</f>
        <v>0</v>
      </c>
      <c r="JF20" s="22">
        <f>+[1]Generation_Budget!IU244/1000</f>
        <v>0</v>
      </c>
      <c r="JG20" s="22">
        <f>+[1]Generation_Budget!IV244/1000</f>
        <v>0</v>
      </c>
      <c r="JH20" s="22">
        <f>+[1]Generation_Budget!IW244/1000</f>
        <v>0</v>
      </c>
      <c r="JI20" s="22">
        <f>+[1]Generation_Budget!IX244/1000</f>
        <v>0</v>
      </c>
      <c r="JJ20" s="22">
        <f>+[1]Generation_Budget!IY244/1000</f>
        <v>0</v>
      </c>
      <c r="JK20" s="22">
        <f>+[1]Generation_Budget!IZ244/1000</f>
        <v>0</v>
      </c>
      <c r="JL20" s="22">
        <f>+[1]Generation_Budget!JA244/1000</f>
        <v>0</v>
      </c>
      <c r="JM20" s="22">
        <f>+[1]Generation_Budget!JB244/1000</f>
        <v>0</v>
      </c>
      <c r="JN20" s="22">
        <f>+[1]Generation_Budget!JC244/1000</f>
        <v>0</v>
      </c>
      <c r="JO20" s="22">
        <f>+[1]Generation_Budget!JD244/1000</f>
        <v>0</v>
      </c>
      <c r="JP20" s="22">
        <f>+[1]Generation_Budget!JE244/1000</f>
        <v>0</v>
      </c>
      <c r="JQ20" s="22">
        <f>+[1]Generation_Budget!JF244/1000</f>
        <v>0</v>
      </c>
      <c r="JR20" s="22">
        <f>+[1]Generation_Budget!JG244/1000</f>
        <v>0</v>
      </c>
      <c r="JS20" s="22">
        <f>+[1]Generation_Budget!JH244/1000</f>
        <v>0</v>
      </c>
      <c r="JT20" s="22">
        <f>+[1]Generation_Budget!JI244/1000</f>
        <v>0</v>
      </c>
      <c r="JU20" s="22">
        <f>+[1]Generation_Budget!JJ244/1000</f>
        <v>0</v>
      </c>
      <c r="JV20" s="22">
        <f>+[1]Generation_Budget!JK244/1000</f>
        <v>0</v>
      </c>
      <c r="JW20" s="22">
        <f>+[1]Generation_Budget!JL244/1000</f>
        <v>0</v>
      </c>
      <c r="JX20" s="22">
        <f>+[1]Generation_Budget!JM244/1000</f>
        <v>0</v>
      </c>
      <c r="JY20" s="22">
        <f>+[1]Generation_Budget!JN244/1000</f>
        <v>0</v>
      </c>
      <c r="JZ20" s="22">
        <f>+[1]Generation_Budget!JO244/1000</f>
        <v>0</v>
      </c>
      <c r="KA20" s="22">
        <f>+[1]Generation_Budget!JP244/1000</f>
        <v>0</v>
      </c>
      <c r="KB20" s="22">
        <f>+[1]Generation_Budget!JQ244/1000</f>
        <v>0</v>
      </c>
      <c r="KC20" s="22">
        <f>+[1]Generation_Budget!JR244/1000</f>
        <v>0</v>
      </c>
      <c r="KD20" s="22">
        <f>+[1]Generation_Budget!JS244/1000</f>
        <v>0</v>
      </c>
      <c r="KE20" s="22">
        <f>+[1]Generation_Budget!JT244/1000</f>
        <v>0</v>
      </c>
      <c r="KF20" s="22">
        <f>+[1]Generation_Budget!JU244/1000</f>
        <v>0</v>
      </c>
      <c r="KG20" s="22">
        <f>+[1]Generation_Budget!JV244/1000</f>
        <v>0</v>
      </c>
      <c r="KH20" s="22">
        <f>+[1]Generation_Budget!JW244/1000</f>
        <v>0</v>
      </c>
      <c r="KI20" s="22">
        <f>+[1]Generation_Budget!JX244/1000</f>
        <v>0</v>
      </c>
      <c r="KJ20" s="22">
        <f>+[1]Generation_Budget!JY244/1000</f>
        <v>0</v>
      </c>
      <c r="KK20" s="22">
        <f>+[1]Generation_Budget!JZ244/1000</f>
        <v>0</v>
      </c>
      <c r="KL20" s="22">
        <f>+[1]Generation_Budget!KA244/1000</f>
        <v>0</v>
      </c>
      <c r="KM20" s="22">
        <f>+[1]Generation_Budget!KB244/1000</f>
        <v>0</v>
      </c>
      <c r="KN20" s="22">
        <f>+[1]Generation_Budget!KC244/1000</f>
        <v>0</v>
      </c>
      <c r="KO20" s="22">
        <f>+[1]Generation_Budget!KD244/1000</f>
        <v>0</v>
      </c>
      <c r="KP20" s="22">
        <f>+[1]Generation_Budget!KE244/1000</f>
        <v>0</v>
      </c>
      <c r="KQ20" s="22">
        <f>+[1]Generation_Budget!KF244/1000</f>
        <v>0</v>
      </c>
      <c r="KR20" s="22">
        <f>+[1]Generation_Budget!KG244/1000</f>
        <v>0</v>
      </c>
      <c r="KS20" s="22">
        <f>+[1]Generation_Budget!KH244/1000</f>
        <v>0</v>
      </c>
      <c r="KT20" s="22">
        <f>+[1]Generation_Budget!KI244/1000</f>
        <v>0</v>
      </c>
      <c r="KU20" s="22">
        <f>+[1]Generation_Budget!KJ244/1000</f>
        <v>0</v>
      </c>
      <c r="KV20" s="22">
        <f>+[1]Generation_Budget!KK244/1000</f>
        <v>0</v>
      </c>
      <c r="KW20" s="22">
        <f>+[1]Generation_Budget!KL244/1000</f>
        <v>0</v>
      </c>
      <c r="KX20" s="22">
        <f>+[1]Generation_Budget!KM244/1000</f>
        <v>0</v>
      </c>
      <c r="KY20" s="22">
        <f>+[1]Generation_Budget!KN244/1000</f>
        <v>0</v>
      </c>
      <c r="KZ20" s="22">
        <f>+[1]Generation_Budget!KO244/1000</f>
        <v>0</v>
      </c>
      <c r="LA20" s="22">
        <f>+[1]Generation_Budget!KP244/1000</f>
        <v>0</v>
      </c>
      <c r="LB20" s="22">
        <f>+[1]Generation_Budget!KQ244/1000</f>
        <v>0</v>
      </c>
      <c r="LC20" s="22">
        <f>+[1]Generation_Budget!KR244/1000</f>
        <v>0</v>
      </c>
      <c r="LD20" s="22">
        <f>+[1]Generation_Budget!KS244/1000</f>
        <v>0</v>
      </c>
      <c r="LE20" s="22">
        <f>+[1]Generation_Budget!KT244/1000</f>
        <v>0</v>
      </c>
      <c r="LF20" s="22">
        <f>+[1]Generation_Budget!KU244/1000</f>
        <v>0</v>
      </c>
      <c r="LG20" s="22">
        <f>+[1]Generation_Budget!KV244/1000</f>
        <v>0</v>
      </c>
      <c r="LH20" s="22">
        <f>+[1]Generation_Budget!KW244/1000</f>
        <v>0</v>
      </c>
      <c r="LI20" s="22">
        <f>+[1]Generation_Budget!KX244/1000</f>
        <v>0</v>
      </c>
      <c r="LJ20" s="22">
        <f>+[1]Generation_Budget!KY244/1000</f>
        <v>0</v>
      </c>
      <c r="LK20" s="22">
        <f>+[1]Generation_Budget!KZ244/1000</f>
        <v>0</v>
      </c>
      <c r="LL20" s="22">
        <f>+[1]Generation_Budget!LA244/1000</f>
        <v>0</v>
      </c>
      <c r="LM20" s="22">
        <f>+[1]Generation_Budget!LB244/1000</f>
        <v>0</v>
      </c>
      <c r="LN20" s="22">
        <f>+[1]Generation_Budget!LC244/1000</f>
        <v>0</v>
      </c>
      <c r="LO20" s="22">
        <f>+[1]Generation_Budget!LD244/1000</f>
        <v>0</v>
      </c>
      <c r="LP20" s="22">
        <f>+[1]Generation_Budget!LE244/1000</f>
        <v>0</v>
      </c>
      <c r="LQ20" s="22">
        <f>+[1]Generation_Budget!LF244/1000</f>
        <v>0</v>
      </c>
      <c r="LR20" s="22">
        <f>+[1]Generation_Budget!LG244/1000</f>
        <v>0</v>
      </c>
      <c r="LS20" s="22">
        <f>+[1]Generation_Budget!LH244/1000</f>
        <v>0</v>
      </c>
      <c r="LT20" s="22">
        <f>+[1]Generation_Budget!LI244/1000</f>
        <v>0</v>
      </c>
      <c r="LU20" s="22">
        <f>+[1]Generation_Budget!LJ244/1000</f>
        <v>0</v>
      </c>
      <c r="LV20" s="22">
        <f>+[1]Generation_Budget!LK244/1000</f>
        <v>0</v>
      </c>
      <c r="LW20" s="22">
        <f>+[1]Generation_Budget!LL244/1000</f>
        <v>0</v>
      </c>
      <c r="LX20" s="22">
        <f>+[1]Generation_Budget!LM244/1000</f>
        <v>0</v>
      </c>
      <c r="LY20" s="22">
        <f>+[1]Generation_Budget!LN244/1000</f>
        <v>0</v>
      </c>
      <c r="LZ20" s="22">
        <f>+[1]Generation_Budget!LO244/1000</f>
        <v>0</v>
      </c>
      <c r="MA20" s="22">
        <f>+[1]Generation_Budget!LP244/1000</f>
        <v>0</v>
      </c>
      <c r="MB20" s="22">
        <f>+[1]Generation_Budget!LQ244/1000</f>
        <v>0</v>
      </c>
      <c r="MC20" s="22">
        <f>+[1]Generation_Budget!LR244/1000</f>
        <v>0</v>
      </c>
      <c r="MD20" s="22">
        <f>+[1]Generation_Budget!LS244/1000</f>
        <v>0</v>
      </c>
      <c r="ME20" s="22">
        <f>+[1]Generation_Budget!LT244/1000</f>
        <v>0</v>
      </c>
      <c r="MF20" s="22">
        <f>+[1]Generation_Budget!LU244/1000</f>
        <v>0</v>
      </c>
      <c r="MG20" s="22">
        <f>+[1]Generation_Budget!LV244/1000</f>
        <v>0</v>
      </c>
      <c r="MH20" s="22">
        <f>+[1]Generation_Budget!LW244/1000</f>
        <v>0</v>
      </c>
      <c r="MI20" s="22">
        <f>+[1]Generation_Budget!LX244/1000</f>
        <v>0</v>
      </c>
      <c r="MJ20" s="22">
        <f>+[1]Generation_Budget!LY244/1000</f>
        <v>0</v>
      </c>
      <c r="MK20" s="22">
        <f>+[1]Generation_Budget!LZ244/1000</f>
        <v>0</v>
      </c>
      <c r="ML20" s="22">
        <f>+[1]Generation_Budget!MA244/1000</f>
        <v>0</v>
      </c>
      <c r="MM20" s="22">
        <f>+[1]Generation_Budget!MB244/1000</f>
        <v>0</v>
      </c>
      <c r="MN20" s="22">
        <f>+[1]Generation_Budget!MC244/1000</f>
        <v>0</v>
      </c>
      <c r="MO20" s="22">
        <f>+[1]Generation_Budget!MD244/1000</f>
        <v>0</v>
      </c>
      <c r="MP20" s="22">
        <f>+[1]Generation_Budget!ME244/1000</f>
        <v>0</v>
      </c>
      <c r="MQ20" s="22">
        <f>+[1]Generation_Budget!MF244/1000</f>
        <v>0</v>
      </c>
      <c r="MR20" s="22">
        <f>+[1]Generation_Budget!MG244/1000</f>
        <v>0</v>
      </c>
      <c r="MS20" s="22">
        <f>+[1]Generation_Budget!MH244/1000</f>
        <v>0</v>
      </c>
      <c r="MT20" s="22">
        <f>+[1]Generation_Budget!MI244/1000</f>
        <v>0</v>
      </c>
      <c r="MU20" s="22">
        <f>+[1]Generation_Budget!MJ244/1000</f>
        <v>0</v>
      </c>
      <c r="MV20" s="22">
        <f>+[1]Generation_Budget!MK244/1000</f>
        <v>0</v>
      </c>
      <c r="MW20" s="22">
        <f>+[1]Generation_Budget!ML244/1000</f>
        <v>0</v>
      </c>
      <c r="MX20" s="22">
        <f>+[1]Generation_Budget!MM244/1000</f>
        <v>0</v>
      </c>
      <c r="MY20" s="22">
        <f>+[1]Generation_Budget!MN244/1000</f>
        <v>0</v>
      </c>
    </row>
    <row r="21" spans="1:363" x14ac:dyDescent="0.25">
      <c r="A21" s="175"/>
      <c r="B21" s="107" t="s">
        <v>367</v>
      </c>
      <c r="C21" s="76" t="str">
        <f>+C23</f>
        <v>MA Class I</v>
      </c>
      <c r="D21" s="22">
        <f t="shared" si="390"/>
        <v>0</v>
      </c>
      <c r="E21" s="22">
        <f t="shared" si="379"/>
        <v>0</v>
      </c>
      <c r="F21" s="22">
        <f t="shared" si="380"/>
        <v>0</v>
      </c>
      <c r="G21" s="22">
        <f t="shared" si="381"/>
        <v>0</v>
      </c>
      <c r="H21" s="22">
        <f t="shared" si="382"/>
        <v>0</v>
      </c>
      <c r="I21" s="22">
        <f t="shared" si="383"/>
        <v>0</v>
      </c>
      <c r="J21" s="22">
        <f t="shared" si="384"/>
        <v>0</v>
      </c>
      <c r="K21" s="22">
        <f t="shared" si="385"/>
        <v>0</v>
      </c>
      <c r="L21" s="22">
        <f t="shared" si="386"/>
        <v>0</v>
      </c>
      <c r="M21" s="22">
        <f t="shared" si="387"/>
        <v>0</v>
      </c>
      <c r="N21" s="22">
        <f t="shared" si="388"/>
        <v>0</v>
      </c>
      <c r="O21" s="22">
        <f t="shared" si="388"/>
        <v>0</v>
      </c>
      <c r="P21" s="22">
        <f>+[1]Contract_Budget!E260/1000</f>
        <v>0</v>
      </c>
      <c r="Q21" s="22">
        <f>+[1]Contract_Budget!F260/1000</f>
        <v>0</v>
      </c>
      <c r="R21" s="22">
        <f>+[1]Contract_Budget!G260/1000</f>
        <v>0</v>
      </c>
      <c r="S21" s="22">
        <f>+[1]Contract_Budget!H260/1000</f>
        <v>0</v>
      </c>
      <c r="T21" s="22">
        <f>+[1]Contract_Budget!I260/1000</f>
        <v>0</v>
      </c>
      <c r="U21" s="22">
        <f>+[1]Contract_Budget!J260/1000</f>
        <v>0</v>
      </c>
      <c r="V21" s="22">
        <f>+[1]Contract_Budget!K260/1000</f>
        <v>0</v>
      </c>
      <c r="W21" s="22">
        <f>+[1]Contract_Budget!L260/1000</f>
        <v>0</v>
      </c>
      <c r="X21" s="22">
        <f>+[1]Contract_Budget!M260/1000</f>
        <v>0</v>
      </c>
      <c r="Y21" s="22">
        <f>+[1]Contract_Budget!N260/1000</f>
        <v>0</v>
      </c>
      <c r="Z21" s="22">
        <f>+[1]Contract_Budget!O260/1000</f>
        <v>0</v>
      </c>
      <c r="AA21" s="22">
        <f>+[1]Contract_Budget!P260/1000</f>
        <v>0</v>
      </c>
      <c r="AB21" s="22">
        <f>+[1]Contract_Budget!Q260/1000</f>
        <v>0</v>
      </c>
      <c r="AC21" s="22">
        <f>+[1]Contract_Budget!R260/1000</f>
        <v>0</v>
      </c>
      <c r="AD21" s="22">
        <f>+[1]Contract_Budget!S260/1000</f>
        <v>0</v>
      </c>
      <c r="AE21" s="22">
        <f>+[1]Contract_Budget!T260/1000</f>
        <v>0</v>
      </c>
      <c r="AF21" s="22">
        <f>+[1]Contract_Budget!U260/1000</f>
        <v>0</v>
      </c>
      <c r="AG21" s="22">
        <f>+[1]Contract_Budget!V260/1000</f>
        <v>0</v>
      </c>
      <c r="AH21" s="22">
        <f>+[1]Contract_Budget!W260/1000</f>
        <v>0</v>
      </c>
      <c r="AI21" s="22">
        <f>+[1]Contract_Budget!X260/1000</f>
        <v>0</v>
      </c>
      <c r="AJ21" s="22">
        <f>+[1]Contract_Budget!Y260/1000</f>
        <v>0</v>
      </c>
      <c r="AK21" s="22">
        <f>+[1]Contract_Budget!Z260/1000</f>
        <v>0</v>
      </c>
      <c r="AL21" s="22">
        <f>+[1]Contract_Budget!AA260/1000</f>
        <v>0</v>
      </c>
      <c r="AM21" s="22">
        <f>+[1]Contract_Budget!AB260/1000</f>
        <v>0</v>
      </c>
      <c r="AN21" s="22">
        <f>+[1]Contract_Budget!AC260/1000</f>
        <v>0</v>
      </c>
      <c r="AO21" s="22">
        <f>+[1]Contract_Budget!AD260/1000</f>
        <v>0</v>
      </c>
      <c r="AP21" s="22">
        <f>+[1]Contract_Budget!AE260/1000</f>
        <v>0</v>
      </c>
      <c r="AQ21" s="22">
        <f>+[1]Contract_Budget!AF260/1000</f>
        <v>0</v>
      </c>
      <c r="AR21" s="22">
        <f>+[1]Contract_Budget!AG260/1000</f>
        <v>0</v>
      </c>
      <c r="AS21" s="22">
        <f>+[1]Contract_Budget!AH260/1000</f>
        <v>0</v>
      </c>
      <c r="AT21" s="22">
        <f>+[1]Contract_Budget!AI260/1000</f>
        <v>0</v>
      </c>
      <c r="AU21" s="22">
        <f>+[1]Contract_Budget!AJ260/1000</f>
        <v>0</v>
      </c>
      <c r="AV21" s="22">
        <f>+[1]Contract_Budget!AK260/1000</f>
        <v>0</v>
      </c>
      <c r="AW21" s="22">
        <f>+[1]Contract_Budget!AL260/1000</f>
        <v>0</v>
      </c>
      <c r="AX21" s="22">
        <f>+[1]Contract_Budget!AM260/1000</f>
        <v>0</v>
      </c>
      <c r="AY21" s="22">
        <f>+[1]Contract_Budget!AN260/1000</f>
        <v>0</v>
      </c>
      <c r="AZ21" s="22">
        <f>+[1]Contract_Budget!AO260/1000</f>
        <v>0</v>
      </c>
      <c r="BA21" s="22">
        <f>+[1]Contract_Budget!AP260/1000</f>
        <v>0</v>
      </c>
      <c r="BB21" s="22">
        <f>+[1]Contract_Budget!AQ260/1000</f>
        <v>0</v>
      </c>
      <c r="BC21" s="22">
        <f>+[1]Contract_Budget!AR260/1000</f>
        <v>0</v>
      </c>
      <c r="BD21" s="22">
        <f>+[1]Contract_Budget!AS260/1000</f>
        <v>0</v>
      </c>
      <c r="BE21" s="22">
        <f>+[1]Contract_Budget!AT260/1000</f>
        <v>0</v>
      </c>
      <c r="BF21" s="22">
        <f>+[1]Contract_Budget!AU260/1000</f>
        <v>0</v>
      </c>
      <c r="BG21" s="22">
        <f>+[1]Contract_Budget!AV260/1000</f>
        <v>0</v>
      </c>
      <c r="BH21" s="22">
        <f>+[1]Contract_Budget!AW260/1000</f>
        <v>0</v>
      </c>
      <c r="BI21" s="22">
        <f>+[1]Contract_Budget!AX260/1000</f>
        <v>0</v>
      </c>
      <c r="BJ21" s="22">
        <f>+[1]Contract_Budget!AY260/1000</f>
        <v>0</v>
      </c>
      <c r="BK21" s="22">
        <f>+[1]Contract_Budget!AZ260/1000</f>
        <v>0</v>
      </c>
      <c r="BL21" s="22">
        <f>+[1]Contract_Budget!BA260/1000</f>
        <v>0</v>
      </c>
      <c r="BM21" s="22">
        <f>+[1]Contract_Budget!BB260/1000</f>
        <v>0</v>
      </c>
      <c r="BN21" s="22">
        <f>+[1]Contract_Budget!BC260/1000</f>
        <v>0</v>
      </c>
      <c r="BO21" s="22">
        <f>+[1]Contract_Budget!BD260/1000</f>
        <v>0</v>
      </c>
      <c r="BP21" s="22">
        <f>+[1]Contract_Budget!BE260/1000</f>
        <v>0</v>
      </c>
      <c r="BQ21" s="22">
        <f>+[1]Contract_Budget!BF260/1000</f>
        <v>0</v>
      </c>
      <c r="BR21" s="22">
        <f>+[1]Contract_Budget!BG260/1000</f>
        <v>0</v>
      </c>
      <c r="BS21" s="22">
        <f>+[1]Contract_Budget!BH260/1000</f>
        <v>0</v>
      </c>
      <c r="BT21" s="22">
        <f>+[1]Contract_Budget!BI260/1000</f>
        <v>0</v>
      </c>
      <c r="BU21" s="22">
        <f>+[1]Contract_Budget!BJ260/1000</f>
        <v>0</v>
      </c>
      <c r="BV21" s="22">
        <f>+[1]Contract_Budget!BK260/1000</f>
        <v>0</v>
      </c>
      <c r="BW21" s="22">
        <f>+[1]Contract_Budget!BL260/1000</f>
        <v>0</v>
      </c>
      <c r="BX21" s="22">
        <f>+[1]Contract_Budget!BM260/1000</f>
        <v>0</v>
      </c>
      <c r="BY21" s="22">
        <f>+[1]Contract_Budget!BN260/1000</f>
        <v>0</v>
      </c>
      <c r="BZ21" s="22">
        <f>+[1]Contract_Budget!BO260/1000</f>
        <v>0</v>
      </c>
      <c r="CA21" s="22">
        <f>+[1]Contract_Budget!BP260/1000</f>
        <v>0</v>
      </c>
      <c r="CB21" s="22">
        <f>+[1]Contract_Budget!BQ260/1000</f>
        <v>0</v>
      </c>
      <c r="CC21" s="22">
        <f>+[1]Contract_Budget!BR260/1000</f>
        <v>0</v>
      </c>
      <c r="CD21" s="22">
        <f>+[1]Contract_Budget!BS260/1000</f>
        <v>0</v>
      </c>
      <c r="CE21" s="22">
        <f>+[1]Contract_Budget!BT260/1000</f>
        <v>0</v>
      </c>
      <c r="CF21" s="22">
        <f>+[1]Contract_Budget!BU260/1000</f>
        <v>0</v>
      </c>
      <c r="CG21" s="22">
        <f>+[1]Contract_Budget!BV260/1000</f>
        <v>0</v>
      </c>
      <c r="CH21" s="22">
        <f>+[1]Contract_Budget!BW260/1000</f>
        <v>0</v>
      </c>
      <c r="CI21" s="22">
        <f>+[1]Contract_Budget!BX260/1000</f>
        <v>0</v>
      </c>
      <c r="CJ21" s="22">
        <f>+[1]Contract_Budget!BY260/1000</f>
        <v>0</v>
      </c>
      <c r="CK21" s="22">
        <f>+[1]Contract_Budget!BZ260/1000</f>
        <v>0</v>
      </c>
      <c r="CL21" s="22">
        <f>+[1]Contract_Budget!CA260/1000</f>
        <v>0</v>
      </c>
      <c r="CM21" s="22">
        <f>+[1]Contract_Budget!CB260/1000</f>
        <v>0</v>
      </c>
      <c r="CN21" s="22">
        <f>+[1]Contract_Budget!CC260/1000</f>
        <v>0</v>
      </c>
      <c r="CO21" s="22">
        <f>+[1]Contract_Budget!CD260/1000</f>
        <v>0</v>
      </c>
      <c r="CP21" s="22">
        <f>+[1]Contract_Budget!CE260/1000</f>
        <v>0</v>
      </c>
      <c r="CQ21" s="22">
        <f>+[1]Contract_Budget!CF260/1000</f>
        <v>0</v>
      </c>
      <c r="CR21" s="22">
        <f>+[1]Contract_Budget!CG260/1000</f>
        <v>0</v>
      </c>
      <c r="CS21" s="22">
        <f>+[1]Contract_Budget!CH260/1000</f>
        <v>0</v>
      </c>
      <c r="CT21" s="22">
        <f>+[1]Contract_Budget!CI260/1000</f>
        <v>0</v>
      </c>
      <c r="CU21" s="22">
        <f>+[1]Contract_Budget!CJ260/1000</f>
        <v>0</v>
      </c>
      <c r="CV21" s="22">
        <f>+[1]Contract_Budget!CK260/1000</f>
        <v>0</v>
      </c>
      <c r="CW21" s="22">
        <f>+[1]Contract_Budget!CL260/1000</f>
        <v>0</v>
      </c>
      <c r="CX21" s="22">
        <f>+[1]Contract_Budget!CM260/1000</f>
        <v>0</v>
      </c>
      <c r="CY21" s="22">
        <f>+[1]Contract_Budget!CN260/1000</f>
        <v>0</v>
      </c>
      <c r="CZ21" s="22">
        <f>+[1]Contract_Budget!CO260/1000</f>
        <v>0</v>
      </c>
      <c r="DA21" s="22">
        <f>+[1]Contract_Budget!CP260/1000</f>
        <v>0</v>
      </c>
      <c r="DB21" s="22">
        <f>+[1]Contract_Budget!CQ260/1000</f>
        <v>0</v>
      </c>
      <c r="DC21" s="22">
        <f>+[1]Contract_Budget!CR260/1000</f>
        <v>0</v>
      </c>
      <c r="DD21" s="22">
        <f>+[1]Contract_Budget!CS260/1000</f>
        <v>0</v>
      </c>
      <c r="DE21" s="22">
        <f>+[1]Contract_Budget!CT260/1000</f>
        <v>0</v>
      </c>
      <c r="DF21" s="22">
        <f>+[1]Contract_Budget!CU260/1000</f>
        <v>0</v>
      </c>
      <c r="DG21" s="22">
        <f>+[1]Contract_Budget!CV260/1000</f>
        <v>0</v>
      </c>
      <c r="DH21" s="22">
        <f>+[1]Contract_Budget!CW260/1000</f>
        <v>0</v>
      </c>
      <c r="DI21" s="22">
        <f>+[1]Contract_Budget!CX260/1000</f>
        <v>0</v>
      </c>
      <c r="DJ21" s="22">
        <f>+[1]Contract_Budget!CY260/1000</f>
        <v>0</v>
      </c>
      <c r="DK21" s="22">
        <f>+[1]Contract_Budget!CZ260/1000</f>
        <v>0</v>
      </c>
      <c r="DL21" s="22">
        <f>+[1]Contract_Budget!DA260/1000</f>
        <v>0</v>
      </c>
      <c r="DM21" s="22">
        <f>+[1]Contract_Budget!DB260/1000</f>
        <v>0</v>
      </c>
      <c r="DN21" s="22">
        <f>+[1]Contract_Budget!DC260/1000</f>
        <v>0</v>
      </c>
      <c r="DO21" s="22">
        <f>+[1]Contract_Budget!DD260/1000</f>
        <v>0</v>
      </c>
      <c r="DP21" s="22">
        <f>+[1]Contract_Budget!DE260/1000</f>
        <v>0</v>
      </c>
      <c r="DQ21" s="22">
        <f>+[1]Contract_Budget!DF260/1000</f>
        <v>0</v>
      </c>
      <c r="DR21" s="22">
        <f>+[1]Contract_Budget!DG260/1000</f>
        <v>0</v>
      </c>
      <c r="DS21" s="22">
        <f>+[1]Contract_Budget!DH260/1000</f>
        <v>0</v>
      </c>
      <c r="DT21" s="22">
        <f>+[1]Contract_Budget!DI260/1000</f>
        <v>0</v>
      </c>
      <c r="DU21" s="22">
        <f>+[1]Contract_Budget!DJ260/1000</f>
        <v>0</v>
      </c>
      <c r="DV21" s="22">
        <f>+[1]Contract_Budget!DK260/1000</f>
        <v>0</v>
      </c>
      <c r="DW21" s="22">
        <f>+[1]Contract_Budget!DL260/1000</f>
        <v>0</v>
      </c>
      <c r="DX21" s="22">
        <f>+[1]Contract_Budget!DM260/1000</f>
        <v>0</v>
      </c>
      <c r="DY21" s="22">
        <f>+[1]Contract_Budget!DN260/1000</f>
        <v>0</v>
      </c>
      <c r="DZ21" s="22">
        <f>+[1]Contract_Budget!DO260/1000</f>
        <v>0</v>
      </c>
      <c r="EA21" s="22">
        <f>+[1]Contract_Budget!DP260/1000</f>
        <v>0</v>
      </c>
      <c r="EB21" s="22">
        <f>+[1]Contract_Budget!DQ260/1000</f>
        <v>0</v>
      </c>
      <c r="EC21" s="22">
        <f>+[1]Contract_Budget!DR260/1000</f>
        <v>0</v>
      </c>
      <c r="ED21" s="22">
        <f>+[1]Contract_Budget!DS260/1000</f>
        <v>0</v>
      </c>
      <c r="EE21" s="22">
        <f>+[1]Contract_Budget!DT260/1000</f>
        <v>0</v>
      </c>
      <c r="EF21" s="22">
        <f>+[1]Contract_Budget!DU260/1000</f>
        <v>0</v>
      </c>
      <c r="EG21" s="22">
        <f>+[1]Contract_Budget!DV260/1000</f>
        <v>0</v>
      </c>
      <c r="EH21" s="22">
        <f>+[1]Contract_Budget!DW260/1000</f>
        <v>0</v>
      </c>
      <c r="EI21" s="22">
        <f>+[1]Contract_Budget!DX260/1000</f>
        <v>0</v>
      </c>
      <c r="EJ21" s="22">
        <f>+[1]Contract_Budget!DY260/1000</f>
        <v>0</v>
      </c>
      <c r="EK21" s="22">
        <f>+[1]Contract_Budget!DZ260/1000</f>
        <v>0</v>
      </c>
      <c r="EL21" s="22">
        <f>+[1]Contract_Budget!EA260/1000</f>
        <v>0</v>
      </c>
      <c r="EM21" s="22">
        <f>+[1]Contract_Budget!EB260/1000</f>
        <v>0</v>
      </c>
      <c r="EN21" s="22">
        <f>+[1]Contract_Budget!EC260/1000</f>
        <v>0</v>
      </c>
      <c r="EO21" s="22">
        <f>+[1]Contract_Budget!ED260/1000</f>
        <v>0</v>
      </c>
      <c r="EP21" s="22">
        <f>+[1]Contract_Budget!EE260/1000</f>
        <v>0</v>
      </c>
      <c r="EQ21" s="22">
        <f>+[1]Contract_Budget!EF260/1000</f>
        <v>0</v>
      </c>
      <c r="ER21" s="22">
        <f>+[1]Contract_Budget!EG260/1000</f>
        <v>0</v>
      </c>
      <c r="ES21" s="22">
        <f>+[1]Contract_Budget!EH260/1000</f>
        <v>0</v>
      </c>
      <c r="ET21" s="22">
        <f>+[1]Contract_Budget!EI260/1000</f>
        <v>0</v>
      </c>
      <c r="EU21" s="22">
        <f>+[1]Contract_Budget!EJ260/1000</f>
        <v>0</v>
      </c>
      <c r="EV21" s="22">
        <f>+[1]Contract_Budget!EK260/1000</f>
        <v>0</v>
      </c>
      <c r="EW21" s="22">
        <f>+[1]Contract_Budget!EL260/1000</f>
        <v>0</v>
      </c>
      <c r="EX21" s="22">
        <f>+[1]Contract_Budget!EM260/1000</f>
        <v>0</v>
      </c>
      <c r="EY21" s="22">
        <f>+[1]Contract_Budget!EN260/1000</f>
        <v>0</v>
      </c>
      <c r="EZ21" s="22">
        <f>+[1]Contract_Budget!EO260/1000</f>
        <v>0</v>
      </c>
      <c r="FA21" s="22">
        <f>+[1]Contract_Budget!EP260/1000</f>
        <v>0</v>
      </c>
      <c r="FB21" s="22">
        <f>+[1]Contract_Budget!EQ260/1000</f>
        <v>0</v>
      </c>
      <c r="FC21" s="22">
        <f>+[1]Contract_Budget!ER260/1000</f>
        <v>0</v>
      </c>
      <c r="FD21" s="22">
        <f>+[1]Contract_Budget!ES260/1000</f>
        <v>0</v>
      </c>
      <c r="FE21" s="22">
        <f>+[1]Contract_Budget!ET260/1000</f>
        <v>0</v>
      </c>
      <c r="FF21" s="22">
        <f>+[1]Contract_Budget!EU260/1000</f>
        <v>0</v>
      </c>
      <c r="FG21" s="22">
        <f>+[1]Contract_Budget!EV260/1000</f>
        <v>0</v>
      </c>
      <c r="FH21" s="22">
        <f>+[1]Contract_Budget!EW260/1000</f>
        <v>0</v>
      </c>
      <c r="FI21" s="22">
        <f>+[1]Contract_Budget!EX260/1000</f>
        <v>0</v>
      </c>
      <c r="FJ21" s="22">
        <f>+[1]Contract_Budget!EY260/1000</f>
        <v>0</v>
      </c>
      <c r="FK21" s="22">
        <f>+[1]Contract_Budget!EZ260/1000</f>
        <v>0</v>
      </c>
      <c r="FL21" s="22">
        <f>+[1]Contract_Budget!FA260/1000</f>
        <v>0</v>
      </c>
      <c r="FM21" s="22">
        <f>+[1]Contract_Budget!FB260/1000</f>
        <v>0</v>
      </c>
      <c r="FN21" s="22">
        <f>+[1]Contract_Budget!FC260/1000</f>
        <v>0</v>
      </c>
      <c r="FO21" s="22">
        <f>+[1]Contract_Budget!FD260/1000</f>
        <v>0</v>
      </c>
      <c r="FP21" s="22">
        <f>+[1]Contract_Budget!FE260/1000</f>
        <v>0</v>
      </c>
      <c r="FQ21" s="22">
        <f>+[1]Contract_Budget!FF260/1000</f>
        <v>0</v>
      </c>
      <c r="FR21" s="22">
        <f>+[1]Contract_Budget!FG260/1000</f>
        <v>0</v>
      </c>
      <c r="FS21" s="22">
        <f>+[1]Contract_Budget!FH260/1000</f>
        <v>0</v>
      </c>
      <c r="FT21" s="22">
        <f>+[1]Contract_Budget!FI260/1000</f>
        <v>0</v>
      </c>
      <c r="FU21" s="22">
        <f>+[1]Contract_Budget!FJ260/1000</f>
        <v>0</v>
      </c>
      <c r="FV21" s="22">
        <f>+[1]Contract_Budget!FK260/1000</f>
        <v>0</v>
      </c>
      <c r="FW21" s="22">
        <f>+[1]Contract_Budget!FL260/1000</f>
        <v>0</v>
      </c>
      <c r="FX21" s="22">
        <f>+[1]Contract_Budget!FM260/1000</f>
        <v>0</v>
      </c>
      <c r="FY21" s="22">
        <f>+[1]Contract_Budget!FN260/1000</f>
        <v>0</v>
      </c>
      <c r="FZ21" s="22">
        <f>+[1]Contract_Budget!FO260/1000</f>
        <v>0</v>
      </c>
      <c r="GA21" s="22">
        <f>+[1]Contract_Budget!FP260/1000</f>
        <v>0</v>
      </c>
      <c r="GB21" s="22">
        <f>+[1]Contract_Budget!FQ260/1000</f>
        <v>0</v>
      </c>
      <c r="GC21" s="22">
        <f>+[1]Contract_Budget!FR260/1000</f>
        <v>0</v>
      </c>
      <c r="GD21" s="22">
        <f>+[1]Contract_Budget!FS260/1000</f>
        <v>0</v>
      </c>
      <c r="GE21" s="22">
        <f>+[1]Contract_Budget!FT260/1000</f>
        <v>0</v>
      </c>
      <c r="GF21" s="22">
        <f>+[1]Contract_Budget!FU260/1000</f>
        <v>0</v>
      </c>
      <c r="GG21" s="22">
        <f>+[1]Contract_Budget!FV260/1000</f>
        <v>0</v>
      </c>
      <c r="GH21" s="22">
        <f>+[1]Contract_Budget!FW260/1000</f>
        <v>0</v>
      </c>
      <c r="GI21" s="22">
        <f>+[1]Contract_Budget!FX260/1000</f>
        <v>0</v>
      </c>
      <c r="GJ21" s="22">
        <f>+[1]Contract_Budget!FY260/1000</f>
        <v>0</v>
      </c>
      <c r="GK21" s="22">
        <f>+[1]Contract_Budget!FZ260/1000</f>
        <v>0</v>
      </c>
      <c r="GL21" s="22">
        <f>+[1]Contract_Budget!GA260/1000</f>
        <v>0</v>
      </c>
      <c r="GM21" s="22">
        <f>+[1]Contract_Budget!GB260/1000</f>
        <v>0</v>
      </c>
      <c r="GN21" s="22">
        <f>+[1]Contract_Budget!GC260/1000</f>
        <v>0</v>
      </c>
      <c r="GO21" s="22">
        <f>+[1]Contract_Budget!GD260/1000</f>
        <v>0</v>
      </c>
      <c r="GP21" s="22">
        <f>+[1]Contract_Budget!GE260/1000</f>
        <v>0</v>
      </c>
      <c r="GQ21" s="22">
        <f>+[1]Contract_Budget!GF260/1000</f>
        <v>0</v>
      </c>
      <c r="GR21" s="22">
        <f>+[1]Contract_Budget!GG260/1000</f>
        <v>0</v>
      </c>
      <c r="GS21" s="22">
        <f>+[1]Contract_Budget!GH260/1000</f>
        <v>0</v>
      </c>
      <c r="GT21" s="22">
        <f>+[1]Contract_Budget!GI260/1000</f>
        <v>0</v>
      </c>
      <c r="GU21" s="22">
        <f>+[1]Contract_Budget!GJ260/1000</f>
        <v>0</v>
      </c>
      <c r="GV21" s="22">
        <f>+[1]Contract_Budget!GK260/1000</f>
        <v>0</v>
      </c>
      <c r="GW21" s="22">
        <f>+[1]Contract_Budget!GL260/1000</f>
        <v>0</v>
      </c>
      <c r="GX21" s="22">
        <f>+[1]Contract_Budget!GM260/1000</f>
        <v>0</v>
      </c>
      <c r="GY21" s="22">
        <f>+[1]Contract_Budget!GN260/1000</f>
        <v>0</v>
      </c>
      <c r="GZ21" s="22">
        <f>+[1]Contract_Budget!GO260/1000</f>
        <v>0</v>
      </c>
      <c r="HA21" s="22">
        <f>+[1]Contract_Budget!GP260/1000</f>
        <v>0</v>
      </c>
      <c r="HB21" s="22">
        <f>+[1]Contract_Budget!GQ260/1000</f>
        <v>0</v>
      </c>
      <c r="HC21" s="22">
        <f>+[1]Contract_Budget!GR260/1000</f>
        <v>0</v>
      </c>
      <c r="HD21" s="22">
        <f>+[1]Contract_Budget!GS260/1000</f>
        <v>0</v>
      </c>
      <c r="HE21" s="22">
        <f>+[1]Contract_Budget!GT260/1000</f>
        <v>0</v>
      </c>
      <c r="HF21" s="22">
        <f>+[1]Contract_Budget!GU260/1000</f>
        <v>0</v>
      </c>
      <c r="HG21" s="22">
        <f>+[1]Contract_Budget!GV260/1000</f>
        <v>0</v>
      </c>
      <c r="HH21" s="22">
        <f>+[1]Contract_Budget!GW260/1000</f>
        <v>0</v>
      </c>
      <c r="HI21" s="22">
        <f>+[1]Contract_Budget!GX260/1000</f>
        <v>0</v>
      </c>
      <c r="HJ21" s="22">
        <f>+[1]Contract_Budget!GY260/1000</f>
        <v>0</v>
      </c>
      <c r="HK21" s="22">
        <f>+[1]Contract_Budget!GZ260/1000</f>
        <v>0</v>
      </c>
      <c r="HL21" s="22">
        <f>+[1]Contract_Budget!HA260/1000</f>
        <v>0</v>
      </c>
      <c r="HM21" s="22">
        <f>+[1]Contract_Budget!HB260/1000</f>
        <v>0</v>
      </c>
      <c r="HN21" s="22">
        <f>+[1]Contract_Budget!HC260/1000</f>
        <v>0</v>
      </c>
      <c r="HO21" s="22">
        <f>+[1]Contract_Budget!HD260/1000</f>
        <v>0</v>
      </c>
      <c r="HP21" s="22">
        <f>+[1]Contract_Budget!HE260/1000</f>
        <v>0</v>
      </c>
      <c r="HQ21" s="22">
        <f>+[1]Contract_Budget!HF260/1000</f>
        <v>0</v>
      </c>
      <c r="HR21" s="22">
        <f>+[1]Contract_Budget!HG260/1000</f>
        <v>0</v>
      </c>
      <c r="HS21" s="22">
        <f>+[1]Contract_Budget!HH260/1000</f>
        <v>0</v>
      </c>
      <c r="HT21" s="22">
        <f>+[1]Contract_Budget!HI260/1000</f>
        <v>0</v>
      </c>
      <c r="HU21" s="22">
        <f>+[1]Contract_Budget!HJ260/1000</f>
        <v>0</v>
      </c>
      <c r="HV21" s="22">
        <f>+[1]Contract_Budget!HK260/1000</f>
        <v>0</v>
      </c>
      <c r="HW21" s="22">
        <f>+[1]Contract_Budget!HL260/1000</f>
        <v>0</v>
      </c>
      <c r="HX21" s="22">
        <f>+[1]Contract_Budget!HM260/1000</f>
        <v>0</v>
      </c>
      <c r="HY21" s="22">
        <f>+[1]Contract_Budget!HN260/1000</f>
        <v>0</v>
      </c>
      <c r="HZ21" s="22">
        <f>+[1]Contract_Budget!HO260/1000</f>
        <v>0</v>
      </c>
      <c r="IA21" s="22">
        <f>+[1]Contract_Budget!HP260/1000</f>
        <v>0</v>
      </c>
      <c r="IB21" s="22">
        <f>+[1]Contract_Budget!HQ260/1000</f>
        <v>0</v>
      </c>
      <c r="IC21" s="22">
        <f>+[1]Contract_Budget!HR260/1000</f>
        <v>0</v>
      </c>
      <c r="ID21" s="22">
        <f>+[1]Contract_Budget!HS260/1000</f>
        <v>0</v>
      </c>
      <c r="IE21" s="22">
        <f>+[1]Contract_Budget!HT260/1000</f>
        <v>0</v>
      </c>
      <c r="IF21" s="22">
        <f>+[1]Contract_Budget!HU260/1000</f>
        <v>0</v>
      </c>
      <c r="IG21" s="22">
        <f>+[1]Contract_Budget!HV260/1000</f>
        <v>0</v>
      </c>
      <c r="IH21" s="22">
        <f>+[1]Contract_Budget!HW260/1000</f>
        <v>0</v>
      </c>
      <c r="II21" s="22">
        <f>+[1]Contract_Budget!HX260/1000</f>
        <v>0</v>
      </c>
      <c r="IJ21" s="22">
        <f>+[1]Contract_Budget!HY260/1000</f>
        <v>0</v>
      </c>
      <c r="IK21" s="22">
        <f>+[1]Contract_Budget!HZ260/1000</f>
        <v>0</v>
      </c>
      <c r="IL21" s="22">
        <f>+[1]Contract_Budget!IA260/1000</f>
        <v>0</v>
      </c>
      <c r="IM21" s="22">
        <f>+[1]Contract_Budget!IB260/1000</f>
        <v>0</v>
      </c>
      <c r="IN21" s="22">
        <f>+[1]Contract_Budget!IC260/1000</f>
        <v>0</v>
      </c>
      <c r="IO21" s="22">
        <f>+[1]Contract_Budget!ID260/1000</f>
        <v>0</v>
      </c>
      <c r="IP21" s="22">
        <f>+[1]Contract_Budget!IE260/1000</f>
        <v>0</v>
      </c>
      <c r="IQ21" s="22">
        <f>+[1]Contract_Budget!IF260/1000</f>
        <v>0</v>
      </c>
      <c r="IR21" s="22">
        <f>+[1]Contract_Budget!IG260/1000</f>
        <v>0</v>
      </c>
      <c r="IS21" s="22">
        <f>+[1]Contract_Budget!IH260/1000</f>
        <v>0</v>
      </c>
      <c r="IT21" s="22">
        <f>+[1]Contract_Budget!II260/1000</f>
        <v>0</v>
      </c>
      <c r="IU21" s="22">
        <f>+[1]Contract_Budget!IJ260/1000</f>
        <v>0</v>
      </c>
      <c r="IV21" s="22">
        <f>+[1]Contract_Budget!IK260/1000</f>
        <v>0</v>
      </c>
      <c r="IW21" s="22">
        <f>+[1]Contract_Budget!IL260/1000</f>
        <v>0</v>
      </c>
      <c r="IX21" s="22">
        <f>+[1]Contract_Budget!IM260/1000</f>
        <v>0</v>
      </c>
      <c r="IY21" s="22">
        <f>+[1]Contract_Budget!IN260/1000</f>
        <v>0</v>
      </c>
      <c r="IZ21" s="22">
        <f>+[1]Contract_Budget!IO260/1000</f>
        <v>0</v>
      </c>
      <c r="JA21" s="22">
        <f>+[1]Contract_Budget!IP260/1000</f>
        <v>0</v>
      </c>
      <c r="JB21" s="22">
        <f>+[1]Contract_Budget!IQ260/1000</f>
        <v>0</v>
      </c>
      <c r="JC21" s="22">
        <f>+[1]Contract_Budget!IR260/1000</f>
        <v>0</v>
      </c>
      <c r="JD21" s="22">
        <f>+[1]Contract_Budget!IS260/1000</f>
        <v>0</v>
      </c>
      <c r="JE21" s="22">
        <f>+[1]Contract_Budget!IT260/1000</f>
        <v>0</v>
      </c>
      <c r="JF21" s="22">
        <f>+[1]Contract_Budget!IU260/1000</f>
        <v>0</v>
      </c>
      <c r="JG21" s="22">
        <f>+[1]Contract_Budget!IV260/1000</f>
        <v>0</v>
      </c>
      <c r="JH21" s="22">
        <f>+[1]Contract_Budget!IW260/1000</f>
        <v>0</v>
      </c>
      <c r="JI21" s="22">
        <f>+[1]Contract_Budget!IX260/1000</f>
        <v>0</v>
      </c>
      <c r="JJ21" s="22">
        <f>+[1]Contract_Budget!IY260/1000</f>
        <v>0</v>
      </c>
      <c r="JK21" s="22">
        <f>+[1]Contract_Budget!IZ260/1000</f>
        <v>0</v>
      </c>
      <c r="JL21" s="22">
        <f>+[1]Contract_Budget!JA260/1000</f>
        <v>0</v>
      </c>
      <c r="JM21" s="22">
        <f>+[1]Contract_Budget!JB260/1000</f>
        <v>0</v>
      </c>
      <c r="JN21" s="22">
        <f>+[1]Contract_Budget!JC260/1000</f>
        <v>0</v>
      </c>
      <c r="JO21" s="22">
        <f>+[1]Contract_Budget!JD260/1000</f>
        <v>0</v>
      </c>
      <c r="JP21" s="22">
        <f>+[1]Contract_Budget!JE260/1000</f>
        <v>0</v>
      </c>
      <c r="JQ21" s="22">
        <f>+[1]Contract_Budget!JF260/1000</f>
        <v>0</v>
      </c>
      <c r="JR21" s="22">
        <f>+[1]Contract_Budget!JG260/1000</f>
        <v>0</v>
      </c>
      <c r="JS21" s="22">
        <f>+[1]Contract_Budget!JH260/1000</f>
        <v>0</v>
      </c>
      <c r="JT21" s="22">
        <f>+[1]Contract_Budget!JI260/1000</f>
        <v>0</v>
      </c>
      <c r="JU21" s="22">
        <f>+[1]Contract_Budget!JJ260/1000</f>
        <v>0</v>
      </c>
      <c r="JV21" s="22">
        <f>+[1]Contract_Budget!JK260/1000</f>
        <v>0</v>
      </c>
      <c r="JW21" s="22">
        <f>+[1]Contract_Budget!JL260/1000</f>
        <v>0</v>
      </c>
      <c r="JX21" s="22">
        <f>+[1]Contract_Budget!JM260/1000</f>
        <v>0</v>
      </c>
      <c r="JY21" s="22">
        <f>+[1]Contract_Budget!JN260/1000</f>
        <v>0</v>
      </c>
      <c r="JZ21" s="22">
        <f>+[1]Contract_Budget!JO260/1000</f>
        <v>0</v>
      </c>
      <c r="KA21" s="22">
        <f>+[1]Contract_Budget!JP260/1000</f>
        <v>0</v>
      </c>
      <c r="KB21" s="22">
        <f>+[1]Contract_Budget!JQ260/1000</f>
        <v>0</v>
      </c>
      <c r="KC21" s="22">
        <f>+[1]Contract_Budget!JR260/1000</f>
        <v>0</v>
      </c>
      <c r="KD21" s="22">
        <f>+[1]Contract_Budget!JS260/1000</f>
        <v>0</v>
      </c>
      <c r="KE21" s="22">
        <f>+[1]Contract_Budget!JT260/1000</f>
        <v>0</v>
      </c>
      <c r="KF21" s="22">
        <f>+[1]Contract_Budget!JU260/1000</f>
        <v>0</v>
      </c>
      <c r="KG21" s="22">
        <f>+[1]Contract_Budget!JV260/1000</f>
        <v>0</v>
      </c>
      <c r="KH21" s="22">
        <f>+[1]Contract_Budget!JW260/1000</f>
        <v>0</v>
      </c>
      <c r="KI21" s="22">
        <f>+[1]Contract_Budget!JX260/1000</f>
        <v>0</v>
      </c>
      <c r="KJ21" s="22">
        <f>+[1]Contract_Budget!JY260/1000</f>
        <v>0</v>
      </c>
      <c r="KK21" s="22">
        <f>+[1]Contract_Budget!JZ260/1000</f>
        <v>0</v>
      </c>
      <c r="KL21" s="22">
        <f>+[1]Contract_Budget!KA260/1000</f>
        <v>0</v>
      </c>
      <c r="KM21" s="22">
        <f>+[1]Contract_Budget!KB260/1000</f>
        <v>0</v>
      </c>
      <c r="KN21" s="22">
        <f>+[1]Contract_Budget!KC260/1000</f>
        <v>0</v>
      </c>
      <c r="KO21" s="22">
        <f>+[1]Contract_Budget!KD260/1000</f>
        <v>0</v>
      </c>
      <c r="KP21" s="22">
        <f>+[1]Contract_Budget!KE260/1000</f>
        <v>0</v>
      </c>
      <c r="KQ21" s="22">
        <f>+[1]Contract_Budget!KF260/1000</f>
        <v>0</v>
      </c>
      <c r="KR21" s="22">
        <f>+[1]Contract_Budget!KG260/1000</f>
        <v>0</v>
      </c>
      <c r="KS21" s="22">
        <f>+[1]Contract_Budget!KH260/1000</f>
        <v>0</v>
      </c>
      <c r="KT21" s="22">
        <f>+[1]Contract_Budget!KI260/1000</f>
        <v>0</v>
      </c>
      <c r="KU21" s="22">
        <f>+[1]Contract_Budget!KJ260/1000</f>
        <v>0</v>
      </c>
      <c r="KV21" s="22">
        <f>+[1]Contract_Budget!KK260/1000</f>
        <v>0</v>
      </c>
      <c r="KW21" s="22">
        <f>+[1]Contract_Budget!KL260/1000</f>
        <v>0</v>
      </c>
      <c r="KX21" s="22">
        <f>+[1]Contract_Budget!KM260/1000</f>
        <v>0</v>
      </c>
      <c r="KY21" s="22">
        <f>+[1]Contract_Budget!KN260/1000</f>
        <v>0</v>
      </c>
      <c r="KZ21" s="22">
        <f>+[1]Contract_Budget!KO260/1000</f>
        <v>0</v>
      </c>
      <c r="LA21" s="22">
        <f>+[1]Contract_Budget!KP260/1000</f>
        <v>0</v>
      </c>
      <c r="LB21" s="22">
        <f>+[1]Contract_Budget!KQ260/1000</f>
        <v>0</v>
      </c>
      <c r="LC21" s="22">
        <f>+[1]Contract_Budget!KR260/1000</f>
        <v>0</v>
      </c>
      <c r="LD21" s="22">
        <f>+[1]Contract_Budget!KS260/1000</f>
        <v>0</v>
      </c>
      <c r="LE21" s="22">
        <f>+[1]Contract_Budget!KT260/1000</f>
        <v>0</v>
      </c>
      <c r="LF21" s="22">
        <f>+[1]Contract_Budget!KU260/1000</f>
        <v>0</v>
      </c>
      <c r="LG21" s="22">
        <f>+[1]Contract_Budget!KV260/1000</f>
        <v>0</v>
      </c>
      <c r="LH21" s="22">
        <f>+[1]Contract_Budget!KW260/1000</f>
        <v>0</v>
      </c>
      <c r="LI21" s="22">
        <f>+[1]Contract_Budget!KX260/1000</f>
        <v>0</v>
      </c>
      <c r="LJ21" s="22">
        <f>+[1]Contract_Budget!KY260/1000</f>
        <v>0</v>
      </c>
      <c r="LK21" s="22">
        <f>+[1]Contract_Budget!KZ260/1000</f>
        <v>0</v>
      </c>
      <c r="LL21" s="22">
        <f>+[1]Contract_Budget!LA260/1000</f>
        <v>0</v>
      </c>
      <c r="LM21" s="22">
        <f>+[1]Contract_Budget!LB260/1000</f>
        <v>0</v>
      </c>
      <c r="LN21" s="22">
        <f>+[1]Contract_Budget!LC260/1000</f>
        <v>0</v>
      </c>
      <c r="LO21" s="22">
        <f>+[1]Contract_Budget!LD260/1000</f>
        <v>0</v>
      </c>
      <c r="LP21" s="22">
        <f>+[1]Contract_Budget!LE260/1000</f>
        <v>0</v>
      </c>
      <c r="LQ21" s="22">
        <f>+[1]Contract_Budget!LF260/1000</f>
        <v>0</v>
      </c>
      <c r="LR21" s="22">
        <f>+[1]Contract_Budget!LG260/1000</f>
        <v>0</v>
      </c>
      <c r="LS21" s="22">
        <f>+[1]Contract_Budget!LH260/1000</f>
        <v>0</v>
      </c>
      <c r="LT21" s="22">
        <f>+[1]Contract_Budget!LI260/1000</f>
        <v>0</v>
      </c>
      <c r="LU21" s="22">
        <f>+[1]Contract_Budget!LJ260/1000</f>
        <v>0</v>
      </c>
      <c r="LV21" s="22">
        <f>+[1]Contract_Budget!LK260/1000</f>
        <v>0</v>
      </c>
      <c r="LW21" s="22">
        <f>+[1]Contract_Budget!LL260/1000</f>
        <v>0</v>
      </c>
      <c r="LX21" s="22">
        <f>+[1]Contract_Budget!LM260/1000</f>
        <v>0</v>
      </c>
      <c r="LY21" s="22">
        <f>+[1]Contract_Budget!LN260/1000</f>
        <v>0</v>
      </c>
      <c r="LZ21" s="22">
        <f>+[1]Contract_Budget!LO260/1000</f>
        <v>0</v>
      </c>
      <c r="MA21" s="22">
        <f>+[1]Contract_Budget!LP260/1000</f>
        <v>0</v>
      </c>
      <c r="MB21" s="22">
        <f>+[1]Contract_Budget!LQ260/1000</f>
        <v>0</v>
      </c>
      <c r="MC21" s="22">
        <f>+[1]Contract_Budget!LR260/1000</f>
        <v>0</v>
      </c>
      <c r="MD21" s="22">
        <f>+[1]Contract_Budget!LS260/1000</f>
        <v>0</v>
      </c>
      <c r="ME21" s="22">
        <f>+[1]Contract_Budget!LT260/1000</f>
        <v>0</v>
      </c>
      <c r="MF21" s="22">
        <f>+[1]Contract_Budget!LU260/1000</f>
        <v>0</v>
      </c>
      <c r="MG21" s="22">
        <f>+[1]Contract_Budget!LV260/1000</f>
        <v>0</v>
      </c>
      <c r="MH21" s="22">
        <f>+[1]Contract_Budget!LW260/1000</f>
        <v>0</v>
      </c>
      <c r="MI21" s="22">
        <f>+[1]Contract_Budget!LX260/1000</f>
        <v>0</v>
      </c>
      <c r="MJ21" s="22">
        <f>+[1]Contract_Budget!LY260/1000</f>
        <v>0</v>
      </c>
      <c r="MK21" s="22">
        <f>+[1]Contract_Budget!LZ260/1000</f>
        <v>0</v>
      </c>
      <c r="ML21" s="22">
        <f>+[1]Contract_Budget!MA260/1000</f>
        <v>0</v>
      </c>
      <c r="MM21" s="22">
        <f>+[1]Contract_Budget!MB260/1000</f>
        <v>0</v>
      </c>
      <c r="MN21" s="22">
        <f>+[1]Contract_Budget!MC260/1000</f>
        <v>0</v>
      </c>
      <c r="MO21" s="22">
        <f>+[1]Contract_Budget!MD260/1000</f>
        <v>0</v>
      </c>
      <c r="MP21" s="22">
        <f>+[1]Contract_Budget!ME260/1000</f>
        <v>0</v>
      </c>
      <c r="MQ21" s="22">
        <f>+[1]Contract_Budget!MF260/1000</f>
        <v>0</v>
      </c>
      <c r="MR21" s="22">
        <f>+[1]Contract_Budget!MG260/1000</f>
        <v>0</v>
      </c>
      <c r="MS21" s="22">
        <f>+[1]Contract_Budget!MH260/1000</f>
        <v>0</v>
      </c>
      <c r="MT21" s="22">
        <f>+[1]Contract_Budget!MI260/1000</f>
        <v>0</v>
      </c>
      <c r="MU21" s="22">
        <f>+[1]Contract_Budget!MJ260/1000</f>
        <v>0</v>
      </c>
      <c r="MV21" s="22">
        <f>+[1]Contract_Budget!MK260/1000</f>
        <v>0</v>
      </c>
      <c r="MW21" s="22">
        <f>+[1]Contract_Budget!ML260/1000</f>
        <v>0</v>
      </c>
      <c r="MX21" s="22">
        <f>+[1]Contract_Budget!MM260/1000</f>
        <v>0</v>
      </c>
      <c r="MY21" s="22">
        <f>+[1]Contract_Budget!MN260/1000</f>
        <v>0</v>
      </c>
    </row>
    <row r="22" spans="1:363" x14ac:dyDescent="0.25">
      <c r="A22" s="175"/>
      <c r="B22" s="107" t="s">
        <v>214</v>
      </c>
      <c r="C22" s="9" t="s">
        <v>213</v>
      </c>
      <c r="D22" s="22">
        <f t="shared" ref="D22:L22" si="391">+P22*0.5</f>
        <v>0</v>
      </c>
      <c r="E22" s="22">
        <f t="shared" si="391"/>
        <v>0</v>
      </c>
      <c r="F22" s="22">
        <f t="shared" si="391"/>
        <v>0</v>
      </c>
      <c r="G22" s="22">
        <f t="shared" si="391"/>
        <v>0</v>
      </c>
      <c r="H22" s="22">
        <f t="shared" si="391"/>
        <v>0</v>
      </c>
      <c r="I22" s="22">
        <f t="shared" si="391"/>
        <v>0</v>
      </c>
      <c r="J22" s="22">
        <f t="shared" si="391"/>
        <v>0</v>
      </c>
      <c r="K22" s="22">
        <f t="shared" si="391"/>
        <v>0</v>
      </c>
      <c r="L22" s="22">
        <f t="shared" si="391"/>
        <v>0</v>
      </c>
      <c r="M22" s="22">
        <f>+Y22*0.5</f>
        <v>0</v>
      </c>
      <c r="N22" s="125">
        <f>IF($B$1="WEC",0,([1]Generation_Budget!O292/1000))*0.9</f>
        <v>0</v>
      </c>
      <c r="O22" s="125">
        <f>IF($B$1="WEC",0,([1]Generation_Budget!P292/1000))*0.9</f>
        <v>0</v>
      </c>
      <c r="P22" s="125">
        <f>IF($B$1="WEC",0,([1]Generation_Budget!E292/1000))*0.9</f>
        <v>0</v>
      </c>
      <c r="Q22" s="125">
        <f>IF($B$1="WEC",0,([1]Generation_Budget!F292/1000))*0.9</f>
        <v>0</v>
      </c>
      <c r="R22" s="125">
        <f>IF($B$1="WEC",0,([1]Generation_Budget!G292/1000))*0.9</f>
        <v>0</v>
      </c>
      <c r="S22" s="125">
        <f>IF($B$1="WEC",0,([1]Generation_Budget!H292/1000))*0.9</f>
        <v>0</v>
      </c>
      <c r="T22" s="125">
        <f>IF($B$1="WEC",0,([1]Generation_Budget!I292/1000))*0.9</f>
        <v>0</v>
      </c>
      <c r="U22" s="125">
        <f>IF($B$1="WEC",0,([1]Generation_Budget!J292/1000))*0.9</f>
        <v>0</v>
      </c>
      <c r="V22" s="125">
        <f>IF($B$1="WEC",0,([1]Generation_Budget!K292/1000))*0.9</f>
        <v>0</v>
      </c>
      <c r="W22" s="125">
        <f>IF($B$1="WEC",0,([1]Generation_Budget!L292/1000))*0.9</f>
        <v>0</v>
      </c>
      <c r="X22" s="125">
        <f>IF($B$1="WEC",0,([1]Generation_Budget!M292/1000))*0.9</f>
        <v>0</v>
      </c>
      <c r="Y22" s="125">
        <f>IF($B$1="WEC",0,([1]Generation_Budget!N292/1000))*0.9</f>
        <v>0</v>
      </c>
      <c r="Z22" s="125">
        <f>IF($B$1="WEC",0,([1]Generation_Budget!O292/1000))*0.9</f>
        <v>0</v>
      </c>
      <c r="AA22" s="125">
        <f>IF($B$1="WEC",0,([1]Generation_Budget!P292/1000))*0.9</f>
        <v>0</v>
      </c>
      <c r="AB22" s="125">
        <f>IF($B$1="WEC",0,([1]Generation_Budget!Q292/1000))*0.9</f>
        <v>0</v>
      </c>
      <c r="AC22" s="125">
        <f>IF($B$1="WEC",0,([1]Generation_Budget!R292/1000))*0.9</f>
        <v>0</v>
      </c>
      <c r="AD22" s="125">
        <f>IF($B$1="WEC",0,([1]Generation_Budget!S292/1000))*0.9</f>
        <v>0</v>
      </c>
      <c r="AE22" s="125">
        <f>IF($B$1="WEC",0,([1]Generation_Budget!T292/1000))*0.9</f>
        <v>0</v>
      </c>
      <c r="AF22" s="125">
        <f>IF($B$1="WEC",0,([1]Generation_Budget!U292/1000))*0.9</f>
        <v>0</v>
      </c>
      <c r="AG22" s="125">
        <f>IF($B$1="WEC",0,([1]Generation_Budget!V292/1000))*0.9</f>
        <v>0</v>
      </c>
      <c r="AH22" s="125">
        <f>IF($B$1="WEC",0,([1]Generation_Budget!W292/1000))*0.9</f>
        <v>0</v>
      </c>
      <c r="AI22" s="125">
        <f>IF($B$1="WEC",0,([1]Generation_Budget!X292/1000))*0.9</f>
        <v>0</v>
      </c>
      <c r="AJ22" s="125">
        <f>IF($B$1="WEC",0,([1]Generation_Budget!Y292/1000))*0.9</f>
        <v>0</v>
      </c>
      <c r="AK22" s="125">
        <f>IF($B$1="WEC",0,([1]Generation_Budget!Z292/1000))*0.9</f>
        <v>0</v>
      </c>
      <c r="AL22" s="125">
        <f>IF($B$1="WEC",0,([1]Generation_Budget!AA292/1000))*0.9</f>
        <v>0</v>
      </c>
      <c r="AM22" s="125">
        <f>IF($B$1="WEC",0,([1]Generation_Budget!AB292/1000))*0.9</f>
        <v>0</v>
      </c>
      <c r="AN22" s="125">
        <f>IF($B$1="WEC",0,([1]Generation_Budget!AC292/1000))*0.9</f>
        <v>0</v>
      </c>
      <c r="AO22" s="125">
        <f>IF($B$1="WEC",0,([1]Generation_Budget!AD292/1000))*0.9</f>
        <v>0</v>
      </c>
      <c r="AP22" s="125">
        <f>IF($B$1="WEC",0,([1]Generation_Budget!AE292/1000))*0.9</f>
        <v>0</v>
      </c>
      <c r="AQ22" s="125">
        <f>IF($B$1="WEC",0,([1]Generation_Budget!AF292/1000))*0.9</f>
        <v>0</v>
      </c>
      <c r="AR22" s="125">
        <f>IF($B$1="WEC",0,([1]Generation_Budget!AG292/1000))*0.9</f>
        <v>0</v>
      </c>
      <c r="AS22" s="125">
        <f>IF($B$1="WEC",0,([1]Generation_Budget!AH292/1000))*0.9</f>
        <v>0</v>
      </c>
      <c r="AT22" s="125">
        <f>IF($B$1="WEC",0,([1]Generation_Budget!AI292/1000))*0.9</f>
        <v>0</v>
      </c>
      <c r="AU22" s="125">
        <f>IF($B$1="WEC",0,([1]Generation_Budget!AJ292/1000))*0.9</f>
        <v>0</v>
      </c>
      <c r="AV22" s="125">
        <f>IF($B$1="WEC",0,([1]Generation_Budget!AK292/1000))*0.9</f>
        <v>0</v>
      </c>
      <c r="AW22" s="125">
        <f>IF($B$1="WEC",0,([1]Generation_Budget!AL292/1000))*0.9</f>
        <v>0</v>
      </c>
      <c r="AX22" s="125">
        <f>IF($B$1="WEC",0,([1]Generation_Budget!AM292/1000))*0.9</f>
        <v>0</v>
      </c>
      <c r="AY22" s="125">
        <f>IF($B$1="WEC",0,([1]Generation_Budget!AN292/1000))*0.9</f>
        <v>0</v>
      </c>
      <c r="AZ22" s="125">
        <f>IF($B$1="WEC",0,([1]Generation_Budget!AO292/1000))*0.9</f>
        <v>0</v>
      </c>
      <c r="BA22" s="125">
        <f>IF($B$1="WEC",0,([1]Generation_Budget!AP292/1000))*0.9</f>
        <v>0</v>
      </c>
      <c r="BB22" s="125">
        <f>IF($B$1="WEC",0,([1]Generation_Budget!AQ292/1000))*0.9</f>
        <v>0</v>
      </c>
      <c r="BC22" s="125">
        <f>IF($B$1="WEC",0,([1]Generation_Budget!AR292/1000))*0.9</f>
        <v>0</v>
      </c>
      <c r="BD22" s="125">
        <f>IF($B$1="WEC",0,([1]Generation_Budget!AS292/1000))*0.9</f>
        <v>0</v>
      </c>
      <c r="BE22" s="125">
        <f>IF($B$1="WEC",0,([1]Generation_Budget!AT292/1000))*0.9</f>
        <v>0</v>
      </c>
      <c r="BF22" s="125">
        <f>IF($B$1="WEC",0,([1]Generation_Budget!AU292/1000))*0.9</f>
        <v>0</v>
      </c>
      <c r="BG22" s="125">
        <f>IF($B$1="WEC",0,([1]Generation_Budget!AV292/1000))*0.9</f>
        <v>0</v>
      </c>
      <c r="BH22" s="125">
        <f>IF($B$1="WEC",0,([1]Generation_Budget!AW292/1000))*0.9</f>
        <v>0</v>
      </c>
      <c r="BI22" s="125">
        <f>IF($B$1="WEC",0,([1]Generation_Budget!AX292/1000))*0.9</f>
        <v>0</v>
      </c>
      <c r="BJ22" s="125">
        <f>IF($B$1="WEC",0,([1]Generation_Budget!AY292/1000))*0.9</f>
        <v>0</v>
      </c>
      <c r="BK22" s="125">
        <f>IF($B$1="WEC",0,([1]Generation_Budget!AZ292/1000))*0.9</f>
        <v>0</v>
      </c>
      <c r="BL22" s="125">
        <f>IF($B$1="WEC",0,([1]Generation_Budget!BA292/1000))*0.9</f>
        <v>0</v>
      </c>
      <c r="BM22" s="125">
        <f>IF($B$1="WEC",0,([1]Generation_Budget!BB292/1000))*0.9</f>
        <v>0</v>
      </c>
      <c r="BN22" s="125">
        <f>IF($B$1="WEC",0,([1]Generation_Budget!BC292/1000))*0.9</f>
        <v>0</v>
      </c>
      <c r="BO22" s="125">
        <f>IF($B$1="WEC",0,([1]Generation_Budget!BD292/1000))*0.9</f>
        <v>0</v>
      </c>
      <c r="BP22" s="125">
        <f>IF($B$1="WEC",0,([1]Generation_Budget!BE292/1000))*0.9</f>
        <v>0</v>
      </c>
      <c r="BQ22" s="125">
        <f>IF($B$1="WEC",0,([1]Generation_Budget!BF292/1000))*0.9</f>
        <v>0</v>
      </c>
      <c r="BR22" s="125">
        <f>IF($B$1="WEC",0,([1]Generation_Budget!BG292/1000))*0.9</f>
        <v>0</v>
      </c>
      <c r="BS22" s="125">
        <f>IF($B$1="WEC",0,([1]Generation_Budget!BH292/1000))*0.9</f>
        <v>0</v>
      </c>
      <c r="BT22" s="125">
        <f>IF($B$1="WEC",0,([1]Generation_Budget!BI292/1000))*0.9</f>
        <v>0</v>
      </c>
      <c r="BU22" s="125">
        <f>IF($B$1="WEC",0,([1]Generation_Budget!BJ292/1000))*0.9</f>
        <v>0</v>
      </c>
      <c r="BV22" s="125">
        <f>IF($B$1="WEC",0,([1]Generation_Budget!BK292/1000))*0.9</f>
        <v>0</v>
      </c>
      <c r="BW22" s="125">
        <f>IF($B$1="WEC",0,([1]Generation_Budget!BL292/1000))*0.9</f>
        <v>0</v>
      </c>
      <c r="BX22" s="125">
        <f>IF($B$1="WEC",0,([1]Generation_Budget!BM292/1000))*0.9</f>
        <v>0</v>
      </c>
      <c r="BY22" s="125">
        <f>IF($B$1="WEC",0,([1]Generation_Budget!BN292/1000))*0.9</f>
        <v>0</v>
      </c>
      <c r="BZ22" s="125">
        <f>IF($B$1="WEC",0,([1]Generation_Budget!BO292/1000))*0.9</f>
        <v>0</v>
      </c>
      <c r="CA22" s="125">
        <f>IF($B$1="WEC",0,([1]Generation_Budget!BP292/1000))*0.9</f>
        <v>0</v>
      </c>
      <c r="CB22" s="125">
        <f>IF($B$1="WEC",0,([1]Generation_Budget!BQ292/1000))*0.9</f>
        <v>0</v>
      </c>
      <c r="CC22" s="125">
        <f>IF($B$1="WEC",0,([1]Generation_Budget!BR292/1000))*0.9</f>
        <v>0</v>
      </c>
      <c r="CD22" s="125">
        <f>IF($B$1="WEC",0,([1]Generation_Budget!BS292/1000))*0.9</f>
        <v>0</v>
      </c>
      <c r="CE22" s="125">
        <f>IF($B$1="WEC",0,([1]Generation_Budget!BT292/1000))*0.9</f>
        <v>0</v>
      </c>
      <c r="CF22" s="125">
        <f>IF($B$1="WEC",0,([1]Generation_Budget!BU292/1000))*0.9</f>
        <v>0</v>
      </c>
      <c r="CG22" s="125">
        <f>IF($B$1="WEC",0,([1]Generation_Budget!BV292/1000))*0.9</f>
        <v>0</v>
      </c>
      <c r="CH22" s="125">
        <f>IF($B$1="WEC",0,([1]Generation_Budget!BW292/1000))*0.9</f>
        <v>0</v>
      </c>
      <c r="CI22" s="125">
        <f>IF($B$1="WEC",0,([1]Generation_Budget!BX292/1000))*0.9</f>
        <v>0</v>
      </c>
      <c r="CJ22" s="125">
        <f>IF($B$1="WEC",0,([1]Generation_Budget!BY292/1000))*0.9</f>
        <v>0</v>
      </c>
      <c r="CK22" s="125">
        <f>IF($B$1="WEC",0,([1]Generation_Budget!BZ292/1000))*0.9</f>
        <v>0</v>
      </c>
      <c r="CL22" s="125">
        <f>IF($B$1="WEC",0,([1]Generation_Budget!CA292/1000))*0.9</f>
        <v>0</v>
      </c>
      <c r="CM22" s="125">
        <f>IF($B$1="WEC",0,([1]Generation_Budget!CB292/1000))*0.9</f>
        <v>0</v>
      </c>
      <c r="CN22" s="125">
        <f>IF($B$1="WEC",0,([1]Generation_Budget!CC292/1000))*0.9</f>
        <v>0</v>
      </c>
      <c r="CO22" s="125">
        <f>IF($B$1="WEC",0,([1]Generation_Budget!CD292/1000))*0.9</f>
        <v>0</v>
      </c>
      <c r="CP22" s="125">
        <f>IF($B$1="WEC",0,([1]Generation_Budget!CE292/1000))*0.9</f>
        <v>0</v>
      </c>
      <c r="CQ22" s="125">
        <f>IF($B$1="WEC",0,([1]Generation_Budget!CF292/1000))*0.9</f>
        <v>0</v>
      </c>
      <c r="CR22" s="125">
        <f>IF($B$1="WEC",0,([1]Generation_Budget!CG292/1000))*0.9</f>
        <v>0</v>
      </c>
      <c r="CS22" s="125">
        <f>IF($B$1="WEC",0,([1]Generation_Budget!CH292/1000))*0.9</f>
        <v>0</v>
      </c>
      <c r="CT22" s="125">
        <f>IF($B$1="WEC",0,([1]Generation_Budget!CI292/1000))*0.9</f>
        <v>0</v>
      </c>
      <c r="CU22" s="125">
        <f>IF($B$1="WEC",0,([1]Generation_Budget!CJ292/1000))*0.9</f>
        <v>0</v>
      </c>
      <c r="CV22" s="125">
        <f>IF($B$1="WEC",0,([1]Generation_Budget!CK292/1000))*0.9</f>
        <v>0</v>
      </c>
      <c r="CW22" s="125">
        <f>IF($B$1="WEC",0,([1]Generation_Budget!CL292/1000))*0.9</f>
        <v>0</v>
      </c>
      <c r="CX22" s="125">
        <f>IF($B$1="WEC",0,([1]Generation_Budget!CM292/1000))*0.9</f>
        <v>0</v>
      </c>
      <c r="CY22" s="125">
        <f>IF($B$1="WEC",0,([1]Generation_Budget!CN292/1000))*0.9</f>
        <v>0</v>
      </c>
      <c r="CZ22" s="125">
        <f>IF($B$1="WEC",0,([1]Generation_Budget!CO292/1000))*0.9</f>
        <v>0</v>
      </c>
      <c r="DA22" s="125">
        <f>IF($B$1="WEC",0,([1]Generation_Budget!CP292/1000))*0.9</f>
        <v>0</v>
      </c>
      <c r="DB22" s="125">
        <f>IF($B$1="WEC",0,([1]Generation_Budget!CQ292/1000))*0.9</f>
        <v>0</v>
      </c>
      <c r="DC22" s="125">
        <f>IF($B$1="WEC",0,([1]Generation_Budget!CR292/1000))*0.9</f>
        <v>0</v>
      </c>
      <c r="DD22" s="125">
        <f>IF($B$1="WEC",0,([1]Generation_Budget!CS292/1000))*0.9</f>
        <v>0</v>
      </c>
      <c r="DE22" s="125">
        <f>IF($B$1="WEC",0,([1]Generation_Budget!CT292/1000))*0.9</f>
        <v>0</v>
      </c>
      <c r="DF22" s="125">
        <f>IF($B$1="WEC",0,([1]Generation_Budget!CU292/1000))*0.9</f>
        <v>0</v>
      </c>
      <c r="DG22" s="125">
        <f>IF($B$1="WEC",0,([1]Generation_Budget!CV292/1000))*0.9</f>
        <v>0</v>
      </c>
      <c r="DH22" s="125">
        <f>IF($B$1="WEC",0,([1]Generation_Budget!CW292/1000))*0.9</f>
        <v>0</v>
      </c>
      <c r="DI22" s="125">
        <f>IF($B$1="WEC",0,([1]Generation_Budget!CX292/1000))*0.9</f>
        <v>0</v>
      </c>
      <c r="DJ22" s="125">
        <f>IF($B$1="WEC",0,([1]Generation_Budget!CY292/1000))*0.9</f>
        <v>0</v>
      </c>
      <c r="DK22" s="125">
        <f>IF($B$1="WEC",0,([1]Generation_Budget!CZ292/1000))*0.9</f>
        <v>0</v>
      </c>
      <c r="DL22" s="125">
        <f>IF($B$1="WEC",0,([1]Generation_Budget!DA292/1000))*0.9</f>
        <v>0</v>
      </c>
      <c r="DM22" s="125">
        <f>IF($B$1="WEC",0,([1]Generation_Budget!DB292/1000))*0.9</f>
        <v>0</v>
      </c>
      <c r="DN22" s="125">
        <f>IF($B$1="WEC",0,([1]Generation_Budget!DC292/1000))*0.9</f>
        <v>0</v>
      </c>
      <c r="DO22" s="125">
        <f>IF($B$1="WEC",0,([1]Generation_Budget!DD292/1000))*0.9</f>
        <v>0</v>
      </c>
      <c r="DP22" s="125">
        <f>IF($B$1="WEC",0,([1]Generation_Budget!DE292/1000))*0.9</f>
        <v>0</v>
      </c>
      <c r="DQ22" s="125">
        <f>IF($B$1="WEC",0,([1]Generation_Budget!DF292/1000))*0.9</f>
        <v>0</v>
      </c>
      <c r="DR22" s="125">
        <f>IF($B$1="WEC",0,([1]Generation_Budget!DG292/1000))*0.9</f>
        <v>0</v>
      </c>
      <c r="DS22" s="125">
        <f>IF($B$1="WEC",0,([1]Generation_Budget!DH292/1000))*0.9</f>
        <v>0</v>
      </c>
      <c r="DT22" s="125">
        <f>IF($B$1="WEC",0,([1]Generation_Budget!DI292/1000))*0.9</f>
        <v>0</v>
      </c>
      <c r="DU22" s="125">
        <f>IF($B$1="WEC",0,([1]Generation_Budget!DJ292/1000))*0.9</f>
        <v>0</v>
      </c>
      <c r="DV22" s="125">
        <f>IF($B$1="WEC",0,([1]Generation_Budget!DK292/1000))*0.9</f>
        <v>0</v>
      </c>
      <c r="DW22" s="125">
        <f>IF($B$1="WEC",0,([1]Generation_Budget!DL292/1000))*0.9</f>
        <v>0</v>
      </c>
      <c r="DX22" s="125">
        <f>IF($B$1="WEC",0,([1]Generation_Budget!DM292/1000))*0.9</f>
        <v>0</v>
      </c>
      <c r="DY22" s="125">
        <f>IF($B$1="WEC",0,([1]Generation_Budget!DN292/1000))*0.9</f>
        <v>0</v>
      </c>
      <c r="DZ22" s="125">
        <f>IF($B$1="WEC",0,([1]Generation_Budget!DO292/1000))*0.9</f>
        <v>0</v>
      </c>
      <c r="EA22" s="125">
        <f>IF($B$1="WEC",0,([1]Generation_Budget!DP292/1000))*0.9</f>
        <v>0</v>
      </c>
      <c r="EB22" s="125">
        <f>IF($B$1="WEC",0,([1]Generation_Budget!DQ292/1000))*0.9</f>
        <v>0</v>
      </c>
      <c r="EC22" s="125">
        <f>IF($B$1="WEC",0,([1]Generation_Budget!DR292/1000))*0.9</f>
        <v>0</v>
      </c>
      <c r="ED22" s="125">
        <f>IF($B$1="WEC",0,([1]Generation_Budget!DS292/1000))*0.9</f>
        <v>0</v>
      </c>
      <c r="EE22" s="125">
        <f>IF($B$1="WEC",0,([1]Generation_Budget!DT292/1000))*0.9</f>
        <v>0</v>
      </c>
      <c r="EF22" s="125">
        <f>IF($B$1="WEC",0,([1]Generation_Budget!DU292/1000))*0.9</f>
        <v>0</v>
      </c>
      <c r="EG22" s="125">
        <f>IF($B$1="WEC",0,([1]Generation_Budget!DV292/1000))*0.9</f>
        <v>0</v>
      </c>
      <c r="EH22" s="125">
        <f>IF($B$1="WEC",0,([1]Generation_Budget!DW292/1000))*0.9</f>
        <v>0</v>
      </c>
      <c r="EI22" s="125">
        <f>IF($B$1="WEC",0,([1]Generation_Budget!DX292/1000))*0.9</f>
        <v>0</v>
      </c>
      <c r="EJ22" s="125">
        <f>IF($B$1="WEC",0,([1]Generation_Budget!DY292/1000))*0.9</f>
        <v>0</v>
      </c>
      <c r="EK22" s="125">
        <f>IF($B$1="WEC",0,([1]Generation_Budget!DZ292/1000))*0.9</f>
        <v>0</v>
      </c>
      <c r="EL22" s="125">
        <f>IF($B$1="WEC",0,([1]Generation_Budget!EA292/1000))*0.9</f>
        <v>0</v>
      </c>
      <c r="EM22" s="125">
        <f>IF($B$1="WEC",0,([1]Generation_Budget!EB292/1000))*0.9</f>
        <v>0</v>
      </c>
      <c r="EN22" s="125">
        <f>IF($B$1="WEC",0,([1]Generation_Budget!EC292/1000))*0.9</f>
        <v>0</v>
      </c>
      <c r="EO22" s="125">
        <f>IF($B$1="WEC",0,([1]Generation_Budget!ED292/1000))*0.9</f>
        <v>0</v>
      </c>
      <c r="EP22" s="125">
        <f>IF($B$1="WEC",0,([1]Generation_Budget!EE292/1000))*0.9</f>
        <v>0</v>
      </c>
      <c r="EQ22" s="125">
        <f>IF($B$1="WEC",0,([1]Generation_Budget!EF292/1000))*0.9</f>
        <v>0</v>
      </c>
      <c r="ER22" s="125">
        <f>IF($B$1="WEC",0,([1]Generation_Budget!EG292/1000))*0.9</f>
        <v>0</v>
      </c>
      <c r="ES22" s="125">
        <f>IF($B$1="WEC",0,([1]Generation_Budget!EH292/1000))*0.9</f>
        <v>0</v>
      </c>
      <c r="ET22" s="125">
        <f>IF($B$1="WEC",0,([1]Generation_Budget!EI292/1000))*0.9</f>
        <v>0</v>
      </c>
      <c r="EU22" s="125">
        <f>IF($B$1="WEC",0,([1]Generation_Budget!EJ292/1000))*0.9</f>
        <v>0</v>
      </c>
      <c r="EV22" s="125">
        <f>IF($B$1="WEC",0,([1]Generation_Budget!EK292/1000))*0.9</f>
        <v>0</v>
      </c>
      <c r="EW22" s="125">
        <f>IF($B$1="WEC",0,([1]Generation_Budget!EL292/1000))*0.9</f>
        <v>0</v>
      </c>
      <c r="EX22" s="125">
        <f>IF($B$1="WEC",0,([1]Generation_Budget!EM292/1000))*0.9</f>
        <v>0</v>
      </c>
      <c r="EY22" s="125">
        <f>IF($B$1="WEC",0,([1]Generation_Budget!EN292/1000))*0.9</f>
        <v>0</v>
      </c>
      <c r="EZ22" s="125">
        <f>IF($B$1="WEC",0,([1]Generation_Budget!EO292/1000))*0.9</f>
        <v>0</v>
      </c>
      <c r="FA22" s="125">
        <f>IF($B$1="WEC",0,([1]Generation_Budget!EP292/1000))*0.9</f>
        <v>0</v>
      </c>
      <c r="FB22" s="125">
        <f>IF($B$1="WEC",0,([1]Generation_Budget!EQ292/1000))*0.9</f>
        <v>0</v>
      </c>
      <c r="FC22" s="125">
        <f>IF($B$1="WEC",0,([1]Generation_Budget!ER292/1000))*0.9</f>
        <v>0</v>
      </c>
      <c r="FD22" s="125">
        <f>IF($B$1="WEC",0,([1]Generation_Budget!ES292/1000))*0.9</f>
        <v>0</v>
      </c>
      <c r="FE22" s="125">
        <f>IF($B$1="WEC",0,([1]Generation_Budget!ET292/1000))*0.9</f>
        <v>0</v>
      </c>
      <c r="FF22" s="125">
        <f>IF($B$1="WEC",0,([1]Generation_Budget!EU292/1000))*0.9</f>
        <v>0</v>
      </c>
      <c r="FG22" s="125">
        <f>IF($B$1="WEC",0,([1]Generation_Budget!EV292/1000))*0.9</f>
        <v>0</v>
      </c>
      <c r="FH22" s="125">
        <f>IF($B$1="WEC",0,([1]Generation_Budget!EW292/1000))*0.9</f>
        <v>0</v>
      </c>
      <c r="FI22" s="125">
        <f>IF($B$1="WEC",0,([1]Generation_Budget!EX292/1000))*0.9</f>
        <v>0</v>
      </c>
      <c r="FJ22" s="125">
        <f>IF($B$1="WEC",0,([1]Generation_Budget!EY292/1000))*0.9</f>
        <v>0</v>
      </c>
      <c r="FK22" s="125">
        <f>IF($B$1="WEC",0,([1]Generation_Budget!EZ292/1000))*0.9</f>
        <v>0</v>
      </c>
      <c r="FL22" s="125">
        <f>IF($B$1="WEC",0,([1]Generation_Budget!FA292/1000))*0.9</f>
        <v>0</v>
      </c>
      <c r="FM22" s="125">
        <f>IF($B$1="WEC",0,([1]Generation_Budget!FB292/1000))*0.9</f>
        <v>0</v>
      </c>
      <c r="FN22" s="125">
        <f>IF($B$1="WEC",0,([1]Generation_Budget!FC292/1000))*0.9</f>
        <v>0</v>
      </c>
      <c r="FO22" s="125">
        <f>IF($B$1="WEC",0,([1]Generation_Budget!FD292/1000))*0.9</f>
        <v>0</v>
      </c>
      <c r="FP22" s="125">
        <f>IF($B$1="WEC",0,([1]Generation_Budget!FE292/1000))*0.9</f>
        <v>0</v>
      </c>
      <c r="FQ22" s="125">
        <f>IF($B$1="WEC",0,([1]Generation_Budget!FF292/1000))*0.9</f>
        <v>0</v>
      </c>
      <c r="FR22" s="125">
        <f>IF($B$1="WEC",0,([1]Generation_Budget!FG292/1000))*0.9</f>
        <v>0</v>
      </c>
      <c r="FS22" s="125">
        <f>IF($B$1="WEC",0,([1]Generation_Budget!FH292/1000))*0.9</f>
        <v>0</v>
      </c>
      <c r="FT22" s="125">
        <f>IF($B$1="WEC",0,([1]Generation_Budget!FI292/1000))*0.9</f>
        <v>0</v>
      </c>
      <c r="FU22" s="125">
        <f>IF($B$1="WEC",0,([1]Generation_Budget!FJ292/1000))*0.9</f>
        <v>0</v>
      </c>
      <c r="FV22" s="125">
        <f>IF($B$1="WEC",0,([1]Generation_Budget!FK292/1000))*0.9</f>
        <v>0</v>
      </c>
      <c r="FW22" s="125">
        <f>IF($B$1="WEC",0,([1]Generation_Budget!FL292/1000))*0.9</f>
        <v>0</v>
      </c>
      <c r="FX22" s="125">
        <f>IF($B$1="WEC",0,([1]Generation_Budget!FM292/1000))*0.9</f>
        <v>0</v>
      </c>
      <c r="FY22" s="125">
        <f>IF($B$1="WEC",0,([1]Generation_Budget!FN292/1000))*0.9</f>
        <v>0</v>
      </c>
      <c r="FZ22" s="125">
        <f>IF($B$1="WEC",0,([1]Generation_Budget!FO292/1000))*0.9</f>
        <v>0</v>
      </c>
      <c r="GA22" s="125">
        <f>IF($B$1="WEC",0,([1]Generation_Budget!FP292/1000))*0.9</f>
        <v>0</v>
      </c>
      <c r="GB22" s="125">
        <f>IF($B$1="WEC",0,([1]Generation_Budget!FQ292/1000))*0.9</f>
        <v>0</v>
      </c>
      <c r="GC22" s="125">
        <f>IF($B$1="WEC",0,([1]Generation_Budget!FR292/1000))*0.9</f>
        <v>0</v>
      </c>
      <c r="GD22" s="125">
        <f>IF($B$1="WEC",0,([1]Generation_Budget!FS292/1000))*0.9</f>
        <v>0</v>
      </c>
      <c r="GE22" s="125">
        <f>IF($B$1="WEC",0,([1]Generation_Budget!FT292/1000))*0.9</f>
        <v>0</v>
      </c>
      <c r="GF22" s="125">
        <f>IF($B$1="WEC",0,([1]Generation_Budget!FU292/1000))*0.9</f>
        <v>0</v>
      </c>
      <c r="GG22" s="125">
        <f>IF($B$1="WEC",0,([1]Generation_Budget!FV292/1000))*0.9</f>
        <v>0</v>
      </c>
      <c r="GH22" s="125">
        <f>IF($B$1="WEC",0,([1]Generation_Budget!FW292/1000))*0.9</f>
        <v>0</v>
      </c>
      <c r="GI22" s="125">
        <f>IF($B$1="WEC",0,([1]Generation_Budget!FX292/1000))*0.9</f>
        <v>0</v>
      </c>
      <c r="GJ22" s="125">
        <f>IF($B$1="WEC",0,([1]Generation_Budget!FY292/1000))*0.9</f>
        <v>0</v>
      </c>
      <c r="GK22" s="125">
        <f>IF($B$1="WEC",0,([1]Generation_Budget!FZ292/1000))*0.9</f>
        <v>0</v>
      </c>
      <c r="GL22" s="125">
        <f>IF($B$1="WEC",0,([1]Generation_Budget!GA292/1000))*0.9</f>
        <v>0</v>
      </c>
      <c r="GM22" s="125">
        <f>IF($B$1="WEC",0,([1]Generation_Budget!GB292/1000))*0.9</f>
        <v>0</v>
      </c>
      <c r="GN22" s="125">
        <f>IF($B$1="WEC",0,([1]Generation_Budget!GC292/1000))*0.9</f>
        <v>0</v>
      </c>
      <c r="GO22" s="125">
        <f>IF($B$1="WEC",0,([1]Generation_Budget!GD292/1000))*0.9</f>
        <v>0</v>
      </c>
      <c r="GP22" s="125">
        <f>IF($B$1="WEC",0,([1]Generation_Budget!GE292/1000))*0.9</f>
        <v>0</v>
      </c>
      <c r="GQ22" s="125">
        <f>IF($B$1="WEC",0,([1]Generation_Budget!GF292/1000))*0.9</f>
        <v>0</v>
      </c>
      <c r="GR22" s="125">
        <f>IF($B$1="WEC",0,([1]Generation_Budget!GG292/1000))*0.9</f>
        <v>0</v>
      </c>
      <c r="GS22" s="125">
        <f>IF($B$1="WEC",0,([1]Generation_Budget!GH292/1000))*0.9</f>
        <v>0</v>
      </c>
      <c r="GT22" s="125">
        <f>IF($B$1="WEC",0,([1]Generation_Budget!GI292/1000))*0.9</f>
        <v>0</v>
      </c>
      <c r="GU22" s="125">
        <f>IF($B$1="WEC",0,([1]Generation_Budget!GJ292/1000))*0.9</f>
        <v>0</v>
      </c>
      <c r="GV22" s="125">
        <f>IF($B$1="WEC",0,([1]Generation_Budget!GK292/1000))*0.9</f>
        <v>0</v>
      </c>
      <c r="GW22" s="125">
        <f>IF($B$1="WEC",0,([1]Generation_Budget!GL292/1000))*0.9</f>
        <v>0</v>
      </c>
      <c r="GX22" s="125">
        <f>IF($B$1="WEC",0,([1]Generation_Budget!GM292/1000))*0.9</f>
        <v>0</v>
      </c>
      <c r="GY22" s="125">
        <f>IF($B$1="WEC",0,([1]Generation_Budget!GN292/1000))*0.9</f>
        <v>0</v>
      </c>
      <c r="GZ22" s="125">
        <f>IF($B$1="WEC",0,([1]Generation_Budget!GO292/1000))*0.9</f>
        <v>0</v>
      </c>
      <c r="HA22" s="125">
        <f>IF($B$1="WEC",0,([1]Generation_Budget!GP292/1000))*0.9</f>
        <v>0</v>
      </c>
      <c r="HB22" s="125">
        <f>IF($B$1="WEC",0,([1]Generation_Budget!GQ292/1000))*0.9</f>
        <v>0</v>
      </c>
      <c r="HC22" s="125">
        <f>IF($B$1="WEC",0,([1]Generation_Budget!GR292/1000))*0.9</f>
        <v>0</v>
      </c>
      <c r="HD22" s="125">
        <f>IF($B$1="WEC",0,([1]Generation_Budget!GS292/1000))*0.9</f>
        <v>0</v>
      </c>
      <c r="HE22" s="125">
        <f>IF($B$1="WEC",0,([1]Generation_Budget!GT292/1000))*0.9</f>
        <v>0</v>
      </c>
      <c r="HF22" s="125">
        <f>IF($B$1="WEC",0,([1]Generation_Budget!GU292/1000))*0.9</f>
        <v>0</v>
      </c>
      <c r="HG22" s="125">
        <f>IF($B$1="WEC",0,([1]Generation_Budget!GV292/1000))*0.9</f>
        <v>0</v>
      </c>
      <c r="HH22" s="125">
        <f>IF($B$1="WEC",0,([1]Generation_Budget!GW292/1000))*0.9</f>
        <v>0</v>
      </c>
      <c r="HI22" s="125">
        <f>IF($B$1="WEC",0,([1]Generation_Budget!GX292/1000))*0.9</f>
        <v>0</v>
      </c>
      <c r="HJ22" s="125">
        <f>IF($B$1="WEC",0,([1]Generation_Budget!GY292/1000))*0.9</f>
        <v>0</v>
      </c>
      <c r="HK22" s="125">
        <f>IF($B$1="WEC",0,([1]Generation_Budget!GZ292/1000))*0.9</f>
        <v>0</v>
      </c>
      <c r="HL22" s="125">
        <f>IF($B$1="WEC",0,([1]Generation_Budget!HA292/1000))*0.9</f>
        <v>0</v>
      </c>
      <c r="HM22" s="125">
        <f>IF($B$1="WEC",0,([1]Generation_Budget!HB292/1000))*0.9</f>
        <v>0</v>
      </c>
      <c r="HN22" s="125">
        <f>IF($B$1="WEC",0,([1]Generation_Budget!HC292/1000))*0.9</f>
        <v>0</v>
      </c>
      <c r="HO22" s="125">
        <f>IF($B$1="WEC",0,([1]Generation_Budget!HD292/1000))*0.9</f>
        <v>0</v>
      </c>
      <c r="HP22" s="125">
        <f>IF($B$1="WEC",0,([1]Generation_Budget!HE292/1000))*0.9</f>
        <v>0</v>
      </c>
      <c r="HQ22" s="125">
        <f>IF($B$1="WEC",0,([1]Generation_Budget!HF292/1000))*0.9</f>
        <v>0</v>
      </c>
      <c r="HR22" s="125">
        <f>IF($B$1="WEC",0,([1]Generation_Budget!HG292/1000))*0.9</f>
        <v>0</v>
      </c>
      <c r="HS22" s="125">
        <f>IF($B$1="WEC",0,([1]Generation_Budget!HH292/1000))*0.9</f>
        <v>0</v>
      </c>
      <c r="HT22" s="125">
        <f>IF($B$1="WEC",0,([1]Generation_Budget!HI292/1000))*0.9</f>
        <v>0</v>
      </c>
      <c r="HU22" s="125">
        <f>IF($B$1="WEC",0,([1]Generation_Budget!HJ292/1000))*0.9</f>
        <v>0</v>
      </c>
      <c r="HV22" s="125">
        <f>IF($B$1="WEC",0,([1]Generation_Budget!HK292/1000))*0.9</f>
        <v>0</v>
      </c>
      <c r="HW22" s="125">
        <f>IF($B$1="WEC",0,([1]Generation_Budget!HL292/1000))*0.9</f>
        <v>0</v>
      </c>
      <c r="HX22" s="125">
        <f>IF($B$1="WEC",0,([1]Generation_Budget!HM292/1000))*0.9</f>
        <v>0</v>
      </c>
      <c r="HY22" s="125">
        <f>IF($B$1="WEC",0,([1]Generation_Budget!HN292/1000))*0.9</f>
        <v>0</v>
      </c>
      <c r="HZ22" s="125">
        <f>IF($B$1="WEC",0,([1]Generation_Budget!HO292/1000))*0.9</f>
        <v>0</v>
      </c>
      <c r="IA22" s="125">
        <f>IF($B$1="WEC",0,([1]Generation_Budget!HP292/1000))*0.9</f>
        <v>0</v>
      </c>
      <c r="IB22" s="125">
        <f>IF($B$1="WEC",0,([1]Generation_Budget!HQ292/1000))*0.9</f>
        <v>0</v>
      </c>
      <c r="IC22" s="125">
        <f>IF($B$1="WEC",0,([1]Generation_Budget!HR292/1000))*0.9</f>
        <v>0</v>
      </c>
      <c r="ID22" s="125">
        <f>IF($B$1="WEC",0,([1]Generation_Budget!HS292/1000))*0.9</f>
        <v>0</v>
      </c>
      <c r="IE22" s="125">
        <f>IF($B$1="WEC",0,([1]Generation_Budget!HT292/1000))*0.9</f>
        <v>0</v>
      </c>
      <c r="IF22" s="125">
        <f>IF($B$1="WEC",0,([1]Generation_Budget!HU292/1000))*0.9</f>
        <v>0</v>
      </c>
      <c r="IG22" s="125">
        <f>IF($B$1="WEC",0,([1]Generation_Budget!HV292/1000))*0.9</f>
        <v>0</v>
      </c>
      <c r="IH22" s="125">
        <f>IF($B$1="WEC",0,([1]Generation_Budget!HW292/1000))*0.9</f>
        <v>0</v>
      </c>
      <c r="II22" s="125">
        <f>IF($B$1="WEC",0,([1]Generation_Budget!HX292/1000))*0.9</f>
        <v>0</v>
      </c>
      <c r="IJ22" s="125">
        <f>IF($B$1="WEC",0,([1]Generation_Budget!HY292/1000))*0.9</f>
        <v>0</v>
      </c>
      <c r="IK22" s="125">
        <f>IF($B$1="WEC",0,([1]Generation_Budget!HZ292/1000))*0.9</f>
        <v>0</v>
      </c>
      <c r="IL22" s="125">
        <f>IF($B$1="WEC",0,([1]Generation_Budget!IA292/1000))*0.9</f>
        <v>0</v>
      </c>
      <c r="IM22" s="125">
        <f>IF($B$1="WEC",0,([1]Generation_Budget!IB292/1000))*0.9</f>
        <v>0</v>
      </c>
      <c r="IN22" s="125">
        <f>IF($B$1="WEC",0,([1]Generation_Budget!IC292/1000))*0.9</f>
        <v>0</v>
      </c>
      <c r="IO22" s="125">
        <f>IF($B$1="WEC",0,([1]Generation_Budget!ID292/1000))*0.9</f>
        <v>0</v>
      </c>
      <c r="IP22" s="125">
        <f>IF($B$1="WEC",0,([1]Generation_Budget!IE292/1000))*0.9</f>
        <v>0</v>
      </c>
      <c r="IQ22" s="125">
        <f>IF($B$1="WEC",0,([1]Generation_Budget!IF292/1000))*0.9</f>
        <v>0</v>
      </c>
      <c r="IR22" s="125">
        <f>IF($B$1="WEC",0,([1]Generation_Budget!IG292/1000))*0.9</f>
        <v>0</v>
      </c>
      <c r="IS22" s="125">
        <f>IF($B$1="WEC",0,([1]Generation_Budget!IH292/1000))*0.9</f>
        <v>0</v>
      </c>
      <c r="IT22" s="125">
        <f>IF($B$1="WEC",0,([1]Generation_Budget!II292/1000))*0.9</f>
        <v>0</v>
      </c>
      <c r="IU22" s="125">
        <f>IF($B$1="WEC",0,([1]Generation_Budget!IJ292/1000))*0.9</f>
        <v>0</v>
      </c>
      <c r="IV22" s="125">
        <f>IF($B$1="WEC",0,([1]Generation_Budget!IK292/1000))*0.9</f>
        <v>0</v>
      </c>
      <c r="IW22" s="125">
        <f>IF($B$1="WEC",0,([1]Generation_Budget!IL292/1000))*0.9</f>
        <v>0</v>
      </c>
      <c r="IX22" s="125">
        <f>IF($B$1="WEC",0,([1]Generation_Budget!IM292/1000))*0.9</f>
        <v>0</v>
      </c>
      <c r="IY22" s="125">
        <f>IF($B$1="WEC",0,([1]Generation_Budget!IN292/1000))*0.9</f>
        <v>0</v>
      </c>
      <c r="IZ22" s="125">
        <f>IF($B$1="WEC",0,([1]Generation_Budget!IO292/1000))*0.9</f>
        <v>0</v>
      </c>
      <c r="JA22" s="125">
        <f>IF($B$1="WEC",0,([1]Generation_Budget!IP292/1000))*0.9</f>
        <v>0</v>
      </c>
      <c r="JB22" s="125">
        <f>IF($B$1="WEC",0,([1]Generation_Budget!IQ292/1000))*0.9</f>
        <v>0</v>
      </c>
      <c r="JC22" s="125">
        <f>IF($B$1="WEC",0,([1]Generation_Budget!IR292/1000))*0.9</f>
        <v>0</v>
      </c>
      <c r="JD22" s="125">
        <f>IF($B$1="WEC",0,([1]Generation_Budget!IS292/1000))*0.9</f>
        <v>0</v>
      </c>
      <c r="JE22" s="125">
        <f>IF($B$1="WEC",0,([1]Generation_Budget!IT292/1000))*0.9</f>
        <v>0</v>
      </c>
      <c r="JF22" s="125">
        <f>IF($B$1="WEC",0,([1]Generation_Budget!IU292/1000))*0.9</f>
        <v>0</v>
      </c>
      <c r="JG22" s="125">
        <f>IF($B$1="WEC",0,([1]Generation_Budget!IV292/1000))*0.9</f>
        <v>0</v>
      </c>
      <c r="JH22" s="125">
        <f>IF($B$1="WEC",0,([1]Generation_Budget!IW292/1000))*0.9</f>
        <v>0</v>
      </c>
      <c r="JI22" s="125">
        <f>IF($B$1="WEC",0,([1]Generation_Budget!IX292/1000))*0.9</f>
        <v>0</v>
      </c>
      <c r="JJ22" s="125">
        <f>IF($B$1="WEC",0,([1]Generation_Budget!IY292/1000))*0.9</f>
        <v>0</v>
      </c>
      <c r="JK22" s="125">
        <f>IF($B$1="WEC",0,([1]Generation_Budget!IZ292/1000))*0.9</f>
        <v>0</v>
      </c>
      <c r="JL22" s="125">
        <f>IF($B$1="WEC",0,([1]Generation_Budget!JA292/1000))*0.9</f>
        <v>0</v>
      </c>
      <c r="JM22" s="125">
        <f>IF($B$1="WEC",0,([1]Generation_Budget!JB292/1000))*0.9</f>
        <v>0</v>
      </c>
      <c r="JN22" s="125">
        <f>IF($B$1="WEC",0,([1]Generation_Budget!JC292/1000))*0.9</f>
        <v>0</v>
      </c>
      <c r="JO22" s="125">
        <f>IF($B$1="WEC",0,([1]Generation_Budget!JD292/1000))*0.9</f>
        <v>0</v>
      </c>
      <c r="JP22" s="125">
        <f>IF($B$1="WEC",0,([1]Generation_Budget!JE292/1000))*0.9</f>
        <v>0</v>
      </c>
      <c r="JQ22" s="125">
        <f>IF($B$1="WEC",0,([1]Generation_Budget!JF292/1000))*0.9</f>
        <v>0</v>
      </c>
      <c r="JR22" s="125">
        <f>IF($B$1="WEC",0,([1]Generation_Budget!JG292/1000))*0.9</f>
        <v>0</v>
      </c>
      <c r="JS22" s="125">
        <f>IF($B$1="WEC",0,([1]Generation_Budget!JH292/1000))*0.9</f>
        <v>0</v>
      </c>
      <c r="JT22" s="125">
        <f>IF($B$1="WEC",0,([1]Generation_Budget!JI292/1000))*0.9</f>
        <v>0</v>
      </c>
      <c r="JU22" s="125">
        <f>IF($B$1="WEC",0,([1]Generation_Budget!JJ292/1000))*0.9</f>
        <v>0</v>
      </c>
      <c r="JV22" s="125">
        <f>IF($B$1="WEC",0,([1]Generation_Budget!JK292/1000))*0.9</f>
        <v>0</v>
      </c>
      <c r="JW22" s="125">
        <f>IF($B$1="WEC",0,([1]Generation_Budget!JL292/1000))*0.9</f>
        <v>0</v>
      </c>
      <c r="JX22" s="125">
        <f>IF($B$1="WEC",0,([1]Generation_Budget!JM292/1000))*0.9</f>
        <v>0</v>
      </c>
      <c r="JY22" s="125">
        <f>IF($B$1="WEC",0,([1]Generation_Budget!JN292/1000))*0.9</f>
        <v>0</v>
      </c>
      <c r="JZ22" s="125">
        <f>IF($B$1="WEC",0,([1]Generation_Budget!JO292/1000))*0.9</f>
        <v>0</v>
      </c>
      <c r="KA22" s="125">
        <f>IF($B$1="WEC",0,([1]Generation_Budget!JP292/1000))*0.9</f>
        <v>0</v>
      </c>
      <c r="KB22" s="125">
        <f>IF($B$1="WEC",0,([1]Generation_Budget!JQ292/1000))*0.9</f>
        <v>0</v>
      </c>
      <c r="KC22" s="125">
        <f>IF($B$1="WEC",0,([1]Generation_Budget!JR292/1000))*0.9</f>
        <v>0</v>
      </c>
      <c r="KD22" s="125">
        <f>IF($B$1="WEC",0,([1]Generation_Budget!JS292/1000))*0.9</f>
        <v>0</v>
      </c>
      <c r="KE22" s="125">
        <f>IF($B$1="WEC",0,([1]Generation_Budget!JT292/1000))*0.9</f>
        <v>0</v>
      </c>
      <c r="KF22" s="125">
        <f>IF($B$1="WEC",0,([1]Generation_Budget!JU292/1000))*0.9</f>
        <v>0</v>
      </c>
      <c r="KG22" s="125">
        <f>IF($B$1="WEC",0,([1]Generation_Budget!JV292/1000))*0.9</f>
        <v>0</v>
      </c>
      <c r="KH22" s="125">
        <f>IF($B$1="WEC",0,([1]Generation_Budget!JW292/1000))*0.9</f>
        <v>0</v>
      </c>
      <c r="KI22" s="125">
        <f>IF($B$1="WEC",0,([1]Generation_Budget!JX292/1000))*0.9</f>
        <v>0</v>
      </c>
      <c r="KJ22" s="125">
        <f>IF($B$1="WEC",0,([1]Generation_Budget!JY292/1000))*0.9</f>
        <v>0</v>
      </c>
      <c r="KK22" s="125">
        <f>IF($B$1="WEC",0,([1]Generation_Budget!JZ292/1000))*0.9</f>
        <v>0</v>
      </c>
      <c r="KL22" s="125">
        <f>IF($B$1="WEC",0,([1]Generation_Budget!KA292/1000))*0.9</f>
        <v>0</v>
      </c>
      <c r="KM22" s="125">
        <f>IF($B$1="WEC",0,([1]Generation_Budget!KB292/1000))*0.9</f>
        <v>0</v>
      </c>
      <c r="KN22" s="125">
        <f>IF($B$1="WEC",0,([1]Generation_Budget!KC292/1000))*0.9</f>
        <v>0</v>
      </c>
      <c r="KO22" s="125">
        <f>IF($B$1="WEC",0,([1]Generation_Budget!KD292/1000))*0.9</f>
        <v>0</v>
      </c>
      <c r="KP22" s="125">
        <f>IF($B$1="WEC",0,([1]Generation_Budget!KE292/1000))*0.9</f>
        <v>0</v>
      </c>
      <c r="KQ22" s="125">
        <f>IF($B$1="WEC",0,([1]Generation_Budget!KF292/1000))*0.9</f>
        <v>0</v>
      </c>
      <c r="KR22" s="125">
        <f>IF($B$1="WEC",0,([1]Generation_Budget!KG292/1000))*0.9</f>
        <v>0</v>
      </c>
      <c r="KS22" s="125">
        <f>IF($B$1="WEC",0,([1]Generation_Budget!KH292/1000))*0.9</f>
        <v>0</v>
      </c>
      <c r="KT22" s="125">
        <f>IF($B$1="WEC",0,([1]Generation_Budget!KI292/1000))*0.9</f>
        <v>0</v>
      </c>
      <c r="KU22" s="125">
        <f>IF($B$1="WEC",0,([1]Generation_Budget!KJ292/1000))*0.9</f>
        <v>0</v>
      </c>
      <c r="KV22" s="125">
        <f>IF($B$1="WEC",0,([1]Generation_Budget!KK292/1000))*0.9</f>
        <v>0</v>
      </c>
      <c r="KW22" s="125">
        <f>IF($B$1="WEC",0,([1]Generation_Budget!KL292/1000))*0.9</f>
        <v>0</v>
      </c>
      <c r="KX22" s="125">
        <f>IF($B$1="WEC",0,([1]Generation_Budget!KM292/1000))*0.9</f>
        <v>0</v>
      </c>
      <c r="KY22" s="125">
        <f>IF($B$1="WEC",0,([1]Generation_Budget!KN292/1000))*0.9</f>
        <v>0</v>
      </c>
      <c r="KZ22" s="125">
        <f>IF($B$1="WEC",0,([1]Generation_Budget!KO292/1000))*0.9</f>
        <v>0</v>
      </c>
      <c r="LA22" s="125">
        <f>IF($B$1="WEC",0,([1]Generation_Budget!KP292/1000))*0.9</f>
        <v>0</v>
      </c>
      <c r="LB22" s="125">
        <f>IF($B$1="WEC",0,([1]Generation_Budget!KQ292/1000))*0.9</f>
        <v>0</v>
      </c>
      <c r="LC22" s="125">
        <f>IF($B$1="WEC",0,([1]Generation_Budget!KR292/1000))*0.9</f>
        <v>0</v>
      </c>
      <c r="LD22" s="125">
        <f>IF($B$1="WEC",0,([1]Generation_Budget!KS292/1000))*0.9</f>
        <v>0</v>
      </c>
      <c r="LE22" s="125">
        <f>IF($B$1="WEC",0,([1]Generation_Budget!KT292/1000))*0.9</f>
        <v>0</v>
      </c>
      <c r="LF22" s="125">
        <f>IF($B$1="WEC",0,([1]Generation_Budget!KU292/1000))*0.9</f>
        <v>0</v>
      </c>
      <c r="LG22" s="125">
        <f>IF($B$1="WEC",0,([1]Generation_Budget!KV292/1000))*0.9</f>
        <v>0</v>
      </c>
      <c r="LH22" s="125">
        <f>IF($B$1="WEC",0,([1]Generation_Budget!KW292/1000))*0.9</f>
        <v>0</v>
      </c>
      <c r="LI22" s="125">
        <f>IF($B$1="WEC",0,([1]Generation_Budget!KX292/1000))*0.9</f>
        <v>0</v>
      </c>
      <c r="LJ22" s="125">
        <f>IF($B$1="WEC",0,([1]Generation_Budget!KY292/1000))*0.9</f>
        <v>0</v>
      </c>
      <c r="LK22" s="125">
        <f>IF($B$1="WEC",0,([1]Generation_Budget!KZ292/1000))*0.9</f>
        <v>0</v>
      </c>
      <c r="LL22" s="125">
        <f>IF($B$1="WEC",0,([1]Generation_Budget!LA292/1000))*0.9</f>
        <v>0</v>
      </c>
      <c r="LM22" s="125">
        <f>IF($B$1="WEC",0,([1]Generation_Budget!LB292/1000))*0.9</f>
        <v>0</v>
      </c>
      <c r="LN22" s="125">
        <f>IF($B$1="WEC",0,([1]Generation_Budget!LC292/1000))*0.9</f>
        <v>0</v>
      </c>
      <c r="LO22" s="125">
        <f>IF($B$1="WEC",0,([1]Generation_Budget!LD292/1000))*0.9</f>
        <v>0</v>
      </c>
      <c r="LP22" s="125">
        <f>IF($B$1="WEC",0,([1]Generation_Budget!LE292/1000))*0.9</f>
        <v>0</v>
      </c>
      <c r="LQ22" s="125">
        <f>IF($B$1="WEC",0,([1]Generation_Budget!LF292/1000))*0.9</f>
        <v>0</v>
      </c>
      <c r="LR22" s="125">
        <f>IF($B$1="WEC",0,([1]Generation_Budget!LG292/1000))*0.9</f>
        <v>0</v>
      </c>
      <c r="LS22" s="125">
        <f>IF($B$1="WEC",0,([1]Generation_Budget!LH292/1000))*0.9</f>
        <v>0</v>
      </c>
      <c r="LT22" s="125">
        <f>IF($B$1="WEC",0,([1]Generation_Budget!LI292/1000))*0.9</f>
        <v>0</v>
      </c>
      <c r="LU22" s="125">
        <f>IF($B$1="WEC",0,([1]Generation_Budget!LJ292/1000))*0.9</f>
        <v>0</v>
      </c>
      <c r="LV22" s="125">
        <f>IF($B$1="WEC",0,([1]Generation_Budget!LK292/1000))*0.9</f>
        <v>0</v>
      </c>
      <c r="LW22" s="125">
        <f>IF($B$1="WEC",0,([1]Generation_Budget!LL292/1000))*0.9</f>
        <v>0</v>
      </c>
      <c r="LX22" s="125">
        <f>IF($B$1="WEC",0,([1]Generation_Budget!LM292/1000))*0.9</f>
        <v>0</v>
      </c>
      <c r="LY22" s="125">
        <f>IF($B$1="WEC",0,([1]Generation_Budget!LN292/1000))*0.9</f>
        <v>0</v>
      </c>
      <c r="LZ22" s="125">
        <f>IF($B$1="WEC",0,([1]Generation_Budget!LO292/1000))*0.9</f>
        <v>0</v>
      </c>
      <c r="MA22" s="125">
        <f>IF($B$1="WEC",0,([1]Generation_Budget!LP292/1000))*0.9</f>
        <v>0</v>
      </c>
      <c r="MB22" s="125">
        <f>IF($B$1="WEC",0,([1]Generation_Budget!LQ292/1000))*0.9</f>
        <v>0</v>
      </c>
      <c r="MC22" s="125">
        <f>IF($B$1="WEC",0,([1]Generation_Budget!LR292/1000))*0.9</f>
        <v>0</v>
      </c>
      <c r="MD22" s="125">
        <f>IF($B$1="WEC",0,([1]Generation_Budget!LS292/1000))*0.9</f>
        <v>0</v>
      </c>
      <c r="ME22" s="125">
        <f>IF($B$1="WEC",0,([1]Generation_Budget!LT292/1000))*0.9</f>
        <v>0</v>
      </c>
      <c r="MF22" s="125">
        <f>IF($B$1="WEC",0,([1]Generation_Budget!LU292/1000))*0.9</f>
        <v>0</v>
      </c>
      <c r="MG22" s="125">
        <f>IF($B$1="WEC",0,([1]Generation_Budget!LV292/1000))*0.9</f>
        <v>0</v>
      </c>
      <c r="MH22" s="125">
        <f>IF($B$1="WEC",0,([1]Generation_Budget!LW292/1000))*0.9</f>
        <v>0</v>
      </c>
      <c r="MI22" s="125">
        <f>IF($B$1="WEC",0,([1]Generation_Budget!LX292/1000))*0.9</f>
        <v>0</v>
      </c>
      <c r="MJ22" s="125">
        <f>IF($B$1="WEC",0,([1]Generation_Budget!LY292/1000))*0.9</f>
        <v>0</v>
      </c>
      <c r="MK22" s="125">
        <f>IF($B$1="WEC",0,([1]Generation_Budget!LZ292/1000))*0.9</f>
        <v>0</v>
      </c>
      <c r="ML22" s="125">
        <f>IF($B$1="WEC",0,([1]Generation_Budget!MA292/1000))*0.9</f>
        <v>0</v>
      </c>
      <c r="MM22" s="125">
        <f>IF($B$1="WEC",0,([1]Generation_Budget!MB292/1000))*0.9</f>
        <v>0</v>
      </c>
      <c r="MN22" s="125">
        <f>IF($B$1="WEC",0,([1]Generation_Budget!MC292/1000))*0.9</f>
        <v>0</v>
      </c>
      <c r="MO22" s="125">
        <f>IF($B$1="WEC",0,([1]Generation_Budget!MD292/1000))*0.9</f>
        <v>0</v>
      </c>
      <c r="MP22" s="125">
        <f>IF($B$1="WEC",0,([1]Generation_Budget!ME292/1000))*0.9</f>
        <v>0</v>
      </c>
      <c r="MQ22" s="125">
        <f>IF($B$1="WEC",0,([1]Generation_Budget!MF292/1000))*0.9</f>
        <v>0</v>
      </c>
      <c r="MR22" s="125">
        <f>IF($B$1="WEC",0,([1]Generation_Budget!MG292/1000))*0.9</f>
        <v>0</v>
      </c>
      <c r="MS22" s="125">
        <f>IF($B$1="WEC",0,([1]Generation_Budget!MH292/1000))*0.9</f>
        <v>0</v>
      </c>
      <c r="MT22" s="125">
        <f>IF($B$1="WEC",0,([1]Generation_Budget!MI292/1000))*0.9</f>
        <v>0</v>
      </c>
      <c r="MU22" s="125">
        <f>IF($B$1="WEC",0,([1]Generation_Budget!MJ292/1000))*0.9</f>
        <v>0</v>
      </c>
      <c r="MV22" s="125">
        <f>IF($B$1="WEC",0,([1]Generation_Budget!MK292/1000))*0.9</f>
        <v>0</v>
      </c>
      <c r="MW22" s="125">
        <f>IF($B$1="WEC",0,([1]Generation_Budget!ML292/1000))*0.9</f>
        <v>0</v>
      </c>
      <c r="MX22" s="125">
        <f>IF($B$1="WEC",0,([1]Generation_Budget!MM292/1000))*0.9</f>
        <v>0</v>
      </c>
      <c r="MY22" s="125">
        <f>IF($B$1="WEC",0,([1]Generation_Budget!MN292/1000))*0.9</f>
        <v>0</v>
      </c>
    </row>
    <row r="23" spans="1:363" x14ac:dyDescent="0.25">
      <c r="A23" s="175"/>
      <c r="B23" s="107" t="s">
        <v>217</v>
      </c>
      <c r="C23" s="4" t="s">
        <v>211</v>
      </c>
      <c r="D23" s="22"/>
      <c r="E23" s="22"/>
      <c r="F23" s="22"/>
      <c r="G23" s="22"/>
      <c r="H23" s="22"/>
      <c r="I23" s="22"/>
      <c r="J23" s="22"/>
      <c r="K23" s="22"/>
      <c r="L23" s="22"/>
      <c r="M23" s="22"/>
      <c r="N23" s="22"/>
      <c r="O23" s="125">
        <f>IF($B$1="WEC",0,INDEX(LOOKUPS!$B$2:$H$16,MATCH(REC_SALES_FCST!$B$1,LOOKUPS!$B$2:$B$16,0),7))*SUM(STD_OFFER_RECs!Z7:AK7)</f>
        <v>0</v>
      </c>
      <c r="P23" s="22"/>
      <c r="Q23" s="22"/>
      <c r="R23" s="22"/>
      <c r="S23" s="22"/>
      <c r="T23" s="22"/>
      <c r="U23" s="22"/>
      <c r="V23" s="22"/>
      <c r="W23" s="22"/>
      <c r="X23" s="22"/>
      <c r="Y23" s="22"/>
      <c r="Z23" s="22"/>
      <c r="AA23" s="125">
        <f>IF($B$1="WEC",0,INDEX(LOOKUPS!$B$2:$H$16,MATCH(REC_SALES_FCST!$B$1,LOOKUPS!$B$2:$B$16,0),7))*SUM(STD_OFFER_RECs!AL7:AW7)</f>
        <v>0</v>
      </c>
      <c r="AB23" s="22"/>
      <c r="AC23" s="22"/>
      <c r="AD23" s="22"/>
      <c r="AE23" s="22"/>
      <c r="AF23" s="22"/>
      <c r="AG23" s="22"/>
      <c r="AH23" s="22"/>
      <c r="AI23" s="22"/>
      <c r="AJ23" s="22"/>
      <c r="AK23" s="22"/>
      <c r="AL23" s="22"/>
      <c r="AM23" s="125">
        <f>IF($B$1="WEC",0,INDEX(LOOKUPS!$B$2:$H$16,MATCH(REC_SALES_FCST!$B$1,LOOKUPS!$B$2:$B$16,0),7))*SUM(STD_OFFER_RECs!AX7:BI7)</f>
        <v>0</v>
      </c>
      <c r="AN23" s="22"/>
      <c r="AO23" s="22"/>
      <c r="AP23" s="22"/>
      <c r="AQ23" s="22"/>
      <c r="AR23" s="22"/>
      <c r="AS23" s="22"/>
      <c r="AT23" s="22"/>
      <c r="AU23" s="22"/>
      <c r="AV23" s="22"/>
      <c r="AW23" s="22"/>
      <c r="AX23" s="22"/>
      <c r="AY23" s="125">
        <f>IF($B$1="WEC",0,INDEX(LOOKUPS!$B$2:$H$16,MATCH(REC_SALES_FCST!$B$1,LOOKUPS!$B$2:$B$16,0),7))*SUM(STD_OFFER_RECs!BJ7:BU7)</f>
        <v>0</v>
      </c>
      <c r="AZ23" s="22"/>
      <c r="BA23" s="22"/>
      <c r="BB23" s="22"/>
      <c r="BC23" s="22"/>
      <c r="BD23" s="22"/>
      <c r="BE23" s="22"/>
      <c r="BF23" s="22"/>
      <c r="BG23" s="22"/>
      <c r="BH23" s="22"/>
      <c r="BI23" s="22"/>
      <c r="BJ23" s="22"/>
      <c r="BK23" s="125">
        <f>IF($B$1="WEC",0,INDEX(LOOKUPS!$B$2:$H$16,MATCH(REC_SALES_FCST!$B$1,LOOKUPS!$B$2:$B$16,0),7))*SUM(STD_OFFER_RECs!BV7:CG7)</f>
        <v>0</v>
      </c>
      <c r="BL23" s="22"/>
      <c r="BM23" s="22"/>
      <c r="BN23" s="22"/>
      <c r="BO23" s="22"/>
      <c r="BP23" s="22"/>
      <c r="BQ23" s="22"/>
      <c r="BR23" s="22"/>
      <c r="BS23" s="22"/>
      <c r="BT23" s="22"/>
      <c r="BU23" s="22"/>
      <c r="BV23" s="22"/>
      <c r="BW23" s="125">
        <f>IF($B$1="WEC",0,INDEX(LOOKUPS!$B$2:$H$16,MATCH(REC_SALES_FCST!$B$1,LOOKUPS!$B$2:$B$16,0),7))*SUM(STD_OFFER_RECs!CH7:CS7)</f>
        <v>0</v>
      </c>
      <c r="BX23" s="22"/>
      <c r="BY23" s="22"/>
      <c r="BZ23" s="22"/>
      <c r="CA23" s="22"/>
      <c r="CB23" s="22"/>
      <c r="CC23" s="22"/>
      <c r="CD23" s="22"/>
      <c r="CE23" s="22"/>
      <c r="CF23" s="22"/>
      <c r="CG23" s="22"/>
      <c r="CH23" s="22"/>
      <c r="CI23" s="125">
        <f>IF($B$1="WEC",0,INDEX(LOOKUPS!$B$2:$H$16,MATCH(REC_SALES_FCST!$B$1,LOOKUPS!$B$2:$B$16,0),7))*SUM(STD_OFFER_RECs!CT7:DE7)</f>
        <v>0</v>
      </c>
      <c r="CJ23" s="22"/>
      <c r="CK23" s="22"/>
      <c r="CL23" s="22"/>
      <c r="CM23" s="22"/>
      <c r="CN23" s="22"/>
      <c r="CO23" s="22"/>
      <c r="CP23" s="22"/>
      <c r="CQ23" s="22"/>
      <c r="CR23" s="22"/>
      <c r="CS23" s="22"/>
      <c r="CT23" s="22"/>
      <c r="CU23" s="125">
        <f>IF($B$1="WEC",0,INDEX(LOOKUPS!$B$2:$H$16,MATCH(REC_SALES_FCST!$B$1,LOOKUPS!$B$2:$B$16,0),7))*SUM(STD_OFFER_RECs!DF7:DQ7)</f>
        <v>0</v>
      </c>
      <c r="CV23" s="22"/>
      <c r="CW23" s="22"/>
      <c r="CX23" s="22"/>
      <c r="CY23" s="22"/>
      <c r="CZ23" s="22"/>
      <c r="DA23" s="22"/>
      <c r="DB23" s="22"/>
      <c r="DC23" s="22"/>
      <c r="DD23" s="22"/>
      <c r="DE23" s="22"/>
      <c r="DF23" s="22"/>
      <c r="DG23" s="125">
        <f>IF($B$1="WEC",0,INDEX(LOOKUPS!$B$2:$H$16,MATCH(REC_SALES_FCST!$B$1,LOOKUPS!$B$2:$B$16,0),7))*SUM(STD_OFFER_RECs!DR7:EC7)</f>
        <v>0</v>
      </c>
      <c r="DH23" s="22"/>
      <c r="DI23" s="22"/>
      <c r="DJ23" s="22"/>
      <c r="DK23" s="22"/>
      <c r="DL23" s="22"/>
      <c r="DM23" s="22"/>
      <c r="DN23" s="22"/>
      <c r="DO23" s="22"/>
      <c r="DP23" s="22"/>
      <c r="DQ23" s="22"/>
      <c r="DR23" s="22"/>
      <c r="DS23" s="125">
        <f>IF($B$1="WEC",0,INDEX(LOOKUPS!$B$2:$H$16,MATCH(REC_SALES_FCST!$B$1,LOOKUPS!$B$2:$B$16,0),7))*SUM(STD_OFFER_RECs!ED7:EO7)</f>
        <v>0</v>
      </c>
      <c r="DT23" s="22"/>
      <c r="DU23" s="22"/>
      <c r="DV23" s="22"/>
      <c r="DW23" s="22"/>
      <c r="DX23" s="22"/>
      <c r="DY23" s="22"/>
      <c r="DZ23" s="22"/>
      <c r="EA23" s="22"/>
      <c r="EB23" s="22"/>
      <c r="EC23" s="22"/>
      <c r="ED23" s="22"/>
      <c r="EE23" s="125">
        <f>IF($B$1="WEC",0,INDEX(LOOKUPS!$B$2:$H$16,MATCH(REC_SALES_FCST!$B$1,LOOKUPS!$B$2:$B$16,0),7))*SUM(STD_OFFER_RECs!EP7:FA7)</f>
        <v>0</v>
      </c>
      <c r="EF23" s="22"/>
      <c r="EG23" s="22"/>
      <c r="EH23" s="22"/>
      <c r="EI23" s="22"/>
      <c r="EJ23" s="22"/>
      <c r="EK23" s="22"/>
      <c r="EL23" s="22"/>
      <c r="EM23" s="22"/>
      <c r="EN23" s="22"/>
      <c r="EO23" s="22"/>
      <c r="EP23" s="22"/>
      <c r="EQ23" s="125">
        <f>IF($B$1="WEC",0,INDEX(LOOKUPS!$B$2:$H$16,MATCH(REC_SALES_FCST!$B$1,LOOKUPS!$B$2:$B$16,0),7))*SUM(STD_OFFER_RECs!FB7:FM7)</f>
        <v>0</v>
      </c>
      <c r="ER23" s="22"/>
      <c r="ES23" s="22"/>
      <c r="ET23" s="22"/>
      <c r="EU23" s="22"/>
      <c r="EV23" s="22"/>
      <c r="EW23" s="22"/>
      <c r="EX23" s="22"/>
      <c r="EY23" s="22"/>
      <c r="EZ23" s="22"/>
      <c r="FA23" s="22"/>
      <c r="FB23" s="22"/>
      <c r="FC23" s="125">
        <f>IF($B$1="WEC",0,INDEX(LOOKUPS!$B$2:$H$16,MATCH(REC_SALES_FCST!$B$1,LOOKUPS!$B$2:$B$16,0),7))*SUM(STD_OFFER_RECs!FN7:FY7)</f>
        <v>0</v>
      </c>
      <c r="FD23" s="22"/>
      <c r="FE23" s="22"/>
      <c r="FF23" s="22"/>
      <c r="FG23" s="22"/>
      <c r="FH23" s="22"/>
      <c r="FI23" s="22"/>
      <c r="FJ23" s="22"/>
      <c r="FK23" s="22"/>
      <c r="FL23" s="22"/>
      <c r="FM23" s="22"/>
      <c r="FN23" s="22"/>
      <c r="FO23" s="125">
        <f>IF($B$1="WEC",0,INDEX(LOOKUPS!$B$2:$H$16,MATCH(REC_SALES_FCST!$B$1,LOOKUPS!$B$2:$B$16,0),7))*SUM(STD_OFFER_RECs!FZ7:GK7)</f>
        <v>0</v>
      </c>
      <c r="FP23" s="22"/>
      <c r="FQ23" s="22"/>
      <c r="FR23" s="22"/>
      <c r="FS23" s="22"/>
      <c r="FT23" s="22"/>
      <c r="FU23" s="22"/>
      <c r="FV23" s="22"/>
      <c r="FW23" s="22"/>
      <c r="FX23" s="22"/>
      <c r="FY23" s="22"/>
      <c r="FZ23" s="22"/>
      <c r="GA23" s="125">
        <f>IF($B$1="WEC",0,INDEX(LOOKUPS!$B$2:$H$16,MATCH(REC_SALES_FCST!$B$1,LOOKUPS!$B$2:$B$16,0),7))*SUM(STD_OFFER_RECs!GL7:GW7)</f>
        <v>0</v>
      </c>
      <c r="GB23" s="22"/>
      <c r="GC23" s="22"/>
      <c r="GD23" s="22"/>
      <c r="GE23" s="22"/>
      <c r="GF23" s="22"/>
      <c r="GG23" s="22"/>
      <c r="GH23" s="22"/>
      <c r="GI23" s="22"/>
      <c r="GJ23" s="22"/>
      <c r="GK23" s="22"/>
      <c r="GL23" s="22"/>
      <c r="GM23" s="125">
        <f>IF($B$1="WEC",0,INDEX(LOOKUPS!$B$2:$H$16,MATCH(REC_SALES_FCST!$B$1,LOOKUPS!$B$2:$B$16,0),7))*SUM(STD_OFFER_RECs!GX7:HI7)</f>
        <v>0</v>
      </c>
      <c r="GN23" s="22"/>
      <c r="GO23" s="22"/>
      <c r="GP23" s="22"/>
      <c r="GQ23" s="22"/>
      <c r="GR23" s="22"/>
      <c r="GS23" s="22"/>
      <c r="GT23" s="22"/>
      <c r="GU23" s="22"/>
      <c r="GV23" s="22"/>
      <c r="GW23" s="22"/>
      <c r="GX23" s="22"/>
      <c r="GY23" s="125">
        <f>IF($B$1="WEC",0,INDEX(LOOKUPS!$B$2:$H$16,MATCH(REC_SALES_FCST!$B$1,LOOKUPS!$B$2:$B$16,0),7))*SUM(STD_OFFER_RECs!HJ7:HU7)</f>
        <v>0</v>
      </c>
      <c r="GZ23" s="22"/>
      <c r="HA23" s="22"/>
      <c r="HB23" s="22"/>
      <c r="HC23" s="22"/>
      <c r="HD23" s="22"/>
      <c r="HE23" s="22"/>
      <c r="HF23" s="22"/>
      <c r="HG23" s="22"/>
      <c r="HH23" s="22"/>
      <c r="HI23" s="22"/>
      <c r="HJ23" s="22"/>
      <c r="HK23" s="125">
        <f>IF($B$1="WEC",0,INDEX(LOOKUPS!$B$2:$H$16,MATCH(REC_SALES_FCST!$B$1,LOOKUPS!$B$2:$B$16,0),7))*SUM(STD_OFFER_RECs!HV7:IG7)</f>
        <v>0</v>
      </c>
      <c r="HL23" s="22"/>
      <c r="HM23" s="22"/>
      <c r="HN23" s="22"/>
      <c r="HO23" s="22"/>
      <c r="HP23" s="22"/>
      <c r="HQ23" s="22"/>
      <c r="HR23" s="22"/>
      <c r="HS23" s="22"/>
      <c r="HT23" s="22"/>
      <c r="HU23" s="22"/>
      <c r="HV23" s="22"/>
      <c r="HW23" s="125">
        <f>IF($B$1="WEC",0,INDEX(LOOKUPS!$B$2:$H$16,MATCH(REC_SALES_FCST!$B$1,LOOKUPS!$B$2:$B$16,0),7))*SUM(STD_OFFER_RECs!IH7:IS7)</f>
        <v>0</v>
      </c>
      <c r="HX23" s="22"/>
      <c r="HY23" s="22"/>
      <c r="HZ23" s="22"/>
      <c r="IA23" s="22"/>
      <c r="IB23" s="22"/>
      <c r="IC23" s="22"/>
      <c r="ID23" s="22"/>
      <c r="IE23" s="22"/>
      <c r="IF23" s="22"/>
      <c r="IG23" s="22"/>
      <c r="IH23" s="22"/>
      <c r="II23" s="125">
        <f>IF($B$1="WEC",0,INDEX(LOOKUPS!$B$2:$H$16,MATCH(REC_SALES_FCST!$B$1,LOOKUPS!$B$2:$B$16,0),7))*SUM(STD_OFFER_RECs!IT7:JE7)</f>
        <v>0</v>
      </c>
      <c r="IJ23" s="22"/>
      <c r="IK23" s="22"/>
      <c r="IL23" s="22"/>
      <c r="IM23" s="22"/>
      <c r="IN23" s="22"/>
      <c r="IO23" s="22"/>
      <c r="IP23" s="22"/>
      <c r="IQ23" s="22"/>
      <c r="IR23" s="22"/>
      <c r="IS23" s="22"/>
      <c r="IT23" s="22"/>
      <c r="IU23" s="125">
        <f>IF($B$1="WEC",0,INDEX(LOOKUPS!$B$2:$H$16,MATCH(REC_SALES_FCST!$B$1,LOOKUPS!$B$2:$B$16,0),7))*SUM(STD_OFFER_RECs!JF7:JQ7)</f>
        <v>0</v>
      </c>
      <c r="IV23" s="22"/>
      <c r="IW23" s="22"/>
      <c r="IX23" s="22"/>
      <c r="IY23" s="22"/>
      <c r="IZ23" s="22"/>
      <c r="JA23" s="22"/>
      <c r="JB23" s="22"/>
      <c r="JC23" s="22"/>
      <c r="JD23" s="22"/>
      <c r="JE23" s="22"/>
      <c r="JF23" s="22"/>
      <c r="JG23" s="125">
        <f>IF($B$1="WEC",0,INDEX(LOOKUPS!$B$2:$H$16,MATCH(REC_SALES_FCST!$B$1,LOOKUPS!$B$2:$B$16,0),7))*SUM(STD_OFFER_RECs!JR7:KC7)</f>
        <v>0</v>
      </c>
      <c r="JH23" s="22"/>
      <c r="JI23" s="22"/>
      <c r="JJ23" s="22"/>
      <c r="JK23" s="22"/>
      <c r="JL23" s="22"/>
      <c r="JM23" s="22"/>
      <c r="JN23" s="22"/>
      <c r="JO23" s="22"/>
      <c r="JP23" s="22"/>
      <c r="JQ23" s="22"/>
      <c r="JR23" s="22"/>
      <c r="JS23" s="125">
        <f>IF($B$1="WEC",0,INDEX(LOOKUPS!$B$2:$H$16,MATCH(REC_SALES_FCST!$B$1,LOOKUPS!$B$2:$B$16,0),7))*SUM(STD_OFFER_RECs!KD7:KO7)</f>
        <v>0</v>
      </c>
      <c r="JT23" s="22"/>
      <c r="JU23" s="22"/>
      <c r="JV23" s="22"/>
      <c r="JW23" s="22"/>
      <c r="JX23" s="22"/>
      <c r="JY23" s="22"/>
      <c r="JZ23" s="22"/>
      <c r="KA23" s="22"/>
      <c r="KB23" s="22"/>
      <c r="KC23" s="22"/>
      <c r="KD23" s="22"/>
      <c r="KE23" s="125">
        <f>IF($B$1="WEC",0,INDEX(LOOKUPS!$B$2:$H$16,MATCH(REC_SALES_FCST!$B$1,LOOKUPS!$B$2:$B$16,0),7))*SUM(STD_OFFER_RECs!KP7:LA7)</f>
        <v>0</v>
      </c>
      <c r="KF23" s="22"/>
      <c r="KG23" s="22"/>
      <c r="KH23" s="22"/>
      <c r="KI23" s="22"/>
      <c r="KJ23" s="22"/>
      <c r="KK23" s="22"/>
      <c r="KL23" s="22"/>
      <c r="KM23" s="22"/>
      <c r="KN23" s="22"/>
      <c r="KO23" s="22"/>
      <c r="KP23" s="22"/>
      <c r="KQ23" s="125">
        <f>IF($B$1="WEC",0,INDEX(LOOKUPS!$B$2:$H$16,MATCH(REC_SALES_FCST!$B$1,LOOKUPS!$B$2:$B$16,0),7))*SUM(STD_OFFER_RECs!LB7:LM7)</f>
        <v>0</v>
      </c>
      <c r="KR23" s="22"/>
      <c r="KS23" s="22"/>
      <c r="KT23" s="22"/>
      <c r="KU23" s="22"/>
      <c r="KV23" s="22"/>
      <c r="KW23" s="22"/>
      <c r="KX23" s="22"/>
      <c r="KY23" s="22"/>
      <c r="KZ23" s="22"/>
      <c r="LA23" s="22"/>
      <c r="LB23" s="22"/>
      <c r="LC23" s="125">
        <f>IF($B$1="WEC",0,INDEX(LOOKUPS!$B$2:$H$16,MATCH(REC_SALES_FCST!$B$1,LOOKUPS!$B$2:$B$16,0),7))*SUM(STD_OFFER_RECs!LN7:LY7)</f>
        <v>0</v>
      </c>
      <c r="LD23" s="22"/>
      <c r="LE23" s="22"/>
      <c r="LF23" s="22"/>
      <c r="LG23" s="22"/>
      <c r="LH23" s="22"/>
      <c r="LI23" s="22"/>
      <c r="LJ23" s="22"/>
      <c r="LK23" s="22"/>
      <c r="LL23" s="22"/>
      <c r="LM23" s="22"/>
      <c r="LN23" s="22"/>
      <c r="LO23" s="125">
        <f>IF($B$1="WEC",0,INDEX(LOOKUPS!$B$2:$H$16,MATCH(REC_SALES_FCST!$B$1,LOOKUPS!$B$2:$B$16,0),7))*SUM(STD_OFFER_RECs!LZ7:MK7)</f>
        <v>0</v>
      </c>
      <c r="LP23" s="22"/>
      <c r="LQ23" s="22"/>
      <c r="LR23" s="22"/>
      <c r="LS23" s="22"/>
      <c r="LT23" s="22"/>
      <c r="LU23" s="22"/>
      <c r="LV23" s="22"/>
      <c r="LW23" s="22"/>
      <c r="LX23" s="22"/>
      <c r="LY23" s="22"/>
      <c r="LZ23" s="22"/>
      <c r="MA23" s="125">
        <f>IF($B$1="WEC",0,INDEX(LOOKUPS!$B$2:$H$16,MATCH(REC_SALES_FCST!$B$1,LOOKUPS!$B$2:$B$16,0),7))*SUM(STD_OFFER_RECs!ML7:MW7)</f>
        <v>0</v>
      </c>
      <c r="MB23" s="22"/>
      <c r="MC23" s="22"/>
      <c r="MD23" s="22"/>
      <c r="ME23" s="22"/>
      <c r="MF23" s="22"/>
      <c r="MG23" s="22"/>
      <c r="MH23" s="22"/>
      <c r="MI23" s="22"/>
      <c r="MJ23" s="22"/>
      <c r="MK23" s="22"/>
      <c r="ML23" s="22"/>
      <c r="MM23" s="125">
        <f>IF($B$1="WEC",0,INDEX(LOOKUPS!$B$2:$H$16,MATCH(REC_SALES_FCST!$B$1,LOOKUPS!$B$2:$B$16,0),7))*SUM(STD_OFFER_RECs!MX7:NI7)</f>
        <v>0</v>
      </c>
      <c r="MN23" s="22"/>
      <c r="MO23" s="22"/>
      <c r="MP23" s="22"/>
      <c r="MQ23" s="22"/>
      <c r="MR23" s="22"/>
      <c r="MS23" s="22"/>
      <c r="MT23" s="22"/>
      <c r="MU23" s="22"/>
      <c r="MV23" s="22"/>
      <c r="MW23" s="22"/>
      <c r="MX23" s="22"/>
      <c r="MY23" s="125">
        <f>IF($B$1="WEC",0,INDEX(LOOKUPS!$B$2:$H$16,MATCH(REC_SALES_FCST!$B$1,LOOKUPS!$B$2:$B$16,0),7))*SUM(STD_OFFER_RECs!NJ7:NU7)</f>
        <v>0</v>
      </c>
    </row>
    <row r="24" spans="1:363" x14ac:dyDescent="0.25">
      <c r="A24" s="175"/>
      <c r="B24" s="116" t="s">
        <v>155</v>
      </c>
      <c r="C24" s="12"/>
      <c r="D24" s="117">
        <f t="shared" ref="D24" si="392">+SUM(D12:D23)</f>
        <v>0</v>
      </c>
      <c r="E24" s="117">
        <f t="shared" ref="E24:P24" si="393">+SUM(E12:E23)</f>
        <v>0</v>
      </c>
      <c r="F24" s="117">
        <f t="shared" si="393"/>
        <v>0</v>
      </c>
      <c r="G24" s="117">
        <f t="shared" si="393"/>
        <v>0</v>
      </c>
      <c r="H24" s="117">
        <f t="shared" si="393"/>
        <v>0</v>
      </c>
      <c r="I24" s="117">
        <f t="shared" si="393"/>
        <v>0</v>
      </c>
      <c r="J24" s="117">
        <f t="shared" si="393"/>
        <v>0</v>
      </c>
      <c r="K24" s="117">
        <f t="shared" si="393"/>
        <v>0</v>
      </c>
      <c r="L24" s="117">
        <f t="shared" si="393"/>
        <v>0</v>
      </c>
      <c r="M24" s="117">
        <f t="shared" si="393"/>
        <v>0</v>
      </c>
      <c r="N24" s="117">
        <f t="shared" si="393"/>
        <v>0</v>
      </c>
      <c r="O24" s="117">
        <f t="shared" si="393"/>
        <v>0</v>
      </c>
      <c r="P24" s="117">
        <f t="shared" si="393"/>
        <v>0</v>
      </c>
      <c r="Q24" s="117">
        <f t="shared" ref="Q24:CB24" si="394">+SUM(Q12:Q23)</f>
        <v>0</v>
      </c>
      <c r="R24" s="117">
        <f t="shared" si="394"/>
        <v>0</v>
      </c>
      <c r="S24" s="117">
        <f t="shared" si="394"/>
        <v>0</v>
      </c>
      <c r="T24" s="117">
        <f t="shared" si="394"/>
        <v>0</v>
      </c>
      <c r="U24" s="117">
        <f t="shared" si="394"/>
        <v>0</v>
      </c>
      <c r="V24" s="117">
        <f t="shared" si="394"/>
        <v>0</v>
      </c>
      <c r="W24" s="117">
        <f t="shared" si="394"/>
        <v>0</v>
      </c>
      <c r="X24" s="117">
        <f t="shared" si="394"/>
        <v>0</v>
      </c>
      <c r="Y24" s="117">
        <f t="shared" si="394"/>
        <v>0</v>
      </c>
      <c r="Z24" s="117">
        <f t="shared" si="394"/>
        <v>0</v>
      </c>
      <c r="AA24" s="117">
        <f t="shared" si="394"/>
        <v>0</v>
      </c>
      <c r="AB24" s="117">
        <f t="shared" si="394"/>
        <v>0</v>
      </c>
      <c r="AC24" s="117">
        <f t="shared" si="394"/>
        <v>0</v>
      </c>
      <c r="AD24" s="117">
        <f t="shared" si="394"/>
        <v>0</v>
      </c>
      <c r="AE24" s="117">
        <f t="shared" si="394"/>
        <v>0</v>
      </c>
      <c r="AF24" s="117">
        <f t="shared" si="394"/>
        <v>0</v>
      </c>
      <c r="AG24" s="117">
        <f t="shared" si="394"/>
        <v>0</v>
      </c>
      <c r="AH24" s="117">
        <f t="shared" si="394"/>
        <v>0</v>
      </c>
      <c r="AI24" s="117">
        <f t="shared" si="394"/>
        <v>0</v>
      </c>
      <c r="AJ24" s="117">
        <f t="shared" si="394"/>
        <v>0</v>
      </c>
      <c r="AK24" s="117">
        <f t="shared" si="394"/>
        <v>0</v>
      </c>
      <c r="AL24" s="117">
        <f t="shared" si="394"/>
        <v>0</v>
      </c>
      <c r="AM24" s="117">
        <f t="shared" si="394"/>
        <v>0</v>
      </c>
      <c r="AN24" s="117">
        <f t="shared" si="394"/>
        <v>0</v>
      </c>
      <c r="AO24" s="117">
        <f t="shared" si="394"/>
        <v>0</v>
      </c>
      <c r="AP24" s="117">
        <f t="shared" si="394"/>
        <v>0</v>
      </c>
      <c r="AQ24" s="117">
        <f t="shared" si="394"/>
        <v>0</v>
      </c>
      <c r="AR24" s="117">
        <f t="shared" si="394"/>
        <v>0</v>
      </c>
      <c r="AS24" s="117">
        <f t="shared" si="394"/>
        <v>0</v>
      </c>
      <c r="AT24" s="117">
        <f t="shared" si="394"/>
        <v>0</v>
      </c>
      <c r="AU24" s="117">
        <f t="shared" si="394"/>
        <v>0</v>
      </c>
      <c r="AV24" s="117">
        <f t="shared" si="394"/>
        <v>0</v>
      </c>
      <c r="AW24" s="117">
        <f t="shared" si="394"/>
        <v>0</v>
      </c>
      <c r="AX24" s="117">
        <f t="shared" si="394"/>
        <v>0</v>
      </c>
      <c r="AY24" s="117">
        <f t="shared" si="394"/>
        <v>0</v>
      </c>
      <c r="AZ24" s="117">
        <f t="shared" si="394"/>
        <v>0</v>
      </c>
      <c r="BA24" s="117">
        <f t="shared" si="394"/>
        <v>0</v>
      </c>
      <c r="BB24" s="117">
        <f t="shared" si="394"/>
        <v>0</v>
      </c>
      <c r="BC24" s="117">
        <f t="shared" si="394"/>
        <v>0</v>
      </c>
      <c r="BD24" s="117">
        <f t="shared" si="394"/>
        <v>0</v>
      </c>
      <c r="BE24" s="117">
        <f t="shared" si="394"/>
        <v>0</v>
      </c>
      <c r="BF24" s="117">
        <f t="shared" si="394"/>
        <v>0</v>
      </c>
      <c r="BG24" s="117">
        <f t="shared" si="394"/>
        <v>0</v>
      </c>
      <c r="BH24" s="117">
        <f t="shared" si="394"/>
        <v>0</v>
      </c>
      <c r="BI24" s="117">
        <f t="shared" si="394"/>
        <v>0</v>
      </c>
      <c r="BJ24" s="117">
        <f t="shared" si="394"/>
        <v>0</v>
      </c>
      <c r="BK24" s="117">
        <f t="shared" si="394"/>
        <v>0</v>
      </c>
      <c r="BL24" s="117">
        <f t="shared" si="394"/>
        <v>0</v>
      </c>
      <c r="BM24" s="117">
        <f t="shared" si="394"/>
        <v>0</v>
      </c>
      <c r="BN24" s="117">
        <f t="shared" si="394"/>
        <v>0</v>
      </c>
      <c r="BO24" s="117">
        <f t="shared" si="394"/>
        <v>0</v>
      </c>
      <c r="BP24" s="117">
        <f t="shared" si="394"/>
        <v>0</v>
      </c>
      <c r="BQ24" s="117">
        <f t="shared" si="394"/>
        <v>0</v>
      </c>
      <c r="BR24" s="117">
        <f t="shared" si="394"/>
        <v>0</v>
      </c>
      <c r="BS24" s="117">
        <f t="shared" si="394"/>
        <v>0</v>
      </c>
      <c r="BT24" s="117">
        <f t="shared" si="394"/>
        <v>0</v>
      </c>
      <c r="BU24" s="117">
        <f t="shared" si="394"/>
        <v>0</v>
      </c>
      <c r="BV24" s="117">
        <f t="shared" si="394"/>
        <v>0</v>
      </c>
      <c r="BW24" s="117">
        <f t="shared" si="394"/>
        <v>0</v>
      </c>
      <c r="BX24" s="117">
        <f t="shared" si="394"/>
        <v>0</v>
      </c>
      <c r="BY24" s="117">
        <f t="shared" si="394"/>
        <v>0</v>
      </c>
      <c r="BZ24" s="117">
        <f t="shared" si="394"/>
        <v>0</v>
      </c>
      <c r="CA24" s="117">
        <f t="shared" si="394"/>
        <v>0</v>
      </c>
      <c r="CB24" s="117">
        <f t="shared" si="394"/>
        <v>0</v>
      </c>
      <c r="CC24" s="117">
        <f t="shared" ref="CC24:EN24" si="395">+SUM(CC12:CC23)</f>
        <v>0</v>
      </c>
      <c r="CD24" s="117">
        <f t="shared" si="395"/>
        <v>0</v>
      </c>
      <c r="CE24" s="117">
        <f t="shared" si="395"/>
        <v>0</v>
      </c>
      <c r="CF24" s="117">
        <f t="shared" si="395"/>
        <v>0</v>
      </c>
      <c r="CG24" s="117">
        <f t="shared" si="395"/>
        <v>0</v>
      </c>
      <c r="CH24" s="117">
        <f t="shared" si="395"/>
        <v>0</v>
      </c>
      <c r="CI24" s="117">
        <f t="shared" si="395"/>
        <v>0</v>
      </c>
      <c r="CJ24" s="117">
        <f t="shared" si="395"/>
        <v>0</v>
      </c>
      <c r="CK24" s="117">
        <f t="shared" si="395"/>
        <v>0</v>
      </c>
      <c r="CL24" s="117">
        <f t="shared" si="395"/>
        <v>0</v>
      </c>
      <c r="CM24" s="117">
        <f t="shared" si="395"/>
        <v>0</v>
      </c>
      <c r="CN24" s="117">
        <f t="shared" si="395"/>
        <v>0</v>
      </c>
      <c r="CO24" s="117">
        <f t="shared" si="395"/>
        <v>0</v>
      </c>
      <c r="CP24" s="117">
        <f t="shared" si="395"/>
        <v>0</v>
      </c>
      <c r="CQ24" s="117">
        <f t="shared" si="395"/>
        <v>0</v>
      </c>
      <c r="CR24" s="117">
        <f t="shared" si="395"/>
        <v>0</v>
      </c>
      <c r="CS24" s="117">
        <f t="shared" si="395"/>
        <v>0</v>
      </c>
      <c r="CT24" s="117">
        <f t="shared" si="395"/>
        <v>0</v>
      </c>
      <c r="CU24" s="117">
        <f t="shared" si="395"/>
        <v>0</v>
      </c>
      <c r="CV24" s="117">
        <f t="shared" si="395"/>
        <v>0</v>
      </c>
      <c r="CW24" s="117">
        <f t="shared" si="395"/>
        <v>0</v>
      </c>
      <c r="CX24" s="117">
        <f t="shared" si="395"/>
        <v>0</v>
      </c>
      <c r="CY24" s="117">
        <f t="shared" si="395"/>
        <v>0</v>
      </c>
      <c r="CZ24" s="117">
        <f t="shared" si="395"/>
        <v>0</v>
      </c>
      <c r="DA24" s="117">
        <f t="shared" si="395"/>
        <v>0</v>
      </c>
      <c r="DB24" s="117">
        <f t="shared" si="395"/>
        <v>0</v>
      </c>
      <c r="DC24" s="117">
        <f t="shared" si="395"/>
        <v>0</v>
      </c>
      <c r="DD24" s="117">
        <f t="shared" si="395"/>
        <v>0</v>
      </c>
      <c r="DE24" s="117">
        <f t="shared" si="395"/>
        <v>0</v>
      </c>
      <c r="DF24" s="117">
        <f t="shared" si="395"/>
        <v>0</v>
      </c>
      <c r="DG24" s="117">
        <f t="shared" si="395"/>
        <v>0</v>
      </c>
      <c r="DH24" s="117">
        <f t="shared" si="395"/>
        <v>0</v>
      </c>
      <c r="DI24" s="117">
        <f t="shared" si="395"/>
        <v>0</v>
      </c>
      <c r="DJ24" s="117">
        <f t="shared" si="395"/>
        <v>0</v>
      </c>
      <c r="DK24" s="117">
        <f t="shared" si="395"/>
        <v>0</v>
      </c>
      <c r="DL24" s="117">
        <f t="shared" si="395"/>
        <v>0</v>
      </c>
      <c r="DM24" s="117">
        <f t="shared" si="395"/>
        <v>0</v>
      </c>
      <c r="DN24" s="117">
        <f t="shared" si="395"/>
        <v>0</v>
      </c>
      <c r="DO24" s="117">
        <f t="shared" si="395"/>
        <v>0</v>
      </c>
      <c r="DP24" s="117">
        <f t="shared" si="395"/>
        <v>0</v>
      </c>
      <c r="DQ24" s="117">
        <f t="shared" si="395"/>
        <v>0</v>
      </c>
      <c r="DR24" s="117">
        <f t="shared" si="395"/>
        <v>0</v>
      </c>
      <c r="DS24" s="117">
        <f t="shared" si="395"/>
        <v>0</v>
      </c>
      <c r="DT24" s="117">
        <f t="shared" si="395"/>
        <v>0</v>
      </c>
      <c r="DU24" s="117">
        <f t="shared" si="395"/>
        <v>0</v>
      </c>
      <c r="DV24" s="117">
        <f t="shared" si="395"/>
        <v>0</v>
      </c>
      <c r="DW24" s="117">
        <f t="shared" si="395"/>
        <v>0</v>
      </c>
      <c r="DX24" s="117">
        <f t="shared" si="395"/>
        <v>0</v>
      </c>
      <c r="DY24" s="117">
        <f t="shared" si="395"/>
        <v>0</v>
      </c>
      <c r="DZ24" s="117">
        <f t="shared" si="395"/>
        <v>0</v>
      </c>
      <c r="EA24" s="117">
        <f t="shared" si="395"/>
        <v>0</v>
      </c>
      <c r="EB24" s="117">
        <f t="shared" si="395"/>
        <v>0</v>
      </c>
      <c r="EC24" s="117">
        <f t="shared" si="395"/>
        <v>0</v>
      </c>
      <c r="ED24" s="117">
        <f t="shared" si="395"/>
        <v>0</v>
      </c>
      <c r="EE24" s="117">
        <f t="shared" si="395"/>
        <v>0</v>
      </c>
      <c r="EF24" s="117">
        <f t="shared" si="395"/>
        <v>0</v>
      </c>
      <c r="EG24" s="117">
        <f t="shared" si="395"/>
        <v>0</v>
      </c>
      <c r="EH24" s="117">
        <f t="shared" si="395"/>
        <v>0</v>
      </c>
      <c r="EI24" s="117">
        <f t="shared" si="395"/>
        <v>0</v>
      </c>
      <c r="EJ24" s="117">
        <f t="shared" si="395"/>
        <v>0</v>
      </c>
      <c r="EK24" s="117">
        <f t="shared" si="395"/>
        <v>0</v>
      </c>
      <c r="EL24" s="117">
        <f t="shared" si="395"/>
        <v>0</v>
      </c>
      <c r="EM24" s="117">
        <f t="shared" si="395"/>
        <v>0</v>
      </c>
      <c r="EN24" s="117">
        <f t="shared" si="395"/>
        <v>0</v>
      </c>
      <c r="EO24" s="117">
        <f t="shared" ref="EO24:GZ24" si="396">+SUM(EO12:EO23)</f>
        <v>0</v>
      </c>
      <c r="EP24" s="117">
        <f t="shared" si="396"/>
        <v>0</v>
      </c>
      <c r="EQ24" s="117">
        <f t="shared" si="396"/>
        <v>0</v>
      </c>
      <c r="ER24" s="117">
        <f t="shared" si="396"/>
        <v>0</v>
      </c>
      <c r="ES24" s="117">
        <f t="shared" si="396"/>
        <v>0</v>
      </c>
      <c r="ET24" s="117">
        <f t="shared" si="396"/>
        <v>0</v>
      </c>
      <c r="EU24" s="117">
        <f t="shared" si="396"/>
        <v>0</v>
      </c>
      <c r="EV24" s="117">
        <f t="shared" si="396"/>
        <v>0</v>
      </c>
      <c r="EW24" s="117">
        <f t="shared" si="396"/>
        <v>0</v>
      </c>
      <c r="EX24" s="117">
        <f t="shared" si="396"/>
        <v>0</v>
      </c>
      <c r="EY24" s="117">
        <f t="shared" si="396"/>
        <v>0</v>
      </c>
      <c r="EZ24" s="117">
        <f t="shared" si="396"/>
        <v>0</v>
      </c>
      <c r="FA24" s="117">
        <f t="shared" si="396"/>
        <v>0</v>
      </c>
      <c r="FB24" s="117">
        <f t="shared" si="396"/>
        <v>0</v>
      </c>
      <c r="FC24" s="117">
        <f t="shared" si="396"/>
        <v>0</v>
      </c>
      <c r="FD24" s="117">
        <f t="shared" si="396"/>
        <v>0</v>
      </c>
      <c r="FE24" s="117">
        <f t="shared" si="396"/>
        <v>0</v>
      </c>
      <c r="FF24" s="117">
        <f t="shared" si="396"/>
        <v>0</v>
      </c>
      <c r="FG24" s="117">
        <f t="shared" si="396"/>
        <v>0</v>
      </c>
      <c r="FH24" s="117">
        <f t="shared" si="396"/>
        <v>0</v>
      </c>
      <c r="FI24" s="117">
        <f t="shared" si="396"/>
        <v>0</v>
      </c>
      <c r="FJ24" s="117">
        <f t="shared" si="396"/>
        <v>0</v>
      </c>
      <c r="FK24" s="117">
        <f t="shared" si="396"/>
        <v>0</v>
      </c>
      <c r="FL24" s="117">
        <f t="shared" si="396"/>
        <v>0</v>
      </c>
      <c r="FM24" s="117">
        <f t="shared" si="396"/>
        <v>0</v>
      </c>
      <c r="FN24" s="117">
        <f t="shared" si="396"/>
        <v>0</v>
      </c>
      <c r="FO24" s="117">
        <f t="shared" si="396"/>
        <v>0</v>
      </c>
      <c r="FP24" s="117">
        <f t="shared" si="396"/>
        <v>0</v>
      </c>
      <c r="FQ24" s="117">
        <f t="shared" si="396"/>
        <v>0</v>
      </c>
      <c r="FR24" s="117">
        <f t="shared" si="396"/>
        <v>0</v>
      </c>
      <c r="FS24" s="117">
        <f t="shared" si="396"/>
        <v>0</v>
      </c>
      <c r="FT24" s="117">
        <f t="shared" si="396"/>
        <v>0</v>
      </c>
      <c r="FU24" s="117">
        <f t="shared" si="396"/>
        <v>0</v>
      </c>
      <c r="FV24" s="117">
        <f t="shared" si="396"/>
        <v>0</v>
      </c>
      <c r="FW24" s="117">
        <f t="shared" si="396"/>
        <v>0</v>
      </c>
      <c r="FX24" s="117">
        <f t="shared" si="396"/>
        <v>0</v>
      </c>
      <c r="FY24" s="117">
        <f t="shared" si="396"/>
        <v>0</v>
      </c>
      <c r="FZ24" s="117">
        <f t="shared" si="396"/>
        <v>0</v>
      </c>
      <c r="GA24" s="117">
        <f t="shared" si="396"/>
        <v>0</v>
      </c>
      <c r="GB24" s="117">
        <f t="shared" si="396"/>
        <v>0</v>
      </c>
      <c r="GC24" s="117">
        <f t="shared" si="396"/>
        <v>0</v>
      </c>
      <c r="GD24" s="117">
        <f t="shared" si="396"/>
        <v>0</v>
      </c>
      <c r="GE24" s="117">
        <f t="shared" si="396"/>
        <v>0</v>
      </c>
      <c r="GF24" s="117">
        <f t="shared" si="396"/>
        <v>0</v>
      </c>
      <c r="GG24" s="117">
        <f t="shared" si="396"/>
        <v>0</v>
      </c>
      <c r="GH24" s="117">
        <f t="shared" si="396"/>
        <v>0</v>
      </c>
      <c r="GI24" s="117">
        <f t="shared" si="396"/>
        <v>0</v>
      </c>
      <c r="GJ24" s="117">
        <f t="shared" si="396"/>
        <v>0</v>
      </c>
      <c r="GK24" s="117">
        <f t="shared" si="396"/>
        <v>0</v>
      </c>
      <c r="GL24" s="117">
        <f t="shared" si="396"/>
        <v>0</v>
      </c>
      <c r="GM24" s="117">
        <f t="shared" si="396"/>
        <v>0</v>
      </c>
      <c r="GN24" s="117">
        <f t="shared" si="396"/>
        <v>0</v>
      </c>
      <c r="GO24" s="117">
        <f t="shared" si="396"/>
        <v>0</v>
      </c>
      <c r="GP24" s="117">
        <f t="shared" si="396"/>
        <v>0</v>
      </c>
      <c r="GQ24" s="117">
        <f t="shared" si="396"/>
        <v>0</v>
      </c>
      <c r="GR24" s="117">
        <f t="shared" si="396"/>
        <v>0</v>
      </c>
      <c r="GS24" s="117">
        <f t="shared" si="396"/>
        <v>0</v>
      </c>
      <c r="GT24" s="117">
        <f t="shared" si="396"/>
        <v>0</v>
      </c>
      <c r="GU24" s="117">
        <f t="shared" si="396"/>
        <v>0</v>
      </c>
      <c r="GV24" s="117">
        <f t="shared" si="396"/>
        <v>0</v>
      </c>
      <c r="GW24" s="117">
        <f t="shared" si="396"/>
        <v>0</v>
      </c>
      <c r="GX24" s="117">
        <f t="shared" si="396"/>
        <v>0</v>
      </c>
      <c r="GY24" s="117">
        <f t="shared" si="396"/>
        <v>0</v>
      </c>
      <c r="GZ24" s="117">
        <f t="shared" si="396"/>
        <v>0</v>
      </c>
      <c r="HA24" s="117">
        <f t="shared" ref="HA24:JL24" si="397">+SUM(HA12:HA23)</f>
        <v>0</v>
      </c>
      <c r="HB24" s="117">
        <f t="shared" si="397"/>
        <v>0</v>
      </c>
      <c r="HC24" s="117">
        <f t="shared" si="397"/>
        <v>0</v>
      </c>
      <c r="HD24" s="117">
        <f t="shared" si="397"/>
        <v>0</v>
      </c>
      <c r="HE24" s="117">
        <f t="shared" si="397"/>
        <v>0</v>
      </c>
      <c r="HF24" s="117">
        <f t="shared" si="397"/>
        <v>0</v>
      </c>
      <c r="HG24" s="117">
        <f t="shared" si="397"/>
        <v>0</v>
      </c>
      <c r="HH24" s="117">
        <f t="shared" si="397"/>
        <v>0</v>
      </c>
      <c r="HI24" s="117">
        <f t="shared" si="397"/>
        <v>0</v>
      </c>
      <c r="HJ24" s="117">
        <f t="shared" si="397"/>
        <v>0</v>
      </c>
      <c r="HK24" s="117">
        <f t="shared" si="397"/>
        <v>0</v>
      </c>
      <c r="HL24" s="117">
        <f t="shared" si="397"/>
        <v>0</v>
      </c>
      <c r="HM24" s="117">
        <f t="shared" si="397"/>
        <v>0</v>
      </c>
      <c r="HN24" s="117">
        <f t="shared" si="397"/>
        <v>0</v>
      </c>
      <c r="HO24" s="117">
        <f t="shared" si="397"/>
        <v>0</v>
      </c>
      <c r="HP24" s="117">
        <f t="shared" si="397"/>
        <v>0</v>
      </c>
      <c r="HQ24" s="117">
        <f t="shared" si="397"/>
        <v>0</v>
      </c>
      <c r="HR24" s="117">
        <f t="shared" si="397"/>
        <v>0</v>
      </c>
      <c r="HS24" s="117">
        <f t="shared" si="397"/>
        <v>0</v>
      </c>
      <c r="HT24" s="117">
        <f t="shared" si="397"/>
        <v>0</v>
      </c>
      <c r="HU24" s="117">
        <f t="shared" si="397"/>
        <v>0</v>
      </c>
      <c r="HV24" s="117">
        <f t="shared" si="397"/>
        <v>0</v>
      </c>
      <c r="HW24" s="117">
        <f t="shared" si="397"/>
        <v>0</v>
      </c>
      <c r="HX24" s="117">
        <f t="shared" si="397"/>
        <v>0</v>
      </c>
      <c r="HY24" s="117">
        <f t="shared" si="397"/>
        <v>0</v>
      </c>
      <c r="HZ24" s="117">
        <f t="shared" si="397"/>
        <v>0</v>
      </c>
      <c r="IA24" s="117">
        <f t="shared" si="397"/>
        <v>0</v>
      </c>
      <c r="IB24" s="117">
        <f t="shared" si="397"/>
        <v>0</v>
      </c>
      <c r="IC24" s="117">
        <f t="shared" si="397"/>
        <v>0</v>
      </c>
      <c r="ID24" s="117">
        <f t="shared" si="397"/>
        <v>0</v>
      </c>
      <c r="IE24" s="117">
        <f t="shared" si="397"/>
        <v>0</v>
      </c>
      <c r="IF24" s="117">
        <f t="shared" si="397"/>
        <v>0</v>
      </c>
      <c r="IG24" s="117">
        <f t="shared" si="397"/>
        <v>0</v>
      </c>
      <c r="IH24" s="117">
        <f t="shared" si="397"/>
        <v>0</v>
      </c>
      <c r="II24" s="117">
        <f t="shared" si="397"/>
        <v>0</v>
      </c>
      <c r="IJ24" s="117">
        <f t="shared" si="397"/>
        <v>0</v>
      </c>
      <c r="IK24" s="117">
        <f t="shared" si="397"/>
        <v>0</v>
      </c>
      <c r="IL24" s="117">
        <f t="shared" si="397"/>
        <v>0</v>
      </c>
      <c r="IM24" s="117">
        <f t="shared" si="397"/>
        <v>0</v>
      </c>
      <c r="IN24" s="117">
        <f t="shared" si="397"/>
        <v>0</v>
      </c>
      <c r="IO24" s="117">
        <f t="shared" si="397"/>
        <v>0</v>
      </c>
      <c r="IP24" s="117">
        <f t="shared" si="397"/>
        <v>0</v>
      </c>
      <c r="IQ24" s="117">
        <f t="shared" si="397"/>
        <v>0</v>
      </c>
      <c r="IR24" s="117">
        <f t="shared" si="397"/>
        <v>0</v>
      </c>
      <c r="IS24" s="117">
        <f t="shared" si="397"/>
        <v>0</v>
      </c>
      <c r="IT24" s="117">
        <f t="shared" si="397"/>
        <v>0</v>
      </c>
      <c r="IU24" s="117">
        <f t="shared" si="397"/>
        <v>0</v>
      </c>
      <c r="IV24" s="117">
        <f t="shared" si="397"/>
        <v>0</v>
      </c>
      <c r="IW24" s="117">
        <f t="shared" si="397"/>
        <v>0</v>
      </c>
      <c r="IX24" s="117">
        <f t="shared" si="397"/>
        <v>0</v>
      </c>
      <c r="IY24" s="117">
        <f t="shared" si="397"/>
        <v>0</v>
      </c>
      <c r="IZ24" s="117">
        <f t="shared" si="397"/>
        <v>0</v>
      </c>
      <c r="JA24" s="117">
        <f t="shared" si="397"/>
        <v>0</v>
      </c>
      <c r="JB24" s="117">
        <f t="shared" si="397"/>
        <v>0</v>
      </c>
      <c r="JC24" s="117">
        <f t="shared" si="397"/>
        <v>0</v>
      </c>
      <c r="JD24" s="117">
        <f t="shared" si="397"/>
        <v>0</v>
      </c>
      <c r="JE24" s="117">
        <f t="shared" si="397"/>
        <v>0</v>
      </c>
      <c r="JF24" s="117">
        <f t="shared" si="397"/>
        <v>0</v>
      </c>
      <c r="JG24" s="117">
        <f t="shared" si="397"/>
        <v>0</v>
      </c>
      <c r="JH24" s="117">
        <f t="shared" si="397"/>
        <v>0</v>
      </c>
      <c r="JI24" s="117">
        <f t="shared" si="397"/>
        <v>0</v>
      </c>
      <c r="JJ24" s="117">
        <f t="shared" si="397"/>
        <v>0</v>
      </c>
      <c r="JK24" s="117">
        <f t="shared" si="397"/>
        <v>0</v>
      </c>
      <c r="JL24" s="117">
        <f t="shared" si="397"/>
        <v>0</v>
      </c>
      <c r="JM24" s="117">
        <f t="shared" ref="JM24:LX24" si="398">+SUM(JM12:JM23)</f>
        <v>0</v>
      </c>
      <c r="JN24" s="117">
        <f t="shared" si="398"/>
        <v>0</v>
      </c>
      <c r="JO24" s="117">
        <f t="shared" si="398"/>
        <v>0</v>
      </c>
      <c r="JP24" s="117">
        <f t="shared" si="398"/>
        <v>0</v>
      </c>
      <c r="JQ24" s="117">
        <f t="shared" si="398"/>
        <v>0</v>
      </c>
      <c r="JR24" s="117">
        <f t="shared" si="398"/>
        <v>0</v>
      </c>
      <c r="JS24" s="117">
        <f t="shared" si="398"/>
        <v>0</v>
      </c>
      <c r="JT24" s="117">
        <f t="shared" si="398"/>
        <v>0</v>
      </c>
      <c r="JU24" s="117">
        <f t="shared" si="398"/>
        <v>0</v>
      </c>
      <c r="JV24" s="117">
        <f t="shared" si="398"/>
        <v>0</v>
      </c>
      <c r="JW24" s="117">
        <f t="shared" si="398"/>
        <v>0</v>
      </c>
      <c r="JX24" s="117">
        <f t="shared" si="398"/>
        <v>0</v>
      </c>
      <c r="JY24" s="117">
        <f t="shared" si="398"/>
        <v>0</v>
      </c>
      <c r="JZ24" s="117">
        <f t="shared" si="398"/>
        <v>0</v>
      </c>
      <c r="KA24" s="117">
        <f t="shared" si="398"/>
        <v>0</v>
      </c>
      <c r="KB24" s="117">
        <f t="shared" si="398"/>
        <v>0</v>
      </c>
      <c r="KC24" s="117">
        <f t="shared" si="398"/>
        <v>0</v>
      </c>
      <c r="KD24" s="117">
        <f t="shared" si="398"/>
        <v>0</v>
      </c>
      <c r="KE24" s="117">
        <f t="shared" si="398"/>
        <v>0</v>
      </c>
      <c r="KF24" s="117">
        <f t="shared" si="398"/>
        <v>0</v>
      </c>
      <c r="KG24" s="117">
        <f t="shared" si="398"/>
        <v>0</v>
      </c>
      <c r="KH24" s="117">
        <f t="shared" si="398"/>
        <v>0</v>
      </c>
      <c r="KI24" s="117">
        <f t="shared" si="398"/>
        <v>0</v>
      </c>
      <c r="KJ24" s="117">
        <f t="shared" si="398"/>
        <v>0</v>
      </c>
      <c r="KK24" s="117">
        <f t="shared" si="398"/>
        <v>0</v>
      </c>
      <c r="KL24" s="117">
        <f t="shared" si="398"/>
        <v>0</v>
      </c>
      <c r="KM24" s="117">
        <f t="shared" si="398"/>
        <v>0</v>
      </c>
      <c r="KN24" s="117">
        <f t="shared" si="398"/>
        <v>0</v>
      </c>
      <c r="KO24" s="117">
        <f t="shared" si="398"/>
        <v>0</v>
      </c>
      <c r="KP24" s="117">
        <f t="shared" si="398"/>
        <v>0</v>
      </c>
      <c r="KQ24" s="117">
        <f t="shared" si="398"/>
        <v>0</v>
      </c>
      <c r="KR24" s="117">
        <f t="shared" si="398"/>
        <v>0</v>
      </c>
      <c r="KS24" s="117">
        <f t="shared" si="398"/>
        <v>0</v>
      </c>
      <c r="KT24" s="117">
        <f t="shared" si="398"/>
        <v>0</v>
      </c>
      <c r="KU24" s="117">
        <f t="shared" si="398"/>
        <v>0</v>
      </c>
      <c r="KV24" s="117">
        <f t="shared" si="398"/>
        <v>0</v>
      </c>
      <c r="KW24" s="117">
        <f t="shared" si="398"/>
        <v>0</v>
      </c>
      <c r="KX24" s="117">
        <f t="shared" si="398"/>
        <v>0</v>
      </c>
      <c r="KY24" s="117">
        <f t="shared" si="398"/>
        <v>0</v>
      </c>
      <c r="KZ24" s="117">
        <f t="shared" si="398"/>
        <v>0</v>
      </c>
      <c r="LA24" s="117">
        <f t="shared" si="398"/>
        <v>0</v>
      </c>
      <c r="LB24" s="117">
        <f t="shared" si="398"/>
        <v>0</v>
      </c>
      <c r="LC24" s="117">
        <f t="shared" si="398"/>
        <v>0</v>
      </c>
      <c r="LD24" s="117">
        <f t="shared" si="398"/>
        <v>0</v>
      </c>
      <c r="LE24" s="117">
        <f t="shared" si="398"/>
        <v>0</v>
      </c>
      <c r="LF24" s="117">
        <f t="shared" si="398"/>
        <v>0</v>
      </c>
      <c r="LG24" s="117">
        <f t="shared" si="398"/>
        <v>0</v>
      </c>
      <c r="LH24" s="117">
        <f t="shared" si="398"/>
        <v>0</v>
      </c>
      <c r="LI24" s="117">
        <f t="shared" si="398"/>
        <v>0</v>
      </c>
      <c r="LJ24" s="117">
        <f t="shared" si="398"/>
        <v>0</v>
      </c>
      <c r="LK24" s="117">
        <f t="shared" si="398"/>
        <v>0</v>
      </c>
      <c r="LL24" s="117">
        <f t="shared" si="398"/>
        <v>0</v>
      </c>
      <c r="LM24" s="117">
        <f t="shared" si="398"/>
        <v>0</v>
      </c>
      <c r="LN24" s="117">
        <f t="shared" si="398"/>
        <v>0</v>
      </c>
      <c r="LO24" s="117">
        <f t="shared" si="398"/>
        <v>0</v>
      </c>
      <c r="LP24" s="117">
        <f t="shared" si="398"/>
        <v>0</v>
      </c>
      <c r="LQ24" s="117">
        <f t="shared" si="398"/>
        <v>0</v>
      </c>
      <c r="LR24" s="117">
        <f t="shared" si="398"/>
        <v>0</v>
      </c>
      <c r="LS24" s="117">
        <f t="shared" si="398"/>
        <v>0</v>
      </c>
      <c r="LT24" s="117">
        <f t="shared" si="398"/>
        <v>0</v>
      </c>
      <c r="LU24" s="117">
        <f t="shared" si="398"/>
        <v>0</v>
      </c>
      <c r="LV24" s="117">
        <f t="shared" si="398"/>
        <v>0</v>
      </c>
      <c r="LW24" s="117">
        <f t="shared" si="398"/>
        <v>0</v>
      </c>
      <c r="LX24" s="117">
        <f t="shared" si="398"/>
        <v>0</v>
      </c>
      <c r="LY24" s="117">
        <f t="shared" ref="LY24:MY24" si="399">+SUM(LY12:LY23)</f>
        <v>0</v>
      </c>
      <c r="LZ24" s="117">
        <f t="shared" si="399"/>
        <v>0</v>
      </c>
      <c r="MA24" s="117">
        <f t="shared" si="399"/>
        <v>0</v>
      </c>
      <c r="MB24" s="117">
        <f t="shared" si="399"/>
        <v>0</v>
      </c>
      <c r="MC24" s="117">
        <f t="shared" si="399"/>
        <v>0</v>
      </c>
      <c r="MD24" s="117">
        <f t="shared" si="399"/>
        <v>0</v>
      </c>
      <c r="ME24" s="117">
        <f t="shared" si="399"/>
        <v>0</v>
      </c>
      <c r="MF24" s="117">
        <f t="shared" si="399"/>
        <v>0</v>
      </c>
      <c r="MG24" s="117">
        <f t="shared" si="399"/>
        <v>0</v>
      </c>
      <c r="MH24" s="117">
        <f t="shared" si="399"/>
        <v>0</v>
      </c>
      <c r="MI24" s="117">
        <f t="shared" si="399"/>
        <v>0</v>
      </c>
      <c r="MJ24" s="117">
        <f t="shared" si="399"/>
        <v>0</v>
      </c>
      <c r="MK24" s="117">
        <f t="shared" si="399"/>
        <v>0</v>
      </c>
      <c r="ML24" s="117">
        <f t="shared" si="399"/>
        <v>0</v>
      </c>
      <c r="MM24" s="117">
        <f t="shared" si="399"/>
        <v>0</v>
      </c>
      <c r="MN24" s="117">
        <f t="shared" si="399"/>
        <v>0</v>
      </c>
      <c r="MO24" s="117">
        <f t="shared" si="399"/>
        <v>0</v>
      </c>
      <c r="MP24" s="117">
        <f t="shared" si="399"/>
        <v>0</v>
      </c>
      <c r="MQ24" s="117">
        <f t="shared" si="399"/>
        <v>0</v>
      </c>
      <c r="MR24" s="117">
        <f t="shared" si="399"/>
        <v>0</v>
      </c>
      <c r="MS24" s="117">
        <f t="shared" si="399"/>
        <v>0</v>
      </c>
      <c r="MT24" s="117">
        <f t="shared" si="399"/>
        <v>0</v>
      </c>
      <c r="MU24" s="117">
        <f t="shared" si="399"/>
        <v>0</v>
      </c>
      <c r="MV24" s="117">
        <f t="shared" si="399"/>
        <v>0</v>
      </c>
      <c r="MW24" s="117">
        <f t="shared" si="399"/>
        <v>0</v>
      </c>
      <c r="MX24" s="117">
        <f t="shared" si="399"/>
        <v>0</v>
      </c>
      <c r="MY24" s="117">
        <f t="shared" si="399"/>
        <v>0</v>
      </c>
    </row>
    <row r="25" spans="1:363" x14ac:dyDescent="0.25">
      <c r="A25" s="18"/>
      <c r="B25" s="86"/>
      <c r="C25" s="8"/>
      <c r="D25" s="87"/>
      <c r="E25" s="87"/>
      <c r="F25" s="87"/>
      <c r="G25" s="88"/>
      <c r="H25" s="88"/>
      <c r="I25" s="88"/>
      <c r="J25" s="88"/>
      <c r="K25" s="88"/>
      <c r="L25" s="88"/>
      <c r="M25" s="88"/>
      <c r="N25" s="88"/>
      <c r="O25" s="88"/>
      <c r="P25" s="88"/>
      <c r="Q25" s="88"/>
      <c r="R25" s="88"/>
      <c r="S25" s="88"/>
      <c r="T25" s="88"/>
      <c r="U25" s="88"/>
      <c r="V25" s="88"/>
      <c r="W25" s="88"/>
      <c r="X25" s="88"/>
      <c r="Y25" s="88"/>
      <c r="Z25" s="88"/>
      <c r="AA25" s="88"/>
      <c r="AB25" s="8"/>
      <c r="AC25" s="89"/>
      <c r="AD25" s="89"/>
      <c r="AE25" s="89"/>
      <c r="AF25" s="89"/>
      <c r="AG25" s="89"/>
      <c r="AH25" s="89"/>
      <c r="AI25" s="89"/>
      <c r="AJ25" s="89"/>
      <c r="AK25" s="89"/>
      <c r="AL25" s="89"/>
      <c r="AM25" s="89"/>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c r="GL25" s="8"/>
      <c r="GM25" s="8"/>
      <c r="GN25" s="8"/>
      <c r="GO25" s="8"/>
      <c r="GP25" s="8"/>
      <c r="GQ25" s="8"/>
      <c r="GR25" s="8"/>
      <c r="GS25" s="8"/>
      <c r="GT25" s="8"/>
      <c r="GU25" s="8"/>
      <c r="GV25" s="8"/>
      <c r="GW25" s="8"/>
      <c r="GX25" s="8"/>
      <c r="GY25" s="8"/>
      <c r="GZ25" s="8"/>
      <c r="HA25" s="8"/>
      <c r="HB25" s="8"/>
      <c r="HC25" s="8"/>
      <c r="HD25" s="8"/>
      <c r="HE25" s="8"/>
      <c r="HF25" s="8"/>
      <c r="HG25" s="8"/>
      <c r="HH25" s="8"/>
      <c r="HI25" s="8"/>
      <c r="HJ25" s="8"/>
      <c r="HK25" s="8"/>
      <c r="HL25" s="8"/>
      <c r="HM25" s="8"/>
      <c r="HN25" s="8"/>
      <c r="HO25" s="8"/>
      <c r="HP25" s="8"/>
      <c r="HQ25" s="8"/>
      <c r="HR25" s="8"/>
      <c r="HS25" s="8"/>
      <c r="HT25" s="8"/>
      <c r="HU25" s="8"/>
      <c r="HV25" s="8"/>
      <c r="HW25" s="8"/>
      <c r="HX25" s="8"/>
      <c r="HY25" s="8"/>
      <c r="HZ25" s="8"/>
      <c r="IA25" s="8"/>
      <c r="IB25" s="8"/>
      <c r="IC25" s="8"/>
      <c r="ID25" s="8"/>
      <c r="IE25" s="8"/>
      <c r="IF25" s="8"/>
      <c r="IG25" s="8"/>
      <c r="IH25" s="8"/>
      <c r="II25" s="8"/>
      <c r="IJ25" s="8"/>
      <c r="IK25" s="8"/>
      <c r="IL25" s="8"/>
      <c r="IM25" s="8"/>
      <c r="IN25" s="8"/>
      <c r="IO25" s="8"/>
      <c r="IP25" s="8"/>
      <c r="IQ25" s="8"/>
      <c r="IR25" s="8"/>
      <c r="IS25" s="8"/>
      <c r="IT25" s="8"/>
      <c r="IU25" s="8"/>
      <c r="IV25" s="8"/>
      <c r="IW25" s="8"/>
      <c r="IX25" s="8"/>
      <c r="IY25" s="8"/>
      <c r="IZ25" s="8"/>
      <c r="JA25" s="8"/>
      <c r="JB25" s="8"/>
      <c r="JC25" s="8"/>
      <c r="JD25" s="8"/>
      <c r="JE25" s="8"/>
      <c r="JF25" s="8"/>
      <c r="JG25" s="8"/>
      <c r="JH25" s="8"/>
      <c r="JI25" s="8"/>
      <c r="JJ25" s="8"/>
      <c r="JK25" s="8"/>
      <c r="JL25" s="8"/>
      <c r="JM25" s="8"/>
      <c r="JN25" s="8"/>
      <c r="JO25" s="8"/>
      <c r="JP25" s="8"/>
      <c r="JQ25" s="8"/>
      <c r="JR25" s="8"/>
      <c r="JS25" s="8"/>
      <c r="JT25" s="8"/>
      <c r="JU25" s="8"/>
      <c r="JV25" s="8"/>
      <c r="JW25" s="8"/>
      <c r="JX25" s="8"/>
      <c r="JY25" s="8"/>
      <c r="JZ25" s="8"/>
      <c r="KA25" s="8"/>
      <c r="KB25" s="8"/>
      <c r="KC25" s="8"/>
      <c r="KD25" s="8"/>
      <c r="KE25" s="8"/>
      <c r="KF25" s="8"/>
      <c r="KG25" s="8"/>
      <c r="KH25" s="8"/>
      <c r="KI25" s="8"/>
      <c r="KJ25" s="8"/>
      <c r="KK25" s="8"/>
      <c r="KL25" s="8"/>
      <c r="KM25" s="8"/>
      <c r="KN25" s="8"/>
      <c r="KO25" s="8"/>
      <c r="KP25" s="8"/>
      <c r="KQ25" s="8"/>
      <c r="KR25" s="8"/>
      <c r="KS25" s="8"/>
      <c r="KT25" s="8"/>
      <c r="KU25" s="8"/>
      <c r="KV25" s="8"/>
      <c r="KW25" s="8"/>
      <c r="KX25" s="8"/>
      <c r="KY25" s="8"/>
      <c r="KZ25" s="8"/>
      <c r="LA25" s="8"/>
      <c r="LB25" s="8"/>
      <c r="LC25" s="8"/>
      <c r="LD25" s="8"/>
      <c r="LE25" s="8"/>
      <c r="LF25" s="8"/>
      <c r="LG25" s="8"/>
      <c r="LH25" s="8"/>
      <c r="LI25" s="8"/>
      <c r="LJ25" s="8"/>
      <c r="LK25" s="8"/>
      <c r="LL25" s="8"/>
      <c r="LM25" s="8"/>
      <c r="LN25" s="8"/>
      <c r="LO25" s="8"/>
      <c r="LP25" s="8"/>
      <c r="LQ25" s="8"/>
      <c r="LR25" s="8"/>
      <c r="LS25" s="8"/>
      <c r="LT25" s="8"/>
      <c r="LU25" s="8"/>
      <c r="LV25" s="8"/>
      <c r="LW25" s="8"/>
      <c r="LX25" s="8"/>
      <c r="LY25" s="8"/>
      <c r="LZ25" s="8"/>
      <c r="MA25" s="8"/>
      <c r="MB25" s="8"/>
      <c r="MC25" s="8"/>
      <c r="MD25" s="8"/>
      <c r="ME25" s="8"/>
      <c r="MF25" s="8"/>
      <c r="MG25" s="8"/>
      <c r="MH25" s="8"/>
      <c r="MI25" s="8"/>
      <c r="MJ25" s="8"/>
      <c r="MK25" s="8"/>
      <c r="ML25" s="8"/>
      <c r="MM25" s="8"/>
      <c r="MN25" s="8"/>
      <c r="MO25" s="8"/>
      <c r="MP25" s="8"/>
      <c r="MQ25" s="8"/>
      <c r="MR25" s="8"/>
      <c r="MS25" s="8"/>
      <c r="MT25" s="8"/>
      <c r="MU25" s="8"/>
      <c r="MV25" s="8"/>
      <c r="MW25" s="8"/>
      <c r="MX25" s="8"/>
      <c r="MY25" s="8"/>
    </row>
    <row r="26" spans="1:363" x14ac:dyDescent="0.25">
      <c r="A26" s="1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c r="FK26" s="8"/>
      <c r="FL26" s="8"/>
      <c r="FM26" s="8"/>
      <c r="FN26" s="8"/>
      <c r="FO26" s="8"/>
      <c r="FP26" s="8"/>
      <c r="FQ26" s="8"/>
      <c r="FR26" s="8"/>
      <c r="FS26" s="8"/>
      <c r="FT26" s="8"/>
      <c r="FU26" s="8"/>
      <c r="FV26" s="8"/>
      <c r="FW26" s="8"/>
      <c r="FX26" s="8"/>
      <c r="FY26" s="8"/>
      <c r="FZ26" s="8"/>
      <c r="GA26" s="8"/>
      <c r="GB26" s="8"/>
      <c r="GC26" s="8"/>
      <c r="GD26" s="8"/>
      <c r="GE26" s="8"/>
      <c r="GF26" s="8"/>
      <c r="GG26" s="8"/>
      <c r="GH26" s="8"/>
      <c r="GI26" s="8"/>
      <c r="GJ26" s="8"/>
      <c r="GK26" s="8"/>
      <c r="GL26" s="8"/>
      <c r="GM26" s="8"/>
      <c r="GN26" s="8"/>
      <c r="GO26" s="8"/>
      <c r="GP26" s="8"/>
      <c r="GQ26" s="8"/>
      <c r="GR26" s="8"/>
      <c r="GS26" s="8"/>
      <c r="GT26" s="8"/>
      <c r="GU26" s="8"/>
      <c r="GV26" s="8"/>
      <c r="GW26" s="8"/>
      <c r="GX26" s="8"/>
      <c r="GY26" s="8"/>
      <c r="GZ26" s="8"/>
      <c r="HA26" s="8"/>
      <c r="HB26" s="8"/>
      <c r="HC26" s="8"/>
      <c r="HD26" s="8"/>
      <c r="HE26" s="8"/>
      <c r="HF26" s="8"/>
      <c r="HG26" s="8"/>
      <c r="HH26" s="8"/>
      <c r="HI26" s="8"/>
      <c r="HJ26" s="8"/>
      <c r="HK26" s="8"/>
      <c r="HL26" s="8"/>
      <c r="HM26" s="8"/>
      <c r="HN26" s="8"/>
      <c r="HO26" s="8"/>
      <c r="HP26" s="8"/>
      <c r="HQ26" s="8"/>
      <c r="HR26" s="8"/>
      <c r="HS26" s="8"/>
      <c r="HT26" s="8"/>
      <c r="HU26" s="8"/>
      <c r="HV26" s="8"/>
      <c r="HW26" s="8"/>
      <c r="HX26" s="8"/>
      <c r="HY26" s="8"/>
      <c r="HZ26" s="8"/>
      <c r="IA26" s="8"/>
      <c r="IB26" s="8"/>
      <c r="IC26" s="8"/>
      <c r="ID26" s="8"/>
      <c r="IE26" s="8"/>
      <c r="IF26" s="8"/>
      <c r="IG26" s="8"/>
      <c r="IH26" s="8"/>
      <c r="II26" s="8"/>
      <c r="IJ26" s="8"/>
      <c r="IK26" s="8"/>
      <c r="IL26" s="8"/>
      <c r="IM26" s="8"/>
      <c r="IN26" s="8"/>
      <c r="IO26" s="8"/>
      <c r="IP26" s="8"/>
      <c r="IQ26" s="8"/>
      <c r="IR26" s="8"/>
      <c r="IS26" s="8"/>
      <c r="IT26" s="8"/>
      <c r="IU26" s="8"/>
      <c r="IV26" s="8"/>
      <c r="IW26" s="8"/>
      <c r="IX26" s="8"/>
      <c r="IY26" s="8"/>
      <c r="IZ26" s="8"/>
      <c r="JA26" s="8"/>
      <c r="JB26" s="8"/>
      <c r="JC26" s="8"/>
      <c r="JD26" s="8"/>
      <c r="JE26" s="8"/>
      <c r="JF26" s="8"/>
      <c r="JG26" s="8"/>
      <c r="JH26" s="8"/>
      <c r="JI26" s="8"/>
      <c r="JJ26" s="8"/>
      <c r="JK26" s="8"/>
      <c r="JL26" s="8"/>
      <c r="JM26" s="8"/>
      <c r="JN26" s="8"/>
      <c r="JO26" s="8"/>
      <c r="JP26" s="8"/>
      <c r="JQ26" s="8"/>
      <c r="JR26" s="8"/>
      <c r="JS26" s="8"/>
      <c r="JT26" s="8"/>
      <c r="JU26" s="8"/>
      <c r="JV26" s="8"/>
      <c r="JW26" s="8"/>
      <c r="JX26" s="8"/>
      <c r="JY26" s="8"/>
      <c r="JZ26" s="8"/>
      <c r="KA26" s="8"/>
      <c r="KB26" s="8"/>
      <c r="KC26" s="8"/>
      <c r="KD26" s="8"/>
      <c r="KE26" s="8"/>
      <c r="KF26" s="8"/>
      <c r="KG26" s="8"/>
      <c r="KH26" s="8"/>
      <c r="KI26" s="8"/>
      <c r="KJ26" s="8"/>
      <c r="KK26" s="8"/>
      <c r="KL26" s="8"/>
      <c r="KM26" s="8"/>
      <c r="KN26" s="8"/>
      <c r="KO26" s="8"/>
      <c r="KP26" s="8"/>
      <c r="KQ26" s="8"/>
      <c r="KR26" s="8"/>
      <c r="KS26" s="8"/>
      <c r="KT26" s="8"/>
      <c r="KU26" s="8"/>
      <c r="KV26" s="8"/>
      <c r="KW26" s="8"/>
      <c r="KX26" s="8"/>
      <c r="KY26" s="8"/>
      <c r="KZ26" s="8"/>
      <c r="LA26" s="8"/>
      <c r="LB26" s="8"/>
      <c r="LC26" s="8"/>
      <c r="LD26" s="8"/>
      <c r="LE26" s="8"/>
      <c r="LF26" s="8"/>
      <c r="LG26" s="8"/>
      <c r="LH26" s="8"/>
      <c r="LI26" s="8"/>
      <c r="LJ26" s="8"/>
      <c r="LK26" s="8"/>
      <c r="LL26" s="8"/>
      <c r="LM26" s="8"/>
      <c r="LN26" s="8"/>
      <c r="LO26" s="8"/>
      <c r="LP26" s="8"/>
      <c r="LQ26" s="8"/>
      <c r="LR26" s="8"/>
      <c r="LS26" s="8"/>
      <c r="LT26" s="8"/>
      <c r="LU26" s="8"/>
      <c r="LV26" s="8"/>
      <c r="LW26" s="8"/>
      <c r="LX26" s="8"/>
      <c r="LY26" s="8"/>
      <c r="LZ26" s="8"/>
      <c r="MA26" s="8"/>
      <c r="MB26" s="8"/>
      <c r="MC26" s="8"/>
      <c r="MD26" s="8"/>
      <c r="ME26" s="8"/>
      <c r="MF26" s="8"/>
      <c r="MG26" s="8"/>
      <c r="MH26" s="8"/>
      <c r="MI26" s="8"/>
      <c r="MJ26" s="8"/>
      <c r="MK26" s="8"/>
      <c r="ML26" s="8"/>
      <c r="MM26" s="8"/>
      <c r="MN26" s="8"/>
      <c r="MO26" s="8"/>
      <c r="MP26" s="8"/>
      <c r="MQ26" s="8"/>
      <c r="MR26" s="8"/>
      <c r="MS26" s="8"/>
      <c r="MT26" s="8"/>
      <c r="MU26" s="8"/>
      <c r="MV26" s="8"/>
      <c r="MW26" s="8"/>
      <c r="MX26" s="8"/>
      <c r="MY26" s="8"/>
    </row>
    <row r="27" spans="1:363" ht="15" customHeight="1" x14ac:dyDescent="0.25">
      <c r="A27" s="175" t="s">
        <v>224</v>
      </c>
      <c r="B27" s="73" t="s">
        <v>218</v>
      </c>
      <c r="C27" s="74" t="s">
        <v>208</v>
      </c>
      <c r="D27" s="150" t="s">
        <v>356</v>
      </c>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8"/>
      <c r="FK27" s="8"/>
      <c r="FL27" s="8"/>
      <c r="FM27" s="8"/>
      <c r="FN27" s="8"/>
      <c r="FO27" s="8"/>
      <c r="FP27" s="8"/>
      <c r="FQ27" s="8"/>
      <c r="FR27" s="8"/>
      <c r="FS27" s="8"/>
      <c r="FT27" s="8"/>
      <c r="FU27" s="8"/>
      <c r="FV27" s="8"/>
      <c r="FW27" s="8"/>
      <c r="FX27" s="8"/>
      <c r="FY27" s="8"/>
      <c r="FZ27" s="8"/>
      <c r="GA27" s="8"/>
      <c r="GB27" s="8"/>
      <c r="GC27" s="8"/>
      <c r="GD27" s="8"/>
      <c r="GE27" s="8"/>
      <c r="GF27" s="8"/>
      <c r="GG27" s="8"/>
      <c r="GH27" s="8"/>
      <c r="GI27" s="8"/>
      <c r="GJ27" s="8"/>
      <c r="GK27" s="8"/>
      <c r="GL27" s="8"/>
      <c r="GM27" s="8"/>
      <c r="GN27" s="8"/>
      <c r="GO27" s="8"/>
      <c r="GP27" s="8"/>
      <c r="GQ27" s="8"/>
      <c r="GR27" s="8"/>
      <c r="GS27" s="8"/>
      <c r="GT27" s="8"/>
      <c r="GU27" s="8"/>
      <c r="GV27" s="8"/>
      <c r="GW27" s="8"/>
      <c r="GX27" s="8"/>
      <c r="GY27" s="8"/>
      <c r="GZ27" s="8"/>
      <c r="HA27" s="8"/>
      <c r="HB27" s="8"/>
      <c r="HC27" s="8"/>
      <c r="HD27" s="8"/>
      <c r="HE27" s="8"/>
      <c r="HF27" s="8"/>
      <c r="HG27" s="8"/>
      <c r="HH27" s="8"/>
      <c r="HI27" s="8"/>
      <c r="HJ27" s="8"/>
      <c r="HK27" s="8"/>
      <c r="HL27" s="8"/>
      <c r="HM27" s="8"/>
      <c r="HN27" s="8"/>
      <c r="HO27" s="8"/>
      <c r="HP27" s="8"/>
      <c r="HQ27" s="8"/>
      <c r="HR27" s="8"/>
      <c r="HS27" s="8"/>
      <c r="HT27" s="8"/>
      <c r="HU27" s="8"/>
      <c r="HV27" s="8"/>
      <c r="HW27" s="8"/>
      <c r="HX27" s="8"/>
      <c r="HY27" s="8"/>
      <c r="HZ27" s="8"/>
      <c r="IA27" s="8"/>
      <c r="IB27" s="8"/>
      <c r="IC27" s="8"/>
      <c r="ID27" s="8"/>
      <c r="IE27" s="8"/>
      <c r="IF27" s="8"/>
      <c r="IG27" s="8"/>
      <c r="IH27" s="8"/>
      <c r="II27" s="8"/>
      <c r="IJ27" s="8"/>
      <c r="IK27" s="8"/>
      <c r="IL27" s="8"/>
      <c r="IM27" s="8"/>
      <c r="IN27" s="8"/>
      <c r="IO27" s="8"/>
      <c r="IP27" s="8"/>
      <c r="IQ27" s="8"/>
      <c r="IR27" s="8"/>
      <c r="IS27" s="8"/>
      <c r="IT27" s="8"/>
      <c r="IU27" s="8"/>
      <c r="IV27" s="8"/>
      <c r="IW27" s="8"/>
      <c r="IX27" s="8"/>
      <c r="IY27" s="8"/>
      <c r="IZ27" s="8"/>
      <c r="JA27" s="8"/>
      <c r="JB27" s="8"/>
      <c r="JC27" s="8"/>
      <c r="JD27" s="8"/>
      <c r="JE27" s="8"/>
      <c r="JF27" s="8"/>
      <c r="JG27" s="8"/>
      <c r="JH27" s="8"/>
      <c r="JI27" s="8"/>
      <c r="JJ27" s="8"/>
      <c r="JK27" s="8"/>
      <c r="JL27" s="8"/>
      <c r="JM27" s="8"/>
      <c r="JN27" s="8"/>
      <c r="JO27" s="8"/>
      <c r="JP27" s="8"/>
      <c r="JQ27" s="8"/>
      <c r="JR27" s="8"/>
      <c r="JS27" s="8"/>
      <c r="JT27" s="8"/>
      <c r="JU27" s="8"/>
      <c r="JV27" s="8"/>
      <c r="JW27" s="8"/>
      <c r="JX27" s="8"/>
      <c r="JY27" s="8"/>
      <c r="JZ27" s="8"/>
      <c r="KA27" s="8"/>
      <c r="KB27" s="8"/>
      <c r="KC27" s="8"/>
      <c r="KD27" s="8"/>
      <c r="KE27" s="8"/>
      <c r="KF27" s="8"/>
      <c r="KG27" s="8"/>
      <c r="KH27" s="8"/>
      <c r="KI27" s="8"/>
      <c r="KJ27" s="8"/>
      <c r="KK27" s="8"/>
      <c r="KL27" s="8"/>
      <c r="KM27" s="8"/>
      <c r="KN27" s="8"/>
      <c r="KO27" s="8"/>
      <c r="KP27" s="8"/>
      <c r="KQ27" s="8"/>
      <c r="KR27" s="8"/>
      <c r="KS27" s="8"/>
      <c r="KT27" s="8"/>
      <c r="KU27" s="8"/>
      <c r="KV27" s="8"/>
      <c r="KW27" s="8"/>
      <c r="KX27" s="8"/>
      <c r="KY27" s="8"/>
      <c r="KZ27" s="8"/>
      <c r="LA27" s="8"/>
      <c r="LB27" s="8"/>
      <c r="LC27" s="8"/>
      <c r="LD27" s="8"/>
      <c r="LE27" s="8"/>
      <c r="LF27" s="8"/>
      <c r="LG27" s="8"/>
      <c r="LH27" s="8"/>
      <c r="LI27" s="8"/>
      <c r="LJ27" s="8"/>
      <c r="LK27" s="8"/>
      <c r="LL27" s="8"/>
      <c r="LM27" s="8"/>
      <c r="LN27" s="8"/>
      <c r="LO27" s="8"/>
      <c r="LP27" s="8"/>
      <c r="LQ27" s="8"/>
      <c r="LR27" s="8"/>
      <c r="LS27" s="8"/>
      <c r="LT27" s="8"/>
      <c r="LU27" s="8"/>
      <c r="LV27" s="8"/>
      <c r="LW27" s="8"/>
      <c r="LX27" s="8"/>
      <c r="LY27" s="8"/>
      <c r="LZ27" s="8"/>
      <c r="MA27" s="8"/>
      <c r="MB27" s="8"/>
      <c r="MC27" s="8"/>
      <c r="MD27" s="8"/>
      <c r="ME27" s="8"/>
      <c r="MF27" s="8"/>
      <c r="MG27" s="8"/>
      <c r="MH27" s="8"/>
      <c r="MI27" s="8"/>
      <c r="MJ27" s="8"/>
      <c r="MK27" s="8"/>
      <c r="ML27" s="8"/>
      <c r="MM27" s="8"/>
      <c r="MN27" s="8"/>
      <c r="MO27" s="8"/>
      <c r="MP27" s="8"/>
      <c r="MQ27" s="8"/>
      <c r="MR27" s="8"/>
      <c r="MS27" s="8"/>
      <c r="MT27" s="8"/>
      <c r="MU27" s="8"/>
      <c r="MV27" s="8"/>
      <c r="MW27" s="8"/>
      <c r="MX27" s="8"/>
      <c r="MY27" s="8"/>
    </row>
    <row r="28" spans="1:363" x14ac:dyDescent="0.25">
      <c r="A28" s="175"/>
      <c r="B28" s="70" t="s">
        <v>18</v>
      </c>
      <c r="C28" s="4" t="s">
        <v>209</v>
      </c>
      <c r="D28" s="22"/>
      <c r="E28" s="22">
        <f>SUMIFS('REC_Sales'!$G:$G,'REC_Sales'!$J:$J,REC_SALES_FCST!$B28,'REC_Sales'!$E:$E,REC_SALES_FCST!E$4)/8</f>
        <v>513.25</v>
      </c>
      <c r="F28" s="22">
        <f>SUMIFS('REC_Sales'!$G:$G,'REC_Sales'!$J:$J,REC_SALES_FCST!$B28,'REC_Sales'!$E:$E,REC_SALES_FCST!F$4)/8</f>
        <v>513.25</v>
      </c>
      <c r="G28" s="22"/>
      <c r="H28" s="22">
        <f>SUMIFS('REC_Sales'!$G:$G,'REC_Sales'!$J:$J,REC_SALES_FCST!$B28,'REC_Sales'!$E:$E,REC_SALES_FCST!H$4)/8</f>
        <v>513.25</v>
      </c>
      <c r="I28" s="22">
        <f>SUMIFS('REC_Sales'!$G:$G,'REC_Sales'!$J:$J,REC_SALES_FCST!$B28,'REC_Sales'!$E:$E,REC_SALES_FCST!I$4)/8</f>
        <v>513.25</v>
      </c>
      <c r="J28" s="22"/>
      <c r="K28" s="22">
        <f>SUMIFS('REC_Sales'!$G:$G,'REC_Sales'!$J:$J,REC_SALES_FCST!$B28,'REC_Sales'!$E:$E,REC_SALES_FCST!K$4)/8</f>
        <v>513.25</v>
      </c>
      <c r="L28" s="22">
        <f>SUMIFS('REC_Sales'!$G:$G,'REC_Sales'!$J:$J,REC_SALES_FCST!$B28,'REC_Sales'!$E:$E,REC_SALES_FCST!L$4)/8</f>
        <v>513.25</v>
      </c>
      <c r="M28" s="22"/>
      <c r="N28" s="22">
        <f>SUMIFS('REC_Sales'!$G:$G,'REC_Sales'!$J:$J,REC_SALES_FCST!$B28,'REC_Sales'!$E:$E,REC_SALES_FCST!N$4)/8</f>
        <v>513.25</v>
      </c>
      <c r="O28" s="22">
        <f>SUMIFS('REC_Sales'!$G:$G,'REC_Sales'!$J:$J,REC_SALES_FCST!$B28,'REC_Sales'!$E:$E,REC_SALES_FCST!O$4)/8</f>
        <v>513.25</v>
      </c>
      <c r="P28" s="22"/>
      <c r="Q28" s="22">
        <f>SUMIFS('REC_Sales'!$G:$G,'REC_Sales'!$J:$J,REC_SALES_FCST!$B28,'REC_Sales'!$E:$E,REC_SALES_FCST!Q$4)/8</f>
        <v>0</v>
      </c>
      <c r="R28" s="22">
        <f>SUMIFS('REC_Sales'!$G:$G,'REC_Sales'!$J:$J,REC_SALES_FCST!$B28,'REC_Sales'!$E:$E,REC_SALES_FCST!R$4)/8</f>
        <v>0</v>
      </c>
      <c r="S28" s="22"/>
      <c r="T28" s="22">
        <f>SUMIFS('REC_Sales'!$G:$G,'REC_Sales'!$J:$J,REC_SALES_FCST!$B28,'REC_Sales'!$E:$E,REC_SALES_FCST!T$4)/8</f>
        <v>0</v>
      </c>
      <c r="U28" s="22">
        <f>SUMIFS('REC_Sales'!$G:$G,'REC_Sales'!$J:$J,REC_SALES_FCST!$B28,'REC_Sales'!$E:$E,REC_SALES_FCST!U$4)/8</f>
        <v>0</v>
      </c>
      <c r="V28" s="22"/>
      <c r="W28" s="22">
        <f>SUMIFS('REC_Sales'!$G:$G,'REC_Sales'!$J:$J,REC_SALES_FCST!$B28,'REC_Sales'!$E:$E,REC_SALES_FCST!W$4)/8</f>
        <v>0</v>
      </c>
      <c r="X28" s="22">
        <f>SUMIFS('REC_Sales'!$G:$G,'REC_Sales'!$J:$J,REC_SALES_FCST!$B28,'REC_Sales'!$E:$E,REC_SALES_FCST!X$4)/8</f>
        <v>0</v>
      </c>
      <c r="Y28" s="22"/>
      <c r="Z28" s="22">
        <f>SUMIFS('REC_Sales'!$G:$G,'REC_Sales'!$J:$J,REC_SALES_FCST!$B28,'REC_Sales'!$E:$E,REC_SALES_FCST!Z$4)/8</f>
        <v>0</v>
      </c>
      <c r="AA28" s="22">
        <f>SUMIFS('REC_Sales'!$G:$G,'REC_Sales'!$J:$J,REC_SALES_FCST!$B28,'REC_Sales'!$E:$E,REC_SALES_FCST!AA$4)/8</f>
        <v>0</v>
      </c>
      <c r="AB28" s="22"/>
      <c r="AC28" s="22">
        <f>SUMIFS('REC_Sales'!$G:$G,'REC_Sales'!$J:$J,REC_SALES_FCST!$B28,'REC_Sales'!$E:$E,REC_SALES_FCST!AC$4)/8</f>
        <v>0</v>
      </c>
      <c r="AD28" s="22">
        <f>SUMIFS('REC_Sales'!$G:$G,'REC_Sales'!$J:$J,REC_SALES_FCST!$B28,'REC_Sales'!$E:$E,REC_SALES_FCST!AD$4)/8</f>
        <v>0</v>
      </c>
      <c r="AE28" s="22"/>
      <c r="AF28" s="22">
        <f>SUMIFS('REC_Sales'!$G:$G,'REC_Sales'!$J:$J,REC_SALES_FCST!$B28,'REC_Sales'!$E:$E,REC_SALES_FCST!AF$4)/8</f>
        <v>0</v>
      </c>
      <c r="AG28" s="22">
        <f>SUMIFS('REC_Sales'!$G:$G,'REC_Sales'!$J:$J,REC_SALES_FCST!$B28,'REC_Sales'!$E:$E,REC_SALES_FCST!AG$4)/8</f>
        <v>0</v>
      </c>
      <c r="AH28" s="22"/>
      <c r="AI28" s="22">
        <f>SUMIFS('REC_Sales'!$G:$G,'REC_Sales'!$J:$J,REC_SALES_FCST!$B28,'REC_Sales'!$E:$E,REC_SALES_FCST!AI$4)/8</f>
        <v>0</v>
      </c>
      <c r="AJ28" s="22">
        <f>SUMIFS('REC_Sales'!$G:$G,'REC_Sales'!$J:$J,REC_SALES_FCST!$B28,'REC_Sales'!$E:$E,REC_SALES_FCST!AJ$4)/8</f>
        <v>0</v>
      </c>
      <c r="AK28" s="22"/>
      <c r="AL28" s="22">
        <f>SUMIFS('REC_Sales'!$G:$G,'REC_Sales'!$J:$J,REC_SALES_FCST!$B28,'REC_Sales'!$E:$E,REC_SALES_FCST!AL$4)/8</f>
        <v>0</v>
      </c>
      <c r="AM28" s="22">
        <f>SUMIFS('REC_Sales'!$G:$G,'REC_Sales'!$J:$J,REC_SALES_FCST!$B28,'REC_Sales'!$E:$E,REC_SALES_FCST!AM$4)/8</f>
        <v>0</v>
      </c>
      <c r="AN28" s="22"/>
      <c r="AO28" s="22">
        <f>SUMIFS('REC_Sales'!$G:$G,'REC_Sales'!$J:$J,REC_SALES_FCST!$B28,'REC_Sales'!$E:$E,REC_SALES_FCST!AO$4)/8</f>
        <v>0</v>
      </c>
      <c r="AP28" s="22">
        <f>SUMIFS('REC_Sales'!$G:$G,'REC_Sales'!$J:$J,REC_SALES_FCST!$B28,'REC_Sales'!$E:$E,REC_SALES_FCST!AP$4)/8</f>
        <v>0</v>
      </c>
      <c r="AQ28" s="22"/>
      <c r="AR28" s="22">
        <f>SUMIFS('REC_Sales'!$G:$G,'REC_Sales'!$J:$J,REC_SALES_FCST!$B28,'REC_Sales'!$E:$E,REC_SALES_FCST!AR$4)/8</f>
        <v>0</v>
      </c>
      <c r="AS28" s="22">
        <f>SUMIFS('REC_Sales'!$G:$G,'REC_Sales'!$J:$J,REC_SALES_FCST!$B28,'REC_Sales'!$E:$E,REC_SALES_FCST!AS$4)/8</f>
        <v>0</v>
      </c>
      <c r="AT28" s="22"/>
      <c r="AU28" s="22">
        <f>SUMIFS('REC_Sales'!$G:$G,'REC_Sales'!$J:$J,REC_SALES_FCST!$B28,'REC_Sales'!$E:$E,REC_SALES_FCST!AU$4)/8</f>
        <v>0</v>
      </c>
      <c r="AV28" s="22">
        <f>SUMIFS('REC_Sales'!$G:$G,'REC_Sales'!$J:$J,REC_SALES_FCST!$B28,'REC_Sales'!$E:$E,REC_SALES_FCST!AV$4)/8</f>
        <v>0</v>
      </c>
      <c r="AW28" s="22"/>
      <c r="AX28" s="22">
        <f>SUMIFS('REC_Sales'!$G:$G,'REC_Sales'!$J:$J,REC_SALES_FCST!$B28,'REC_Sales'!$E:$E,REC_SALES_FCST!AX$4)/8</f>
        <v>0</v>
      </c>
      <c r="AY28" s="22">
        <f>SUMIFS('REC_Sales'!$G:$G,'REC_Sales'!$J:$J,REC_SALES_FCST!$B28,'REC_Sales'!$E:$E,REC_SALES_FCST!AY$4)/8</f>
        <v>0</v>
      </c>
      <c r="AZ28" s="22"/>
      <c r="BA28" s="22">
        <f>SUMIFS('REC_Sales'!$G:$G,'REC_Sales'!$J:$J,REC_SALES_FCST!$B28,'REC_Sales'!$E:$E,REC_SALES_FCST!BA$4)/8</f>
        <v>0</v>
      </c>
      <c r="BB28" s="22">
        <f>SUMIFS('REC_Sales'!$G:$G,'REC_Sales'!$J:$J,REC_SALES_FCST!$B28,'REC_Sales'!$E:$E,REC_SALES_FCST!BB$4)/8</f>
        <v>0</v>
      </c>
      <c r="BC28" s="22"/>
      <c r="BD28" s="22">
        <f>SUMIFS('REC_Sales'!$G:$G,'REC_Sales'!$J:$J,REC_SALES_FCST!$B28,'REC_Sales'!$E:$E,REC_SALES_FCST!BD$4)/8</f>
        <v>0</v>
      </c>
      <c r="BE28" s="22">
        <f>SUMIFS('REC_Sales'!$G:$G,'REC_Sales'!$J:$J,REC_SALES_FCST!$B28,'REC_Sales'!$E:$E,REC_SALES_FCST!BE$4)/8</f>
        <v>0</v>
      </c>
      <c r="BF28" s="22"/>
      <c r="BG28" s="22">
        <f>SUMIFS('REC_Sales'!$G:$G,'REC_Sales'!$J:$J,REC_SALES_FCST!$B28,'REC_Sales'!$E:$E,REC_SALES_FCST!BG$4)/8</f>
        <v>0</v>
      </c>
      <c r="BH28" s="22">
        <f>SUMIFS('REC_Sales'!$G:$G,'REC_Sales'!$J:$J,REC_SALES_FCST!$B28,'REC_Sales'!$E:$E,REC_SALES_FCST!BH$4)/8</f>
        <v>0</v>
      </c>
      <c r="BI28" s="22"/>
      <c r="BJ28" s="22">
        <f>SUMIFS('REC_Sales'!$G:$G,'REC_Sales'!$J:$J,REC_SALES_FCST!$B28,'REC_Sales'!$E:$E,REC_SALES_FCST!BJ$4)/8</f>
        <v>0</v>
      </c>
      <c r="BK28" s="22">
        <f>SUMIFS('REC_Sales'!$G:$G,'REC_Sales'!$J:$J,REC_SALES_FCST!$B28,'REC_Sales'!$E:$E,REC_SALES_FCST!BK$4)/8</f>
        <v>0</v>
      </c>
      <c r="BL28" s="22"/>
      <c r="BM28" s="22">
        <f>SUMIFS('REC_Sales'!$G:$G,'REC_Sales'!$J:$J,REC_SALES_FCST!$B28,'REC_Sales'!$E:$E,REC_SALES_FCST!BM$4)/8</f>
        <v>0</v>
      </c>
      <c r="BN28" s="22">
        <f>SUMIFS('REC_Sales'!$G:$G,'REC_Sales'!$J:$J,REC_SALES_FCST!$B28,'REC_Sales'!$E:$E,REC_SALES_FCST!BN$4)/8</f>
        <v>0</v>
      </c>
      <c r="BO28" s="22"/>
      <c r="BP28" s="22">
        <f>SUMIFS('REC_Sales'!$G:$G,'REC_Sales'!$J:$J,REC_SALES_FCST!$B28,'REC_Sales'!$E:$E,REC_SALES_FCST!BP$4)/8</f>
        <v>0</v>
      </c>
      <c r="BQ28" s="22">
        <f>SUMIFS('REC_Sales'!$G:$G,'REC_Sales'!$J:$J,REC_SALES_FCST!$B28,'REC_Sales'!$E:$E,REC_SALES_FCST!BQ$4)/8</f>
        <v>0</v>
      </c>
      <c r="BR28" s="22"/>
      <c r="BS28" s="22">
        <f>SUMIFS('REC_Sales'!$G:$G,'REC_Sales'!$J:$J,REC_SALES_FCST!$B28,'REC_Sales'!$E:$E,REC_SALES_FCST!BS$4)/8</f>
        <v>0</v>
      </c>
      <c r="BT28" s="22">
        <f>SUMIFS('REC_Sales'!$G:$G,'REC_Sales'!$J:$J,REC_SALES_FCST!$B28,'REC_Sales'!$E:$E,REC_SALES_FCST!BT$4)/8</f>
        <v>0</v>
      </c>
      <c r="BU28" s="22"/>
      <c r="BV28" s="22">
        <f>SUMIFS('REC_Sales'!$G:$G,'REC_Sales'!$J:$J,REC_SALES_FCST!$B28,'REC_Sales'!$E:$E,REC_SALES_FCST!BV$4)/8</f>
        <v>0</v>
      </c>
      <c r="BW28" s="22">
        <f>SUMIFS('REC_Sales'!$G:$G,'REC_Sales'!$J:$J,REC_SALES_FCST!$B28,'REC_Sales'!$E:$E,REC_SALES_FCST!BW$4)/8</f>
        <v>0</v>
      </c>
      <c r="BX28" s="22"/>
      <c r="BY28" s="22">
        <f>SUMIFS('REC_Sales'!$G:$G,'REC_Sales'!$J:$J,REC_SALES_FCST!$B28,'REC_Sales'!$E:$E,REC_SALES_FCST!BY$4)/8</f>
        <v>0</v>
      </c>
      <c r="BZ28" s="22">
        <f>SUMIFS('REC_Sales'!$G:$G,'REC_Sales'!$J:$J,REC_SALES_FCST!$B28,'REC_Sales'!$E:$E,REC_SALES_FCST!BZ$4)/8</f>
        <v>0</v>
      </c>
      <c r="CA28" s="22"/>
      <c r="CB28" s="22">
        <f>SUMIFS('REC_Sales'!$G:$G,'REC_Sales'!$J:$J,REC_SALES_FCST!$B28,'REC_Sales'!$E:$E,REC_SALES_FCST!CB$4)/8</f>
        <v>0</v>
      </c>
      <c r="CC28" s="22">
        <f>SUMIFS('REC_Sales'!$G:$G,'REC_Sales'!$J:$J,REC_SALES_FCST!$B28,'REC_Sales'!$E:$E,REC_SALES_FCST!CC$4)/8</f>
        <v>0</v>
      </c>
      <c r="CD28" s="22"/>
      <c r="CE28" s="22">
        <f>SUMIFS('REC_Sales'!$G:$G,'REC_Sales'!$J:$J,REC_SALES_FCST!$B28,'REC_Sales'!$E:$E,REC_SALES_FCST!CE$4)/8</f>
        <v>0</v>
      </c>
      <c r="CF28" s="22">
        <f>SUMIFS('REC_Sales'!$G:$G,'REC_Sales'!$J:$J,REC_SALES_FCST!$B28,'REC_Sales'!$E:$E,REC_SALES_FCST!CF$4)/8</f>
        <v>0</v>
      </c>
      <c r="CG28" s="22"/>
      <c r="CH28" s="22">
        <f>SUMIFS('REC_Sales'!$G:$G,'REC_Sales'!$J:$J,REC_SALES_FCST!$B28,'REC_Sales'!$E:$E,REC_SALES_FCST!CH$4)/8</f>
        <v>0</v>
      </c>
      <c r="CI28" s="22">
        <f>SUMIFS('REC_Sales'!$G:$G,'REC_Sales'!$J:$J,REC_SALES_FCST!$B28,'REC_Sales'!$E:$E,REC_SALES_FCST!CI$4)/8</f>
        <v>0</v>
      </c>
      <c r="CJ28" s="22"/>
      <c r="CK28" s="22">
        <f>SUMIFS('REC_Sales'!$G:$G,'REC_Sales'!$J:$J,REC_SALES_FCST!$B28,'REC_Sales'!$E:$E,REC_SALES_FCST!CK$4)/8</f>
        <v>0</v>
      </c>
      <c r="CL28" s="22">
        <f>SUMIFS('REC_Sales'!$G:$G,'REC_Sales'!$J:$J,REC_SALES_FCST!$B28,'REC_Sales'!$E:$E,REC_SALES_FCST!CL$4)/8</f>
        <v>0</v>
      </c>
      <c r="CM28" s="22"/>
      <c r="CN28" s="22">
        <f>SUMIFS('REC_Sales'!$G:$G,'REC_Sales'!$J:$J,REC_SALES_FCST!$B28,'REC_Sales'!$E:$E,REC_SALES_FCST!CN$4)/8</f>
        <v>0</v>
      </c>
      <c r="CO28" s="22">
        <f>SUMIFS('REC_Sales'!$G:$G,'REC_Sales'!$J:$J,REC_SALES_FCST!$B28,'REC_Sales'!$E:$E,REC_SALES_FCST!CO$4)/8</f>
        <v>0</v>
      </c>
      <c r="CP28" s="22"/>
      <c r="CQ28" s="22">
        <f>SUMIFS('REC_Sales'!$G:$G,'REC_Sales'!$J:$J,REC_SALES_FCST!$B28,'REC_Sales'!$E:$E,REC_SALES_FCST!CQ$4)/8</f>
        <v>0</v>
      </c>
      <c r="CR28" s="22">
        <f>SUMIFS('REC_Sales'!$G:$G,'REC_Sales'!$J:$J,REC_SALES_FCST!$B28,'REC_Sales'!$E:$E,REC_SALES_FCST!CR$4)/8</f>
        <v>0</v>
      </c>
      <c r="CS28" s="22"/>
      <c r="CT28" s="22">
        <f>SUMIFS('REC_Sales'!$G:$G,'REC_Sales'!$J:$J,REC_SALES_FCST!$B28,'REC_Sales'!$E:$E,REC_SALES_FCST!CT$4)/8</f>
        <v>0</v>
      </c>
      <c r="CU28" s="22">
        <f>SUMIFS('REC_Sales'!$G:$G,'REC_Sales'!$J:$J,REC_SALES_FCST!$B28,'REC_Sales'!$E:$E,REC_SALES_FCST!CU$4)/8</f>
        <v>0</v>
      </c>
      <c r="CV28" s="22"/>
      <c r="CW28" s="22">
        <f>SUMIFS('REC_Sales'!$G:$G,'REC_Sales'!$J:$J,REC_SALES_FCST!$B28,'REC_Sales'!$E:$E,REC_SALES_FCST!CW$4)/8</f>
        <v>0</v>
      </c>
      <c r="CX28" s="22">
        <f>SUMIFS('REC_Sales'!$G:$G,'REC_Sales'!$J:$J,REC_SALES_FCST!$B28,'REC_Sales'!$E:$E,REC_SALES_FCST!CX$4)/8</f>
        <v>0</v>
      </c>
      <c r="CY28" s="22"/>
      <c r="CZ28" s="22">
        <f>SUMIFS('REC_Sales'!$G:$G,'REC_Sales'!$J:$J,REC_SALES_FCST!$B28,'REC_Sales'!$E:$E,REC_SALES_FCST!CZ$4)/8</f>
        <v>0</v>
      </c>
      <c r="DA28" s="22">
        <f>SUMIFS('REC_Sales'!$G:$G,'REC_Sales'!$J:$J,REC_SALES_FCST!$B28,'REC_Sales'!$E:$E,REC_SALES_FCST!DA$4)/8</f>
        <v>0</v>
      </c>
      <c r="DB28" s="22"/>
      <c r="DC28" s="22">
        <f>SUMIFS('REC_Sales'!$G:$G,'REC_Sales'!$J:$J,REC_SALES_FCST!$B28,'REC_Sales'!$E:$E,REC_SALES_FCST!DC$4)/8</f>
        <v>0</v>
      </c>
      <c r="DD28" s="22">
        <f>SUMIFS('REC_Sales'!$G:$G,'REC_Sales'!$J:$J,REC_SALES_FCST!$B28,'REC_Sales'!$E:$E,REC_SALES_FCST!DD$4)/8</f>
        <v>0</v>
      </c>
      <c r="DE28" s="22"/>
      <c r="DF28" s="22">
        <f>SUMIFS('REC_Sales'!$G:$G,'REC_Sales'!$J:$J,REC_SALES_FCST!$B28,'REC_Sales'!$E:$E,REC_SALES_FCST!DF$4)/8</f>
        <v>0</v>
      </c>
      <c r="DG28" s="22">
        <f>SUMIFS('REC_Sales'!$G:$G,'REC_Sales'!$J:$J,REC_SALES_FCST!$B28,'REC_Sales'!$E:$E,REC_SALES_FCST!DG$4)/8</f>
        <v>0</v>
      </c>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c r="IL28" s="22"/>
      <c r="IM28" s="22"/>
      <c r="IN28" s="22"/>
      <c r="IO28" s="22"/>
      <c r="IP28" s="22"/>
      <c r="IQ28" s="22"/>
      <c r="IR28" s="22"/>
      <c r="IS28" s="22"/>
      <c r="IT28" s="22"/>
      <c r="IU28" s="22"/>
      <c r="IV28" s="22"/>
      <c r="IW28" s="22"/>
      <c r="IX28" s="22"/>
      <c r="IY28" s="22"/>
      <c r="IZ28" s="22"/>
      <c r="JA28" s="22"/>
      <c r="JB28" s="22"/>
      <c r="JC28" s="22"/>
      <c r="JD28" s="22"/>
      <c r="JE28" s="22"/>
      <c r="JF28" s="22"/>
      <c r="JG28" s="22"/>
      <c r="JH28" s="22"/>
      <c r="JI28" s="22"/>
      <c r="JJ28" s="22"/>
      <c r="JK28" s="22"/>
      <c r="JL28" s="22"/>
      <c r="JM28" s="22"/>
      <c r="JN28" s="22"/>
      <c r="JO28" s="22"/>
      <c r="JP28" s="22"/>
      <c r="JQ28" s="22"/>
      <c r="JR28" s="22"/>
      <c r="JS28" s="22"/>
      <c r="JT28" s="22"/>
      <c r="JU28" s="22"/>
      <c r="JV28" s="22"/>
      <c r="JW28" s="22"/>
      <c r="JX28" s="22"/>
      <c r="JY28" s="22"/>
      <c r="JZ28" s="22"/>
      <c r="KA28" s="22"/>
      <c r="KB28" s="22"/>
      <c r="KC28" s="22"/>
      <c r="KD28" s="22"/>
      <c r="KE28" s="22"/>
      <c r="KF28" s="22"/>
      <c r="KG28" s="22"/>
      <c r="KH28" s="22"/>
      <c r="KI28" s="22"/>
      <c r="KJ28" s="22"/>
      <c r="KK28" s="22"/>
      <c r="KL28" s="22"/>
      <c r="KM28" s="22"/>
      <c r="KN28" s="22"/>
      <c r="KO28" s="22"/>
      <c r="KP28" s="22"/>
      <c r="KQ28" s="22"/>
      <c r="KR28" s="22"/>
      <c r="KS28" s="22"/>
      <c r="KT28" s="22"/>
      <c r="KU28" s="22"/>
      <c r="KV28" s="22"/>
      <c r="KW28" s="22"/>
      <c r="KX28" s="22"/>
      <c r="KY28" s="22"/>
      <c r="KZ28" s="22"/>
      <c r="LA28" s="22"/>
      <c r="LB28" s="22"/>
      <c r="LC28" s="22"/>
      <c r="LD28" s="22"/>
      <c r="LE28" s="22"/>
      <c r="LF28" s="22"/>
      <c r="LG28" s="22"/>
      <c r="LH28" s="22"/>
      <c r="LI28" s="22"/>
      <c r="LJ28" s="22"/>
      <c r="LK28" s="22"/>
      <c r="LL28" s="22"/>
      <c r="LM28" s="22"/>
      <c r="LN28" s="22"/>
      <c r="LO28" s="22"/>
      <c r="LP28" s="22"/>
      <c r="LQ28" s="22"/>
      <c r="LR28" s="22"/>
      <c r="LS28" s="22"/>
      <c r="LT28" s="22"/>
      <c r="LU28" s="22"/>
      <c r="LV28" s="22"/>
      <c r="LW28" s="22"/>
      <c r="LX28" s="22"/>
      <c r="LY28" s="22"/>
      <c r="LZ28" s="22"/>
      <c r="MA28" s="22"/>
      <c r="MB28" s="22"/>
      <c r="MC28" s="22"/>
      <c r="MD28" s="22"/>
      <c r="ME28" s="22"/>
      <c r="MF28" s="22"/>
      <c r="MG28" s="22"/>
      <c r="MH28" s="22"/>
      <c r="MI28" s="22"/>
      <c r="MJ28" s="22"/>
      <c r="MK28" s="22"/>
      <c r="ML28" s="22"/>
      <c r="MM28" s="22"/>
      <c r="MN28" s="22"/>
      <c r="MO28" s="22"/>
      <c r="MP28" s="22"/>
      <c r="MQ28" s="22"/>
      <c r="MR28" s="22"/>
      <c r="MS28" s="22"/>
      <c r="MT28" s="22"/>
      <c r="MU28" s="22"/>
      <c r="MV28" s="22"/>
      <c r="MW28" s="22"/>
      <c r="MX28" s="22"/>
      <c r="MY28" s="22"/>
    </row>
    <row r="29" spans="1:363" x14ac:dyDescent="0.25">
      <c r="A29" s="175"/>
      <c r="B29" s="70" t="s">
        <v>238</v>
      </c>
      <c r="C29" s="4" t="s">
        <v>211</v>
      </c>
      <c r="D29" s="22"/>
      <c r="E29" s="22">
        <f>SUMIFS('REC_Sales'!$G:$G,'REC_Sales'!$J:$J,REC_SALES_FCST!$B29,'REC_Sales'!$E:$E,REC_SALES_FCST!E$4)/8</f>
        <v>0</v>
      </c>
      <c r="F29" s="22">
        <f>SUMIFS('REC_Sales'!$G:$G,'REC_Sales'!$J:$J,REC_SALES_FCST!$B29,'REC_Sales'!$E:$E,REC_SALES_FCST!F$4)/8</f>
        <v>0</v>
      </c>
      <c r="G29" s="22"/>
      <c r="H29" s="22">
        <f>SUMIFS('REC_Sales'!$G:$G,'REC_Sales'!$J:$J,REC_SALES_FCST!$B29,'REC_Sales'!$E:$E,REC_SALES_FCST!H$4)/8</f>
        <v>0</v>
      </c>
      <c r="I29" s="22">
        <f>SUMIFS('REC_Sales'!$G:$G,'REC_Sales'!$J:$J,REC_SALES_FCST!$B29,'REC_Sales'!$E:$E,REC_SALES_FCST!I$4)/8</f>
        <v>0</v>
      </c>
      <c r="J29" s="22"/>
      <c r="K29" s="22">
        <f>SUMIFS('REC_Sales'!$G:$G,'REC_Sales'!$J:$J,REC_SALES_FCST!$B29,'REC_Sales'!$E:$E,REC_SALES_FCST!K$4)/8</f>
        <v>0</v>
      </c>
      <c r="L29" s="22">
        <f>SUMIFS('REC_Sales'!$G:$G,'REC_Sales'!$J:$J,REC_SALES_FCST!$B29,'REC_Sales'!$E:$E,REC_SALES_FCST!L$4)/8</f>
        <v>0</v>
      </c>
      <c r="M29" s="22"/>
      <c r="N29" s="22">
        <f>SUMIFS('REC_Sales'!$G:$G,'REC_Sales'!$J:$J,REC_SALES_FCST!$B29,'REC_Sales'!$E:$E,REC_SALES_FCST!N$4)/8</f>
        <v>0</v>
      </c>
      <c r="O29" s="22">
        <f>SUMIFS('REC_Sales'!$G:$G,'REC_Sales'!$J:$J,REC_SALES_FCST!$B29,'REC_Sales'!$E:$E,REC_SALES_FCST!O$4)/8</f>
        <v>0</v>
      </c>
      <c r="P29" s="22"/>
      <c r="Q29" s="22">
        <f>SUMIFS('REC_Sales'!$G:$G,'REC_Sales'!$J:$J,REC_SALES_FCST!$B29,'REC_Sales'!$E:$E,REC_SALES_FCST!Q$4)/8</f>
        <v>0</v>
      </c>
      <c r="R29" s="22">
        <f>SUMIFS('REC_Sales'!$G:$G,'REC_Sales'!$J:$J,REC_SALES_FCST!$B29,'REC_Sales'!$E:$E,REC_SALES_FCST!R$4)/8</f>
        <v>0</v>
      </c>
      <c r="S29" s="22"/>
      <c r="T29" s="22">
        <f>SUMIFS('REC_Sales'!$G:$G,'REC_Sales'!$J:$J,REC_SALES_FCST!$B29,'REC_Sales'!$E:$E,REC_SALES_FCST!T$4)/8</f>
        <v>0</v>
      </c>
      <c r="U29" s="22">
        <f>SUMIFS('REC_Sales'!$G:$G,'REC_Sales'!$J:$J,REC_SALES_FCST!$B29,'REC_Sales'!$E:$E,REC_SALES_FCST!U$4)/8</f>
        <v>0</v>
      </c>
      <c r="V29" s="22"/>
      <c r="W29" s="22">
        <f>SUMIFS('REC_Sales'!$G:$G,'REC_Sales'!$J:$J,REC_SALES_FCST!$B29,'REC_Sales'!$E:$E,REC_SALES_FCST!W$4)/8</f>
        <v>0</v>
      </c>
      <c r="X29" s="22">
        <f>SUMIFS('REC_Sales'!$G:$G,'REC_Sales'!$J:$J,REC_SALES_FCST!$B29,'REC_Sales'!$E:$E,REC_SALES_FCST!X$4)/8</f>
        <v>0</v>
      </c>
      <c r="Y29" s="22"/>
      <c r="Z29" s="22">
        <f>SUMIFS('REC_Sales'!$G:$G,'REC_Sales'!$J:$J,REC_SALES_FCST!$B29,'REC_Sales'!$E:$E,REC_SALES_FCST!Z$4)/8</f>
        <v>0</v>
      </c>
      <c r="AA29" s="22">
        <f>SUMIFS('REC_Sales'!$G:$G,'REC_Sales'!$J:$J,REC_SALES_FCST!$B29,'REC_Sales'!$E:$E,REC_SALES_FCST!AA$4)/8</f>
        <v>0</v>
      </c>
      <c r="AB29" s="22"/>
      <c r="AC29" s="22">
        <f>SUMIFS('REC_Sales'!$G:$G,'REC_Sales'!$J:$J,REC_SALES_FCST!$B29,'REC_Sales'!$E:$E,REC_SALES_FCST!AC$4)/8</f>
        <v>0</v>
      </c>
      <c r="AD29" s="22">
        <f>SUMIFS('REC_Sales'!$G:$G,'REC_Sales'!$J:$J,REC_SALES_FCST!$B29,'REC_Sales'!$E:$E,REC_SALES_FCST!AD$4)/8</f>
        <v>0</v>
      </c>
      <c r="AE29" s="22"/>
      <c r="AF29" s="22">
        <f>SUMIFS('REC_Sales'!$G:$G,'REC_Sales'!$J:$J,REC_SALES_FCST!$B29,'REC_Sales'!$E:$E,REC_SALES_FCST!AF$4)/8</f>
        <v>0</v>
      </c>
      <c r="AG29" s="22">
        <f>SUMIFS('REC_Sales'!$G:$G,'REC_Sales'!$J:$J,REC_SALES_FCST!$B29,'REC_Sales'!$E:$E,REC_SALES_FCST!AG$4)/8</f>
        <v>0</v>
      </c>
      <c r="AH29" s="22"/>
      <c r="AI29" s="22">
        <f>SUMIFS('REC_Sales'!$G:$G,'REC_Sales'!$J:$J,REC_SALES_FCST!$B29,'REC_Sales'!$E:$E,REC_SALES_FCST!AI$4)/8</f>
        <v>0</v>
      </c>
      <c r="AJ29" s="22">
        <f>SUMIFS('REC_Sales'!$G:$G,'REC_Sales'!$J:$J,REC_SALES_FCST!$B29,'REC_Sales'!$E:$E,REC_SALES_FCST!AJ$4)/8</f>
        <v>0</v>
      </c>
      <c r="AK29" s="22"/>
      <c r="AL29" s="22">
        <f>SUMIFS('REC_Sales'!$G:$G,'REC_Sales'!$J:$J,REC_SALES_FCST!$B29,'REC_Sales'!$E:$E,REC_SALES_FCST!AL$4)/8</f>
        <v>0</v>
      </c>
      <c r="AM29" s="22">
        <f>SUMIFS('REC_Sales'!$G:$G,'REC_Sales'!$J:$J,REC_SALES_FCST!$B29,'REC_Sales'!$E:$E,REC_SALES_FCST!AM$4)/8</f>
        <v>0</v>
      </c>
      <c r="AN29" s="22"/>
      <c r="AO29" s="22">
        <f>SUMIFS('REC_Sales'!$G:$G,'REC_Sales'!$J:$J,REC_SALES_FCST!$B29,'REC_Sales'!$E:$E,REC_SALES_FCST!AO$4)/8</f>
        <v>0</v>
      </c>
      <c r="AP29" s="22">
        <f>SUMIFS('REC_Sales'!$G:$G,'REC_Sales'!$J:$J,REC_SALES_FCST!$B29,'REC_Sales'!$E:$E,REC_SALES_FCST!AP$4)/8</f>
        <v>0</v>
      </c>
      <c r="AQ29" s="22"/>
      <c r="AR29" s="22">
        <f>SUMIFS('REC_Sales'!$G:$G,'REC_Sales'!$J:$J,REC_SALES_FCST!$B29,'REC_Sales'!$E:$E,REC_SALES_FCST!AR$4)/8</f>
        <v>0</v>
      </c>
      <c r="AS29" s="22">
        <f>SUMIFS('REC_Sales'!$G:$G,'REC_Sales'!$J:$J,REC_SALES_FCST!$B29,'REC_Sales'!$E:$E,REC_SALES_FCST!AS$4)/8</f>
        <v>0</v>
      </c>
      <c r="AT29" s="22"/>
      <c r="AU29" s="22">
        <f>SUMIFS('REC_Sales'!$G:$G,'REC_Sales'!$J:$J,REC_SALES_FCST!$B29,'REC_Sales'!$E:$E,REC_SALES_FCST!AU$4)/8</f>
        <v>0</v>
      </c>
      <c r="AV29" s="22">
        <f>SUMIFS('REC_Sales'!$G:$G,'REC_Sales'!$J:$J,REC_SALES_FCST!$B29,'REC_Sales'!$E:$E,REC_SALES_FCST!AV$4)/8</f>
        <v>0</v>
      </c>
      <c r="AW29" s="22"/>
      <c r="AX29" s="22">
        <f>SUMIFS('REC_Sales'!$G:$G,'REC_Sales'!$J:$J,REC_SALES_FCST!$B29,'REC_Sales'!$E:$E,REC_SALES_FCST!AX$4)/8</f>
        <v>0</v>
      </c>
      <c r="AY29" s="22">
        <f>SUMIFS('REC_Sales'!$G:$G,'REC_Sales'!$J:$J,REC_SALES_FCST!$B29,'REC_Sales'!$E:$E,REC_SALES_FCST!AY$4)/8</f>
        <v>0</v>
      </c>
      <c r="AZ29" s="22"/>
      <c r="BA29" s="22">
        <f>SUMIFS('REC_Sales'!$G:$G,'REC_Sales'!$J:$J,REC_SALES_FCST!$B29,'REC_Sales'!$E:$E,REC_SALES_FCST!BA$4)/8</f>
        <v>0</v>
      </c>
      <c r="BB29" s="22">
        <f>SUMIFS('REC_Sales'!$G:$G,'REC_Sales'!$J:$J,REC_SALES_FCST!$B29,'REC_Sales'!$E:$E,REC_SALES_FCST!BB$4)/8</f>
        <v>0</v>
      </c>
      <c r="BC29" s="22"/>
      <c r="BD29" s="22">
        <f>SUMIFS('REC_Sales'!$G:$G,'REC_Sales'!$J:$J,REC_SALES_FCST!$B29,'REC_Sales'!$E:$E,REC_SALES_FCST!BD$4)/8</f>
        <v>0</v>
      </c>
      <c r="BE29" s="22">
        <f>SUMIFS('REC_Sales'!$G:$G,'REC_Sales'!$J:$J,REC_SALES_FCST!$B29,'REC_Sales'!$E:$E,REC_SALES_FCST!BE$4)/8</f>
        <v>0</v>
      </c>
      <c r="BF29" s="22"/>
      <c r="BG29" s="22">
        <f>SUMIFS('REC_Sales'!$G:$G,'REC_Sales'!$J:$J,REC_SALES_FCST!$B29,'REC_Sales'!$E:$E,REC_SALES_FCST!BG$4)/8</f>
        <v>0</v>
      </c>
      <c r="BH29" s="22">
        <f>SUMIFS('REC_Sales'!$G:$G,'REC_Sales'!$J:$J,REC_SALES_FCST!$B29,'REC_Sales'!$E:$E,REC_SALES_FCST!BH$4)/8</f>
        <v>0</v>
      </c>
      <c r="BI29" s="22"/>
      <c r="BJ29" s="22">
        <f>SUMIFS('REC_Sales'!$G:$G,'REC_Sales'!$J:$J,REC_SALES_FCST!$B29,'REC_Sales'!$E:$E,REC_SALES_FCST!BJ$4)/8</f>
        <v>0</v>
      </c>
      <c r="BK29" s="22">
        <f>SUMIFS('REC_Sales'!$G:$G,'REC_Sales'!$J:$J,REC_SALES_FCST!$B29,'REC_Sales'!$E:$E,REC_SALES_FCST!BK$4)/8</f>
        <v>0</v>
      </c>
      <c r="BL29" s="22"/>
      <c r="BM29" s="22">
        <f>SUMIFS('REC_Sales'!$G:$G,'REC_Sales'!$J:$J,REC_SALES_FCST!$B29,'REC_Sales'!$E:$E,REC_SALES_FCST!BM$4)/8</f>
        <v>0</v>
      </c>
      <c r="BN29" s="22">
        <f>SUMIFS('REC_Sales'!$G:$G,'REC_Sales'!$J:$J,REC_SALES_FCST!$B29,'REC_Sales'!$E:$E,REC_SALES_FCST!BN$4)/8</f>
        <v>0</v>
      </c>
      <c r="BO29" s="22"/>
      <c r="BP29" s="22">
        <f>SUMIFS('REC_Sales'!$G:$G,'REC_Sales'!$J:$J,REC_SALES_FCST!$B29,'REC_Sales'!$E:$E,REC_SALES_FCST!BP$4)/8</f>
        <v>0</v>
      </c>
      <c r="BQ29" s="22">
        <f>SUMIFS('REC_Sales'!$G:$G,'REC_Sales'!$J:$J,REC_SALES_FCST!$B29,'REC_Sales'!$E:$E,REC_SALES_FCST!BQ$4)/8</f>
        <v>0</v>
      </c>
      <c r="BR29" s="22"/>
      <c r="BS29" s="22">
        <f>SUMIFS('REC_Sales'!$G:$G,'REC_Sales'!$J:$J,REC_SALES_FCST!$B29,'REC_Sales'!$E:$E,REC_SALES_FCST!BS$4)/8</f>
        <v>0</v>
      </c>
      <c r="BT29" s="22">
        <f>SUMIFS('REC_Sales'!$G:$G,'REC_Sales'!$J:$J,REC_SALES_FCST!$B29,'REC_Sales'!$E:$E,REC_SALES_FCST!BT$4)/8</f>
        <v>0</v>
      </c>
      <c r="BU29" s="22"/>
      <c r="BV29" s="22">
        <f>SUMIFS('REC_Sales'!$G:$G,'REC_Sales'!$J:$J,REC_SALES_FCST!$B29,'REC_Sales'!$E:$E,REC_SALES_FCST!BV$4)/8</f>
        <v>0</v>
      </c>
      <c r="BW29" s="22">
        <f>SUMIFS('REC_Sales'!$G:$G,'REC_Sales'!$J:$J,REC_SALES_FCST!$B29,'REC_Sales'!$E:$E,REC_SALES_FCST!BW$4)/8</f>
        <v>0</v>
      </c>
      <c r="BX29" s="22"/>
      <c r="BY29" s="22">
        <f>SUMIFS('REC_Sales'!$G:$G,'REC_Sales'!$J:$J,REC_SALES_FCST!$B29,'REC_Sales'!$E:$E,REC_SALES_FCST!BY$4)/8</f>
        <v>0</v>
      </c>
      <c r="BZ29" s="22">
        <f>SUMIFS('REC_Sales'!$G:$G,'REC_Sales'!$J:$J,REC_SALES_FCST!$B29,'REC_Sales'!$E:$E,REC_SALES_FCST!BZ$4)/8</f>
        <v>0</v>
      </c>
      <c r="CA29" s="22"/>
      <c r="CB29" s="22">
        <f>SUMIFS('REC_Sales'!$G:$G,'REC_Sales'!$J:$J,REC_SALES_FCST!$B29,'REC_Sales'!$E:$E,REC_SALES_FCST!CB$4)/8</f>
        <v>0</v>
      </c>
      <c r="CC29" s="22">
        <f>SUMIFS('REC_Sales'!$G:$G,'REC_Sales'!$J:$J,REC_SALES_FCST!$B29,'REC_Sales'!$E:$E,REC_SALES_FCST!CC$4)/8</f>
        <v>0</v>
      </c>
      <c r="CD29" s="22"/>
      <c r="CE29" s="22">
        <f>SUMIFS('REC_Sales'!$G:$G,'REC_Sales'!$J:$J,REC_SALES_FCST!$B29,'REC_Sales'!$E:$E,REC_SALES_FCST!CE$4)/8</f>
        <v>0</v>
      </c>
      <c r="CF29" s="22">
        <f>SUMIFS('REC_Sales'!$G:$G,'REC_Sales'!$J:$J,REC_SALES_FCST!$B29,'REC_Sales'!$E:$E,REC_SALES_FCST!CF$4)/8</f>
        <v>0</v>
      </c>
      <c r="CG29" s="22"/>
      <c r="CH29" s="22">
        <f>SUMIFS('REC_Sales'!$G:$G,'REC_Sales'!$J:$J,REC_SALES_FCST!$B29,'REC_Sales'!$E:$E,REC_SALES_FCST!CH$4)/8</f>
        <v>0</v>
      </c>
      <c r="CI29" s="22">
        <f>SUMIFS('REC_Sales'!$G:$G,'REC_Sales'!$J:$J,REC_SALES_FCST!$B29,'REC_Sales'!$E:$E,REC_SALES_FCST!CI$4)/8</f>
        <v>0</v>
      </c>
      <c r="CJ29" s="22"/>
      <c r="CK29" s="22">
        <f>SUMIFS('REC_Sales'!$G:$G,'REC_Sales'!$J:$J,REC_SALES_FCST!$B29,'REC_Sales'!$E:$E,REC_SALES_FCST!CK$4)/8</f>
        <v>0</v>
      </c>
      <c r="CL29" s="22">
        <f>SUMIFS('REC_Sales'!$G:$G,'REC_Sales'!$J:$J,REC_SALES_FCST!$B29,'REC_Sales'!$E:$E,REC_SALES_FCST!CL$4)/8</f>
        <v>0</v>
      </c>
      <c r="CM29" s="22"/>
      <c r="CN29" s="22">
        <f>SUMIFS('REC_Sales'!$G:$G,'REC_Sales'!$J:$J,REC_SALES_FCST!$B29,'REC_Sales'!$E:$E,REC_SALES_FCST!CN$4)/8</f>
        <v>0</v>
      </c>
      <c r="CO29" s="22">
        <f>SUMIFS('REC_Sales'!$G:$G,'REC_Sales'!$J:$J,REC_SALES_FCST!$B29,'REC_Sales'!$E:$E,REC_SALES_FCST!CO$4)/8</f>
        <v>0</v>
      </c>
      <c r="CP29" s="22"/>
      <c r="CQ29" s="22">
        <f>SUMIFS('REC_Sales'!$G:$G,'REC_Sales'!$J:$J,REC_SALES_FCST!$B29,'REC_Sales'!$E:$E,REC_SALES_FCST!CQ$4)/8</f>
        <v>0</v>
      </c>
      <c r="CR29" s="22">
        <f>SUMIFS('REC_Sales'!$G:$G,'REC_Sales'!$J:$J,REC_SALES_FCST!$B29,'REC_Sales'!$E:$E,REC_SALES_FCST!CR$4)/8</f>
        <v>0</v>
      </c>
      <c r="CS29" s="22"/>
      <c r="CT29" s="22">
        <f>SUMIFS('REC_Sales'!$G:$G,'REC_Sales'!$J:$J,REC_SALES_FCST!$B29,'REC_Sales'!$E:$E,REC_SALES_FCST!CT$4)/8</f>
        <v>0</v>
      </c>
      <c r="CU29" s="22">
        <f>SUMIFS('REC_Sales'!$G:$G,'REC_Sales'!$J:$J,REC_SALES_FCST!$B29,'REC_Sales'!$E:$E,REC_SALES_FCST!CU$4)/8</f>
        <v>0</v>
      </c>
      <c r="CV29" s="22"/>
      <c r="CW29" s="22">
        <f>SUMIFS('REC_Sales'!$G:$G,'REC_Sales'!$J:$J,REC_SALES_FCST!$B29,'REC_Sales'!$E:$E,REC_SALES_FCST!CW$4)/8</f>
        <v>0</v>
      </c>
      <c r="CX29" s="22">
        <f>SUMIFS('REC_Sales'!$G:$G,'REC_Sales'!$J:$J,REC_SALES_FCST!$B29,'REC_Sales'!$E:$E,REC_SALES_FCST!CX$4)/8</f>
        <v>0</v>
      </c>
      <c r="CY29" s="22"/>
      <c r="CZ29" s="22">
        <f>SUMIFS('REC_Sales'!$G:$G,'REC_Sales'!$J:$J,REC_SALES_FCST!$B29,'REC_Sales'!$E:$E,REC_SALES_FCST!CZ$4)/8</f>
        <v>0</v>
      </c>
      <c r="DA29" s="22">
        <f>SUMIFS('REC_Sales'!$G:$G,'REC_Sales'!$J:$J,REC_SALES_FCST!$B29,'REC_Sales'!$E:$E,REC_SALES_FCST!DA$4)/8</f>
        <v>0</v>
      </c>
      <c r="DB29" s="22"/>
      <c r="DC29" s="22">
        <f>SUMIFS('REC_Sales'!$G:$G,'REC_Sales'!$J:$J,REC_SALES_FCST!$B29,'REC_Sales'!$E:$E,REC_SALES_FCST!DC$4)/8</f>
        <v>0</v>
      </c>
      <c r="DD29" s="22">
        <f>SUMIFS('REC_Sales'!$G:$G,'REC_Sales'!$J:$J,REC_SALES_FCST!$B29,'REC_Sales'!$E:$E,REC_SALES_FCST!DD$4)/8</f>
        <v>0</v>
      </c>
      <c r="DE29" s="22"/>
      <c r="DF29" s="22">
        <f>SUMIFS('REC_Sales'!$G:$G,'REC_Sales'!$J:$J,REC_SALES_FCST!$B29,'REC_Sales'!$E:$E,REC_SALES_FCST!DF$4)/8</f>
        <v>0</v>
      </c>
      <c r="DG29" s="22">
        <f>SUMIFS('REC_Sales'!$G:$G,'REC_Sales'!$J:$J,REC_SALES_FCST!$B29,'REC_Sales'!$E:$E,REC_SALES_FCST!DG$4)/8</f>
        <v>0</v>
      </c>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c r="FO29" s="22"/>
      <c r="FP29" s="22"/>
      <c r="FQ29" s="22"/>
      <c r="FR29" s="22"/>
      <c r="FS29" s="22"/>
      <c r="FT29" s="22"/>
      <c r="FU29" s="22"/>
      <c r="FV29" s="22"/>
      <c r="FW29" s="22"/>
      <c r="FX29" s="22"/>
      <c r="FY29" s="22"/>
      <c r="FZ29" s="22"/>
      <c r="GA29" s="22"/>
      <c r="GB29" s="22"/>
      <c r="GC29" s="22"/>
      <c r="GD29" s="22"/>
      <c r="GE29" s="22"/>
      <c r="GF29" s="22"/>
      <c r="GG29" s="22"/>
      <c r="GH29" s="22"/>
      <c r="GI29" s="22"/>
      <c r="GJ29" s="22"/>
      <c r="GK29" s="22"/>
      <c r="GL29" s="22"/>
      <c r="GM29" s="22"/>
      <c r="GN29" s="22"/>
      <c r="GO29" s="22"/>
      <c r="GP29" s="22"/>
      <c r="GQ29" s="22"/>
      <c r="GR29" s="22"/>
      <c r="GS29" s="22"/>
      <c r="GT29" s="22"/>
      <c r="GU29" s="22"/>
      <c r="GV29" s="22"/>
      <c r="GW29" s="22"/>
      <c r="GX29" s="22"/>
      <c r="GY29" s="22"/>
      <c r="GZ29" s="22"/>
      <c r="HA29" s="22"/>
      <c r="HB29" s="22"/>
      <c r="HC29" s="22"/>
      <c r="HD29" s="22"/>
      <c r="HE29" s="22"/>
      <c r="HF29" s="22"/>
      <c r="HG29" s="22"/>
      <c r="HH29" s="22"/>
      <c r="HI29" s="22"/>
      <c r="HJ29" s="22"/>
      <c r="HK29" s="22"/>
      <c r="HL29" s="22"/>
      <c r="HM29" s="22"/>
      <c r="HN29" s="22"/>
      <c r="HO29" s="22"/>
      <c r="HP29" s="22"/>
      <c r="HQ29" s="22"/>
      <c r="HR29" s="22"/>
      <c r="HS29" s="22"/>
      <c r="HT29" s="22"/>
      <c r="HU29" s="22"/>
      <c r="HV29" s="22"/>
      <c r="HW29" s="22"/>
      <c r="HX29" s="22"/>
      <c r="HY29" s="22"/>
      <c r="HZ29" s="22"/>
      <c r="IA29" s="22"/>
      <c r="IB29" s="22"/>
      <c r="IC29" s="22"/>
      <c r="ID29" s="22"/>
      <c r="IE29" s="22"/>
      <c r="IF29" s="22"/>
      <c r="IG29" s="22"/>
      <c r="IH29" s="22"/>
      <c r="II29" s="22"/>
      <c r="IJ29" s="22"/>
      <c r="IK29" s="22"/>
      <c r="IL29" s="22"/>
      <c r="IM29" s="22"/>
      <c r="IN29" s="22"/>
      <c r="IO29" s="22"/>
      <c r="IP29" s="22"/>
      <c r="IQ29" s="22"/>
      <c r="IR29" s="22"/>
      <c r="IS29" s="22"/>
      <c r="IT29" s="22"/>
      <c r="IU29" s="22"/>
      <c r="IV29" s="22"/>
      <c r="IW29" s="22"/>
      <c r="IX29" s="22"/>
      <c r="IY29" s="22"/>
      <c r="IZ29" s="22"/>
      <c r="JA29" s="22"/>
      <c r="JB29" s="22"/>
      <c r="JC29" s="22"/>
      <c r="JD29" s="22"/>
      <c r="JE29" s="22"/>
      <c r="JF29" s="22"/>
      <c r="JG29" s="22"/>
      <c r="JH29" s="22"/>
      <c r="JI29" s="22"/>
      <c r="JJ29" s="22"/>
      <c r="JK29" s="22"/>
      <c r="JL29" s="22"/>
      <c r="JM29" s="22"/>
      <c r="JN29" s="22"/>
      <c r="JO29" s="22"/>
      <c r="JP29" s="22"/>
      <c r="JQ29" s="22"/>
      <c r="JR29" s="22"/>
      <c r="JS29" s="22"/>
      <c r="JT29" s="22"/>
      <c r="JU29" s="22"/>
      <c r="JV29" s="22"/>
      <c r="JW29" s="22"/>
      <c r="JX29" s="22"/>
      <c r="JY29" s="22"/>
      <c r="JZ29" s="22"/>
      <c r="KA29" s="22"/>
      <c r="KB29" s="22"/>
      <c r="KC29" s="22"/>
      <c r="KD29" s="22"/>
      <c r="KE29" s="22"/>
      <c r="KF29" s="22"/>
      <c r="KG29" s="22"/>
      <c r="KH29" s="22"/>
      <c r="KI29" s="22"/>
      <c r="KJ29" s="22"/>
      <c r="KK29" s="22"/>
      <c r="KL29" s="22"/>
      <c r="KM29" s="22"/>
      <c r="KN29" s="22"/>
      <c r="KO29" s="22"/>
      <c r="KP29" s="22"/>
      <c r="KQ29" s="22"/>
      <c r="KR29" s="22"/>
      <c r="KS29" s="22"/>
      <c r="KT29" s="22"/>
      <c r="KU29" s="22"/>
      <c r="KV29" s="22"/>
      <c r="KW29" s="22"/>
      <c r="KX29" s="22"/>
      <c r="KY29" s="22"/>
      <c r="KZ29" s="22"/>
      <c r="LA29" s="22"/>
      <c r="LB29" s="22"/>
      <c r="LC29" s="22"/>
      <c r="LD29" s="22"/>
      <c r="LE29" s="22"/>
      <c r="LF29" s="22"/>
      <c r="LG29" s="22"/>
      <c r="LH29" s="22"/>
      <c r="LI29" s="22"/>
      <c r="LJ29" s="22"/>
      <c r="LK29" s="22"/>
      <c r="LL29" s="22"/>
      <c r="LM29" s="22"/>
      <c r="LN29" s="22"/>
      <c r="LO29" s="22"/>
      <c r="LP29" s="22"/>
      <c r="LQ29" s="22"/>
      <c r="LR29" s="22"/>
      <c r="LS29" s="22"/>
      <c r="LT29" s="22"/>
      <c r="LU29" s="22"/>
      <c r="LV29" s="22"/>
      <c r="LW29" s="22"/>
      <c r="LX29" s="22"/>
      <c r="LY29" s="22"/>
      <c r="LZ29" s="22"/>
      <c r="MA29" s="22"/>
      <c r="MB29" s="22"/>
      <c r="MC29" s="22"/>
      <c r="MD29" s="22"/>
      <c r="ME29" s="22"/>
      <c r="MF29" s="22"/>
      <c r="MG29" s="22"/>
      <c r="MH29" s="22"/>
      <c r="MI29" s="22"/>
      <c r="MJ29" s="22"/>
      <c r="MK29" s="22"/>
      <c r="ML29" s="22"/>
      <c r="MM29" s="22"/>
      <c r="MN29" s="22"/>
      <c r="MO29" s="22"/>
      <c r="MP29" s="22"/>
      <c r="MQ29" s="22"/>
      <c r="MR29" s="22"/>
      <c r="MS29" s="22"/>
      <c r="MT29" s="22"/>
      <c r="MU29" s="22"/>
      <c r="MV29" s="22"/>
      <c r="MW29" s="22"/>
      <c r="MX29" s="22"/>
      <c r="MY29" s="22"/>
    </row>
    <row r="30" spans="1:363" x14ac:dyDescent="0.25">
      <c r="A30" s="175"/>
      <c r="B30" s="70" t="s">
        <v>239</v>
      </c>
      <c r="C30" s="4" t="s">
        <v>211</v>
      </c>
      <c r="D30" s="22"/>
      <c r="E30" s="22">
        <f>SUMIFS('REC_Sales'!$G:$G,'REC_Sales'!$J:$J,REC_SALES_FCST!$B30,'REC_Sales'!$E:$E,REC_SALES_FCST!E$4)/8</f>
        <v>0</v>
      </c>
      <c r="F30" s="22">
        <f>SUMIFS('REC_Sales'!$G:$G,'REC_Sales'!$J:$J,REC_SALES_FCST!$B30,'REC_Sales'!$E:$E,REC_SALES_FCST!F$4)/8</f>
        <v>0</v>
      </c>
      <c r="G30" s="22"/>
      <c r="H30" s="22">
        <f>SUMIFS('REC_Sales'!$G:$G,'REC_Sales'!$J:$J,REC_SALES_FCST!$B30,'REC_Sales'!$E:$E,REC_SALES_FCST!H$4)/8</f>
        <v>0</v>
      </c>
      <c r="I30" s="22">
        <f>SUMIFS('REC_Sales'!$G:$G,'REC_Sales'!$J:$J,REC_SALES_FCST!$B30,'REC_Sales'!$E:$E,REC_SALES_FCST!I$4)/8</f>
        <v>0</v>
      </c>
      <c r="J30" s="22"/>
      <c r="K30" s="22">
        <f>SUMIFS('REC_Sales'!$G:$G,'REC_Sales'!$J:$J,REC_SALES_FCST!$B30,'REC_Sales'!$E:$E,REC_SALES_FCST!K$4)/8</f>
        <v>0</v>
      </c>
      <c r="L30" s="22">
        <f>SUMIFS('REC_Sales'!$G:$G,'REC_Sales'!$J:$J,REC_SALES_FCST!$B30,'REC_Sales'!$E:$E,REC_SALES_FCST!L$4)/8</f>
        <v>0</v>
      </c>
      <c r="M30" s="22"/>
      <c r="N30" s="22">
        <f>SUMIFS('REC_Sales'!$G:$G,'REC_Sales'!$J:$J,REC_SALES_FCST!$B30,'REC_Sales'!$E:$E,REC_SALES_FCST!N$4)/8</f>
        <v>0</v>
      </c>
      <c r="O30" s="22">
        <f>SUMIFS('REC_Sales'!$G:$G,'REC_Sales'!$J:$J,REC_SALES_FCST!$B30,'REC_Sales'!$E:$E,REC_SALES_FCST!O$4)/8</f>
        <v>0</v>
      </c>
      <c r="P30" s="22"/>
      <c r="Q30" s="22">
        <f>SUMIFS('REC_Sales'!$G:$G,'REC_Sales'!$J:$J,REC_SALES_FCST!$B30,'REC_Sales'!$E:$E,REC_SALES_FCST!Q$4)/8</f>
        <v>0</v>
      </c>
      <c r="R30" s="22">
        <f>SUMIFS('REC_Sales'!$G:$G,'REC_Sales'!$J:$J,REC_SALES_FCST!$B30,'REC_Sales'!$E:$E,REC_SALES_FCST!R$4)/8</f>
        <v>0</v>
      </c>
      <c r="S30" s="22"/>
      <c r="T30" s="22">
        <f>SUMIFS('REC_Sales'!$G:$G,'REC_Sales'!$J:$J,REC_SALES_FCST!$B30,'REC_Sales'!$E:$E,REC_SALES_FCST!T$4)/8</f>
        <v>0</v>
      </c>
      <c r="U30" s="22">
        <f>SUMIFS('REC_Sales'!$G:$G,'REC_Sales'!$J:$J,REC_SALES_FCST!$B30,'REC_Sales'!$E:$E,REC_SALES_FCST!U$4)/8</f>
        <v>0</v>
      </c>
      <c r="V30" s="22"/>
      <c r="W30" s="22">
        <f>SUMIFS('REC_Sales'!$G:$G,'REC_Sales'!$J:$J,REC_SALES_FCST!$B30,'REC_Sales'!$E:$E,REC_SALES_FCST!W$4)/8</f>
        <v>0</v>
      </c>
      <c r="X30" s="22">
        <f>SUMIFS('REC_Sales'!$G:$G,'REC_Sales'!$J:$J,REC_SALES_FCST!$B30,'REC_Sales'!$E:$E,REC_SALES_FCST!X$4)/8</f>
        <v>0</v>
      </c>
      <c r="Y30" s="22"/>
      <c r="Z30" s="22">
        <f>SUMIFS('REC_Sales'!$G:$G,'REC_Sales'!$J:$J,REC_SALES_FCST!$B30,'REC_Sales'!$E:$E,REC_SALES_FCST!Z$4)/8</f>
        <v>0</v>
      </c>
      <c r="AA30" s="22">
        <f>SUMIFS('REC_Sales'!$G:$G,'REC_Sales'!$J:$J,REC_SALES_FCST!$B30,'REC_Sales'!$E:$E,REC_SALES_FCST!AA$4)/8</f>
        <v>0</v>
      </c>
      <c r="AB30" s="22"/>
      <c r="AC30" s="22">
        <f>SUMIFS('REC_Sales'!$G:$G,'REC_Sales'!$J:$J,REC_SALES_FCST!$B30,'REC_Sales'!$E:$E,REC_SALES_FCST!AC$4)/8</f>
        <v>0</v>
      </c>
      <c r="AD30" s="22">
        <f>SUMIFS('REC_Sales'!$G:$G,'REC_Sales'!$J:$J,REC_SALES_FCST!$B30,'REC_Sales'!$E:$E,REC_SALES_FCST!AD$4)/8</f>
        <v>0</v>
      </c>
      <c r="AE30" s="22"/>
      <c r="AF30" s="22">
        <f>SUMIFS('REC_Sales'!$G:$G,'REC_Sales'!$J:$J,REC_SALES_FCST!$B30,'REC_Sales'!$E:$E,REC_SALES_FCST!AF$4)/8</f>
        <v>0</v>
      </c>
      <c r="AG30" s="22">
        <f>SUMIFS('REC_Sales'!$G:$G,'REC_Sales'!$J:$J,REC_SALES_FCST!$B30,'REC_Sales'!$E:$E,REC_SALES_FCST!AG$4)/8</f>
        <v>0</v>
      </c>
      <c r="AH30" s="22"/>
      <c r="AI30" s="22">
        <f>SUMIFS('REC_Sales'!$G:$G,'REC_Sales'!$J:$J,REC_SALES_FCST!$B30,'REC_Sales'!$E:$E,REC_SALES_FCST!AI$4)/8</f>
        <v>0</v>
      </c>
      <c r="AJ30" s="22">
        <f>SUMIFS('REC_Sales'!$G:$G,'REC_Sales'!$J:$J,REC_SALES_FCST!$B30,'REC_Sales'!$E:$E,REC_SALES_FCST!AJ$4)/8</f>
        <v>0</v>
      </c>
      <c r="AK30" s="22"/>
      <c r="AL30" s="22">
        <f>SUMIFS('REC_Sales'!$G:$G,'REC_Sales'!$J:$J,REC_SALES_FCST!$B30,'REC_Sales'!$E:$E,REC_SALES_FCST!AL$4)/8</f>
        <v>0</v>
      </c>
      <c r="AM30" s="22">
        <f>SUMIFS('REC_Sales'!$G:$G,'REC_Sales'!$J:$J,REC_SALES_FCST!$B30,'REC_Sales'!$E:$E,REC_SALES_FCST!AM$4)/8</f>
        <v>0</v>
      </c>
      <c r="AN30" s="22"/>
      <c r="AO30" s="22">
        <f>SUMIFS('REC_Sales'!$G:$G,'REC_Sales'!$J:$J,REC_SALES_FCST!$B30,'REC_Sales'!$E:$E,REC_SALES_FCST!AO$4)/8</f>
        <v>0</v>
      </c>
      <c r="AP30" s="22">
        <f>SUMIFS('REC_Sales'!$G:$G,'REC_Sales'!$J:$J,REC_SALES_FCST!$B30,'REC_Sales'!$E:$E,REC_SALES_FCST!AP$4)/8</f>
        <v>0</v>
      </c>
      <c r="AQ30" s="22"/>
      <c r="AR30" s="22">
        <f>SUMIFS('REC_Sales'!$G:$G,'REC_Sales'!$J:$J,REC_SALES_FCST!$B30,'REC_Sales'!$E:$E,REC_SALES_FCST!AR$4)/8</f>
        <v>0</v>
      </c>
      <c r="AS30" s="22">
        <f>SUMIFS('REC_Sales'!$G:$G,'REC_Sales'!$J:$J,REC_SALES_FCST!$B30,'REC_Sales'!$E:$E,REC_SALES_FCST!AS$4)/8</f>
        <v>0</v>
      </c>
      <c r="AT30" s="22"/>
      <c r="AU30" s="22">
        <f>SUMIFS('REC_Sales'!$G:$G,'REC_Sales'!$J:$J,REC_SALES_FCST!$B30,'REC_Sales'!$E:$E,REC_SALES_FCST!AU$4)/8</f>
        <v>0</v>
      </c>
      <c r="AV30" s="22">
        <f>SUMIFS('REC_Sales'!$G:$G,'REC_Sales'!$J:$J,REC_SALES_FCST!$B30,'REC_Sales'!$E:$E,REC_SALES_FCST!AV$4)/8</f>
        <v>0</v>
      </c>
      <c r="AW30" s="22"/>
      <c r="AX30" s="22">
        <f>SUMIFS('REC_Sales'!$G:$G,'REC_Sales'!$J:$J,REC_SALES_FCST!$B30,'REC_Sales'!$E:$E,REC_SALES_FCST!AX$4)/8</f>
        <v>0</v>
      </c>
      <c r="AY30" s="22">
        <f>SUMIFS('REC_Sales'!$G:$G,'REC_Sales'!$J:$J,REC_SALES_FCST!$B30,'REC_Sales'!$E:$E,REC_SALES_FCST!AY$4)/8</f>
        <v>0</v>
      </c>
      <c r="AZ30" s="22"/>
      <c r="BA30" s="22">
        <f>SUMIFS('REC_Sales'!$G:$G,'REC_Sales'!$J:$J,REC_SALES_FCST!$B30,'REC_Sales'!$E:$E,REC_SALES_FCST!BA$4)/8</f>
        <v>0</v>
      </c>
      <c r="BB30" s="22">
        <f>SUMIFS('REC_Sales'!$G:$G,'REC_Sales'!$J:$J,REC_SALES_FCST!$B30,'REC_Sales'!$E:$E,REC_SALES_FCST!BB$4)/8</f>
        <v>0</v>
      </c>
      <c r="BC30" s="22"/>
      <c r="BD30" s="22">
        <f>SUMIFS('REC_Sales'!$G:$G,'REC_Sales'!$J:$J,REC_SALES_FCST!$B30,'REC_Sales'!$E:$E,REC_SALES_FCST!BD$4)/8</f>
        <v>0</v>
      </c>
      <c r="BE30" s="22">
        <f>SUMIFS('REC_Sales'!$G:$G,'REC_Sales'!$J:$J,REC_SALES_FCST!$B30,'REC_Sales'!$E:$E,REC_SALES_FCST!BE$4)/8</f>
        <v>0</v>
      </c>
      <c r="BF30" s="22"/>
      <c r="BG30" s="22">
        <f>SUMIFS('REC_Sales'!$G:$G,'REC_Sales'!$J:$J,REC_SALES_FCST!$B30,'REC_Sales'!$E:$E,REC_SALES_FCST!BG$4)/8</f>
        <v>0</v>
      </c>
      <c r="BH30" s="22">
        <f>SUMIFS('REC_Sales'!$G:$G,'REC_Sales'!$J:$J,REC_SALES_FCST!$B30,'REC_Sales'!$E:$E,REC_SALES_FCST!BH$4)/8</f>
        <v>0</v>
      </c>
      <c r="BI30" s="22"/>
      <c r="BJ30" s="22">
        <f>SUMIFS('REC_Sales'!$G:$G,'REC_Sales'!$J:$J,REC_SALES_FCST!$B30,'REC_Sales'!$E:$E,REC_SALES_FCST!BJ$4)/8</f>
        <v>0</v>
      </c>
      <c r="BK30" s="22">
        <f>SUMIFS('REC_Sales'!$G:$G,'REC_Sales'!$J:$J,REC_SALES_FCST!$B30,'REC_Sales'!$E:$E,REC_SALES_FCST!BK$4)/8</f>
        <v>0</v>
      </c>
      <c r="BL30" s="22"/>
      <c r="BM30" s="22">
        <f>SUMIFS('REC_Sales'!$G:$G,'REC_Sales'!$J:$J,REC_SALES_FCST!$B30,'REC_Sales'!$E:$E,REC_SALES_FCST!BM$4)/8</f>
        <v>0</v>
      </c>
      <c r="BN30" s="22">
        <f>SUMIFS('REC_Sales'!$G:$G,'REC_Sales'!$J:$J,REC_SALES_FCST!$B30,'REC_Sales'!$E:$E,REC_SALES_FCST!BN$4)/8</f>
        <v>0</v>
      </c>
      <c r="BO30" s="22"/>
      <c r="BP30" s="22">
        <f>SUMIFS('REC_Sales'!$G:$G,'REC_Sales'!$J:$J,REC_SALES_FCST!$B30,'REC_Sales'!$E:$E,REC_SALES_FCST!BP$4)/8</f>
        <v>0</v>
      </c>
      <c r="BQ30" s="22">
        <f>SUMIFS('REC_Sales'!$G:$G,'REC_Sales'!$J:$J,REC_SALES_FCST!$B30,'REC_Sales'!$E:$E,REC_SALES_FCST!BQ$4)/8</f>
        <v>0</v>
      </c>
      <c r="BR30" s="22"/>
      <c r="BS30" s="22">
        <f>SUMIFS('REC_Sales'!$G:$G,'REC_Sales'!$J:$J,REC_SALES_FCST!$B30,'REC_Sales'!$E:$E,REC_SALES_FCST!BS$4)/8</f>
        <v>0</v>
      </c>
      <c r="BT30" s="22">
        <f>SUMIFS('REC_Sales'!$G:$G,'REC_Sales'!$J:$J,REC_SALES_FCST!$B30,'REC_Sales'!$E:$E,REC_SALES_FCST!BT$4)/8</f>
        <v>0</v>
      </c>
      <c r="BU30" s="22"/>
      <c r="BV30" s="22">
        <f>SUMIFS('REC_Sales'!$G:$G,'REC_Sales'!$J:$J,REC_SALES_FCST!$B30,'REC_Sales'!$E:$E,REC_SALES_FCST!BV$4)/8</f>
        <v>0</v>
      </c>
      <c r="BW30" s="22">
        <f>SUMIFS('REC_Sales'!$G:$G,'REC_Sales'!$J:$J,REC_SALES_FCST!$B30,'REC_Sales'!$E:$E,REC_SALES_FCST!BW$4)/8</f>
        <v>0</v>
      </c>
      <c r="BX30" s="22"/>
      <c r="BY30" s="22">
        <f>SUMIFS('REC_Sales'!$G:$G,'REC_Sales'!$J:$J,REC_SALES_FCST!$B30,'REC_Sales'!$E:$E,REC_SALES_FCST!BY$4)/8</f>
        <v>0</v>
      </c>
      <c r="BZ30" s="22">
        <f>SUMIFS('REC_Sales'!$G:$G,'REC_Sales'!$J:$J,REC_SALES_FCST!$B30,'REC_Sales'!$E:$E,REC_SALES_FCST!BZ$4)/8</f>
        <v>0</v>
      </c>
      <c r="CA30" s="22"/>
      <c r="CB30" s="22">
        <f>SUMIFS('REC_Sales'!$G:$G,'REC_Sales'!$J:$J,REC_SALES_FCST!$B30,'REC_Sales'!$E:$E,REC_SALES_FCST!CB$4)/8</f>
        <v>0</v>
      </c>
      <c r="CC30" s="22">
        <f>SUMIFS('REC_Sales'!$G:$G,'REC_Sales'!$J:$J,REC_SALES_FCST!$B30,'REC_Sales'!$E:$E,REC_SALES_FCST!CC$4)/8</f>
        <v>0</v>
      </c>
      <c r="CD30" s="22"/>
      <c r="CE30" s="22">
        <f>SUMIFS('REC_Sales'!$G:$G,'REC_Sales'!$J:$J,REC_SALES_FCST!$B30,'REC_Sales'!$E:$E,REC_SALES_FCST!CE$4)/8</f>
        <v>0</v>
      </c>
      <c r="CF30" s="22">
        <f>SUMIFS('REC_Sales'!$G:$G,'REC_Sales'!$J:$J,REC_SALES_FCST!$B30,'REC_Sales'!$E:$E,REC_SALES_FCST!CF$4)/8</f>
        <v>0</v>
      </c>
      <c r="CG30" s="22"/>
      <c r="CH30" s="22">
        <f>SUMIFS('REC_Sales'!$G:$G,'REC_Sales'!$J:$J,REC_SALES_FCST!$B30,'REC_Sales'!$E:$E,REC_SALES_FCST!CH$4)/8</f>
        <v>0</v>
      </c>
      <c r="CI30" s="22">
        <f>SUMIFS('REC_Sales'!$G:$G,'REC_Sales'!$J:$J,REC_SALES_FCST!$B30,'REC_Sales'!$E:$E,REC_SALES_FCST!CI$4)/8</f>
        <v>0</v>
      </c>
      <c r="CJ30" s="22"/>
      <c r="CK30" s="22">
        <f>SUMIFS('REC_Sales'!$G:$G,'REC_Sales'!$J:$J,REC_SALES_FCST!$B30,'REC_Sales'!$E:$E,REC_SALES_FCST!CK$4)/8</f>
        <v>0</v>
      </c>
      <c r="CL30" s="22">
        <f>SUMIFS('REC_Sales'!$G:$G,'REC_Sales'!$J:$J,REC_SALES_FCST!$B30,'REC_Sales'!$E:$E,REC_SALES_FCST!CL$4)/8</f>
        <v>0</v>
      </c>
      <c r="CM30" s="22"/>
      <c r="CN30" s="22">
        <f>SUMIFS('REC_Sales'!$G:$G,'REC_Sales'!$J:$J,REC_SALES_FCST!$B30,'REC_Sales'!$E:$E,REC_SALES_FCST!CN$4)/8</f>
        <v>0</v>
      </c>
      <c r="CO30" s="22">
        <f>SUMIFS('REC_Sales'!$G:$G,'REC_Sales'!$J:$J,REC_SALES_FCST!$B30,'REC_Sales'!$E:$E,REC_SALES_FCST!CO$4)/8</f>
        <v>0</v>
      </c>
      <c r="CP30" s="22"/>
      <c r="CQ30" s="22">
        <f>SUMIFS('REC_Sales'!$G:$G,'REC_Sales'!$J:$J,REC_SALES_FCST!$B30,'REC_Sales'!$E:$E,REC_SALES_FCST!CQ$4)/8</f>
        <v>0</v>
      </c>
      <c r="CR30" s="22">
        <f>SUMIFS('REC_Sales'!$G:$G,'REC_Sales'!$J:$J,REC_SALES_FCST!$B30,'REC_Sales'!$E:$E,REC_SALES_FCST!CR$4)/8</f>
        <v>0</v>
      </c>
      <c r="CS30" s="22"/>
      <c r="CT30" s="22">
        <f>SUMIFS('REC_Sales'!$G:$G,'REC_Sales'!$J:$J,REC_SALES_FCST!$B30,'REC_Sales'!$E:$E,REC_SALES_FCST!CT$4)/8</f>
        <v>0</v>
      </c>
      <c r="CU30" s="22">
        <f>SUMIFS('REC_Sales'!$G:$G,'REC_Sales'!$J:$J,REC_SALES_FCST!$B30,'REC_Sales'!$E:$E,REC_SALES_FCST!CU$4)/8</f>
        <v>0</v>
      </c>
      <c r="CV30" s="22"/>
      <c r="CW30" s="22">
        <f>SUMIFS('REC_Sales'!$G:$G,'REC_Sales'!$J:$J,REC_SALES_FCST!$B30,'REC_Sales'!$E:$E,REC_SALES_FCST!CW$4)/8</f>
        <v>0</v>
      </c>
      <c r="CX30" s="22">
        <f>SUMIFS('REC_Sales'!$G:$G,'REC_Sales'!$J:$J,REC_SALES_FCST!$B30,'REC_Sales'!$E:$E,REC_SALES_FCST!CX$4)/8</f>
        <v>0</v>
      </c>
      <c r="CY30" s="22"/>
      <c r="CZ30" s="22">
        <f>SUMIFS('REC_Sales'!$G:$G,'REC_Sales'!$J:$J,REC_SALES_FCST!$B30,'REC_Sales'!$E:$E,REC_SALES_FCST!CZ$4)/8</f>
        <v>0</v>
      </c>
      <c r="DA30" s="22">
        <f>SUMIFS('REC_Sales'!$G:$G,'REC_Sales'!$J:$J,REC_SALES_FCST!$B30,'REC_Sales'!$E:$E,REC_SALES_FCST!DA$4)/8</f>
        <v>0</v>
      </c>
      <c r="DB30" s="22"/>
      <c r="DC30" s="22">
        <f>SUMIFS('REC_Sales'!$G:$G,'REC_Sales'!$J:$J,REC_SALES_FCST!$B30,'REC_Sales'!$E:$E,REC_SALES_FCST!DC$4)/8</f>
        <v>0</v>
      </c>
      <c r="DD30" s="22">
        <f>SUMIFS('REC_Sales'!$G:$G,'REC_Sales'!$J:$J,REC_SALES_FCST!$B30,'REC_Sales'!$E:$E,REC_SALES_FCST!DD$4)/8</f>
        <v>0</v>
      </c>
      <c r="DE30" s="22"/>
      <c r="DF30" s="22">
        <f>SUMIFS('REC_Sales'!$G:$G,'REC_Sales'!$J:$J,REC_SALES_FCST!$B30,'REC_Sales'!$E:$E,REC_SALES_FCST!DF$4)/8</f>
        <v>0</v>
      </c>
      <c r="DG30" s="22">
        <f>SUMIFS('REC_Sales'!$G:$G,'REC_Sales'!$J:$J,REC_SALES_FCST!$B30,'REC_Sales'!$E:$E,REC_SALES_FCST!DG$4)/8</f>
        <v>0</v>
      </c>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c r="IL30" s="22"/>
      <c r="IM30" s="22"/>
      <c r="IN30" s="22"/>
      <c r="IO30" s="22"/>
      <c r="IP30" s="22"/>
      <c r="IQ30" s="22"/>
      <c r="IR30" s="22"/>
      <c r="IS30" s="22"/>
      <c r="IT30" s="22"/>
      <c r="IU30" s="22"/>
      <c r="IV30" s="22"/>
      <c r="IW30" s="22"/>
      <c r="IX30" s="22"/>
      <c r="IY30" s="22"/>
      <c r="IZ30" s="22"/>
      <c r="JA30" s="22"/>
      <c r="JB30" s="22"/>
      <c r="JC30" s="22"/>
      <c r="JD30" s="22"/>
      <c r="JE30" s="22"/>
      <c r="JF30" s="22"/>
      <c r="JG30" s="22"/>
      <c r="JH30" s="22"/>
      <c r="JI30" s="22"/>
      <c r="JJ30" s="22"/>
      <c r="JK30" s="22"/>
      <c r="JL30" s="22"/>
      <c r="JM30" s="22"/>
      <c r="JN30" s="22"/>
      <c r="JO30" s="22"/>
      <c r="JP30" s="22"/>
      <c r="JQ30" s="22"/>
      <c r="JR30" s="22"/>
      <c r="JS30" s="22"/>
      <c r="JT30" s="22"/>
      <c r="JU30" s="22"/>
      <c r="JV30" s="22"/>
      <c r="JW30" s="22"/>
      <c r="JX30" s="22"/>
      <c r="JY30" s="22"/>
      <c r="JZ30" s="22"/>
      <c r="KA30" s="22"/>
      <c r="KB30" s="22"/>
      <c r="KC30" s="22"/>
      <c r="KD30" s="22"/>
      <c r="KE30" s="22"/>
      <c r="KF30" s="22"/>
      <c r="KG30" s="22"/>
      <c r="KH30" s="22"/>
      <c r="KI30" s="22"/>
      <c r="KJ30" s="22"/>
      <c r="KK30" s="22"/>
      <c r="KL30" s="22"/>
      <c r="KM30" s="22"/>
      <c r="KN30" s="22"/>
      <c r="KO30" s="22"/>
      <c r="KP30" s="22"/>
      <c r="KQ30" s="22"/>
      <c r="KR30" s="22"/>
      <c r="KS30" s="22"/>
      <c r="KT30" s="22"/>
      <c r="KU30" s="22"/>
      <c r="KV30" s="22"/>
      <c r="KW30" s="22"/>
      <c r="KX30" s="22"/>
      <c r="KY30" s="22"/>
      <c r="KZ30" s="22"/>
      <c r="LA30" s="22"/>
      <c r="LB30" s="22"/>
      <c r="LC30" s="22"/>
      <c r="LD30" s="22"/>
      <c r="LE30" s="22"/>
      <c r="LF30" s="22"/>
      <c r="LG30" s="22"/>
      <c r="LH30" s="22"/>
      <c r="LI30" s="22"/>
      <c r="LJ30" s="22"/>
      <c r="LK30" s="22"/>
      <c r="LL30" s="22"/>
      <c r="LM30" s="22"/>
      <c r="LN30" s="22"/>
      <c r="LO30" s="22"/>
      <c r="LP30" s="22"/>
      <c r="LQ30" s="22"/>
      <c r="LR30" s="22"/>
      <c r="LS30" s="22"/>
      <c r="LT30" s="22"/>
      <c r="LU30" s="22"/>
      <c r="LV30" s="22"/>
      <c r="LW30" s="22"/>
      <c r="LX30" s="22"/>
      <c r="LY30" s="22"/>
      <c r="LZ30" s="22"/>
      <c r="MA30" s="22"/>
      <c r="MB30" s="22"/>
      <c r="MC30" s="22"/>
      <c r="MD30" s="22"/>
      <c r="ME30" s="22"/>
      <c r="MF30" s="22"/>
      <c r="MG30" s="22"/>
      <c r="MH30" s="22"/>
      <c r="MI30" s="22"/>
      <c r="MJ30" s="22"/>
      <c r="MK30" s="22"/>
      <c r="ML30" s="22"/>
      <c r="MM30" s="22"/>
      <c r="MN30" s="22"/>
      <c r="MO30" s="22"/>
      <c r="MP30" s="22"/>
      <c r="MQ30" s="22"/>
      <c r="MR30" s="22"/>
      <c r="MS30" s="22"/>
      <c r="MT30" s="22"/>
      <c r="MU30" s="22"/>
      <c r="MV30" s="22"/>
      <c r="MW30" s="22"/>
      <c r="MX30" s="22"/>
      <c r="MY30" s="22"/>
    </row>
    <row r="31" spans="1:363" x14ac:dyDescent="0.25">
      <c r="A31" s="175"/>
      <c r="B31" s="70" t="s">
        <v>228</v>
      </c>
      <c r="C31" s="4" t="s">
        <v>209</v>
      </c>
      <c r="D31" s="22"/>
      <c r="E31" s="22">
        <f>SUMIFS('REC_Sales'!$G:$G,'REC_Sales'!$J:$J,REC_SALES_FCST!$B31,'REC_Sales'!$E:$E,REC_SALES_FCST!E$4)/8</f>
        <v>0</v>
      </c>
      <c r="F31" s="22">
        <f>SUMIFS('REC_Sales'!$G:$G,'REC_Sales'!$J:$J,REC_SALES_FCST!$B31,'REC_Sales'!$E:$E,REC_SALES_FCST!F$4)/8</f>
        <v>0</v>
      </c>
      <c r="G31" s="22"/>
      <c r="H31" s="22">
        <f>SUMIFS('REC_Sales'!$G:$G,'REC_Sales'!$J:$J,REC_SALES_FCST!$B31,'REC_Sales'!$E:$E,REC_SALES_FCST!H$4)/8</f>
        <v>0</v>
      </c>
      <c r="I31" s="22">
        <f>SUMIFS('REC_Sales'!$G:$G,'REC_Sales'!$J:$J,REC_SALES_FCST!$B31,'REC_Sales'!$E:$E,REC_SALES_FCST!I$4)/8</f>
        <v>0</v>
      </c>
      <c r="J31" s="22"/>
      <c r="K31" s="22">
        <f>SUMIFS('REC_Sales'!$G:$G,'REC_Sales'!$J:$J,REC_SALES_FCST!$B31,'REC_Sales'!$E:$E,REC_SALES_FCST!K$4)/8</f>
        <v>0</v>
      </c>
      <c r="L31" s="22">
        <f>SUMIFS('REC_Sales'!$G:$G,'REC_Sales'!$J:$J,REC_SALES_FCST!$B31,'REC_Sales'!$E:$E,REC_SALES_FCST!L$4)/8</f>
        <v>0</v>
      </c>
      <c r="M31" s="22"/>
      <c r="N31" s="22">
        <f>SUMIFS('REC_Sales'!$G:$G,'REC_Sales'!$J:$J,REC_SALES_FCST!$B31,'REC_Sales'!$E:$E,REC_SALES_FCST!N$4)/8</f>
        <v>0</v>
      </c>
      <c r="O31" s="22">
        <f>SUMIFS('REC_Sales'!$G:$G,'REC_Sales'!$J:$J,REC_SALES_FCST!$B31,'REC_Sales'!$E:$E,REC_SALES_FCST!O$4)/8</f>
        <v>0</v>
      </c>
      <c r="P31" s="22"/>
      <c r="Q31" s="22">
        <f>SUMIFS('REC_Sales'!$G:$G,'REC_Sales'!$J:$J,REC_SALES_FCST!$B31,'REC_Sales'!$E:$E,REC_SALES_FCST!Q$4)/8</f>
        <v>0</v>
      </c>
      <c r="R31" s="22">
        <f>SUMIFS('REC_Sales'!$G:$G,'REC_Sales'!$J:$J,REC_SALES_FCST!$B31,'REC_Sales'!$E:$E,REC_SALES_FCST!R$4)/8</f>
        <v>0</v>
      </c>
      <c r="S31" s="22"/>
      <c r="T31" s="22">
        <f>SUMIFS('REC_Sales'!$G:$G,'REC_Sales'!$J:$J,REC_SALES_FCST!$B31,'REC_Sales'!$E:$E,REC_SALES_FCST!T$4)/8</f>
        <v>0</v>
      </c>
      <c r="U31" s="22">
        <f>SUMIFS('REC_Sales'!$G:$G,'REC_Sales'!$J:$J,REC_SALES_FCST!$B31,'REC_Sales'!$E:$E,REC_SALES_FCST!U$4)/8</f>
        <v>0</v>
      </c>
      <c r="V31" s="22"/>
      <c r="W31" s="22">
        <f>SUMIFS('REC_Sales'!$G:$G,'REC_Sales'!$J:$J,REC_SALES_FCST!$B31,'REC_Sales'!$E:$E,REC_SALES_FCST!W$4)/8</f>
        <v>0</v>
      </c>
      <c r="X31" s="22">
        <f>SUMIFS('REC_Sales'!$G:$G,'REC_Sales'!$J:$J,REC_SALES_FCST!$B31,'REC_Sales'!$E:$E,REC_SALES_FCST!X$4)/8</f>
        <v>0</v>
      </c>
      <c r="Y31" s="22"/>
      <c r="Z31" s="22">
        <f>SUMIFS('REC_Sales'!$G:$G,'REC_Sales'!$J:$J,REC_SALES_FCST!$B31,'REC_Sales'!$E:$E,REC_SALES_FCST!Z$4)/8</f>
        <v>0</v>
      </c>
      <c r="AA31" s="22">
        <f>SUMIFS('REC_Sales'!$G:$G,'REC_Sales'!$J:$J,REC_SALES_FCST!$B31,'REC_Sales'!$E:$E,REC_SALES_FCST!AA$4)/8</f>
        <v>0</v>
      </c>
      <c r="AB31" s="22"/>
      <c r="AC31" s="22">
        <f>SUMIFS('REC_Sales'!$G:$G,'REC_Sales'!$J:$J,REC_SALES_FCST!$B31,'REC_Sales'!$E:$E,REC_SALES_FCST!AC$4)/8</f>
        <v>0</v>
      </c>
      <c r="AD31" s="22">
        <f>SUMIFS('REC_Sales'!$G:$G,'REC_Sales'!$J:$J,REC_SALES_FCST!$B31,'REC_Sales'!$E:$E,REC_SALES_FCST!AD$4)/8</f>
        <v>0</v>
      </c>
      <c r="AE31" s="22"/>
      <c r="AF31" s="22">
        <f>SUMIFS('REC_Sales'!$G:$G,'REC_Sales'!$J:$J,REC_SALES_FCST!$B31,'REC_Sales'!$E:$E,REC_SALES_FCST!AF$4)/8</f>
        <v>0</v>
      </c>
      <c r="AG31" s="22">
        <f>SUMIFS('REC_Sales'!$G:$G,'REC_Sales'!$J:$J,REC_SALES_FCST!$B31,'REC_Sales'!$E:$E,REC_SALES_FCST!AG$4)/8</f>
        <v>0</v>
      </c>
      <c r="AH31" s="22"/>
      <c r="AI31" s="22">
        <f>SUMIFS('REC_Sales'!$G:$G,'REC_Sales'!$J:$J,REC_SALES_FCST!$B31,'REC_Sales'!$E:$E,REC_SALES_FCST!AI$4)/8</f>
        <v>0</v>
      </c>
      <c r="AJ31" s="22">
        <f>SUMIFS('REC_Sales'!$G:$G,'REC_Sales'!$J:$J,REC_SALES_FCST!$B31,'REC_Sales'!$E:$E,REC_SALES_FCST!AJ$4)/8</f>
        <v>0</v>
      </c>
      <c r="AK31" s="22"/>
      <c r="AL31" s="22">
        <f>SUMIFS('REC_Sales'!$G:$G,'REC_Sales'!$J:$J,REC_SALES_FCST!$B31,'REC_Sales'!$E:$E,REC_SALES_FCST!AL$4)/8</f>
        <v>0</v>
      </c>
      <c r="AM31" s="22">
        <f>SUMIFS('REC_Sales'!$G:$G,'REC_Sales'!$J:$J,REC_SALES_FCST!$B31,'REC_Sales'!$E:$E,REC_SALES_FCST!AM$4)/8</f>
        <v>0</v>
      </c>
      <c r="AN31" s="22"/>
      <c r="AO31" s="22">
        <f>SUMIFS('REC_Sales'!$G:$G,'REC_Sales'!$J:$J,REC_SALES_FCST!$B31,'REC_Sales'!$E:$E,REC_SALES_FCST!AO$4)/8</f>
        <v>0</v>
      </c>
      <c r="AP31" s="22">
        <f>SUMIFS('REC_Sales'!$G:$G,'REC_Sales'!$J:$J,REC_SALES_FCST!$B31,'REC_Sales'!$E:$E,REC_SALES_FCST!AP$4)/8</f>
        <v>0</v>
      </c>
      <c r="AQ31" s="22"/>
      <c r="AR31" s="22">
        <f>SUMIFS('REC_Sales'!$G:$G,'REC_Sales'!$J:$J,REC_SALES_FCST!$B31,'REC_Sales'!$E:$E,REC_SALES_FCST!AR$4)/8</f>
        <v>0</v>
      </c>
      <c r="AS31" s="22">
        <f>SUMIFS('REC_Sales'!$G:$G,'REC_Sales'!$J:$J,REC_SALES_FCST!$B31,'REC_Sales'!$E:$E,REC_SALES_FCST!AS$4)/8</f>
        <v>0</v>
      </c>
      <c r="AT31" s="22"/>
      <c r="AU31" s="22">
        <f>SUMIFS('REC_Sales'!$G:$G,'REC_Sales'!$J:$J,REC_SALES_FCST!$B31,'REC_Sales'!$E:$E,REC_SALES_FCST!AU$4)/8</f>
        <v>0</v>
      </c>
      <c r="AV31" s="22">
        <f>SUMIFS('REC_Sales'!$G:$G,'REC_Sales'!$J:$J,REC_SALES_FCST!$B31,'REC_Sales'!$E:$E,REC_SALES_FCST!AV$4)/8</f>
        <v>0</v>
      </c>
      <c r="AW31" s="22"/>
      <c r="AX31" s="22">
        <f>SUMIFS('REC_Sales'!$G:$G,'REC_Sales'!$J:$J,REC_SALES_FCST!$B31,'REC_Sales'!$E:$E,REC_SALES_FCST!AX$4)/8</f>
        <v>0</v>
      </c>
      <c r="AY31" s="22">
        <f>SUMIFS('REC_Sales'!$G:$G,'REC_Sales'!$J:$J,REC_SALES_FCST!$B31,'REC_Sales'!$E:$E,REC_SALES_FCST!AY$4)/8</f>
        <v>0</v>
      </c>
      <c r="AZ31" s="22"/>
      <c r="BA31" s="22">
        <f>SUMIFS('REC_Sales'!$G:$G,'REC_Sales'!$J:$J,REC_SALES_FCST!$B31,'REC_Sales'!$E:$E,REC_SALES_FCST!BA$4)/8</f>
        <v>0</v>
      </c>
      <c r="BB31" s="22">
        <f>SUMIFS('REC_Sales'!$G:$G,'REC_Sales'!$J:$J,REC_SALES_FCST!$B31,'REC_Sales'!$E:$E,REC_SALES_FCST!BB$4)/8</f>
        <v>0</v>
      </c>
      <c r="BC31" s="22"/>
      <c r="BD31" s="22">
        <f>SUMIFS('REC_Sales'!$G:$G,'REC_Sales'!$J:$J,REC_SALES_FCST!$B31,'REC_Sales'!$E:$E,REC_SALES_FCST!BD$4)/8</f>
        <v>0</v>
      </c>
      <c r="BE31" s="22">
        <f>SUMIFS('REC_Sales'!$G:$G,'REC_Sales'!$J:$J,REC_SALES_FCST!$B31,'REC_Sales'!$E:$E,REC_SALES_FCST!BE$4)/8</f>
        <v>0</v>
      </c>
      <c r="BF31" s="22"/>
      <c r="BG31" s="22">
        <f>SUMIFS('REC_Sales'!$G:$G,'REC_Sales'!$J:$J,REC_SALES_FCST!$B31,'REC_Sales'!$E:$E,REC_SALES_FCST!BG$4)/8</f>
        <v>0</v>
      </c>
      <c r="BH31" s="22">
        <f>SUMIFS('REC_Sales'!$G:$G,'REC_Sales'!$J:$J,REC_SALES_FCST!$B31,'REC_Sales'!$E:$E,REC_SALES_FCST!BH$4)/8</f>
        <v>0</v>
      </c>
      <c r="BI31" s="22"/>
      <c r="BJ31" s="22">
        <f>SUMIFS('REC_Sales'!$G:$G,'REC_Sales'!$J:$J,REC_SALES_FCST!$B31,'REC_Sales'!$E:$E,REC_SALES_FCST!BJ$4)/8</f>
        <v>0</v>
      </c>
      <c r="BK31" s="22">
        <f>SUMIFS('REC_Sales'!$G:$G,'REC_Sales'!$J:$J,REC_SALES_FCST!$B31,'REC_Sales'!$E:$E,REC_SALES_FCST!BK$4)/8</f>
        <v>0</v>
      </c>
      <c r="BL31" s="22"/>
      <c r="BM31" s="22">
        <f>SUMIFS('REC_Sales'!$G:$G,'REC_Sales'!$J:$J,REC_SALES_FCST!$B31,'REC_Sales'!$E:$E,REC_SALES_FCST!BM$4)/8</f>
        <v>0</v>
      </c>
      <c r="BN31" s="22">
        <f>SUMIFS('REC_Sales'!$G:$G,'REC_Sales'!$J:$J,REC_SALES_FCST!$B31,'REC_Sales'!$E:$E,REC_SALES_FCST!BN$4)/8</f>
        <v>0</v>
      </c>
      <c r="BO31" s="22"/>
      <c r="BP31" s="22">
        <f>SUMIFS('REC_Sales'!$G:$G,'REC_Sales'!$J:$J,REC_SALES_FCST!$B31,'REC_Sales'!$E:$E,REC_SALES_FCST!BP$4)/8</f>
        <v>0</v>
      </c>
      <c r="BQ31" s="22">
        <f>SUMIFS('REC_Sales'!$G:$G,'REC_Sales'!$J:$J,REC_SALES_FCST!$B31,'REC_Sales'!$E:$E,REC_SALES_FCST!BQ$4)/8</f>
        <v>0</v>
      </c>
      <c r="BR31" s="22"/>
      <c r="BS31" s="22">
        <f>SUMIFS('REC_Sales'!$G:$G,'REC_Sales'!$J:$J,REC_SALES_FCST!$B31,'REC_Sales'!$E:$E,REC_SALES_FCST!BS$4)/8</f>
        <v>0</v>
      </c>
      <c r="BT31" s="22">
        <f>SUMIFS('REC_Sales'!$G:$G,'REC_Sales'!$J:$J,REC_SALES_FCST!$B31,'REC_Sales'!$E:$E,REC_SALES_FCST!BT$4)/8</f>
        <v>0</v>
      </c>
      <c r="BU31" s="22"/>
      <c r="BV31" s="22">
        <f>SUMIFS('REC_Sales'!$G:$G,'REC_Sales'!$J:$J,REC_SALES_FCST!$B31,'REC_Sales'!$E:$E,REC_SALES_FCST!BV$4)/8</f>
        <v>0</v>
      </c>
      <c r="BW31" s="22">
        <f>SUMIFS('REC_Sales'!$G:$G,'REC_Sales'!$J:$J,REC_SALES_FCST!$B31,'REC_Sales'!$E:$E,REC_SALES_FCST!BW$4)/8</f>
        <v>0</v>
      </c>
      <c r="BX31" s="22"/>
      <c r="BY31" s="22">
        <f>SUMIFS('REC_Sales'!$G:$G,'REC_Sales'!$J:$J,REC_SALES_FCST!$B31,'REC_Sales'!$E:$E,REC_SALES_FCST!BY$4)/8</f>
        <v>0</v>
      </c>
      <c r="BZ31" s="22">
        <f>SUMIFS('REC_Sales'!$G:$G,'REC_Sales'!$J:$J,REC_SALES_FCST!$B31,'REC_Sales'!$E:$E,REC_SALES_FCST!BZ$4)/8</f>
        <v>0</v>
      </c>
      <c r="CA31" s="22"/>
      <c r="CB31" s="22">
        <f>SUMIFS('REC_Sales'!$G:$G,'REC_Sales'!$J:$J,REC_SALES_FCST!$B31,'REC_Sales'!$E:$E,REC_SALES_FCST!CB$4)/8</f>
        <v>0</v>
      </c>
      <c r="CC31" s="22">
        <f>SUMIFS('REC_Sales'!$G:$G,'REC_Sales'!$J:$J,REC_SALES_FCST!$B31,'REC_Sales'!$E:$E,REC_SALES_FCST!CC$4)/8</f>
        <v>0</v>
      </c>
      <c r="CD31" s="22"/>
      <c r="CE31" s="22">
        <f>SUMIFS('REC_Sales'!$G:$G,'REC_Sales'!$J:$J,REC_SALES_FCST!$B31,'REC_Sales'!$E:$E,REC_SALES_FCST!CE$4)/8</f>
        <v>0</v>
      </c>
      <c r="CF31" s="22">
        <f>SUMIFS('REC_Sales'!$G:$G,'REC_Sales'!$J:$J,REC_SALES_FCST!$B31,'REC_Sales'!$E:$E,REC_SALES_FCST!CF$4)/8</f>
        <v>0</v>
      </c>
      <c r="CG31" s="22"/>
      <c r="CH31" s="22">
        <f>SUMIFS('REC_Sales'!$G:$G,'REC_Sales'!$J:$J,REC_SALES_FCST!$B31,'REC_Sales'!$E:$E,REC_SALES_FCST!CH$4)/8</f>
        <v>0</v>
      </c>
      <c r="CI31" s="22">
        <f>SUMIFS('REC_Sales'!$G:$G,'REC_Sales'!$J:$J,REC_SALES_FCST!$B31,'REC_Sales'!$E:$E,REC_SALES_FCST!CI$4)/8</f>
        <v>0</v>
      </c>
      <c r="CJ31" s="22"/>
      <c r="CK31" s="22">
        <f>SUMIFS('REC_Sales'!$G:$G,'REC_Sales'!$J:$J,REC_SALES_FCST!$B31,'REC_Sales'!$E:$E,REC_SALES_FCST!CK$4)/8</f>
        <v>0</v>
      </c>
      <c r="CL31" s="22">
        <f>SUMIFS('REC_Sales'!$G:$G,'REC_Sales'!$J:$J,REC_SALES_FCST!$B31,'REC_Sales'!$E:$E,REC_SALES_FCST!CL$4)/8</f>
        <v>0</v>
      </c>
      <c r="CM31" s="22"/>
      <c r="CN31" s="22">
        <f>SUMIFS('REC_Sales'!$G:$G,'REC_Sales'!$J:$J,REC_SALES_FCST!$B31,'REC_Sales'!$E:$E,REC_SALES_FCST!CN$4)/8</f>
        <v>0</v>
      </c>
      <c r="CO31" s="22">
        <f>SUMIFS('REC_Sales'!$G:$G,'REC_Sales'!$J:$J,REC_SALES_FCST!$B31,'REC_Sales'!$E:$E,REC_SALES_FCST!CO$4)/8</f>
        <v>0</v>
      </c>
      <c r="CP31" s="22"/>
      <c r="CQ31" s="22">
        <f>SUMIFS('REC_Sales'!$G:$G,'REC_Sales'!$J:$J,REC_SALES_FCST!$B31,'REC_Sales'!$E:$E,REC_SALES_FCST!CQ$4)/8</f>
        <v>0</v>
      </c>
      <c r="CR31" s="22">
        <f>SUMIFS('REC_Sales'!$G:$G,'REC_Sales'!$J:$J,REC_SALES_FCST!$B31,'REC_Sales'!$E:$E,REC_SALES_FCST!CR$4)/8</f>
        <v>0</v>
      </c>
      <c r="CS31" s="22"/>
      <c r="CT31" s="22">
        <f>SUMIFS('REC_Sales'!$G:$G,'REC_Sales'!$J:$J,REC_SALES_FCST!$B31,'REC_Sales'!$E:$E,REC_SALES_FCST!CT$4)/8</f>
        <v>0</v>
      </c>
      <c r="CU31" s="22">
        <f>SUMIFS('REC_Sales'!$G:$G,'REC_Sales'!$J:$J,REC_SALES_FCST!$B31,'REC_Sales'!$E:$E,REC_SALES_FCST!CU$4)/8</f>
        <v>0</v>
      </c>
      <c r="CV31" s="22"/>
      <c r="CW31" s="22">
        <f>SUMIFS('REC_Sales'!$G:$G,'REC_Sales'!$J:$J,REC_SALES_FCST!$B31,'REC_Sales'!$E:$E,REC_SALES_FCST!CW$4)/8</f>
        <v>0</v>
      </c>
      <c r="CX31" s="22">
        <f>SUMIFS('REC_Sales'!$G:$G,'REC_Sales'!$J:$J,REC_SALES_FCST!$B31,'REC_Sales'!$E:$E,REC_SALES_FCST!CX$4)/8</f>
        <v>0</v>
      </c>
      <c r="CY31" s="22"/>
      <c r="CZ31" s="22">
        <f>SUMIFS('REC_Sales'!$G:$G,'REC_Sales'!$J:$J,REC_SALES_FCST!$B31,'REC_Sales'!$E:$E,REC_SALES_FCST!CZ$4)/8</f>
        <v>0</v>
      </c>
      <c r="DA31" s="22">
        <f>SUMIFS('REC_Sales'!$G:$G,'REC_Sales'!$J:$J,REC_SALES_FCST!$B31,'REC_Sales'!$E:$E,REC_SALES_FCST!DA$4)/8</f>
        <v>0</v>
      </c>
      <c r="DB31" s="22"/>
      <c r="DC31" s="22">
        <f>SUMIFS('REC_Sales'!$G:$G,'REC_Sales'!$J:$J,REC_SALES_FCST!$B31,'REC_Sales'!$E:$E,REC_SALES_FCST!DC$4)/8</f>
        <v>0</v>
      </c>
      <c r="DD31" s="22">
        <f>SUMIFS('REC_Sales'!$G:$G,'REC_Sales'!$J:$J,REC_SALES_FCST!$B31,'REC_Sales'!$E:$E,REC_SALES_FCST!DD$4)/8</f>
        <v>0</v>
      </c>
      <c r="DE31" s="22"/>
      <c r="DF31" s="22">
        <f>SUMIFS('REC_Sales'!$G:$G,'REC_Sales'!$J:$J,REC_SALES_FCST!$B31,'REC_Sales'!$E:$E,REC_SALES_FCST!DF$4)/8</f>
        <v>0</v>
      </c>
      <c r="DG31" s="22">
        <f>SUMIFS('REC_Sales'!$G:$G,'REC_Sales'!$J:$J,REC_SALES_FCST!$B31,'REC_Sales'!$E:$E,REC_SALES_FCST!DG$4)/8</f>
        <v>0</v>
      </c>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22"/>
      <c r="EZ31" s="22"/>
      <c r="FA31" s="22"/>
      <c r="FB31" s="22"/>
      <c r="FC31" s="22"/>
      <c r="FD31" s="22"/>
      <c r="FE31" s="22"/>
      <c r="FF31" s="22"/>
      <c r="FG31" s="22"/>
      <c r="FH31" s="22"/>
      <c r="FI31" s="22"/>
      <c r="FJ31" s="22"/>
      <c r="FK31" s="22"/>
      <c r="FL31" s="22"/>
      <c r="FM31" s="22"/>
      <c r="FN31" s="22"/>
      <c r="FO31" s="22"/>
      <c r="FP31" s="22"/>
      <c r="FQ31" s="22"/>
      <c r="FR31" s="22"/>
      <c r="FS31" s="22"/>
      <c r="FT31" s="22"/>
      <c r="FU31" s="22"/>
      <c r="FV31" s="22"/>
      <c r="FW31" s="22"/>
      <c r="FX31" s="22"/>
      <c r="FY31" s="22"/>
      <c r="FZ31" s="22"/>
      <c r="GA31" s="22"/>
      <c r="GB31" s="22"/>
      <c r="GC31" s="22"/>
      <c r="GD31" s="22"/>
      <c r="GE31" s="22"/>
      <c r="GF31" s="22"/>
      <c r="GG31" s="22"/>
      <c r="GH31" s="22"/>
      <c r="GI31" s="22"/>
      <c r="GJ31" s="22"/>
      <c r="GK31" s="22"/>
      <c r="GL31" s="22"/>
      <c r="GM31" s="22"/>
      <c r="GN31" s="22"/>
      <c r="GO31" s="22"/>
      <c r="GP31" s="22"/>
      <c r="GQ31" s="22"/>
      <c r="GR31" s="22"/>
      <c r="GS31" s="22"/>
      <c r="GT31" s="22"/>
      <c r="GU31" s="22"/>
      <c r="GV31" s="22"/>
      <c r="GW31" s="22"/>
      <c r="GX31" s="22"/>
      <c r="GY31" s="22"/>
      <c r="GZ31" s="22"/>
      <c r="HA31" s="22"/>
      <c r="HB31" s="22"/>
      <c r="HC31" s="22"/>
      <c r="HD31" s="22"/>
      <c r="HE31" s="22"/>
      <c r="HF31" s="22"/>
      <c r="HG31" s="22"/>
      <c r="HH31" s="22"/>
      <c r="HI31" s="22"/>
      <c r="HJ31" s="22"/>
      <c r="HK31" s="22"/>
      <c r="HL31" s="22"/>
      <c r="HM31" s="22"/>
      <c r="HN31" s="22"/>
      <c r="HO31" s="22"/>
      <c r="HP31" s="22"/>
      <c r="HQ31" s="22"/>
      <c r="HR31" s="22"/>
      <c r="HS31" s="22"/>
      <c r="HT31" s="22"/>
      <c r="HU31" s="22"/>
      <c r="HV31" s="22"/>
      <c r="HW31" s="22"/>
      <c r="HX31" s="22"/>
      <c r="HY31" s="22"/>
      <c r="HZ31" s="22"/>
      <c r="IA31" s="22"/>
      <c r="IB31" s="22"/>
      <c r="IC31" s="22"/>
      <c r="ID31" s="22"/>
      <c r="IE31" s="22"/>
      <c r="IF31" s="22"/>
      <c r="IG31" s="22"/>
      <c r="IH31" s="22"/>
      <c r="II31" s="22"/>
      <c r="IJ31" s="22"/>
      <c r="IK31" s="22"/>
      <c r="IL31" s="22"/>
      <c r="IM31" s="22"/>
      <c r="IN31" s="22"/>
      <c r="IO31" s="22"/>
      <c r="IP31" s="22"/>
      <c r="IQ31" s="22"/>
      <c r="IR31" s="22"/>
      <c r="IS31" s="22"/>
      <c r="IT31" s="22"/>
      <c r="IU31" s="22"/>
      <c r="IV31" s="22"/>
      <c r="IW31" s="22"/>
      <c r="IX31" s="22"/>
      <c r="IY31" s="22"/>
      <c r="IZ31" s="22"/>
      <c r="JA31" s="22"/>
      <c r="JB31" s="22"/>
      <c r="JC31" s="22"/>
      <c r="JD31" s="22"/>
      <c r="JE31" s="22"/>
      <c r="JF31" s="22"/>
      <c r="JG31" s="22"/>
      <c r="JH31" s="22"/>
      <c r="JI31" s="22"/>
      <c r="JJ31" s="22"/>
      <c r="JK31" s="22"/>
      <c r="JL31" s="22"/>
      <c r="JM31" s="22"/>
      <c r="JN31" s="22"/>
      <c r="JO31" s="22"/>
      <c r="JP31" s="22"/>
      <c r="JQ31" s="22"/>
      <c r="JR31" s="22"/>
      <c r="JS31" s="22"/>
      <c r="JT31" s="22"/>
      <c r="JU31" s="22"/>
      <c r="JV31" s="22"/>
      <c r="JW31" s="22"/>
      <c r="JX31" s="22"/>
      <c r="JY31" s="22"/>
      <c r="JZ31" s="22"/>
      <c r="KA31" s="22"/>
      <c r="KB31" s="22"/>
      <c r="KC31" s="22"/>
      <c r="KD31" s="22"/>
      <c r="KE31" s="22"/>
      <c r="KF31" s="22"/>
      <c r="KG31" s="22"/>
      <c r="KH31" s="22"/>
      <c r="KI31" s="22"/>
      <c r="KJ31" s="22"/>
      <c r="KK31" s="22"/>
      <c r="KL31" s="22"/>
      <c r="KM31" s="22"/>
      <c r="KN31" s="22"/>
      <c r="KO31" s="22"/>
      <c r="KP31" s="22"/>
      <c r="KQ31" s="22"/>
      <c r="KR31" s="22"/>
      <c r="KS31" s="22"/>
      <c r="KT31" s="22"/>
      <c r="KU31" s="22"/>
      <c r="KV31" s="22"/>
      <c r="KW31" s="22"/>
      <c r="KX31" s="22"/>
      <c r="KY31" s="22"/>
      <c r="KZ31" s="22"/>
      <c r="LA31" s="22"/>
      <c r="LB31" s="22"/>
      <c r="LC31" s="22"/>
      <c r="LD31" s="22"/>
      <c r="LE31" s="22"/>
      <c r="LF31" s="22"/>
      <c r="LG31" s="22"/>
      <c r="LH31" s="22"/>
      <c r="LI31" s="22"/>
      <c r="LJ31" s="22"/>
      <c r="LK31" s="22"/>
      <c r="LL31" s="22"/>
      <c r="LM31" s="22"/>
      <c r="LN31" s="22"/>
      <c r="LO31" s="22"/>
      <c r="LP31" s="22"/>
      <c r="LQ31" s="22"/>
      <c r="LR31" s="22"/>
      <c r="LS31" s="22"/>
      <c r="LT31" s="22"/>
      <c r="LU31" s="22"/>
      <c r="LV31" s="22"/>
      <c r="LW31" s="22"/>
      <c r="LX31" s="22"/>
      <c r="LY31" s="22"/>
      <c r="LZ31" s="22"/>
      <c r="MA31" s="22"/>
      <c r="MB31" s="22"/>
      <c r="MC31" s="22"/>
      <c r="MD31" s="22"/>
      <c r="ME31" s="22"/>
      <c r="MF31" s="22"/>
      <c r="MG31" s="22"/>
      <c r="MH31" s="22"/>
      <c r="MI31" s="22"/>
      <c r="MJ31" s="22"/>
      <c r="MK31" s="22"/>
      <c r="ML31" s="22"/>
      <c r="MM31" s="22"/>
      <c r="MN31" s="22"/>
      <c r="MO31" s="22"/>
      <c r="MP31" s="22"/>
      <c r="MQ31" s="22"/>
      <c r="MR31" s="22"/>
      <c r="MS31" s="22"/>
      <c r="MT31" s="22"/>
      <c r="MU31" s="22"/>
      <c r="MV31" s="22"/>
      <c r="MW31" s="22"/>
      <c r="MX31" s="22"/>
      <c r="MY31" s="22"/>
    </row>
    <row r="32" spans="1:363" x14ac:dyDescent="0.25">
      <c r="A32" s="175"/>
      <c r="B32" s="148" t="s">
        <v>352</v>
      </c>
      <c r="C32" s="9" t="s">
        <v>211</v>
      </c>
      <c r="D32" s="22"/>
      <c r="E32" s="22">
        <f>SUMIFS('REC_Sales'!$G:$G,'REC_Sales'!$J:$J,REC_SALES_FCST!$B32,'REC_Sales'!$E:$E,REC_SALES_FCST!E$4)/8</f>
        <v>4589.75</v>
      </c>
      <c r="F32" s="22">
        <f>SUMIFS('REC_Sales'!$G:$G,'REC_Sales'!$J:$J,REC_SALES_FCST!$B32,'REC_Sales'!$E:$E,REC_SALES_FCST!F$4)/8</f>
        <v>4589.75</v>
      </c>
      <c r="G32" s="22"/>
      <c r="H32" s="22">
        <f>SUMIFS('REC_Sales'!$G:$G,'REC_Sales'!$J:$J,REC_SALES_FCST!$B32,'REC_Sales'!$E:$E,REC_SALES_FCST!H$4)/8</f>
        <v>4589.75</v>
      </c>
      <c r="I32" s="22">
        <f>SUMIFS('REC_Sales'!$G:$G,'REC_Sales'!$J:$J,REC_SALES_FCST!$B32,'REC_Sales'!$E:$E,REC_SALES_FCST!I$4)/8</f>
        <v>4589.75</v>
      </c>
      <c r="J32" s="22"/>
      <c r="K32" s="22">
        <f>SUMIFS('REC_Sales'!$G:$G,'REC_Sales'!$J:$J,REC_SALES_FCST!$B32,'REC_Sales'!$E:$E,REC_SALES_FCST!K$4)/8</f>
        <v>4589.75</v>
      </c>
      <c r="L32" s="22">
        <f>SUMIFS('REC_Sales'!$G:$G,'REC_Sales'!$J:$J,REC_SALES_FCST!$B32,'REC_Sales'!$E:$E,REC_SALES_FCST!L$4)/8</f>
        <v>4589.75</v>
      </c>
      <c r="M32" s="22"/>
      <c r="N32" s="22">
        <f>SUMIFS('REC_Sales'!$G:$G,'REC_Sales'!$J:$J,REC_SALES_FCST!$B32,'REC_Sales'!$E:$E,REC_SALES_FCST!N$4)/8</f>
        <v>4589.75</v>
      </c>
      <c r="O32" s="22">
        <f>SUMIFS('REC_Sales'!$G:$G,'REC_Sales'!$J:$J,REC_SALES_FCST!$B32,'REC_Sales'!$E:$E,REC_SALES_FCST!O$4)/8</f>
        <v>4589.75</v>
      </c>
      <c r="P32" s="22"/>
      <c r="Q32" s="22">
        <f>SUMIFS('REC_Sales'!$G:$G,'REC_Sales'!$J:$J,REC_SALES_FCST!$B32,'REC_Sales'!$E:$E,REC_SALES_FCST!Q$4)/8</f>
        <v>2500</v>
      </c>
      <c r="R32" s="22">
        <f>SUMIFS('REC_Sales'!$G:$G,'REC_Sales'!$J:$J,REC_SALES_FCST!$B32,'REC_Sales'!$E:$E,REC_SALES_FCST!R$4)/8</f>
        <v>2500</v>
      </c>
      <c r="S32" s="22"/>
      <c r="T32" s="22">
        <f>SUMIFS('REC_Sales'!$G:$G,'REC_Sales'!$J:$J,REC_SALES_FCST!$B32,'REC_Sales'!$E:$E,REC_SALES_FCST!T$4)/8</f>
        <v>2500</v>
      </c>
      <c r="U32" s="22">
        <f>SUMIFS('REC_Sales'!$G:$G,'REC_Sales'!$J:$J,REC_SALES_FCST!$B32,'REC_Sales'!$E:$E,REC_SALES_FCST!U$4)/8</f>
        <v>2500</v>
      </c>
      <c r="V32" s="22"/>
      <c r="W32" s="22">
        <f>SUMIFS('REC_Sales'!$G:$G,'REC_Sales'!$J:$J,REC_SALES_FCST!$B32,'REC_Sales'!$E:$E,REC_SALES_FCST!W$4)/8</f>
        <v>2500</v>
      </c>
      <c r="X32" s="22">
        <f>SUMIFS('REC_Sales'!$G:$G,'REC_Sales'!$J:$J,REC_SALES_FCST!$B32,'REC_Sales'!$E:$E,REC_SALES_FCST!X$4)/8</f>
        <v>2500</v>
      </c>
      <c r="Y32" s="22"/>
      <c r="Z32" s="22">
        <f>SUMIFS('REC_Sales'!$G:$G,'REC_Sales'!$J:$J,REC_SALES_FCST!$B32,'REC_Sales'!$E:$E,REC_SALES_FCST!Z$4)/8</f>
        <v>2500</v>
      </c>
      <c r="AA32" s="22">
        <f>SUMIFS('REC_Sales'!$G:$G,'REC_Sales'!$J:$J,REC_SALES_FCST!$B32,'REC_Sales'!$E:$E,REC_SALES_FCST!AA$4)/8</f>
        <v>2500</v>
      </c>
      <c r="AB32" s="22"/>
      <c r="AC32" s="22">
        <f>SUMIFS('REC_Sales'!$G:$G,'REC_Sales'!$J:$J,REC_SALES_FCST!$B32,'REC_Sales'!$E:$E,REC_SALES_FCST!AC$4)/8</f>
        <v>2500</v>
      </c>
      <c r="AD32" s="22">
        <f>SUMIFS('REC_Sales'!$G:$G,'REC_Sales'!$J:$J,REC_SALES_FCST!$B32,'REC_Sales'!$E:$E,REC_SALES_FCST!AD$4)/8</f>
        <v>2500</v>
      </c>
      <c r="AE32" s="22"/>
      <c r="AF32" s="22">
        <f>SUMIFS('REC_Sales'!$G:$G,'REC_Sales'!$J:$J,REC_SALES_FCST!$B32,'REC_Sales'!$E:$E,REC_SALES_FCST!AF$4)/8</f>
        <v>2500</v>
      </c>
      <c r="AG32" s="22">
        <f>SUMIFS('REC_Sales'!$G:$G,'REC_Sales'!$J:$J,REC_SALES_FCST!$B32,'REC_Sales'!$E:$E,REC_SALES_FCST!AG$4)/8</f>
        <v>2500</v>
      </c>
      <c r="AH32" s="22"/>
      <c r="AI32" s="22">
        <f>SUMIFS('REC_Sales'!$G:$G,'REC_Sales'!$J:$J,REC_SALES_FCST!$B32,'REC_Sales'!$E:$E,REC_SALES_FCST!AI$4)/8</f>
        <v>2500</v>
      </c>
      <c r="AJ32" s="22">
        <f>SUMIFS('REC_Sales'!$G:$G,'REC_Sales'!$J:$J,REC_SALES_FCST!$B32,'REC_Sales'!$E:$E,REC_SALES_FCST!AJ$4)/8</f>
        <v>2500</v>
      </c>
      <c r="AK32" s="22"/>
      <c r="AL32" s="22">
        <f>SUMIFS('REC_Sales'!$G:$G,'REC_Sales'!$J:$J,REC_SALES_FCST!$B32,'REC_Sales'!$E:$E,REC_SALES_FCST!AL$4)/8</f>
        <v>2500</v>
      </c>
      <c r="AM32" s="22">
        <f>SUMIFS('REC_Sales'!$G:$G,'REC_Sales'!$J:$J,REC_SALES_FCST!$B32,'REC_Sales'!$E:$E,REC_SALES_FCST!AM$4)/8</f>
        <v>2500</v>
      </c>
      <c r="AN32" s="22"/>
      <c r="AO32" s="22">
        <f>SUMIFS('REC_Sales'!$G:$G,'REC_Sales'!$J:$J,REC_SALES_FCST!$B32,'REC_Sales'!$E:$E,REC_SALES_FCST!AO$4)/8</f>
        <v>2500</v>
      </c>
      <c r="AP32" s="22">
        <f>SUMIFS('REC_Sales'!$G:$G,'REC_Sales'!$J:$J,REC_SALES_FCST!$B32,'REC_Sales'!$E:$E,REC_SALES_FCST!AP$4)/8</f>
        <v>2500</v>
      </c>
      <c r="AQ32" s="22"/>
      <c r="AR32" s="22">
        <f>SUMIFS('REC_Sales'!$G:$G,'REC_Sales'!$J:$J,REC_SALES_FCST!$B32,'REC_Sales'!$E:$E,REC_SALES_FCST!AR$4)/8</f>
        <v>2500</v>
      </c>
      <c r="AS32" s="22">
        <f>SUMIFS('REC_Sales'!$G:$G,'REC_Sales'!$J:$J,REC_SALES_FCST!$B32,'REC_Sales'!$E:$E,REC_SALES_FCST!AS$4)/8</f>
        <v>2500</v>
      </c>
      <c r="AT32" s="22"/>
      <c r="AU32" s="22">
        <f>SUMIFS('REC_Sales'!$G:$G,'REC_Sales'!$J:$J,REC_SALES_FCST!$B32,'REC_Sales'!$E:$E,REC_SALES_FCST!AU$4)/8</f>
        <v>2500</v>
      </c>
      <c r="AV32" s="22">
        <f>SUMIFS('REC_Sales'!$G:$G,'REC_Sales'!$J:$J,REC_SALES_FCST!$B32,'REC_Sales'!$E:$E,REC_SALES_FCST!AV$4)/8</f>
        <v>2500</v>
      </c>
      <c r="AW32" s="22"/>
      <c r="AX32" s="22">
        <f>SUMIFS('REC_Sales'!$G:$G,'REC_Sales'!$J:$J,REC_SALES_FCST!$B32,'REC_Sales'!$E:$E,REC_SALES_FCST!AX$4)/8</f>
        <v>2500</v>
      </c>
      <c r="AY32" s="22">
        <f>SUMIFS('REC_Sales'!$G:$G,'REC_Sales'!$J:$J,REC_SALES_FCST!$B32,'REC_Sales'!$E:$E,REC_SALES_FCST!AY$4)/8</f>
        <v>2500</v>
      </c>
      <c r="AZ32" s="22"/>
      <c r="BA32" s="22">
        <f>SUMIFS('REC_Sales'!$G:$G,'REC_Sales'!$J:$J,REC_SALES_FCST!$B32,'REC_Sales'!$E:$E,REC_SALES_FCST!BA$4)/8</f>
        <v>0</v>
      </c>
      <c r="BB32" s="22">
        <f>SUMIFS('REC_Sales'!$G:$G,'REC_Sales'!$J:$J,REC_SALES_FCST!$B32,'REC_Sales'!$E:$E,REC_SALES_FCST!BB$4)/8</f>
        <v>0</v>
      </c>
      <c r="BC32" s="22"/>
      <c r="BD32" s="22">
        <f>SUMIFS('REC_Sales'!$G:$G,'REC_Sales'!$J:$J,REC_SALES_FCST!$B32,'REC_Sales'!$E:$E,REC_SALES_FCST!BD$4)/8</f>
        <v>0</v>
      </c>
      <c r="BE32" s="22">
        <f>SUMIFS('REC_Sales'!$G:$G,'REC_Sales'!$J:$J,REC_SALES_FCST!$B32,'REC_Sales'!$E:$E,REC_SALES_FCST!BE$4)/8</f>
        <v>0</v>
      </c>
      <c r="BF32" s="22"/>
      <c r="BG32" s="22">
        <f>SUMIFS('REC_Sales'!$G:$G,'REC_Sales'!$J:$J,REC_SALES_FCST!$B32,'REC_Sales'!$E:$E,REC_SALES_FCST!BG$4)/8</f>
        <v>0</v>
      </c>
      <c r="BH32" s="22">
        <f>SUMIFS('REC_Sales'!$G:$G,'REC_Sales'!$J:$J,REC_SALES_FCST!$B32,'REC_Sales'!$E:$E,REC_SALES_FCST!BH$4)/8</f>
        <v>0</v>
      </c>
      <c r="BI32" s="22"/>
      <c r="BJ32" s="22">
        <f>SUMIFS('REC_Sales'!$G:$G,'REC_Sales'!$J:$J,REC_SALES_FCST!$B32,'REC_Sales'!$E:$E,REC_SALES_FCST!BJ$4)/8</f>
        <v>0</v>
      </c>
      <c r="BK32" s="22">
        <f>SUMIFS('REC_Sales'!$G:$G,'REC_Sales'!$J:$J,REC_SALES_FCST!$B32,'REC_Sales'!$E:$E,REC_SALES_FCST!BK$4)/8</f>
        <v>0</v>
      </c>
      <c r="BL32" s="22"/>
      <c r="BM32" s="22">
        <f>SUMIFS('REC_Sales'!$G:$G,'REC_Sales'!$J:$J,REC_SALES_FCST!$B32,'REC_Sales'!$E:$E,REC_SALES_FCST!BM$4)/8</f>
        <v>0</v>
      </c>
      <c r="BN32" s="22">
        <f>SUMIFS('REC_Sales'!$G:$G,'REC_Sales'!$J:$J,REC_SALES_FCST!$B32,'REC_Sales'!$E:$E,REC_SALES_FCST!BN$4)/8</f>
        <v>0</v>
      </c>
      <c r="BO32" s="22"/>
      <c r="BP32" s="22">
        <f>SUMIFS('REC_Sales'!$G:$G,'REC_Sales'!$J:$J,REC_SALES_FCST!$B32,'REC_Sales'!$E:$E,REC_SALES_FCST!BP$4)/8</f>
        <v>0</v>
      </c>
      <c r="BQ32" s="22">
        <f>SUMIFS('REC_Sales'!$G:$G,'REC_Sales'!$J:$J,REC_SALES_FCST!$B32,'REC_Sales'!$E:$E,REC_SALES_FCST!BQ$4)/8</f>
        <v>0</v>
      </c>
      <c r="BR32" s="22"/>
      <c r="BS32" s="22">
        <f>SUMIFS('REC_Sales'!$G:$G,'REC_Sales'!$J:$J,REC_SALES_FCST!$B32,'REC_Sales'!$E:$E,REC_SALES_FCST!BS$4)/8</f>
        <v>0</v>
      </c>
      <c r="BT32" s="22">
        <f>SUMIFS('REC_Sales'!$G:$G,'REC_Sales'!$J:$J,REC_SALES_FCST!$B32,'REC_Sales'!$E:$E,REC_SALES_FCST!BT$4)/8</f>
        <v>0</v>
      </c>
      <c r="BU32" s="22"/>
      <c r="BV32" s="22">
        <f>SUMIFS('REC_Sales'!$G:$G,'REC_Sales'!$J:$J,REC_SALES_FCST!$B32,'REC_Sales'!$E:$E,REC_SALES_FCST!BV$4)/8</f>
        <v>0</v>
      </c>
      <c r="BW32" s="22">
        <f>SUMIFS('REC_Sales'!$G:$G,'REC_Sales'!$J:$J,REC_SALES_FCST!$B32,'REC_Sales'!$E:$E,REC_SALES_FCST!BW$4)/8</f>
        <v>0</v>
      </c>
      <c r="BX32" s="22"/>
      <c r="BY32" s="22">
        <f>SUMIFS('REC_Sales'!$G:$G,'REC_Sales'!$J:$J,REC_SALES_FCST!$B32,'REC_Sales'!$E:$E,REC_SALES_FCST!BY$4)/8</f>
        <v>0</v>
      </c>
      <c r="BZ32" s="22">
        <f>SUMIFS('REC_Sales'!$G:$G,'REC_Sales'!$J:$J,REC_SALES_FCST!$B32,'REC_Sales'!$E:$E,REC_SALES_FCST!BZ$4)/8</f>
        <v>0</v>
      </c>
      <c r="CA32" s="22"/>
      <c r="CB32" s="22">
        <f>SUMIFS('REC_Sales'!$G:$G,'REC_Sales'!$J:$J,REC_SALES_FCST!$B32,'REC_Sales'!$E:$E,REC_SALES_FCST!CB$4)/8</f>
        <v>0</v>
      </c>
      <c r="CC32" s="22">
        <f>SUMIFS('REC_Sales'!$G:$G,'REC_Sales'!$J:$J,REC_SALES_FCST!$B32,'REC_Sales'!$E:$E,REC_SALES_FCST!CC$4)/8</f>
        <v>0</v>
      </c>
      <c r="CD32" s="22"/>
      <c r="CE32" s="22">
        <f>SUMIFS('REC_Sales'!$G:$G,'REC_Sales'!$J:$J,REC_SALES_FCST!$B32,'REC_Sales'!$E:$E,REC_SALES_FCST!CE$4)/8</f>
        <v>0</v>
      </c>
      <c r="CF32" s="22">
        <f>SUMIFS('REC_Sales'!$G:$G,'REC_Sales'!$J:$J,REC_SALES_FCST!$B32,'REC_Sales'!$E:$E,REC_SALES_FCST!CF$4)/8</f>
        <v>0</v>
      </c>
      <c r="CG32" s="22"/>
      <c r="CH32" s="22">
        <f>SUMIFS('REC_Sales'!$G:$G,'REC_Sales'!$J:$J,REC_SALES_FCST!$B32,'REC_Sales'!$E:$E,REC_SALES_FCST!CH$4)/8</f>
        <v>0</v>
      </c>
      <c r="CI32" s="22">
        <f>SUMIFS('REC_Sales'!$G:$G,'REC_Sales'!$J:$J,REC_SALES_FCST!$B32,'REC_Sales'!$E:$E,REC_SALES_FCST!CI$4)/8</f>
        <v>0</v>
      </c>
      <c r="CJ32" s="22"/>
      <c r="CK32" s="22">
        <f>SUMIFS('REC_Sales'!$G:$G,'REC_Sales'!$J:$J,REC_SALES_FCST!$B32,'REC_Sales'!$E:$E,REC_SALES_FCST!CK$4)/8</f>
        <v>0</v>
      </c>
      <c r="CL32" s="22">
        <f>SUMIFS('REC_Sales'!$G:$G,'REC_Sales'!$J:$J,REC_SALES_FCST!$B32,'REC_Sales'!$E:$E,REC_SALES_FCST!CL$4)/8</f>
        <v>0</v>
      </c>
      <c r="CM32" s="22"/>
      <c r="CN32" s="22">
        <f>SUMIFS('REC_Sales'!$G:$G,'REC_Sales'!$J:$J,REC_SALES_FCST!$B32,'REC_Sales'!$E:$E,REC_SALES_FCST!CN$4)/8</f>
        <v>0</v>
      </c>
      <c r="CO32" s="22">
        <f>SUMIFS('REC_Sales'!$G:$G,'REC_Sales'!$J:$J,REC_SALES_FCST!$B32,'REC_Sales'!$E:$E,REC_SALES_FCST!CO$4)/8</f>
        <v>0</v>
      </c>
      <c r="CP32" s="22"/>
      <c r="CQ32" s="22">
        <f>SUMIFS('REC_Sales'!$G:$G,'REC_Sales'!$J:$J,REC_SALES_FCST!$B32,'REC_Sales'!$E:$E,REC_SALES_FCST!CQ$4)/8</f>
        <v>0</v>
      </c>
      <c r="CR32" s="22">
        <f>SUMIFS('REC_Sales'!$G:$G,'REC_Sales'!$J:$J,REC_SALES_FCST!$B32,'REC_Sales'!$E:$E,REC_SALES_FCST!CR$4)/8</f>
        <v>0</v>
      </c>
      <c r="CS32" s="22"/>
      <c r="CT32" s="22">
        <f>SUMIFS('REC_Sales'!$G:$G,'REC_Sales'!$J:$J,REC_SALES_FCST!$B32,'REC_Sales'!$E:$E,REC_SALES_FCST!CT$4)/8</f>
        <v>0</v>
      </c>
      <c r="CU32" s="22">
        <f>SUMIFS('REC_Sales'!$G:$G,'REC_Sales'!$J:$J,REC_SALES_FCST!$B32,'REC_Sales'!$E:$E,REC_SALES_FCST!CU$4)/8</f>
        <v>0</v>
      </c>
      <c r="CV32" s="22"/>
      <c r="CW32" s="22">
        <f>SUMIFS('REC_Sales'!$G:$G,'REC_Sales'!$J:$J,REC_SALES_FCST!$B32,'REC_Sales'!$E:$E,REC_SALES_FCST!CW$4)/8</f>
        <v>0</v>
      </c>
      <c r="CX32" s="22">
        <f>SUMIFS('REC_Sales'!$G:$G,'REC_Sales'!$J:$J,REC_SALES_FCST!$B32,'REC_Sales'!$E:$E,REC_SALES_FCST!CX$4)/8</f>
        <v>0</v>
      </c>
      <c r="CY32" s="22"/>
      <c r="CZ32" s="22">
        <f>SUMIFS('REC_Sales'!$G:$G,'REC_Sales'!$J:$J,REC_SALES_FCST!$B32,'REC_Sales'!$E:$E,REC_SALES_FCST!CZ$4)/8</f>
        <v>0</v>
      </c>
      <c r="DA32" s="22">
        <f>SUMIFS('REC_Sales'!$G:$G,'REC_Sales'!$J:$J,REC_SALES_FCST!$B32,'REC_Sales'!$E:$E,REC_SALES_FCST!DA$4)/8</f>
        <v>0</v>
      </c>
      <c r="DB32" s="22"/>
      <c r="DC32" s="22">
        <f>SUMIFS('REC_Sales'!$G:$G,'REC_Sales'!$J:$J,REC_SALES_FCST!$B32,'REC_Sales'!$E:$E,REC_SALES_FCST!DC$4)/8</f>
        <v>0</v>
      </c>
      <c r="DD32" s="22">
        <f>SUMIFS('REC_Sales'!$G:$G,'REC_Sales'!$J:$J,REC_SALES_FCST!$B32,'REC_Sales'!$E:$E,REC_SALES_FCST!DD$4)/8</f>
        <v>0</v>
      </c>
      <c r="DE32" s="22"/>
      <c r="DF32" s="22">
        <f>SUMIFS('REC_Sales'!$G:$G,'REC_Sales'!$J:$J,REC_SALES_FCST!$B32,'REC_Sales'!$E:$E,REC_SALES_FCST!DF$4)/8</f>
        <v>0</v>
      </c>
      <c r="DG32" s="22">
        <f>SUMIFS('REC_Sales'!$G:$G,'REC_Sales'!$J:$J,REC_SALES_FCST!$B32,'REC_Sales'!$E:$E,REC_SALES_FCST!DG$4)/8</f>
        <v>0</v>
      </c>
      <c r="DH32" s="22"/>
      <c r="DI32" s="22"/>
      <c r="DJ32" s="22"/>
      <c r="DK32" s="22"/>
      <c r="DL32" s="22"/>
      <c r="DM32" s="22"/>
      <c r="DN32" s="22"/>
      <c r="DO32" s="22"/>
      <c r="DP32" s="22"/>
      <c r="DQ32" s="22"/>
      <c r="DR32" s="22"/>
      <c r="DS32" s="22"/>
      <c r="DT32" s="22"/>
      <c r="DU32" s="22"/>
      <c r="DV32" s="22"/>
      <c r="DW32" s="22"/>
      <c r="DX32" s="22"/>
      <c r="DY32" s="22"/>
      <c r="DZ32" s="22"/>
      <c r="EA32" s="22"/>
      <c r="EB32" s="22"/>
      <c r="EC32" s="22"/>
      <c r="ED32" s="22"/>
      <c r="EE32" s="22"/>
      <c r="EF32" s="22"/>
      <c r="EG32" s="22"/>
      <c r="EH32" s="22"/>
      <c r="EI32" s="22"/>
      <c r="EJ32" s="22"/>
      <c r="EK32" s="22"/>
      <c r="EL32" s="22"/>
      <c r="EM32" s="22"/>
      <c r="EN32" s="22"/>
      <c r="EO32" s="22"/>
      <c r="EP32" s="22"/>
      <c r="EQ32" s="22"/>
      <c r="ER32" s="22"/>
      <c r="ES32" s="22"/>
      <c r="ET32" s="22"/>
      <c r="EU32" s="22"/>
      <c r="EV32" s="22"/>
      <c r="EW32" s="22"/>
      <c r="EX32" s="22"/>
      <c r="EY32" s="22"/>
      <c r="EZ32" s="22"/>
      <c r="FA32" s="22"/>
      <c r="FB32" s="22"/>
      <c r="FC32" s="22"/>
      <c r="FD32" s="22"/>
      <c r="FE32" s="22"/>
      <c r="FF32" s="22"/>
      <c r="FG32" s="22"/>
      <c r="FH32" s="22"/>
      <c r="FI32" s="22"/>
      <c r="FJ32" s="22"/>
      <c r="FK32" s="22"/>
      <c r="FL32" s="22"/>
      <c r="FM32" s="22"/>
      <c r="FN32" s="22"/>
      <c r="FO32" s="22"/>
      <c r="FP32" s="22"/>
      <c r="FQ32" s="22"/>
      <c r="FR32" s="22"/>
      <c r="FS32" s="22"/>
      <c r="FT32" s="22"/>
      <c r="FU32" s="22"/>
      <c r="FV32" s="22"/>
      <c r="FW32" s="22"/>
      <c r="FX32" s="22"/>
      <c r="FY32" s="22"/>
      <c r="FZ32" s="22"/>
      <c r="GA32" s="22"/>
      <c r="GB32" s="22"/>
      <c r="GC32" s="22"/>
      <c r="GD32" s="22"/>
      <c r="GE32" s="22"/>
      <c r="GF32" s="22"/>
      <c r="GG32" s="22"/>
      <c r="GH32" s="22"/>
      <c r="GI32" s="22"/>
      <c r="GJ32" s="22"/>
      <c r="GK32" s="22"/>
      <c r="GL32" s="22"/>
      <c r="GM32" s="22"/>
      <c r="GN32" s="22"/>
      <c r="GO32" s="22"/>
      <c r="GP32" s="22"/>
      <c r="GQ32" s="22"/>
      <c r="GR32" s="22"/>
      <c r="GS32" s="22"/>
      <c r="GT32" s="22"/>
      <c r="GU32" s="22"/>
      <c r="GV32" s="22"/>
      <c r="GW32" s="22"/>
      <c r="GX32" s="22"/>
      <c r="GY32" s="22"/>
      <c r="GZ32" s="22"/>
      <c r="HA32" s="22"/>
      <c r="HB32" s="22"/>
      <c r="HC32" s="22"/>
      <c r="HD32" s="22"/>
      <c r="HE32" s="22"/>
      <c r="HF32" s="22"/>
      <c r="HG32" s="22"/>
      <c r="HH32" s="22"/>
      <c r="HI32" s="22"/>
      <c r="HJ32" s="22"/>
      <c r="HK32" s="22"/>
      <c r="HL32" s="22"/>
      <c r="HM32" s="22"/>
      <c r="HN32" s="22"/>
      <c r="HO32" s="22"/>
      <c r="HP32" s="22"/>
      <c r="HQ32" s="22"/>
      <c r="HR32" s="22"/>
      <c r="HS32" s="22"/>
      <c r="HT32" s="22"/>
      <c r="HU32" s="22"/>
      <c r="HV32" s="22"/>
      <c r="HW32" s="22"/>
      <c r="HX32" s="22"/>
      <c r="HY32" s="22"/>
      <c r="HZ32" s="22"/>
      <c r="IA32" s="22"/>
      <c r="IB32" s="22"/>
      <c r="IC32" s="22"/>
      <c r="ID32" s="22"/>
      <c r="IE32" s="22"/>
      <c r="IF32" s="22"/>
      <c r="IG32" s="22"/>
      <c r="IH32" s="22"/>
      <c r="II32" s="22"/>
      <c r="IJ32" s="22"/>
      <c r="IK32" s="22"/>
      <c r="IL32" s="22"/>
      <c r="IM32" s="22"/>
      <c r="IN32" s="22"/>
      <c r="IO32" s="22"/>
      <c r="IP32" s="22"/>
      <c r="IQ32" s="22"/>
      <c r="IR32" s="22"/>
      <c r="IS32" s="22"/>
      <c r="IT32" s="22"/>
      <c r="IU32" s="22"/>
      <c r="IV32" s="22"/>
      <c r="IW32" s="22"/>
      <c r="IX32" s="22"/>
      <c r="IY32" s="22"/>
      <c r="IZ32" s="22"/>
      <c r="JA32" s="22"/>
      <c r="JB32" s="22"/>
      <c r="JC32" s="22"/>
      <c r="JD32" s="22"/>
      <c r="JE32" s="22"/>
      <c r="JF32" s="22"/>
      <c r="JG32" s="22"/>
      <c r="JH32" s="22"/>
      <c r="JI32" s="22"/>
      <c r="JJ32" s="22"/>
      <c r="JK32" s="22"/>
      <c r="JL32" s="22"/>
      <c r="JM32" s="22"/>
      <c r="JN32" s="22"/>
      <c r="JO32" s="22"/>
      <c r="JP32" s="22"/>
      <c r="JQ32" s="22"/>
      <c r="JR32" s="22"/>
      <c r="JS32" s="22"/>
      <c r="JT32" s="22"/>
      <c r="JU32" s="22"/>
      <c r="JV32" s="22"/>
      <c r="JW32" s="22"/>
      <c r="JX32" s="22"/>
      <c r="JY32" s="22"/>
      <c r="JZ32" s="22"/>
      <c r="KA32" s="22"/>
      <c r="KB32" s="22"/>
      <c r="KC32" s="22"/>
      <c r="KD32" s="22"/>
      <c r="KE32" s="22"/>
      <c r="KF32" s="22"/>
      <c r="KG32" s="22"/>
      <c r="KH32" s="22"/>
      <c r="KI32" s="22"/>
      <c r="KJ32" s="22"/>
      <c r="KK32" s="22"/>
      <c r="KL32" s="22"/>
      <c r="KM32" s="22"/>
      <c r="KN32" s="22"/>
      <c r="KO32" s="22"/>
      <c r="KP32" s="22"/>
      <c r="KQ32" s="22"/>
      <c r="KR32" s="22"/>
      <c r="KS32" s="22"/>
      <c r="KT32" s="22"/>
      <c r="KU32" s="22"/>
      <c r="KV32" s="22"/>
      <c r="KW32" s="22"/>
      <c r="KX32" s="22"/>
      <c r="KY32" s="22"/>
      <c r="KZ32" s="22"/>
      <c r="LA32" s="22"/>
      <c r="LB32" s="22"/>
      <c r="LC32" s="22"/>
      <c r="LD32" s="22"/>
      <c r="LE32" s="22"/>
      <c r="LF32" s="22"/>
      <c r="LG32" s="22"/>
      <c r="LH32" s="22"/>
      <c r="LI32" s="22"/>
      <c r="LJ32" s="22"/>
      <c r="LK32" s="22"/>
      <c r="LL32" s="22"/>
      <c r="LM32" s="22"/>
      <c r="LN32" s="22"/>
      <c r="LO32" s="22"/>
      <c r="LP32" s="22"/>
      <c r="LQ32" s="22"/>
      <c r="LR32" s="22"/>
      <c r="LS32" s="22"/>
      <c r="LT32" s="22"/>
      <c r="LU32" s="22"/>
      <c r="LV32" s="22"/>
      <c r="LW32" s="22"/>
      <c r="LX32" s="22"/>
      <c r="LY32" s="22"/>
      <c r="LZ32" s="22"/>
      <c r="MA32" s="22"/>
      <c r="MB32" s="22"/>
      <c r="MC32" s="22"/>
      <c r="MD32" s="22"/>
      <c r="ME32" s="22"/>
      <c r="MF32" s="22"/>
      <c r="MG32" s="22"/>
      <c r="MH32" s="22"/>
      <c r="MI32" s="22"/>
      <c r="MJ32" s="22"/>
      <c r="MK32" s="22"/>
      <c r="ML32" s="22"/>
      <c r="MM32" s="22"/>
      <c r="MN32" s="22"/>
      <c r="MO32" s="22"/>
      <c r="MP32" s="22"/>
      <c r="MQ32" s="22"/>
      <c r="MR32" s="22"/>
      <c r="MS32" s="22"/>
      <c r="MT32" s="22"/>
      <c r="MU32" s="22"/>
      <c r="MV32" s="22"/>
      <c r="MW32" s="22"/>
      <c r="MX32" s="22"/>
      <c r="MY32" s="22"/>
    </row>
    <row r="33" spans="1:363" x14ac:dyDescent="0.25">
      <c r="A33" s="175"/>
      <c r="B33" s="78" t="s">
        <v>237</v>
      </c>
      <c r="C33" s="4" t="str">
        <f>+C37</f>
        <v>MA Class I</v>
      </c>
      <c r="D33" s="22"/>
      <c r="E33" s="22">
        <f>SUMIFS('REC_Sales'!$G:$G,'REC_Sales'!$J:$J,REC_SALES_FCST!$B33,'REC_Sales'!$E:$E,REC_SALES_FCST!E$4)/8</f>
        <v>0</v>
      </c>
      <c r="F33" s="22">
        <f>SUMIFS('REC_Sales'!$G:$G,'REC_Sales'!$J:$J,REC_SALES_FCST!$B33,'REC_Sales'!$E:$E,REC_SALES_FCST!F$4)/8</f>
        <v>0</v>
      </c>
      <c r="G33" s="22"/>
      <c r="H33" s="22">
        <f>SUMIFS('REC_Sales'!$G:$G,'REC_Sales'!$J:$J,REC_SALES_FCST!$B33,'REC_Sales'!$E:$E,REC_SALES_FCST!H$4)/8</f>
        <v>0</v>
      </c>
      <c r="I33" s="22">
        <f>SUMIFS('REC_Sales'!$G:$G,'REC_Sales'!$J:$J,REC_SALES_FCST!$B33,'REC_Sales'!$E:$E,REC_SALES_FCST!I$4)/8</f>
        <v>0</v>
      </c>
      <c r="J33" s="22"/>
      <c r="K33" s="22">
        <f>SUMIFS('REC_Sales'!$G:$G,'REC_Sales'!$J:$J,REC_SALES_FCST!$B33,'REC_Sales'!$E:$E,REC_SALES_FCST!K$4)/8</f>
        <v>0</v>
      </c>
      <c r="L33" s="22">
        <f>SUMIFS('REC_Sales'!$G:$G,'REC_Sales'!$J:$J,REC_SALES_FCST!$B33,'REC_Sales'!$E:$E,REC_SALES_FCST!L$4)/8</f>
        <v>0</v>
      </c>
      <c r="M33" s="22"/>
      <c r="N33" s="22">
        <f>SUMIFS('REC_Sales'!$G:$G,'REC_Sales'!$J:$J,REC_SALES_FCST!$B33,'REC_Sales'!$E:$E,REC_SALES_FCST!N$4)/8</f>
        <v>0</v>
      </c>
      <c r="O33" s="22">
        <f>SUMIFS('REC_Sales'!$G:$G,'REC_Sales'!$J:$J,REC_SALES_FCST!$B33,'REC_Sales'!$E:$E,REC_SALES_FCST!O$4)/8</f>
        <v>0</v>
      </c>
      <c r="P33" s="22"/>
      <c r="Q33" s="22">
        <f>SUMIFS('REC_Sales'!$G:$G,'REC_Sales'!$J:$J,REC_SALES_FCST!$B33,'REC_Sales'!$E:$E,REC_SALES_FCST!Q$4)/8</f>
        <v>0</v>
      </c>
      <c r="R33" s="22">
        <f>SUMIFS('REC_Sales'!$G:$G,'REC_Sales'!$J:$J,REC_SALES_FCST!$B33,'REC_Sales'!$E:$E,REC_SALES_FCST!R$4)/8</f>
        <v>0</v>
      </c>
      <c r="S33" s="22"/>
      <c r="T33" s="22">
        <f>SUMIFS('REC_Sales'!$G:$G,'REC_Sales'!$J:$J,REC_SALES_FCST!$B33,'REC_Sales'!$E:$E,REC_SALES_FCST!T$4)/8</f>
        <v>0</v>
      </c>
      <c r="U33" s="22">
        <f>SUMIFS('REC_Sales'!$G:$G,'REC_Sales'!$J:$J,REC_SALES_FCST!$B33,'REC_Sales'!$E:$E,REC_SALES_FCST!U$4)/8</f>
        <v>0</v>
      </c>
      <c r="V33" s="22"/>
      <c r="W33" s="22">
        <f>SUMIFS('REC_Sales'!$G:$G,'REC_Sales'!$J:$J,REC_SALES_FCST!$B33,'REC_Sales'!$E:$E,REC_SALES_FCST!W$4)/8</f>
        <v>0</v>
      </c>
      <c r="X33" s="22">
        <f>SUMIFS('REC_Sales'!$G:$G,'REC_Sales'!$J:$J,REC_SALES_FCST!$B33,'REC_Sales'!$E:$E,REC_SALES_FCST!X$4)/8</f>
        <v>0</v>
      </c>
      <c r="Y33" s="22"/>
      <c r="Z33" s="22">
        <f>SUMIFS('REC_Sales'!$G:$G,'REC_Sales'!$J:$J,REC_SALES_FCST!$B33,'REC_Sales'!$E:$E,REC_SALES_FCST!Z$4)/8</f>
        <v>0</v>
      </c>
      <c r="AA33" s="22">
        <f>SUMIFS('REC_Sales'!$G:$G,'REC_Sales'!$J:$J,REC_SALES_FCST!$B33,'REC_Sales'!$E:$E,REC_SALES_FCST!AA$4)/8</f>
        <v>0</v>
      </c>
      <c r="AB33" s="22"/>
      <c r="AC33" s="22">
        <f>SUMIFS('REC_Sales'!$G:$G,'REC_Sales'!$J:$J,REC_SALES_FCST!$B33,'REC_Sales'!$E:$E,REC_SALES_FCST!AC$4)/8</f>
        <v>0</v>
      </c>
      <c r="AD33" s="22">
        <f>SUMIFS('REC_Sales'!$G:$G,'REC_Sales'!$J:$J,REC_SALES_FCST!$B33,'REC_Sales'!$E:$E,REC_SALES_FCST!AD$4)/8</f>
        <v>0</v>
      </c>
      <c r="AE33" s="22"/>
      <c r="AF33" s="22">
        <f>SUMIFS('REC_Sales'!$G:$G,'REC_Sales'!$J:$J,REC_SALES_FCST!$B33,'REC_Sales'!$E:$E,REC_SALES_FCST!AF$4)/8</f>
        <v>0</v>
      </c>
      <c r="AG33" s="22">
        <f>SUMIFS('REC_Sales'!$G:$G,'REC_Sales'!$J:$J,REC_SALES_FCST!$B33,'REC_Sales'!$E:$E,REC_SALES_FCST!AG$4)/8</f>
        <v>0</v>
      </c>
      <c r="AH33" s="22"/>
      <c r="AI33" s="22">
        <f>SUMIFS('REC_Sales'!$G:$G,'REC_Sales'!$J:$J,REC_SALES_FCST!$B33,'REC_Sales'!$E:$E,REC_SALES_FCST!AI$4)/8</f>
        <v>0</v>
      </c>
      <c r="AJ33" s="22">
        <f>SUMIFS('REC_Sales'!$G:$G,'REC_Sales'!$J:$J,REC_SALES_FCST!$B33,'REC_Sales'!$E:$E,REC_SALES_FCST!AJ$4)/8</f>
        <v>0</v>
      </c>
      <c r="AK33" s="22"/>
      <c r="AL33" s="22">
        <f>SUMIFS('REC_Sales'!$G:$G,'REC_Sales'!$J:$J,REC_SALES_FCST!$B33,'REC_Sales'!$E:$E,REC_SALES_FCST!AL$4)/8</f>
        <v>0</v>
      </c>
      <c r="AM33" s="22">
        <f>SUMIFS('REC_Sales'!$G:$G,'REC_Sales'!$J:$J,REC_SALES_FCST!$B33,'REC_Sales'!$E:$E,REC_SALES_FCST!AM$4)/8</f>
        <v>0</v>
      </c>
      <c r="AN33" s="22"/>
      <c r="AO33" s="22">
        <f>SUMIFS('REC_Sales'!$G:$G,'REC_Sales'!$J:$J,REC_SALES_FCST!$B33,'REC_Sales'!$E:$E,REC_SALES_FCST!AO$4)/8</f>
        <v>0</v>
      </c>
      <c r="AP33" s="22">
        <f>SUMIFS('REC_Sales'!$G:$G,'REC_Sales'!$J:$J,REC_SALES_FCST!$B33,'REC_Sales'!$E:$E,REC_SALES_FCST!AP$4)/8</f>
        <v>0</v>
      </c>
      <c r="AQ33" s="22"/>
      <c r="AR33" s="22">
        <f>SUMIFS('REC_Sales'!$G:$G,'REC_Sales'!$J:$J,REC_SALES_FCST!$B33,'REC_Sales'!$E:$E,REC_SALES_FCST!AR$4)/8</f>
        <v>0</v>
      </c>
      <c r="AS33" s="22">
        <f>SUMIFS('REC_Sales'!$G:$G,'REC_Sales'!$J:$J,REC_SALES_FCST!$B33,'REC_Sales'!$E:$E,REC_SALES_FCST!AS$4)/8</f>
        <v>0</v>
      </c>
      <c r="AT33" s="22"/>
      <c r="AU33" s="22">
        <f>SUMIFS('REC_Sales'!$G:$G,'REC_Sales'!$J:$J,REC_SALES_FCST!$B33,'REC_Sales'!$E:$E,REC_SALES_FCST!AU$4)/8</f>
        <v>0</v>
      </c>
      <c r="AV33" s="22">
        <f>SUMIFS('REC_Sales'!$G:$G,'REC_Sales'!$J:$J,REC_SALES_FCST!$B33,'REC_Sales'!$E:$E,REC_SALES_FCST!AV$4)/8</f>
        <v>0</v>
      </c>
      <c r="AW33" s="22"/>
      <c r="AX33" s="22">
        <f>SUMIFS('REC_Sales'!$G:$G,'REC_Sales'!$J:$J,REC_SALES_FCST!$B33,'REC_Sales'!$E:$E,REC_SALES_FCST!AX$4)/8</f>
        <v>0</v>
      </c>
      <c r="AY33" s="22">
        <f>SUMIFS('REC_Sales'!$G:$G,'REC_Sales'!$J:$J,REC_SALES_FCST!$B33,'REC_Sales'!$E:$E,REC_SALES_FCST!AY$4)/8</f>
        <v>0</v>
      </c>
      <c r="AZ33" s="22"/>
      <c r="BA33" s="22">
        <f>SUMIFS('REC_Sales'!$G:$G,'REC_Sales'!$J:$J,REC_SALES_FCST!$B33,'REC_Sales'!$E:$E,REC_SALES_FCST!BA$4)/8</f>
        <v>0</v>
      </c>
      <c r="BB33" s="22">
        <f>SUMIFS('REC_Sales'!$G:$G,'REC_Sales'!$J:$J,REC_SALES_FCST!$B33,'REC_Sales'!$E:$E,REC_SALES_FCST!BB$4)/8</f>
        <v>0</v>
      </c>
      <c r="BC33" s="22"/>
      <c r="BD33" s="22">
        <f>SUMIFS('REC_Sales'!$G:$G,'REC_Sales'!$J:$J,REC_SALES_FCST!$B33,'REC_Sales'!$E:$E,REC_SALES_FCST!BD$4)/8</f>
        <v>0</v>
      </c>
      <c r="BE33" s="22">
        <f>SUMIFS('REC_Sales'!$G:$G,'REC_Sales'!$J:$J,REC_SALES_FCST!$B33,'REC_Sales'!$E:$E,REC_SALES_FCST!BE$4)/8</f>
        <v>0</v>
      </c>
      <c r="BF33" s="22"/>
      <c r="BG33" s="22">
        <f>SUMIFS('REC_Sales'!$G:$G,'REC_Sales'!$J:$J,REC_SALES_FCST!$B33,'REC_Sales'!$E:$E,REC_SALES_FCST!BG$4)/8</f>
        <v>0</v>
      </c>
      <c r="BH33" s="22">
        <f>SUMIFS('REC_Sales'!$G:$G,'REC_Sales'!$J:$J,REC_SALES_FCST!$B33,'REC_Sales'!$E:$E,REC_SALES_FCST!BH$4)/8</f>
        <v>0</v>
      </c>
      <c r="BI33" s="22"/>
      <c r="BJ33" s="22">
        <f>SUMIFS('REC_Sales'!$G:$G,'REC_Sales'!$J:$J,REC_SALES_FCST!$B33,'REC_Sales'!$E:$E,REC_SALES_FCST!BJ$4)/8</f>
        <v>0</v>
      </c>
      <c r="BK33" s="22">
        <f>SUMIFS('REC_Sales'!$G:$G,'REC_Sales'!$J:$J,REC_SALES_FCST!$B33,'REC_Sales'!$E:$E,REC_SALES_FCST!BK$4)/8</f>
        <v>0</v>
      </c>
      <c r="BL33" s="22"/>
      <c r="BM33" s="22">
        <f>SUMIFS('REC_Sales'!$G:$G,'REC_Sales'!$J:$J,REC_SALES_FCST!$B33,'REC_Sales'!$E:$E,REC_SALES_FCST!BM$4)/8</f>
        <v>0</v>
      </c>
      <c r="BN33" s="22">
        <f>SUMIFS('REC_Sales'!$G:$G,'REC_Sales'!$J:$J,REC_SALES_FCST!$B33,'REC_Sales'!$E:$E,REC_SALES_FCST!BN$4)/8</f>
        <v>0</v>
      </c>
      <c r="BO33" s="22"/>
      <c r="BP33" s="22">
        <f>SUMIFS('REC_Sales'!$G:$G,'REC_Sales'!$J:$J,REC_SALES_FCST!$B33,'REC_Sales'!$E:$E,REC_SALES_FCST!BP$4)/8</f>
        <v>0</v>
      </c>
      <c r="BQ33" s="22">
        <f>SUMIFS('REC_Sales'!$G:$G,'REC_Sales'!$J:$J,REC_SALES_FCST!$B33,'REC_Sales'!$E:$E,REC_SALES_FCST!BQ$4)/8</f>
        <v>0</v>
      </c>
      <c r="BR33" s="22"/>
      <c r="BS33" s="22">
        <f>SUMIFS('REC_Sales'!$G:$G,'REC_Sales'!$J:$J,REC_SALES_FCST!$B33,'REC_Sales'!$E:$E,REC_SALES_FCST!BS$4)/8</f>
        <v>0</v>
      </c>
      <c r="BT33" s="22">
        <f>SUMIFS('REC_Sales'!$G:$G,'REC_Sales'!$J:$J,REC_SALES_FCST!$B33,'REC_Sales'!$E:$E,REC_SALES_FCST!BT$4)/8</f>
        <v>0</v>
      </c>
      <c r="BU33" s="22"/>
      <c r="BV33" s="22">
        <f>SUMIFS('REC_Sales'!$G:$G,'REC_Sales'!$J:$J,REC_SALES_FCST!$B33,'REC_Sales'!$E:$E,REC_SALES_FCST!BV$4)/8</f>
        <v>0</v>
      </c>
      <c r="BW33" s="22">
        <f>SUMIFS('REC_Sales'!$G:$G,'REC_Sales'!$J:$J,REC_SALES_FCST!$B33,'REC_Sales'!$E:$E,REC_SALES_FCST!BW$4)/8</f>
        <v>0</v>
      </c>
      <c r="BX33" s="22"/>
      <c r="BY33" s="22">
        <f>SUMIFS('REC_Sales'!$G:$G,'REC_Sales'!$J:$J,REC_SALES_FCST!$B33,'REC_Sales'!$E:$E,REC_SALES_FCST!BY$4)/8</f>
        <v>0</v>
      </c>
      <c r="BZ33" s="22">
        <f>SUMIFS('REC_Sales'!$G:$G,'REC_Sales'!$J:$J,REC_SALES_FCST!$B33,'REC_Sales'!$E:$E,REC_SALES_FCST!BZ$4)/8</f>
        <v>0</v>
      </c>
      <c r="CA33" s="22"/>
      <c r="CB33" s="22">
        <f>SUMIFS('REC_Sales'!$G:$G,'REC_Sales'!$J:$J,REC_SALES_FCST!$B33,'REC_Sales'!$E:$E,REC_SALES_FCST!CB$4)/8</f>
        <v>0</v>
      </c>
      <c r="CC33" s="22">
        <f>SUMIFS('REC_Sales'!$G:$G,'REC_Sales'!$J:$J,REC_SALES_FCST!$B33,'REC_Sales'!$E:$E,REC_SALES_FCST!CC$4)/8</f>
        <v>0</v>
      </c>
      <c r="CD33" s="22"/>
      <c r="CE33" s="22">
        <f>SUMIFS('REC_Sales'!$G:$G,'REC_Sales'!$J:$J,REC_SALES_FCST!$B33,'REC_Sales'!$E:$E,REC_SALES_FCST!CE$4)/8</f>
        <v>0</v>
      </c>
      <c r="CF33" s="22">
        <f>SUMIFS('REC_Sales'!$G:$G,'REC_Sales'!$J:$J,REC_SALES_FCST!$B33,'REC_Sales'!$E:$E,REC_SALES_FCST!CF$4)/8</f>
        <v>0</v>
      </c>
      <c r="CG33" s="22"/>
      <c r="CH33" s="22">
        <f>SUMIFS('REC_Sales'!$G:$G,'REC_Sales'!$J:$J,REC_SALES_FCST!$B33,'REC_Sales'!$E:$E,REC_SALES_FCST!CH$4)/8</f>
        <v>0</v>
      </c>
      <c r="CI33" s="22">
        <f>SUMIFS('REC_Sales'!$G:$G,'REC_Sales'!$J:$J,REC_SALES_FCST!$B33,'REC_Sales'!$E:$E,REC_SALES_FCST!CI$4)/8</f>
        <v>0</v>
      </c>
      <c r="CJ33" s="22"/>
      <c r="CK33" s="22">
        <f>SUMIFS('REC_Sales'!$G:$G,'REC_Sales'!$J:$J,REC_SALES_FCST!$B33,'REC_Sales'!$E:$E,REC_SALES_FCST!CK$4)/8</f>
        <v>0</v>
      </c>
      <c r="CL33" s="22">
        <f>SUMIFS('REC_Sales'!$G:$G,'REC_Sales'!$J:$J,REC_SALES_FCST!$B33,'REC_Sales'!$E:$E,REC_SALES_FCST!CL$4)/8</f>
        <v>0</v>
      </c>
      <c r="CM33" s="22"/>
      <c r="CN33" s="22">
        <f>SUMIFS('REC_Sales'!$G:$G,'REC_Sales'!$J:$J,REC_SALES_FCST!$B33,'REC_Sales'!$E:$E,REC_SALES_FCST!CN$4)/8</f>
        <v>0</v>
      </c>
      <c r="CO33" s="22">
        <f>SUMIFS('REC_Sales'!$G:$G,'REC_Sales'!$J:$J,REC_SALES_FCST!$B33,'REC_Sales'!$E:$E,REC_SALES_FCST!CO$4)/8</f>
        <v>0</v>
      </c>
      <c r="CP33" s="22"/>
      <c r="CQ33" s="22">
        <f>SUMIFS('REC_Sales'!$G:$G,'REC_Sales'!$J:$J,REC_SALES_FCST!$B33,'REC_Sales'!$E:$E,REC_SALES_FCST!CQ$4)/8</f>
        <v>0</v>
      </c>
      <c r="CR33" s="22">
        <f>SUMIFS('REC_Sales'!$G:$G,'REC_Sales'!$J:$J,REC_SALES_FCST!$B33,'REC_Sales'!$E:$E,REC_SALES_FCST!CR$4)/8</f>
        <v>0</v>
      </c>
      <c r="CS33" s="22"/>
      <c r="CT33" s="22">
        <f>SUMIFS('REC_Sales'!$G:$G,'REC_Sales'!$J:$J,REC_SALES_FCST!$B33,'REC_Sales'!$E:$E,REC_SALES_FCST!CT$4)/8</f>
        <v>0</v>
      </c>
      <c r="CU33" s="22">
        <f>SUMIFS('REC_Sales'!$G:$G,'REC_Sales'!$J:$J,REC_SALES_FCST!$B33,'REC_Sales'!$E:$E,REC_SALES_FCST!CU$4)/8</f>
        <v>0</v>
      </c>
      <c r="CV33" s="22"/>
      <c r="CW33" s="22">
        <f>SUMIFS('REC_Sales'!$G:$G,'REC_Sales'!$J:$J,REC_SALES_FCST!$B33,'REC_Sales'!$E:$E,REC_SALES_FCST!CW$4)/8</f>
        <v>0</v>
      </c>
      <c r="CX33" s="22">
        <f>SUMIFS('REC_Sales'!$G:$G,'REC_Sales'!$J:$J,REC_SALES_FCST!$B33,'REC_Sales'!$E:$E,REC_SALES_FCST!CX$4)/8</f>
        <v>0</v>
      </c>
      <c r="CY33" s="22"/>
      <c r="CZ33" s="22">
        <f>SUMIFS('REC_Sales'!$G:$G,'REC_Sales'!$J:$J,REC_SALES_FCST!$B33,'REC_Sales'!$E:$E,REC_SALES_FCST!CZ$4)/8</f>
        <v>0</v>
      </c>
      <c r="DA33" s="22">
        <f>SUMIFS('REC_Sales'!$G:$G,'REC_Sales'!$J:$J,REC_SALES_FCST!$B33,'REC_Sales'!$E:$E,REC_SALES_FCST!DA$4)/8</f>
        <v>0</v>
      </c>
      <c r="DB33" s="22"/>
      <c r="DC33" s="22">
        <f>SUMIFS('REC_Sales'!$G:$G,'REC_Sales'!$J:$J,REC_SALES_FCST!$B33,'REC_Sales'!$E:$E,REC_SALES_FCST!DC$4)/8</f>
        <v>0</v>
      </c>
      <c r="DD33" s="22">
        <f>SUMIFS('REC_Sales'!$G:$G,'REC_Sales'!$J:$J,REC_SALES_FCST!$B33,'REC_Sales'!$E:$E,REC_SALES_FCST!DD$4)/8</f>
        <v>0</v>
      </c>
      <c r="DE33" s="22"/>
      <c r="DF33" s="22">
        <f>SUMIFS('REC_Sales'!$G:$G,'REC_Sales'!$J:$J,REC_SALES_FCST!$B33,'REC_Sales'!$E:$E,REC_SALES_FCST!DF$4)/8</f>
        <v>0</v>
      </c>
      <c r="DG33" s="22">
        <f>SUMIFS('REC_Sales'!$G:$G,'REC_Sales'!$J:$J,REC_SALES_FCST!$B33,'REC_Sales'!$E:$E,REC_SALES_FCST!DG$4)/8</f>
        <v>0</v>
      </c>
      <c r="DH33" s="106"/>
      <c r="DI33" s="106"/>
      <c r="DJ33" s="106"/>
      <c r="DK33" s="106"/>
      <c r="DL33" s="106"/>
      <c r="DM33" s="106"/>
      <c r="DN33" s="106"/>
      <c r="DO33" s="106"/>
      <c r="DP33" s="106"/>
      <c r="DQ33" s="106"/>
      <c r="DR33" s="106"/>
      <c r="DS33" s="106"/>
      <c r="DT33" s="106"/>
      <c r="DU33" s="106"/>
      <c r="DV33" s="106"/>
      <c r="DW33" s="106"/>
      <c r="DX33" s="106"/>
      <c r="DY33" s="106"/>
      <c r="DZ33" s="106"/>
      <c r="EA33" s="106"/>
      <c r="EB33" s="106"/>
      <c r="EC33" s="106"/>
      <c r="ED33" s="106"/>
      <c r="EE33" s="106"/>
      <c r="EF33" s="106"/>
      <c r="EG33" s="106"/>
      <c r="EH33" s="106"/>
      <c r="EI33" s="106"/>
      <c r="EJ33" s="106"/>
      <c r="EK33" s="106"/>
      <c r="EL33" s="106"/>
      <c r="EM33" s="106"/>
      <c r="EN33" s="106"/>
      <c r="EO33" s="106"/>
      <c r="EP33" s="106"/>
      <c r="EQ33" s="106"/>
      <c r="ER33" s="106"/>
      <c r="ES33" s="106"/>
      <c r="ET33" s="106"/>
      <c r="EU33" s="106"/>
      <c r="EV33" s="106"/>
      <c r="EW33" s="106"/>
      <c r="EX33" s="106"/>
      <c r="EY33" s="106"/>
      <c r="EZ33" s="106"/>
      <c r="FA33" s="106"/>
      <c r="FB33" s="106"/>
      <c r="FC33" s="106"/>
      <c r="FD33" s="106"/>
      <c r="FE33" s="106"/>
      <c r="FF33" s="106"/>
      <c r="FG33" s="106"/>
      <c r="FH33" s="106"/>
      <c r="FI33" s="106"/>
      <c r="FJ33" s="106"/>
      <c r="FK33" s="106"/>
      <c r="FL33" s="106"/>
      <c r="FM33" s="106"/>
      <c r="FN33" s="106"/>
      <c r="FO33" s="106"/>
      <c r="FP33" s="106"/>
      <c r="FQ33" s="106"/>
      <c r="FR33" s="106"/>
      <c r="FS33" s="106"/>
      <c r="FT33" s="106"/>
      <c r="FU33" s="106"/>
      <c r="FV33" s="106"/>
      <c r="FW33" s="106"/>
      <c r="FX33" s="106"/>
      <c r="FY33" s="106"/>
      <c r="FZ33" s="106"/>
      <c r="GA33" s="106"/>
      <c r="GB33" s="106"/>
      <c r="GC33" s="106"/>
      <c r="GD33" s="106"/>
      <c r="GE33" s="106"/>
      <c r="GF33" s="106"/>
      <c r="GG33" s="106"/>
      <c r="GH33" s="106"/>
      <c r="GI33" s="106"/>
      <c r="GJ33" s="106"/>
      <c r="GK33" s="106"/>
      <c r="GL33" s="106"/>
      <c r="GM33" s="106"/>
      <c r="GN33" s="106"/>
      <c r="GO33" s="106"/>
      <c r="GP33" s="106"/>
      <c r="GQ33" s="106"/>
      <c r="GR33" s="106"/>
      <c r="GS33" s="106"/>
      <c r="GT33" s="106"/>
      <c r="GU33" s="106"/>
      <c r="GV33" s="106"/>
      <c r="GW33" s="106"/>
      <c r="GX33" s="106"/>
      <c r="GY33" s="106"/>
      <c r="GZ33" s="106"/>
      <c r="HA33" s="106"/>
      <c r="HB33" s="106"/>
      <c r="HC33" s="106"/>
      <c r="HD33" s="106"/>
      <c r="HE33" s="106"/>
      <c r="HF33" s="106"/>
      <c r="HG33" s="106"/>
      <c r="HH33" s="106"/>
      <c r="HI33" s="106"/>
      <c r="HJ33" s="106"/>
      <c r="HK33" s="106"/>
      <c r="HL33" s="106"/>
      <c r="HM33" s="106"/>
      <c r="HN33" s="106"/>
      <c r="HO33" s="106"/>
      <c r="HP33" s="106"/>
      <c r="HQ33" s="106"/>
      <c r="HR33" s="106"/>
      <c r="HS33" s="106"/>
      <c r="HT33" s="106"/>
      <c r="HU33" s="106"/>
      <c r="HV33" s="106"/>
      <c r="HW33" s="106"/>
      <c r="HX33" s="106"/>
      <c r="HY33" s="106"/>
      <c r="HZ33" s="106"/>
      <c r="IA33" s="106"/>
      <c r="IB33" s="106"/>
      <c r="IC33" s="106"/>
      <c r="ID33" s="106"/>
      <c r="IE33" s="106"/>
      <c r="IF33" s="106"/>
      <c r="IG33" s="106"/>
      <c r="IH33" s="106"/>
      <c r="II33" s="106"/>
      <c r="IJ33" s="106"/>
      <c r="IK33" s="106"/>
      <c r="IL33" s="106"/>
      <c r="IM33" s="106"/>
      <c r="IN33" s="106"/>
      <c r="IO33" s="106"/>
      <c r="IP33" s="106"/>
      <c r="IQ33" s="106"/>
      <c r="IR33" s="106"/>
      <c r="IS33" s="106"/>
      <c r="IT33" s="106"/>
      <c r="IU33" s="106"/>
      <c r="IV33" s="106"/>
      <c r="IW33" s="106"/>
      <c r="IX33" s="106"/>
      <c r="IY33" s="106"/>
      <c r="IZ33" s="106"/>
      <c r="JA33" s="106"/>
      <c r="JB33" s="106"/>
      <c r="JC33" s="106"/>
      <c r="JD33" s="106"/>
      <c r="JE33" s="106"/>
      <c r="JF33" s="106"/>
      <c r="JG33" s="106"/>
      <c r="JH33" s="106"/>
      <c r="JI33" s="106"/>
      <c r="JJ33" s="106"/>
      <c r="JK33" s="106"/>
      <c r="JL33" s="106"/>
      <c r="JM33" s="106"/>
      <c r="JN33" s="106"/>
      <c r="JO33" s="106"/>
      <c r="JP33" s="106"/>
      <c r="JQ33" s="106"/>
      <c r="JR33" s="106"/>
      <c r="JS33" s="106"/>
      <c r="JT33" s="106"/>
      <c r="JU33" s="106"/>
      <c r="JV33" s="106"/>
      <c r="JW33" s="106"/>
      <c r="JX33" s="106"/>
      <c r="JY33" s="106"/>
      <c r="JZ33" s="106"/>
      <c r="KA33" s="106"/>
      <c r="KB33" s="106"/>
      <c r="KC33" s="106"/>
      <c r="KD33" s="106"/>
      <c r="KE33" s="106"/>
      <c r="KF33" s="106"/>
      <c r="KG33" s="106"/>
      <c r="KH33" s="106"/>
      <c r="KI33" s="106"/>
      <c r="KJ33" s="106"/>
      <c r="KK33" s="106"/>
      <c r="KL33" s="106"/>
      <c r="KM33" s="106"/>
      <c r="KN33" s="106"/>
      <c r="KO33" s="106"/>
      <c r="KP33" s="106"/>
      <c r="KQ33" s="106"/>
      <c r="KR33" s="106"/>
      <c r="KS33" s="106"/>
      <c r="KT33" s="106"/>
      <c r="KU33" s="106"/>
      <c r="KV33" s="106"/>
      <c r="KW33" s="106"/>
      <c r="KX33" s="106"/>
      <c r="KY33" s="106"/>
      <c r="KZ33" s="106"/>
      <c r="LA33" s="106"/>
      <c r="LB33" s="106"/>
      <c r="LC33" s="106"/>
      <c r="LD33" s="106"/>
      <c r="LE33" s="106"/>
      <c r="LF33" s="106"/>
      <c r="LG33" s="106"/>
      <c r="LH33" s="106"/>
      <c r="LI33" s="106"/>
      <c r="LJ33" s="106"/>
      <c r="LK33" s="106"/>
      <c r="LL33" s="106"/>
      <c r="LM33" s="106"/>
      <c r="LN33" s="106"/>
      <c r="LO33" s="106"/>
      <c r="LP33" s="106"/>
      <c r="LQ33" s="106"/>
      <c r="LR33" s="106"/>
      <c r="LS33" s="106"/>
      <c r="LT33" s="106"/>
      <c r="LU33" s="106"/>
      <c r="LV33" s="106"/>
      <c r="LW33" s="106"/>
      <c r="LX33" s="106"/>
      <c r="LY33" s="106"/>
      <c r="LZ33" s="106"/>
      <c r="MA33" s="106"/>
      <c r="MB33" s="106"/>
      <c r="MC33" s="106"/>
      <c r="MD33" s="106"/>
      <c r="ME33" s="106"/>
      <c r="MF33" s="106"/>
      <c r="MG33" s="106"/>
      <c r="MH33" s="106"/>
      <c r="MI33" s="106"/>
      <c r="MJ33" s="106"/>
      <c r="MK33" s="106"/>
      <c r="ML33" s="106"/>
      <c r="MM33" s="106"/>
      <c r="MN33" s="106"/>
      <c r="MO33" s="106"/>
      <c r="MP33" s="106"/>
      <c r="MQ33" s="106"/>
      <c r="MR33" s="106"/>
      <c r="MS33" s="106"/>
      <c r="MT33" s="106"/>
      <c r="MU33" s="106"/>
      <c r="MV33" s="106"/>
      <c r="MW33" s="106"/>
      <c r="MX33" s="106"/>
      <c r="MY33" s="106"/>
    </row>
    <row r="34" spans="1:363" x14ac:dyDescent="0.25">
      <c r="A34" s="175"/>
      <c r="B34" s="148" t="s">
        <v>34</v>
      </c>
      <c r="C34" s="4" t="s">
        <v>216</v>
      </c>
      <c r="D34" s="22"/>
      <c r="E34" s="22">
        <f>SUMIFS('REC_Sales'!$G:$G,'REC_Sales'!$J:$J,REC_SALES_FCST!$B34,'REC_Sales'!$E:$E,REC_SALES_FCST!E$4)/8</f>
        <v>289.875</v>
      </c>
      <c r="F34" s="22">
        <f>SUMIFS('REC_Sales'!$G:$G,'REC_Sales'!$J:$J,REC_SALES_FCST!$B34,'REC_Sales'!$E:$E,REC_SALES_FCST!F$4)/8</f>
        <v>289.875</v>
      </c>
      <c r="G34" s="22"/>
      <c r="H34" s="22">
        <f>SUMIFS('REC_Sales'!$G:$G,'REC_Sales'!$J:$J,REC_SALES_FCST!$B34,'REC_Sales'!$E:$E,REC_SALES_FCST!H$4)/8</f>
        <v>289.875</v>
      </c>
      <c r="I34" s="22">
        <f>SUMIFS('REC_Sales'!$G:$G,'REC_Sales'!$J:$J,REC_SALES_FCST!$B34,'REC_Sales'!$E:$E,REC_SALES_FCST!I$4)/8</f>
        <v>289.875</v>
      </c>
      <c r="J34" s="22"/>
      <c r="K34" s="22">
        <f>SUMIFS('REC_Sales'!$G:$G,'REC_Sales'!$J:$J,REC_SALES_FCST!$B34,'REC_Sales'!$E:$E,REC_SALES_FCST!K$4)/8</f>
        <v>289.875</v>
      </c>
      <c r="L34" s="22">
        <f>SUMIFS('REC_Sales'!$G:$G,'REC_Sales'!$J:$J,REC_SALES_FCST!$B34,'REC_Sales'!$E:$E,REC_SALES_FCST!L$4)/8</f>
        <v>289.875</v>
      </c>
      <c r="M34" s="22"/>
      <c r="N34" s="22">
        <f>SUMIFS('REC_Sales'!$G:$G,'REC_Sales'!$J:$J,REC_SALES_FCST!$B34,'REC_Sales'!$E:$E,REC_SALES_FCST!N$4)/8</f>
        <v>289.875</v>
      </c>
      <c r="O34" s="22">
        <f>SUMIFS('REC_Sales'!$G:$G,'REC_Sales'!$J:$J,REC_SALES_FCST!$B34,'REC_Sales'!$E:$E,REC_SALES_FCST!O$4)/8</f>
        <v>289.875</v>
      </c>
      <c r="P34" s="22"/>
      <c r="Q34" s="22">
        <f>SUMIFS('REC_Sales'!$G:$G,'REC_Sales'!$J:$J,REC_SALES_FCST!$B34,'REC_Sales'!$E:$E,REC_SALES_FCST!Q$4)/8</f>
        <v>0</v>
      </c>
      <c r="R34" s="22">
        <f>SUMIFS('REC_Sales'!$G:$G,'REC_Sales'!$J:$J,REC_SALES_FCST!$B34,'REC_Sales'!$E:$E,REC_SALES_FCST!R$4)/8</f>
        <v>0</v>
      </c>
      <c r="S34" s="22"/>
      <c r="T34" s="22">
        <f>SUMIFS('REC_Sales'!$G:$G,'REC_Sales'!$J:$J,REC_SALES_FCST!$B34,'REC_Sales'!$E:$E,REC_SALES_FCST!T$4)/8</f>
        <v>0</v>
      </c>
      <c r="U34" s="22">
        <f>SUMIFS('REC_Sales'!$G:$G,'REC_Sales'!$J:$J,REC_SALES_FCST!$B34,'REC_Sales'!$E:$E,REC_SALES_FCST!U$4)/8</f>
        <v>0</v>
      </c>
      <c r="V34" s="22"/>
      <c r="W34" s="22">
        <f>SUMIFS('REC_Sales'!$G:$G,'REC_Sales'!$J:$J,REC_SALES_FCST!$B34,'REC_Sales'!$E:$E,REC_SALES_FCST!W$4)/8</f>
        <v>0</v>
      </c>
      <c r="X34" s="22">
        <f>SUMIFS('REC_Sales'!$G:$G,'REC_Sales'!$J:$J,REC_SALES_FCST!$B34,'REC_Sales'!$E:$E,REC_SALES_FCST!X$4)/8</f>
        <v>0</v>
      </c>
      <c r="Y34" s="22"/>
      <c r="Z34" s="22">
        <f>SUMIFS('REC_Sales'!$G:$G,'REC_Sales'!$J:$J,REC_SALES_FCST!$B34,'REC_Sales'!$E:$E,REC_SALES_FCST!Z$4)/8</f>
        <v>0</v>
      </c>
      <c r="AA34" s="22">
        <f>SUMIFS('REC_Sales'!$G:$G,'REC_Sales'!$J:$J,REC_SALES_FCST!$B34,'REC_Sales'!$E:$E,REC_SALES_FCST!AA$4)/8</f>
        <v>0</v>
      </c>
      <c r="AB34" s="22"/>
      <c r="AC34" s="22">
        <f>SUMIFS('REC_Sales'!$G:$G,'REC_Sales'!$J:$J,REC_SALES_FCST!$B34,'REC_Sales'!$E:$E,REC_SALES_FCST!AC$4)/8</f>
        <v>0</v>
      </c>
      <c r="AD34" s="22">
        <f>SUMIFS('REC_Sales'!$G:$G,'REC_Sales'!$J:$J,REC_SALES_FCST!$B34,'REC_Sales'!$E:$E,REC_SALES_FCST!AD$4)/8</f>
        <v>0</v>
      </c>
      <c r="AE34" s="22"/>
      <c r="AF34" s="22">
        <f>SUMIFS('REC_Sales'!$G:$G,'REC_Sales'!$J:$J,REC_SALES_FCST!$B34,'REC_Sales'!$E:$E,REC_SALES_FCST!AF$4)/8</f>
        <v>0</v>
      </c>
      <c r="AG34" s="22">
        <f>SUMIFS('REC_Sales'!$G:$G,'REC_Sales'!$J:$J,REC_SALES_FCST!$B34,'REC_Sales'!$E:$E,REC_SALES_FCST!AG$4)/8</f>
        <v>0</v>
      </c>
      <c r="AH34" s="22"/>
      <c r="AI34" s="22">
        <f>SUMIFS('REC_Sales'!$G:$G,'REC_Sales'!$J:$J,REC_SALES_FCST!$B34,'REC_Sales'!$E:$E,REC_SALES_FCST!AI$4)/8</f>
        <v>0</v>
      </c>
      <c r="AJ34" s="22">
        <f>SUMIFS('REC_Sales'!$G:$G,'REC_Sales'!$J:$J,REC_SALES_FCST!$B34,'REC_Sales'!$E:$E,REC_SALES_FCST!AJ$4)/8</f>
        <v>0</v>
      </c>
      <c r="AK34" s="22"/>
      <c r="AL34" s="22">
        <f>SUMIFS('REC_Sales'!$G:$G,'REC_Sales'!$J:$J,REC_SALES_FCST!$B34,'REC_Sales'!$E:$E,REC_SALES_FCST!AL$4)/8</f>
        <v>0</v>
      </c>
      <c r="AM34" s="22">
        <f>SUMIFS('REC_Sales'!$G:$G,'REC_Sales'!$J:$J,REC_SALES_FCST!$B34,'REC_Sales'!$E:$E,REC_SALES_FCST!AM$4)/8</f>
        <v>0</v>
      </c>
      <c r="AN34" s="22"/>
      <c r="AO34" s="22">
        <f>SUMIFS('REC_Sales'!$G:$G,'REC_Sales'!$J:$J,REC_SALES_FCST!$B34,'REC_Sales'!$E:$E,REC_SALES_FCST!AO$4)/8</f>
        <v>0</v>
      </c>
      <c r="AP34" s="22">
        <f>SUMIFS('REC_Sales'!$G:$G,'REC_Sales'!$J:$J,REC_SALES_FCST!$B34,'REC_Sales'!$E:$E,REC_SALES_FCST!AP$4)/8</f>
        <v>0</v>
      </c>
      <c r="AQ34" s="22"/>
      <c r="AR34" s="22">
        <f>SUMIFS('REC_Sales'!$G:$G,'REC_Sales'!$J:$J,REC_SALES_FCST!$B34,'REC_Sales'!$E:$E,REC_SALES_FCST!AR$4)/8</f>
        <v>0</v>
      </c>
      <c r="AS34" s="22">
        <f>SUMIFS('REC_Sales'!$G:$G,'REC_Sales'!$J:$J,REC_SALES_FCST!$B34,'REC_Sales'!$E:$E,REC_SALES_FCST!AS$4)/8</f>
        <v>0</v>
      </c>
      <c r="AT34" s="22"/>
      <c r="AU34" s="22">
        <f>SUMIFS('REC_Sales'!$G:$G,'REC_Sales'!$J:$J,REC_SALES_FCST!$B34,'REC_Sales'!$E:$E,REC_SALES_FCST!AU$4)/8</f>
        <v>0</v>
      </c>
      <c r="AV34" s="22">
        <f>SUMIFS('REC_Sales'!$G:$G,'REC_Sales'!$J:$J,REC_SALES_FCST!$B34,'REC_Sales'!$E:$E,REC_SALES_FCST!AV$4)/8</f>
        <v>0</v>
      </c>
      <c r="AW34" s="22"/>
      <c r="AX34" s="22">
        <f>SUMIFS('REC_Sales'!$G:$G,'REC_Sales'!$J:$J,REC_SALES_FCST!$B34,'REC_Sales'!$E:$E,REC_SALES_FCST!AX$4)/8</f>
        <v>0</v>
      </c>
      <c r="AY34" s="22">
        <f>SUMIFS('REC_Sales'!$G:$G,'REC_Sales'!$J:$J,REC_SALES_FCST!$B34,'REC_Sales'!$E:$E,REC_SALES_FCST!AY$4)/8</f>
        <v>0</v>
      </c>
      <c r="AZ34" s="22"/>
      <c r="BA34" s="22">
        <f>SUMIFS('REC_Sales'!$G:$G,'REC_Sales'!$J:$J,REC_SALES_FCST!$B34,'REC_Sales'!$E:$E,REC_SALES_FCST!BA$4)/8</f>
        <v>0</v>
      </c>
      <c r="BB34" s="22">
        <f>SUMIFS('REC_Sales'!$G:$G,'REC_Sales'!$J:$J,REC_SALES_FCST!$B34,'REC_Sales'!$E:$E,REC_SALES_FCST!BB$4)/8</f>
        <v>0</v>
      </c>
      <c r="BC34" s="22"/>
      <c r="BD34" s="22">
        <f>SUMIFS('REC_Sales'!$G:$G,'REC_Sales'!$J:$J,REC_SALES_FCST!$B34,'REC_Sales'!$E:$E,REC_SALES_FCST!BD$4)/8</f>
        <v>0</v>
      </c>
      <c r="BE34" s="22">
        <f>SUMIFS('REC_Sales'!$G:$G,'REC_Sales'!$J:$J,REC_SALES_FCST!$B34,'REC_Sales'!$E:$E,REC_SALES_FCST!BE$4)/8</f>
        <v>0</v>
      </c>
      <c r="BF34" s="22"/>
      <c r="BG34" s="22">
        <f>SUMIFS('REC_Sales'!$G:$G,'REC_Sales'!$J:$J,REC_SALES_FCST!$B34,'REC_Sales'!$E:$E,REC_SALES_FCST!BG$4)/8</f>
        <v>0</v>
      </c>
      <c r="BH34" s="22">
        <f>SUMIFS('REC_Sales'!$G:$G,'REC_Sales'!$J:$J,REC_SALES_FCST!$B34,'REC_Sales'!$E:$E,REC_SALES_FCST!BH$4)/8</f>
        <v>0</v>
      </c>
      <c r="BI34" s="22"/>
      <c r="BJ34" s="22">
        <f>SUMIFS('REC_Sales'!$G:$G,'REC_Sales'!$J:$J,REC_SALES_FCST!$B34,'REC_Sales'!$E:$E,REC_SALES_FCST!BJ$4)/8</f>
        <v>0</v>
      </c>
      <c r="BK34" s="22">
        <f>SUMIFS('REC_Sales'!$G:$G,'REC_Sales'!$J:$J,REC_SALES_FCST!$B34,'REC_Sales'!$E:$E,REC_SALES_FCST!BK$4)/8</f>
        <v>0</v>
      </c>
      <c r="BL34" s="22"/>
      <c r="BM34" s="22">
        <f>SUMIFS('REC_Sales'!$G:$G,'REC_Sales'!$J:$J,REC_SALES_FCST!$B34,'REC_Sales'!$E:$E,REC_SALES_FCST!BM$4)/8</f>
        <v>0</v>
      </c>
      <c r="BN34" s="22">
        <f>SUMIFS('REC_Sales'!$G:$G,'REC_Sales'!$J:$J,REC_SALES_FCST!$B34,'REC_Sales'!$E:$E,REC_SALES_FCST!BN$4)/8</f>
        <v>0</v>
      </c>
      <c r="BO34" s="22"/>
      <c r="BP34" s="22">
        <f>SUMIFS('REC_Sales'!$G:$G,'REC_Sales'!$J:$J,REC_SALES_FCST!$B34,'REC_Sales'!$E:$E,REC_SALES_FCST!BP$4)/8</f>
        <v>0</v>
      </c>
      <c r="BQ34" s="22">
        <f>SUMIFS('REC_Sales'!$G:$G,'REC_Sales'!$J:$J,REC_SALES_FCST!$B34,'REC_Sales'!$E:$E,REC_SALES_FCST!BQ$4)/8</f>
        <v>0</v>
      </c>
      <c r="BR34" s="22"/>
      <c r="BS34" s="22">
        <f>SUMIFS('REC_Sales'!$G:$G,'REC_Sales'!$J:$J,REC_SALES_FCST!$B34,'REC_Sales'!$E:$E,REC_SALES_FCST!BS$4)/8</f>
        <v>0</v>
      </c>
      <c r="BT34" s="22">
        <f>SUMIFS('REC_Sales'!$G:$G,'REC_Sales'!$J:$J,REC_SALES_FCST!$B34,'REC_Sales'!$E:$E,REC_SALES_FCST!BT$4)/8</f>
        <v>0</v>
      </c>
      <c r="BU34" s="22"/>
      <c r="BV34" s="22">
        <f>SUMIFS('REC_Sales'!$G:$G,'REC_Sales'!$J:$J,REC_SALES_FCST!$B34,'REC_Sales'!$E:$E,REC_SALES_FCST!BV$4)/8</f>
        <v>0</v>
      </c>
      <c r="BW34" s="22">
        <f>SUMIFS('REC_Sales'!$G:$G,'REC_Sales'!$J:$J,REC_SALES_FCST!$B34,'REC_Sales'!$E:$E,REC_SALES_FCST!BW$4)/8</f>
        <v>0</v>
      </c>
      <c r="BX34" s="22"/>
      <c r="BY34" s="22">
        <f>SUMIFS('REC_Sales'!$G:$G,'REC_Sales'!$J:$J,REC_SALES_FCST!$B34,'REC_Sales'!$E:$E,REC_SALES_FCST!BY$4)/8</f>
        <v>0</v>
      </c>
      <c r="BZ34" s="22">
        <f>SUMIFS('REC_Sales'!$G:$G,'REC_Sales'!$J:$J,REC_SALES_FCST!$B34,'REC_Sales'!$E:$E,REC_SALES_FCST!BZ$4)/8</f>
        <v>0</v>
      </c>
      <c r="CA34" s="22"/>
      <c r="CB34" s="22">
        <f>SUMIFS('REC_Sales'!$G:$G,'REC_Sales'!$J:$J,REC_SALES_FCST!$B34,'REC_Sales'!$E:$E,REC_SALES_FCST!CB$4)/8</f>
        <v>0</v>
      </c>
      <c r="CC34" s="22">
        <f>SUMIFS('REC_Sales'!$G:$G,'REC_Sales'!$J:$J,REC_SALES_FCST!$B34,'REC_Sales'!$E:$E,REC_SALES_FCST!CC$4)/8</f>
        <v>0</v>
      </c>
      <c r="CD34" s="22"/>
      <c r="CE34" s="22">
        <f>SUMIFS('REC_Sales'!$G:$G,'REC_Sales'!$J:$J,REC_SALES_FCST!$B34,'REC_Sales'!$E:$E,REC_SALES_FCST!CE$4)/8</f>
        <v>0</v>
      </c>
      <c r="CF34" s="22">
        <f>SUMIFS('REC_Sales'!$G:$G,'REC_Sales'!$J:$J,REC_SALES_FCST!$B34,'REC_Sales'!$E:$E,REC_SALES_FCST!CF$4)/8</f>
        <v>0</v>
      </c>
      <c r="CG34" s="22"/>
      <c r="CH34" s="22">
        <f>SUMIFS('REC_Sales'!$G:$G,'REC_Sales'!$J:$J,REC_SALES_FCST!$B34,'REC_Sales'!$E:$E,REC_SALES_FCST!CH$4)/8</f>
        <v>0</v>
      </c>
      <c r="CI34" s="22">
        <f>SUMIFS('REC_Sales'!$G:$G,'REC_Sales'!$J:$J,REC_SALES_FCST!$B34,'REC_Sales'!$E:$E,REC_SALES_FCST!CI$4)/8</f>
        <v>0</v>
      </c>
      <c r="CJ34" s="22"/>
      <c r="CK34" s="22">
        <f>SUMIFS('REC_Sales'!$G:$G,'REC_Sales'!$J:$J,REC_SALES_FCST!$B34,'REC_Sales'!$E:$E,REC_SALES_FCST!CK$4)/8</f>
        <v>0</v>
      </c>
      <c r="CL34" s="22">
        <f>SUMIFS('REC_Sales'!$G:$G,'REC_Sales'!$J:$J,REC_SALES_FCST!$B34,'REC_Sales'!$E:$E,REC_SALES_FCST!CL$4)/8</f>
        <v>0</v>
      </c>
      <c r="CM34" s="22"/>
      <c r="CN34" s="22">
        <f>SUMIFS('REC_Sales'!$G:$G,'REC_Sales'!$J:$J,REC_SALES_FCST!$B34,'REC_Sales'!$E:$E,REC_SALES_FCST!CN$4)/8</f>
        <v>0</v>
      </c>
      <c r="CO34" s="22">
        <f>SUMIFS('REC_Sales'!$G:$G,'REC_Sales'!$J:$J,REC_SALES_FCST!$B34,'REC_Sales'!$E:$E,REC_SALES_FCST!CO$4)/8</f>
        <v>0</v>
      </c>
      <c r="CP34" s="22"/>
      <c r="CQ34" s="22">
        <f>SUMIFS('REC_Sales'!$G:$G,'REC_Sales'!$J:$J,REC_SALES_FCST!$B34,'REC_Sales'!$E:$E,REC_SALES_FCST!CQ$4)/8</f>
        <v>0</v>
      </c>
      <c r="CR34" s="22">
        <f>SUMIFS('REC_Sales'!$G:$G,'REC_Sales'!$J:$J,REC_SALES_FCST!$B34,'REC_Sales'!$E:$E,REC_SALES_FCST!CR$4)/8</f>
        <v>0</v>
      </c>
      <c r="CS34" s="22"/>
      <c r="CT34" s="22">
        <f>SUMIFS('REC_Sales'!$G:$G,'REC_Sales'!$J:$J,REC_SALES_FCST!$B34,'REC_Sales'!$E:$E,REC_SALES_FCST!CT$4)/8</f>
        <v>0</v>
      </c>
      <c r="CU34" s="22">
        <f>SUMIFS('REC_Sales'!$G:$G,'REC_Sales'!$J:$J,REC_SALES_FCST!$B34,'REC_Sales'!$E:$E,REC_SALES_FCST!CU$4)/8</f>
        <v>0</v>
      </c>
      <c r="CV34" s="22"/>
      <c r="CW34" s="22">
        <f>SUMIFS('REC_Sales'!$G:$G,'REC_Sales'!$J:$J,REC_SALES_FCST!$B34,'REC_Sales'!$E:$E,REC_SALES_FCST!CW$4)/8</f>
        <v>0</v>
      </c>
      <c r="CX34" s="22">
        <f>SUMIFS('REC_Sales'!$G:$G,'REC_Sales'!$J:$J,REC_SALES_FCST!$B34,'REC_Sales'!$E:$E,REC_SALES_FCST!CX$4)/8</f>
        <v>0</v>
      </c>
      <c r="CY34" s="22"/>
      <c r="CZ34" s="22">
        <f>SUMIFS('REC_Sales'!$G:$G,'REC_Sales'!$J:$J,REC_SALES_FCST!$B34,'REC_Sales'!$E:$E,REC_SALES_FCST!CZ$4)/8</f>
        <v>0</v>
      </c>
      <c r="DA34" s="22">
        <f>SUMIFS('REC_Sales'!$G:$G,'REC_Sales'!$J:$J,REC_SALES_FCST!$B34,'REC_Sales'!$E:$E,REC_SALES_FCST!DA$4)/8</f>
        <v>0</v>
      </c>
      <c r="DB34" s="22"/>
      <c r="DC34" s="22">
        <f>SUMIFS('REC_Sales'!$G:$G,'REC_Sales'!$J:$J,REC_SALES_FCST!$B34,'REC_Sales'!$E:$E,REC_SALES_FCST!DC$4)/8</f>
        <v>0</v>
      </c>
      <c r="DD34" s="22">
        <f>SUMIFS('REC_Sales'!$G:$G,'REC_Sales'!$J:$J,REC_SALES_FCST!$B34,'REC_Sales'!$E:$E,REC_SALES_FCST!DD$4)/8</f>
        <v>0</v>
      </c>
      <c r="DE34" s="22"/>
      <c r="DF34" s="22">
        <f>SUMIFS('REC_Sales'!$G:$G,'REC_Sales'!$J:$J,REC_SALES_FCST!$B34,'REC_Sales'!$E:$E,REC_SALES_FCST!DF$4)/8</f>
        <v>0</v>
      </c>
      <c r="DG34" s="22">
        <f>SUMIFS('REC_Sales'!$G:$G,'REC_Sales'!$J:$J,REC_SALES_FCST!$B34,'REC_Sales'!$E:$E,REC_SALES_FCST!DG$4)/8</f>
        <v>0</v>
      </c>
      <c r="DH34" s="22"/>
      <c r="DI34" s="22"/>
      <c r="DJ34" s="22"/>
      <c r="DK34" s="22"/>
      <c r="DL34" s="22"/>
      <c r="DM34" s="22"/>
      <c r="DN34" s="22"/>
      <c r="DO34" s="22"/>
      <c r="DP34" s="22"/>
      <c r="DQ34" s="22"/>
      <c r="DR34" s="22"/>
      <c r="DS34" s="22"/>
      <c r="DT34" s="22"/>
      <c r="DU34" s="22"/>
      <c r="DV34" s="22"/>
      <c r="DW34" s="22"/>
      <c r="DX34" s="22"/>
      <c r="DY34" s="22"/>
      <c r="DZ34" s="22"/>
      <c r="EA34" s="22"/>
      <c r="EB34" s="22"/>
      <c r="EC34" s="22"/>
      <c r="ED34" s="22"/>
      <c r="EE34" s="22"/>
      <c r="EF34" s="22"/>
      <c r="EG34" s="22"/>
      <c r="EH34" s="22"/>
      <c r="EI34" s="22"/>
      <c r="EJ34" s="22"/>
      <c r="EK34" s="22"/>
      <c r="EL34" s="22"/>
      <c r="EM34" s="22"/>
      <c r="EN34" s="22"/>
      <c r="EO34" s="22"/>
      <c r="EP34" s="22"/>
      <c r="EQ34" s="22"/>
      <c r="ER34" s="22"/>
      <c r="ES34" s="22"/>
      <c r="ET34" s="22"/>
      <c r="EU34" s="22"/>
      <c r="EV34" s="22"/>
      <c r="EW34" s="22"/>
      <c r="EX34" s="22"/>
      <c r="EY34" s="22"/>
      <c r="EZ34" s="22"/>
      <c r="FA34" s="22"/>
      <c r="FB34" s="22"/>
      <c r="FC34" s="22"/>
      <c r="FD34" s="22"/>
      <c r="FE34" s="22"/>
      <c r="FF34" s="22"/>
      <c r="FG34" s="22"/>
      <c r="FH34" s="22"/>
      <c r="FI34" s="22"/>
      <c r="FJ34" s="22"/>
      <c r="FK34" s="22"/>
      <c r="FL34" s="22"/>
      <c r="FM34" s="22"/>
      <c r="FN34" s="22"/>
      <c r="FO34" s="22"/>
      <c r="FP34" s="22"/>
      <c r="FQ34" s="22"/>
      <c r="FR34" s="22"/>
      <c r="FS34" s="22"/>
      <c r="FT34" s="22"/>
      <c r="FU34" s="22"/>
      <c r="FV34" s="22"/>
      <c r="FW34" s="22"/>
      <c r="FX34" s="22"/>
      <c r="FY34" s="22"/>
      <c r="FZ34" s="22"/>
      <c r="GA34" s="22"/>
      <c r="GB34" s="22"/>
      <c r="GC34" s="22"/>
      <c r="GD34" s="22"/>
      <c r="GE34" s="22"/>
      <c r="GF34" s="22"/>
      <c r="GG34" s="22"/>
      <c r="GH34" s="22"/>
      <c r="GI34" s="22"/>
      <c r="GJ34" s="22"/>
      <c r="GK34" s="22"/>
      <c r="GL34" s="22"/>
      <c r="GM34" s="22"/>
      <c r="GN34" s="22"/>
      <c r="GO34" s="22"/>
      <c r="GP34" s="22"/>
      <c r="GQ34" s="22"/>
      <c r="GR34" s="22"/>
      <c r="GS34" s="22"/>
      <c r="GT34" s="22"/>
      <c r="GU34" s="22"/>
      <c r="GV34" s="22"/>
      <c r="GW34" s="22"/>
      <c r="GX34" s="22"/>
      <c r="GY34" s="22"/>
      <c r="GZ34" s="22"/>
      <c r="HA34" s="22"/>
      <c r="HB34" s="22"/>
      <c r="HC34" s="22"/>
      <c r="HD34" s="22"/>
      <c r="HE34" s="22"/>
      <c r="HF34" s="22"/>
      <c r="HG34" s="22"/>
      <c r="HH34" s="22"/>
      <c r="HI34" s="22"/>
      <c r="HJ34" s="22"/>
      <c r="HK34" s="22"/>
      <c r="HL34" s="22"/>
      <c r="HM34" s="22"/>
      <c r="HN34" s="22"/>
      <c r="HO34" s="22"/>
      <c r="HP34" s="22"/>
      <c r="HQ34" s="22"/>
      <c r="HR34" s="22"/>
      <c r="HS34" s="22"/>
      <c r="HT34" s="22"/>
      <c r="HU34" s="22"/>
      <c r="HV34" s="22"/>
      <c r="HW34" s="22"/>
      <c r="HX34" s="22"/>
      <c r="HY34" s="22"/>
      <c r="HZ34" s="22"/>
      <c r="IA34" s="22"/>
      <c r="IB34" s="22"/>
      <c r="IC34" s="22"/>
      <c r="ID34" s="22"/>
      <c r="IE34" s="22"/>
      <c r="IF34" s="22"/>
      <c r="IG34" s="22"/>
      <c r="IH34" s="22"/>
      <c r="II34" s="22"/>
      <c r="IJ34" s="22"/>
      <c r="IK34" s="22"/>
      <c r="IL34" s="22"/>
      <c r="IM34" s="22"/>
      <c r="IN34" s="22"/>
      <c r="IO34" s="22"/>
      <c r="IP34" s="22"/>
      <c r="IQ34" s="22"/>
      <c r="IR34" s="22"/>
      <c r="IS34" s="22"/>
      <c r="IT34" s="22"/>
      <c r="IU34" s="22"/>
      <c r="IV34" s="22"/>
      <c r="IW34" s="22"/>
      <c r="IX34" s="22"/>
      <c r="IY34" s="22"/>
      <c r="IZ34" s="22"/>
      <c r="JA34" s="22"/>
      <c r="JB34" s="22"/>
      <c r="JC34" s="22"/>
      <c r="JD34" s="22"/>
      <c r="JE34" s="22"/>
      <c r="JF34" s="22"/>
      <c r="JG34" s="22"/>
      <c r="JH34" s="22"/>
      <c r="JI34" s="22"/>
      <c r="JJ34" s="22"/>
      <c r="JK34" s="22"/>
      <c r="JL34" s="22"/>
      <c r="JM34" s="22"/>
      <c r="JN34" s="22"/>
      <c r="JO34" s="22"/>
      <c r="JP34" s="22"/>
      <c r="JQ34" s="22"/>
      <c r="JR34" s="22"/>
      <c r="JS34" s="22"/>
      <c r="JT34" s="22"/>
      <c r="JU34" s="22"/>
      <c r="JV34" s="22"/>
      <c r="JW34" s="22"/>
      <c r="JX34" s="22"/>
      <c r="JY34" s="22"/>
      <c r="JZ34" s="22"/>
      <c r="KA34" s="22"/>
      <c r="KB34" s="22"/>
      <c r="KC34" s="22"/>
      <c r="KD34" s="22"/>
      <c r="KE34" s="22"/>
      <c r="KF34" s="22"/>
      <c r="KG34" s="22"/>
      <c r="KH34" s="22"/>
      <c r="KI34" s="22"/>
      <c r="KJ34" s="22"/>
      <c r="KK34" s="22"/>
      <c r="KL34" s="22"/>
      <c r="KM34" s="22"/>
      <c r="KN34" s="22"/>
      <c r="KO34" s="22"/>
      <c r="KP34" s="22"/>
      <c r="KQ34" s="22"/>
      <c r="KR34" s="22"/>
      <c r="KS34" s="22"/>
      <c r="KT34" s="22"/>
      <c r="KU34" s="22"/>
      <c r="KV34" s="22"/>
      <c r="KW34" s="22"/>
      <c r="KX34" s="22"/>
      <c r="KY34" s="22"/>
      <c r="KZ34" s="22"/>
      <c r="LA34" s="22"/>
      <c r="LB34" s="22"/>
      <c r="LC34" s="22"/>
      <c r="LD34" s="22"/>
      <c r="LE34" s="22"/>
      <c r="LF34" s="22"/>
      <c r="LG34" s="22"/>
      <c r="LH34" s="22"/>
      <c r="LI34" s="22"/>
      <c r="LJ34" s="22"/>
      <c r="LK34" s="22"/>
      <c r="LL34" s="22"/>
      <c r="LM34" s="22"/>
      <c r="LN34" s="22"/>
      <c r="LO34" s="22"/>
      <c r="LP34" s="22"/>
      <c r="LQ34" s="22"/>
      <c r="LR34" s="22"/>
      <c r="LS34" s="22"/>
      <c r="LT34" s="22"/>
      <c r="LU34" s="22"/>
      <c r="LV34" s="22"/>
      <c r="LW34" s="22"/>
      <c r="LX34" s="22"/>
      <c r="LY34" s="22"/>
      <c r="LZ34" s="22"/>
      <c r="MA34" s="22"/>
      <c r="MB34" s="22"/>
      <c r="MC34" s="22"/>
      <c r="MD34" s="22"/>
      <c r="ME34" s="22"/>
      <c r="MF34" s="22"/>
      <c r="MG34" s="22"/>
      <c r="MH34" s="22"/>
      <c r="MI34" s="22"/>
      <c r="MJ34" s="22"/>
      <c r="MK34" s="22"/>
      <c r="ML34" s="22"/>
      <c r="MM34" s="22"/>
      <c r="MN34" s="22"/>
      <c r="MO34" s="22"/>
      <c r="MP34" s="22"/>
      <c r="MQ34" s="22"/>
      <c r="MR34" s="22"/>
      <c r="MS34" s="22"/>
      <c r="MT34" s="22"/>
      <c r="MU34" s="22"/>
      <c r="MV34" s="22"/>
      <c r="MW34" s="22"/>
      <c r="MX34" s="22"/>
      <c r="MY34" s="22"/>
    </row>
    <row r="35" spans="1:363" x14ac:dyDescent="0.25">
      <c r="A35" s="175"/>
      <c r="B35" s="78" t="s">
        <v>240</v>
      </c>
      <c r="C35" s="4" t="s">
        <v>211</v>
      </c>
      <c r="D35" s="22"/>
      <c r="E35" s="22">
        <f>SUMIFS('REC_Sales'!$G:$G,'REC_Sales'!$J:$J,REC_SALES_FCST!$B35,'REC_Sales'!$E:$E,REC_SALES_FCST!E$4)/8</f>
        <v>0</v>
      </c>
      <c r="F35" s="22">
        <f>SUMIFS('REC_Sales'!$G:$G,'REC_Sales'!$J:$J,REC_SALES_FCST!$B35,'REC_Sales'!$E:$E,REC_SALES_FCST!F$4)/8</f>
        <v>0</v>
      </c>
      <c r="G35" s="22"/>
      <c r="H35" s="22">
        <f>SUMIFS('REC_Sales'!$G:$G,'REC_Sales'!$J:$J,REC_SALES_FCST!$B35,'REC_Sales'!$E:$E,REC_SALES_FCST!H$4)/8</f>
        <v>0</v>
      </c>
      <c r="I35" s="22">
        <f>SUMIFS('REC_Sales'!$G:$G,'REC_Sales'!$J:$J,REC_SALES_FCST!$B35,'REC_Sales'!$E:$E,REC_SALES_FCST!I$4)/8</f>
        <v>0</v>
      </c>
      <c r="J35" s="22"/>
      <c r="K35" s="22">
        <f>SUMIFS('REC_Sales'!$G:$G,'REC_Sales'!$J:$J,REC_SALES_FCST!$B35,'REC_Sales'!$E:$E,REC_SALES_FCST!K$4)/8</f>
        <v>0</v>
      </c>
      <c r="L35" s="22">
        <f>SUMIFS('REC_Sales'!$G:$G,'REC_Sales'!$J:$J,REC_SALES_FCST!$B35,'REC_Sales'!$E:$E,REC_SALES_FCST!L$4)/8</f>
        <v>0</v>
      </c>
      <c r="M35" s="22"/>
      <c r="N35" s="22">
        <f>SUMIFS('REC_Sales'!$G:$G,'REC_Sales'!$J:$J,REC_SALES_FCST!$B35,'REC_Sales'!$E:$E,REC_SALES_FCST!N$4)/8</f>
        <v>0</v>
      </c>
      <c r="O35" s="22">
        <f>SUMIFS('REC_Sales'!$G:$G,'REC_Sales'!$J:$J,REC_SALES_FCST!$B35,'REC_Sales'!$E:$E,REC_SALES_FCST!O$4)/8</f>
        <v>0</v>
      </c>
      <c r="P35" s="22"/>
      <c r="Q35" s="22">
        <f>SUMIFS('REC_Sales'!$G:$G,'REC_Sales'!$J:$J,REC_SALES_FCST!$B35,'REC_Sales'!$E:$E,REC_SALES_FCST!Q$4)/8</f>
        <v>0</v>
      </c>
      <c r="R35" s="22">
        <f>SUMIFS('REC_Sales'!$G:$G,'REC_Sales'!$J:$J,REC_SALES_FCST!$B35,'REC_Sales'!$E:$E,REC_SALES_FCST!R$4)/8</f>
        <v>0</v>
      </c>
      <c r="S35" s="22"/>
      <c r="T35" s="22">
        <f>SUMIFS('REC_Sales'!$G:$G,'REC_Sales'!$J:$J,REC_SALES_FCST!$B35,'REC_Sales'!$E:$E,REC_SALES_FCST!T$4)/8</f>
        <v>0</v>
      </c>
      <c r="U35" s="22">
        <f>SUMIFS('REC_Sales'!$G:$G,'REC_Sales'!$J:$J,REC_SALES_FCST!$B35,'REC_Sales'!$E:$E,REC_SALES_FCST!U$4)/8</f>
        <v>0</v>
      </c>
      <c r="V35" s="22"/>
      <c r="W35" s="22">
        <f>SUMIFS('REC_Sales'!$G:$G,'REC_Sales'!$J:$J,REC_SALES_FCST!$B35,'REC_Sales'!$E:$E,REC_SALES_FCST!W$4)/8</f>
        <v>0</v>
      </c>
      <c r="X35" s="22">
        <f>SUMIFS('REC_Sales'!$G:$G,'REC_Sales'!$J:$J,REC_SALES_FCST!$B35,'REC_Sales'!$E:$E,REC_SALES_FCST!X$4)/8</f>
        <v>0</v>
      </c>
      <c r="Y35" s="22"/>
      <c r="Z35" s="22">
        <f>SUMIFS('REC_Sales'!$G:$G,'REC_Sales'!$J:$J,REC_SALES_FCST!$B35,'REC_Sales'!$E:$E,REC_SALES_FCST!Z$4)/8</f>
        <v>0</v>
      </c>
      <c r="AA35" s="22">
        <f>SUMIFS('REC_Sales'!$G:$G,'REC_Sales'!$J:$J,REC_SALES_FCST!$B35,'REC_Sales'!$E:$E,REC_SALES_FCST!AA$4)/8</f>
        <v>0</v>
      </c>
      <c r="AB35" s="22"/>
      <c r="AC35" s="22">
        <f>SUMIFS('REC_Sales'!$G:$G,'REC_Sales'!$J:$J,REC_SALES_FCST!$B35,'REC_Sales'!$E:$E,REC_SALES_FCST!AC$4)/8</f>
        <v>0</v>
      </c>
      <c r="AD35" s="22">
        <f>SUMIFS('REC_Sales'!$G:$G,'REC_Sales'!$J:$J,REC_SALES_FCST!$B35,'REC_Sales'!$E:$E,REC_SALES_FCST!AD$4)/8</f>
        <v>0</v>
      </c>
      <c r="AE35" s="22"/>
      <c r="AF35" s="22">
        <f>SUMIFS('REC_Sales'!$G:$G,'REC_Sales'!$J:$J,REC_SALES_FCST!$B35,'REC_Sales'!$E:$E,REC_SALES_FCST!AF$4)/8</f>
        <v>0</v>
      </c>
      <c r="AG35" s="22">
        <f>SUMIFS('REC_Sales'!$G:$G,'REC_Sales'!$J:$J,REC_SALES_FCST!$B35,'REC_Sales'!$E:$E,REC_SALES_FCST!AG$4)/8</f>
        <v>0</v>
      </c>
      <c r="AH35" s="22"/>
      <c r="AI35" s="22">
        <f>SUMIFS('REC_Sales'!$G:$G,'REC_Sales'!$J:$J,REC_SALES_FCST!$B35,'REC_Sales'!$E:$E,REC_SALES_FCST!AI$4)/8</f>
        <v>0</v>
      </c>
      <c r="AJ35" s="22">
        <f>SUMIFS('REC_Sales'!$G:$G,'REC_Sales'!$J:$J,REC_SALES_FCST!$B35,'REC_Sales'!$E:$E,REC_SALES_FCST!AJ$4)/8</f>
        <v>0</v>
      </c>
      <c r="AK35" s="22"/>
      <c r="AL35" s="22">
        <f>SUMIFS('REC_Sales'!$G:$G,'REC_Sales'!$J:$J,REC_SALES_FCST!$B35,'REC_Sales'!$E:$E,REC_SALES_FCST!AL$4)/8</f>
        <v>0</v>
      </c>
      <c r="AM35" s="22">
        <f>SUMIFS('REC_Sales'!$G:$G,'REC_Sales'!$J:$J,REC_SALES_FCST!$B35,'REC_Sales'!$E:$E,REC_SALES_FCST!AM$4)/8</f>
        <v>0</v>
      </c>
      <c r="AN35" s="22"/>
      <c r="AO35" s="22">
        <f>SUMIFS('REC_Sales'!$G:$G,'REC_Sales'!$J:$J,REC_SALES_FCST!$B35,'REC_Sales'!$E:$E,REC_SALES_FCST!AO$4)/8</f>
        <v>0</v>
      </c>
      <c r="AP35" s="22">
        <f>SUMIFS('REC_Sales'!$G:$G,'REC_Sales'!$J:$J,REC_SALES_FCST!$B35,'REC_Sales'!$E:$E,REC_SALES_FCST!AP$4)/8</f>
        <v>0</v>
      </c>
      <c r="AQ35" s="22"/>
      <c r="AR35" s="22">
        <f>SUMIFS('REC_Sales'!$G:$G,'REC_Sales'!$J:$J,REC_SALES_FCST!$B35,'REC_Sales'!$E:$E,REC_SALES_FCST!AR$4)/8</f>
        <v>0</v>
      </c>
      <c r="AS35" s="22">
        <f>SUMIFS('REC_Sales'!$G:$G,'REC_Sales'!$J:$J,REC_SALES_FCST!$B35,'REC_Sales'!$E:$E,REC_SALES_FCST!AS$4)/8</f>
        <v>0</v>
      </c>
      <c r="AT35" s="22"/>
      <c r="AU35" s="22">
        <f>SUMIFS('REC_Sales'!$G:$G,'REC_Sales'!$J:$J,REC_SALES_FCST!$B35,'REC_Sales'!$E:$E,REC_SALES_FCST!AU$4)/8</f>
        <v>0</v>
      </c>
      <c r="AV35" s="22">
        <f>SUMIFS('REC_Sales'!$G:$G,'REC_Sales'!$J:$J,REC_SALES_FCST!$B35,'REC_Sales'!$E:$E,REC_SALES_FCST!AV$4)/8</f>
        <v>0</v>
      </c>
      <c r="AW35" s="22"/>
      <c r="AX35" s="22">
        <f>SUMIFS('REC_Sales'!$G:$G,'REC_Sales'!$J:$J,REC_SALES_FCST!$B35,'REC_Sales'!$E:$E,REC_SALES_FCST!AX$4)/8</f>
        <v>0</v>
      </c>
      <c r="AY35" s="22">
        <f>SUMIFS('REC_Sales'!$G:$G,'REC_Sales'!$J:$J,REC_SALES_FCST!$B35,'REC_Sales'!$E:$E,REC_SALES_FCST!AY$4)/8</f>
        <v>0</v>
      </c>
      <c r="AZ35" s="22"/>
      <c r="BA35" s="22">
        <f>SUMIFS('REC_Sales'!$G:$G,'REC_Sales'!$J:$J,REC_SALES_FCST!$B35,'REC_Sales'!$E:$E,REC_SALES_FCST!BA$4)/8</f>
        <v>0</v>
      </c>
      <c r="BB35" s="22">
        <f>SUMIFS('REC_Sales'!$G:$G,'REC_Sales'!$J:$J,REC_SALES_FCST!$B35,'REC_Sales'!$E:$E,REC_SALES_FCST!BB$4)/8</f>
        <v>0</v>
      </c>
      <c r="BC35" s="22"/>
      <c r="BD35" s="22">
        <f>SUMIFS('REC_Sales'!$G:$G,'REC_Sales'!$J:$J,REC_SALES_FCST!$B35,'REC_Sales'!$E:$E,REC_SALES_FCST!BD$4)/8</f>
        <v>0</v>
      </c>
      <c r="BE35" s="22">
        <f>SUMIFS('REC_Sales'!$G:$G,'REC_Sales'!$J:$J,REC_SALES_FCST!$B35,'REC_Sales'!$E:$E,REC_SALES_FCST!BE$4)/8</f>
        <v>0</v>
      </c>
      <c r="BF35" s="22"/>
      <c r="BG35" s="22">
        <f>SUMIFS('REC_Sales'!$G:$G,'REC_Sales'!$J:$J,REC_SALES_FCST!$B35,'REC_Sales'!$E:$E,REC_SALES_FCST!BG$4)/8</f>
        <v>0</v>
      </c>
      <c r="BH35" s="22">
        <f>SUMIFS('REC_Sales'!$G:$G,'REC_Sales'!$J:$J,REC_SALES_FCST!$B35,'REC_Sales'!$E:$E,REC_SALES_FCST!BH$4)/8</f>
        <v>0</v>
      </c>
      <c r="BI35" s="22"/>
      <c r="BJ35" s="22">
        <f>SUMIFS('REC_Sales'!$G:$G,'REC_Sales'!$J:$J,REC_SALES_FCST!$B35,'REC_Sales'!$E:$E,REC_SALES_FCST!BJ$4)/8</f>
        <v>0</v>
      </c>
      <c r="BK35" s="22">
        <f>SUMIFS('REC_Sales'!$G:$G,'REC_Sales'!$J:$J,REC_SALES_FCST!$B35,'REC_Sales'!$E:$E,REC_SALES_FCST!BK$4)/8</f>
        <v>0</v>
      </c>
      <c r="BL35" s="22"/>
      <c r="BM35" s="22">
        <f>SUMIFS('REC_Sales'!$G:$G,'REC_Sales'!$J:$J,REC_SALES_FCST!$B35,'REC_Sales'!$E:$E,REC_SALES_FCST!BM$4)/8</f>
        <v>0</v>
      </c>
      <c r="BN35" s="22">
        <f>SUMIFS('REC_Sales'!$G:$G,'REC_Sales'!$J:$J,REC_SALES_FCST!$B35,'REC_Sales'!$E:$E,REC_SALES_FCST!BN$4)/8</f>
        <v>0</v>
      </c>
      <c r="BO35" s="22"/>
      <c r="BP35" s="22">
        <f>SUMIFS('REC_Sales'!$G:$G,'REC_Sales'!$J:$J,REC_SALES_FCST!$B35,'REC_Sales'!$E:$E,REC_SALES_FCST!BP$4)/8</f>
        <v>0</v>
      </c>
      <c r="BQ35" s="22">
        <f>SUMIFS('REC_Sales'!$G:$G,'REC_Sales'!$J:$J,REC_SALES_FCST!$B35,'REC_Sales'!$E:$E,REC_SALES_FCST!BQ$4)/8</f>
        <v>0</v>
      </c>
      <c r="BR35" s="22"/>
      <c r="BS35" s="22">
        <f>SUMIFS('REC_Sales'!$G:$G,'REC_Sales'!$J:$J,REC_SALES_FCST!$B35,'REC_Sales'!$E:$E,REC_SALES_FCST!BS$4)/8</f>
        <v>0</v>
      </c>
      <c r="BT35" s="22">
        <f>SUMIFS('REC_Sales'!$G:$G,'REC_Sales'!$J:$J,REC_SALES_FCST!$B35,'REC_Sales'!$E:$E,REC_SALES_FCST!BT$4)/8</f>
        <v>0</v>
      </c>
      <c r="BU35" s="22"/>
      <c r="BV35" s="22">
        <f>SUMIFS('REC_Sales'!$G:$G,'REC_Sales'!$J:$J,REC_SALES_FCST!$B35,'REC_Sales'!$E:$E,REC_SALES_FCST!BV$4)/8</f>
        <v>0</v>
      </c>
      <c r="BW35" s="22">
        <f>SUMIFS('REC_Sales'!$G:$G,'REC_Sales'!$J:$J,REC_SALES_FCST!$B35,'REC_Sales'!$E:$E,REC_SALES_FCST!BW$4)/8</f>
        <v>0</v>
      </c>
      <c r="BX35" s="22"/>
      <c r="BY35" s="22">
        <f>SUMIFS('REC_Sales'!$G:$G,'REC_Sales'!$J:$J,REC_SALES_FCST!$B35,'REC_Sales'!$E:$E,REC_SALES_FCST!BY$4)/8</f>
        <v>0</v>
      </c>
      <c r="BZ35" s="22">
        <f>SUMIFS('REC_Sales'!$G:$G,'REC_Sales'!$J:$J,REC_SALES_FCST!$B35,'REC_Sales'!$E:$E,REC_SALES_FCST!BZ$4)/8</f>
        <v>0</v>
      </c>
      <c r="CA35" s="22"/>
      <c r="CB35" s="22">
        <f>SUMIFS('REC_Sales'!$G:$G,'REC_Sales'!$J:$J,REC_SALES_FCST!$B35,'REC_Sales'!$E:$E,REC_SALES_FCST!CB$4)/8</f>
        <v>0</v>
      </c>
      <c r="CC35" s="22">
        <f>SUMIFS('REC_Sales'!$G:$G,'REC_Sales'!$J:$J,REC_SALES_FCST!$B35,'REC_Sales'!$E:$E,REC_SALES_FCST!CC$4)/8</f>
        <v>0</v>
      </c>
      <c r="CD35" s="22"/>
      <c r="CE35" s="22">
        <f>SUMIFS('REC_Sales'!$G:$G,'REC_Sales'!$J:$J,REC_SALES_FCST!$B35,'REC_Sales'!$E:$E,REC_SALES_FCST!CE$4)/8</f>
        <v>0</v>
      </c>
      <c r="CF35" s="22">
        <f>SUMIFS('REC_Sales'!$G:$G,'REC_Sales'!$J:$J,REC_SALES_FCST!$B35,'REC_Sales'!$E:$E,REC_SALES_FCST!CF$4)/8</f>
        <v>0</v>
      </c>
      <c r="CG35" s="22"/>
      <c r="CH35" s="22">
        <f>SUMIFS('REC_Sales'!$G:$G,'REC_Sales'!$J:$J,REC_SALES_FCST!$B35,'REC_Sales'!$E:$E,REC_SALES_FCST!CH$4)/8</f>
        <v>0</v>
      </c>
      <c r="CI35" s="22">
        <f>SUMIFS('REC_Sales'!$G:$G,'REC_Sales'!$J:$J,REC_SALES_FCST!$B35,'REC_Sales'!$E:$E,REC_SALES_FCST!CI$4)/8</f>
        <v>0</v>
      </c>
      <c r="CJ35" s="22"/>
      <c r="CK35" s="22">
        <f>SUMIFS('REC_Sales'!$G:$G,'REC_Sales'!$J:$J,REC_SALES_FCST!$B35,'REC_Sales'!$E:$E,REC_SALES_FCST!CK$4)/8</f>
        <v>0</v>
      </c>
      <c r="CL35" s="22">
        <f>SUMIFS('REC_Sales'!$G:$G,'REC_Sales'!$J:$J,REC_SALES_FCST!$B35,'REC_Sales'!$E:$E,REC_SALES_FCST!CL$4)/8</f>
        <v>0</v>
      </c>
      <c r="CM35" s="22"/>
      <c r="CN35" s="22">
        <f>SUMIFS('REC_Sales'!$G:$G,'REC_Sales'!$J:$J,REC_SALES_FCST!$B35,'REC_Sales'!$E:$E,REC_SALES_FCST!CN$4)/8</f>
        <v>0</v>
      </c>
      <c r="CO35" s="22">
        <f>SUMIFS('REC_Sales'!$G:$G,'REC_Sales'!$J:$J,REC_SALES_FCST!$B35,'REC_Sales'!$E:$E,REC_SALES_FCST!CO$4)/8</f>
        <v>0</v>
      </c>
      <c r="CP35" s="22"/>
      <c r="CQ35" s="22">
        <f>SUMIFS('REC_Sales'!$G:$G,'REC_Sales'!$J:$J,REC_SALES_FCST!$B35,'REC_Sales'!$E:$E,REC_SALES_FCST!CQ$4)/8</f>
        <v>0</v>
      </c>
      <c r="CR35" s="22">
        <f>SUMIFS('REC_Sales'!$G:$G,'REC_Sales'!$J:$J,REC_SALES_FCST!$B35,'REC_Sales'!$E:$E,REC_SALES_FCST!CR$4)/8</f>
        <v>0</v>
      </c>
      <c r="CS35" s="22"/>
      <c r="CT35" s="22">
        <f>SUMIFS('REC_Sales'!$G:$G,'REC_Sales'!$J:$J,REC_SALES_FCST!$B35,'REC_Sales'!$E:$E,REC_SALES_FCST!CT$4)/8</f>
        <v>0</v>
      </c>
      <c r="CU35" s="22">
        <f>SUMIFS('REC_Sales'!$G:$G,'REC_Sales'!$J:$J,REC_SALES_FCST!$B35,'REC_Sales'!$E:$E,REC_SALES_FCST!CU$4)/8</f>
        <v>0</v>
      </c>
      <c r="CV35" s="22"/>
      <c r="CW35" s="22">
        <f>SUMIFS('REC_Sales'!$G:$G,'REC_Sales'!$J:$J,REC_SALES_FCST!$B35,'REC_Sales'!$E:$E,REC_SALES_FCST!CW$4)/8</f>
        <v>0</v>
      </c>
      <c r="CX35" s="22">
        <f>SUMIFS('REC_Sales'!$G:$G,'REC_Sales'!$J:$J,REC_SALES_FCST!$B35,'REC_Sales'!$E:$E,REC_SALES_FCST!CX$4)/8</f>
        <v>0</v>
      </c>
      <c r="CY35" s="22"/>
      <c r="CZ35" s="22">
        <f>SUMIFS('REC_Sales'!$G:$G,'REC_Sales'!$J:$J,REC_SALES_FCST!$B35,'REC_Sales'!$E:$E,REC_SALES_FCST!CZ$4)/8</f>
        <v>0</v>
      </c>
      <c r="DA35" s="22">
        <f>SUMIFS('REC_Sales'!$G:$G,'REC_Sales'!$J:$J,REC_SALES_FCST!$B35,'REC_Sales'!$E:$E,REC_SALES_FCST!DA$4)/8</f>
        <v>0</v>
      </c>
      <c r="DB35" s="22"/>
      <c r="DC35" s="22">
        <f>SUMIFS('REC_Sales'!$G:$G,'REC_Sales'!$J:$J,REC_SALES_FCST!$B35,'REC_Sales'!$E:$E,REC_SALES_FCST!DC$4)/8</f>
        <v>0</v>
      </c>
      <c r="DD35" s="22">
        <f>SUMIFS('REC_Sales'!$G:$G,'REC_Sales'!$J:$J,REC_SALES_FCST!$B35,'REC_Sales'!$E:$E,REC_SALES_FCST!DD$4)/8</f>
        <v>0</v>
      </c>
      <c r="DE35" s="22"/>
      <c r="DF35" s="22">
        <f>SUMIFS('REC_Sales'!$G:$G,'REC_Sales'!$J:$J,REC_SALES_FCST!$B35,'REC_Sales'!$E:$E,REC_SALES_FCST!DF$4)/8</f>
        <v>0</v>
      </c>
      <c r="DG35" s="22">
        <f>SUMIFS('REC_Sales'!$G:$G,'REC_Sales'!$J:$J,REC_SALES_FCST!$B35,'REC_Sales'!$E:$E,REC_SALES_FCST!DG$4)/8</f>
        <v>0</v>
      </c>
      <c r="DH35" s="22"/>
      <c r="DI35" s="22"/>
      <c r="DJ35" s="22"/>
      <c r="DK35" s="22"/>
      <c r="DL35" s="22"/>
      <c r="DM35" s="22"/>
      <c r="DN35" s="22"/>
      <c r="DO35" s="22"/>
      <c r="DP35" s="22"/>
      <c r="DQ35" s="22"/>
      <c r="DR35" s="22"/>
      <c r="DS35" s="22"/>
      <c r="DT35" s="22"/>
      <c r="DU35" s="22"/>
      <c r="DV35" s="22"/>
      <c r="DW35" s="22"/>
      <c r="DX35" s="22"/>
      <c r="DY35" s="22"/>
      <c r="DZ35" s="22"/>
      <c r="EA35" s="22"/>
      <c r="EB35" s="22"/>
      <c r="EC35" s="22"/>
      <c r="ED35" s="22"/>
      <c r="EE35" s="22"/>
      <c r="EF35" s="22"/>
      <c r="EG35" s="22"/>
      <c r="EH35" s="22"/>
      <c r="EI35" s="22"/>
      <c r="EJ35" s="22"/>
      <c r="EK35" s="22"/>
      <c r="EL35" s="22"/>
      <c r="EM35" s="22"/>
      <c r="EN35" s="22"/>
      <c r="EO35" s="22"/>
      <c r="EP35" s="22"/>
      <c r="EQ35" s="22"/>
      <c r="ER35" s="22"/>
      <c r="ES35" s="22"/>
      <c r="ET35" s="22"/>
      <c r="EU35" s="22"/>
      <c r="EV35" s="22"/>
      <c r="EW35" s="22"/>
      <c r="EX35" s="22"/>
      <c r="EY35" s="22"/>
      <c r="EZ35" s="22"/>
      <c r="FA35" s="22"/>
      <c r="FB35" s="22"/>
      <c r="FC35" s="22"/>
      <c r="FD35" s="22"/>
      <c r="FE35" s="22"/>
      <c r="FF35" s="22"/>
      <c r="FG35" s="22"/>
      <c r="FH35" s="22"/>
      <c r="FI35" s="22"/>
      <c r="FJ35" s="22"/>
      <c r="FK35" s="22"/>
      <c r="FL35" s="22"/>
      <c r="FM35" s="22"/>
      <c r="FN35" s="22"/>
      <c r="FO35" s="22"/>
      <c r="FP35" s="22"/>
      <c r="FQ35" s="22"/>
      <c r="FR35" s="22"/>
      <c r="FS35" s="22"/>
      <c r="FT35" s="22"/>
      <c r="FU35" s="22"/>
      <c r="FV35" s="22"/>
      <c r="FW35" s="22"/>
      <c r="FX35" s="22"/>
      <c r="FY35" s="22"/>
      <c r="FZ35" s="22"/>
      <c r="GA35" s="22"/>
      <c r="GB35" s="22"/>
      <c r="GC35" s="22"/>
      <c r="GD35" s="22"/>
      <c r="GE35" s="22"/>
      <c r="GF35" s="22"/>
      <c r="GG35" s="22"/>
      <c r="GH35" s="22"/>
      <c r="GI35" s="22"/>
      <c r="GJ35" s="22"/>
      <c r="GK35" s="22"/>
      <c r="GL35" s="22"/>
      <c r="GM35" s="22"/>
      <c r="GN35" s="22"/>
      <c r="GO35" s="22"/>
      <c r="GP35" s="22"/>
      <c r="GQ35" s="22"/>
      <c r="GR35" s="22"/>
      <c r="GS35" s="22"/>
      <c r="GT35" s="22"/>
      <c r="GU35" s="22"/>
      <c r="GV35" s="22"/>
      <c r="GW35" s="22"/>
      <c r="GX35" s="22"/>
      <c r="GY35" s="22"/>
      <c r="GZ35" s="22"/>
      <c r="HA35" s="22"/>
      <c r="HB35" s="22"/>
      <c r="HC35" s="22"/>
      <c r="HD35" s="22"/>
      <c r="HE35" s="22"/>
      <c r="HF35" s="22"/>
      <c r="HG35" s="22"/>
      <c r="HH35" s="22"/>
      <c r="HI35" s="22"/>
      <c r="HJ35" s="22"/>
      <c r="HK35" s="22"/>
      <c r="HL35" s="22"/>
      <c r="HM35" s="22"/>
      <c r="HN35" s="22"/>
      <c r="HO35" s="22"/>
      <c r="HP35" s="22"/>
      <c r="HQ35" s="22"/>
      <c r="HR35" s="22"/>
      <c r="HS35" s="22"/>
      <c r="HT35" s="22"/>
      <c r="HU35" s="22"/>
      <c r="HV35" s="22"/>
      <c r="HW35" s="22"/>
      <c r="HX35" s="22"/>
      <c r="HY35" s="22"/>
      <c r="HZ35" s="22"/>
      <c r="IA35" s="22"/>
      <c r="IB35" s="22"/>
      <c r="IC35" s="22"/>
      <c r="ID35" s="22"/>
      <c r="IE35" s="22"/>
      <c r="IF35" s="22"/>
      <c r="IG35" s="22"/>
      <c r="IH35" s="22"/>
      <c r="II35" s="22"/>
      <c r="IJ35" s="22"/>
      <c r="IK35" s="22"/>
      <c r="IL35" s="22"/>
      <c r="IM35" s="22"/>
      <c r="IN35" s="22"/>
      <c r="IO35" s="22"/>
      <c r="IP35" s="22"/>
      <c r="IQ35" s="22"/>
      <c r="IR35" s="22"/>
      <c r="IS35" s="22"/>
      <c r="IT35" s="22"/>
      <c r="IU35" s="22"/>
      <c r="IV35" s="22"/>
      <c r="IW35" s="22"/>
      <c r="IX35" s="22"/>
      <c r="IY35" s="22"/>
      <c r="IZ35" s="22"/>
      <c r="JA35" s="22"/>
      <c r="JB35" s="22"/>
      <c r="JC35" s="22"/>
      <c r="JD35" s="22"/>
      <c r="JE35" s="22"/>
      <c r="JF35" s="22"/>
      <c r="JG35" s="22"/>
      <c r="JH35" s="22"/>
      <c r="JI35" s="22"/>
      <c r="JJ35" s="22"/>
      <c r="JK35" s="22"/>
      <c r="JL35" s="22"/>
      <c r="JM35" s="22"/>
      <c r="JN35" s="22"/>
      <c r="JO35" s="22"/>
      <c r="JP35" s="22"/>
      <c r="JQ35" s="22"/>
      <c r="JR35" s="22"/>
      <c r="JS35" s="22"/>
      <c r="JT35" s="22"/>
      <c r="JU35" s="22"/>
      <c r="JV35" s="22"/>
      <c r="JW35" s="22"/>
      <c r="JX35" s="22"/>
      <c r="JY35" s="22"/>
      <c r="JZ35" s="22"/>
      <c r="KA35" s="22"/>
      <c r="KB35" s="22"/>
      <c r="KC35" s="22"/>
      <c r="KD35" s="22"/>
      <c r="KE35" s="22"/>
      <c r="KF35" s="22"/>
      <c r="KG35" s="22"/>
      <c r="KH35" s="22"/>
      <c r="KI35" s="22"/>
      <c r="KJ35" s="22"/>
      <c r="KK35" s="22"/>
      <c r="KL35" s="22"/>
      <c r="KM35" s="22"/>
      <c r="KN35" s="22"/>
      <c r="KO35" s="22"/>
      <c r="KP35" s="22"/>
      <c r="KQ35" s="22"/>
      <c r="KR35" s="22"/>
      <c r="KS35" s="22"/>
      <c r="KT35" s="22"/>
      <c r="KU35" s="22"/>
      <c r="KV35" s="22"/>
      <c r="KW35" s="22"/>
      <c r="KX35" s="22"/>
      <c r="KY35" s="22"/>
      <c r="KZ35" s="22"/>
      <c r="LA35" s="22"/>
      <c r="LB35" s="22"/>
      <c r="LC35" s="22"/>
      <c r="LD35" s="22"/>
      <c r="LE35" s="22"/>
      <c r="LF35" s="22"/>
      <c r="LG35" s="22"/>
      <c r="LH35" s="22"/>
      <c r="LI35" s="22"/>
      <c r="LJ35" s="22"/>
      <c r="LK35" s="22"/>
      <c r="LL35" s="22"/>
      <c r="LM35" s="22"/>
      <c r="LN35" s="22"/>
      <c r="LO35" s="22"/>
      <c r="LP35" s="22"/>
      <c r="LQ35" s="22"/>
      <c r="LR35" s="22"/>
      <c r="LS35" s="22"/>
      <c r="LT35" s="22"/>
      <c r="LU35" s="22"/>
      <c r="LV35" s="22"/>
      <c r="LW35" s="22"/>
      <c r="LX35" s="22"/>
      <c r="LY35" s="22"/>
      <c r="LZ35" s="22"/>
      <c r="MA35" s="22"/>
      <c r="MB35" s="22"/>
      <c r="MC35" s="22"/>
      <c r="MD35" s="22"/>
      <c r="ME35" s="22"/>
      <c r="MF35" s="22"/>
      <c r="MG35" s="22"/>
      <c r="MH35" s="22"/>
      <c r="MI35" s="22"/>
      <c r="MJ35" s="22"/>
      <c r="MK35" s="22"/>
      <c r="ML35" s="22"/>
      <c r="MM35" s="22"/>
      <c r="MN35" s="22"/>
      <c r="MO35" s="22"/>
      <c r="MP35" s="22"/>
      <c r="MQ35" s="22"/>
      <c r="MR35" s="22"/>
      <c r="MS35" s="22"/>
      <c r="MT35" s="22"/>
      <c r="MU35" s="22"/>
      <c r="MV35" s="22"/>
      <c r="MW35" s="22"/>
      <c r="MX35" s="22"/>
      <c r="MY35" s="22"/>
    </row>
    <row r="36" spans="1:363" x14ac:dyDescent="0.25">
      <c r="A36" s="175"/>
      <c r="B36" s="148" t="s">
        <v>353</v>
      </c>
      <c r="C36" s="4" t="s">
        <v>213</v>
      </c>
      <c r="D36" s="22"/>
      <c r="E36" s="22">
        <f>SUMIFS('REC_Sales'!$G:$G,'REC_Sales'!$J:$J,REC_SALES_FCST!$B36,'REC_Sales'!$E:$E,REC_SALES_FCST!E$4)/8</f>
        <v>5466.5</v>
      </c>
      <c r="F36" s="22">
        <f>SUMIFS('REC_Sales'!$G:$G,'REC_Sales'!$J:$J,REC_SALES_FCST!$B36,'REC_Sales'!$E:$E,REC_SALES_FCST!F$4)/8</f>
        <v>5466.5</v>
      </c>
      <c r="G36" s="22"/>
      <c r="H36" s="22">
        <f>SUMIFS('REC_Sales'!$G:$G,'REC_Sales'!$J:$J,REC_SALES_FCST!$B36,'REC_Sales'!$E:$E,REC_SALES_FCST!H$4)/8</f>
        <v>5466.5</v>
      </c>
      <c r="I36" s="22">
        <f>SUMIFS('REC_Sales'!$G:$G,'REC_Sales'!$J:$J,REC_SALES_FCST!$B36,'REC_Sales'!$E:$E,REC_SALES_FCST!I$4)/8</f>
        <v>5466.5</v>
      </c>
      <c r="J36" s="22"/>
      <c r="K36" s="22">
        <f>SUMIFS('REC_Sales'!$G:$G,'REC_Sales'!$J:$J,REC_SALES_FCST!$B36,'REC_Sales'!$E:$E,REC_SALES_FCST!K$4)/8</f>
        <v>5466.5</v>
      </c>
      <c r="L36" s="22">
        <f>SUMIFS('REC_Sales'!$G:$G,'REC_Sales'!$J:$J,REC_SALES_FCST!$B36,'REC_Sales'!$E:$E,REC_SALES_FCST!L$4)/8</f>
        <v>5466.5</v>
      </c>
      <c r="M36" s="22"/>
      <c r="N36" s="22">
        <f>SUMIFS('REC_Sales'!$G:$G,'REC_Sales'!$J:$J,REC_SALES_FCST!$B36,'REC_Sales'!$E:$E,REC_SALES_FCST!N$4)/8</f>
        <v>5466.5</v>
      </c>
      <c r="O36" s="22">
        <f>SUMIFS('REC_Sales'!$G:$G,'REC_Sales'!$J:$J,REC_SALES_FCST!$B36,'REC_Sales'!$E:$E,REC_SALES_FCST!O$4)/8</f>
        <v>5466.5</v>
      </c>
      <c r="P36" s="22"/>
      <c r="Q36" s="22">
        <f>SUMIFS('REC_Sales'!$G:$G,'REC_Sales'!$J:$J,REC_SALES_FCST!$B36,'REC_Sales'!$E:$E,REC_SALES_FCST!Q$4)/8</f>
        <v>2500</v>
      </c>
      <c r="R36" s="22">
        <f>SUMIFS('REC_Sales'!$G:$G,'REC_Sales'!$J:$J,REC_SALES_FCST!$B36,'REC_Sales'!$E:$E,REC_SALES_FCST!R$4)/8</f>
        <v>2500</v>
      </c>
      <c r="S36" s="22"/>
      <c r="T36" s="22">
        <f>SUMIFS('REC_Sales'!$G:$G,'REC_Sales'!$J:$J,REC_SALES_FCST!$B36,'REC_Sales'!$E:$E,REC_SALES_FCST!T$4)/8</f>
        <v>2500</v>
      </c>
      <c r="U36" s="22">
        <f>SUMIFS('REC_Sales'!$G:$G,'REC_Sales'!$J:$J,REC_SALES_FCST!$B36,'REC_Sales'!$E:$E,REC_SALES_FCST!U$4)/8</f>
        <v>2500</v>
      </c>
      <c r="V36" s="22"/>
      <c r="W36" s="22">
        <f>SUMIFS('REC_Sales'!$G:$G,'REC_Sales'!$J:$J,REC_SALES_FCST!$B36,'REC_Sales'!$E:$E,REC_SALES_FCST!W$4)/8</f>
        <v>2500</v>
      </c>
      <c r="X36" s="22">
        <f>SUMIFS('REC_Sales'!$G:$G,'REC_Sales'!$J:$J,REC_SALES_FCST!$B36,'REC_Sales'!$E:$E,REC_SALES_FCST!X$4)/8</f>
        <v>2500</v>
      </c>
      <c r="Y36" s="22"/>
      <c r="Z36" s="22">
        <f>SUMIFS('REC_Sales'!$G:$G,'REC_Sales'!$J:$J,REC_SALES_FCST!$B36,'REC_Sales'!$E:$E,REC_SALES_FCST!Z$4)/8</f>
        <v>2500</v>
      </c>
      <c r="AA36" s="22">
        <f>SUMIFS('REC_Sales'!$G:$G,'REC_Sales'!$J:$J,REC_SALES_FCST!$B36,'REC_Sales'!$E:$E,REC_SALES_FCST!AA$4)/8</f>
        <v>2500</v>
      </c>
      <c r="AB36" s="22"/>
      <c r="AC36" s="22">
        <f>SUMIFS('REC_Sales'!$G:$G,'REC_Sales'!$J:$J,REC_SALES_FCST!$B36,'REC_Sales'!$E:$E,REC_SALES_FCST!AC$4)/8</f>
        <v>2500</v>
      </c>
      <c r="AD36" s="22">
        <f>SUMIFS('REC_Sales'!$G:$G,'REC_Sales'!$J:$J,REC_SALES_FCST!$B36,'REC_Sales'!$E:$E,REC_SALES_FCST!AD$4)/8</f>
        <v>2500</v>
      </c>
      <c r="AE36" s="22"/>
      <c r="AF36" s="22">
        <f>SUMIFS('REC_Sales'!$G:$G,'REC_Sales'!$J:$J,REC_SALES_FCST!$B36,'REC_Sales'!$E:$E,REC_SALES_FCST!AF$4)/8</f>
        <v>2500</v>
      </c>
      <c r="AG36" s="22">
        <f>SUMIFS('REC_Sales'!$G:$G,'REC_Sales'!$J:$J,REC_SALES_FCST!$B36,'REC_Sales'!$E:$E,REC_SALES_FCST!AG$4)/8</f>
        <v>2500</v>
      </c>
      <c r="AH36" s="22"/>
      <c r="AI36" s="22">
        <f>SUMIFS('REC_Sales'!$G:$G,'REC_Sales'!$J:$J,REC_SALES_FCST!$B36,'REC_Sales'!$E:$E,REC_SALES_FCST!AI$4)/8</f>
        <v>2500</v>
      </c>
      <c r="AJ36" s="22">
        <f>SUMIFS('REC_Sales'!$G:$G,'REC_Sales'!$J:$J,REC_SALES_FCST!$B36,'REC_Sales'!$E:$E,REC_SALES_FCST!AJ$4)/8</f>
        <v>2500</v>
      </c>
      <c r="AK36" s="22"/>
      <c r="AL36" s="22">
        <f>SUMIFS('REC_Sales'!$G:$G,'REC_Sales'!$J:$J,REC_SALES_FCST!$B36,'REC_Sales'!$E:$E,REC_SALES_FCST!AL$4)/8</f>
        <v>2500</v>
      </c>
      <c r="AM36" s="22">
        <f>SUMIFS('REC_Sales'!$G:$G,'REC_Sales'!$J:$J,REC_SALES_FCST!$B36,'REC_Sales'!$E:$E,REC_SALES_FCST!AM$4)/8</f>
        <v>2500</v>
      </c>
      <c r="AN36" s="22"/>
      <c r="AO36" s="22">
        <f>SUMIFS('REC_Sales'!$G:$G,'REC_Sales'!$J:$J,REC_SALES_FCST!$B36,'REC_Sales'!$E:$E,REC_SALES_FCST!AO$4)/8</f>
        <v>2500</v>
      </c>
      <c r="AP36" s="22">
        <f>SUMIFS('REC_Sales'!$G:$G,'REC_Sales'!$J:$J,REC_SALES_FCST!$B36,'REC_Sales'!$E:$E,REC_SALES_FCST!AP$4)/8</f>
        <v>2500</v>
      </c>
      <c r="AQ36" s="22"/>
      <c r="AR36" s="22">
        <f>SUMIFS('REC_Sales'!$G:$G,'REC_Sales'!$J:$J,REC_SALES_FCST!$B36,'REC_Sales'!$E:$E,REC_SALES_FCST!AR$4)/8</f>
        <v>2500</v>
      </c>
      <c r="AS36" s="22">
        <f>SUMIFS('REC_Sales'!$G:$G,'REC_Sales'!$J:$J,REC_SALES_FCST!$B36,'REC_Sales'!$E:$E,REC_SALES_FCST!AS$4)/8</f>
        <v>2500</v>
      </c>
      <c r="AT36" s="22"/>
      <c r="AU36" s="22">
        <f>SUMIFS('REC_Sales'!$G:$G,'REC_Sales'!$J:$J,REC_SALES_FCST!$B36,'REC_Sales'!$E:$E,REC_SALES_FCST!AU$4)/8</f>
        <v>2500</v>
      </c>
      <c r="AV36" s="22">
        <f>SUMIFS('REC_Sales'!$G:$G,'REC_Sales'!$J:$J,REC_SALES_FCST!$B36,'REC_Sales'!$E:$E,REC_SALES_FCST!AV$4)/8</f>
        <v>2500</v>
      </c>
      <c r="AW36" s="22"/>
      <c r="AX36" s="22">
        <f>SUMIFS('REC_Sales'!$G:$G,'REC_Sales'!$J:$J,REC_SALES_FCST!$B36,'REC_Sales'!$E:$E,REC_SALES_FCST!AX$4)/8</f>
        <v>2500</v>
      </c>
      <c r="AY36" s="22">
        <f>SUMIFS('REC_Sales'!$G:$G,'REC_Sales'!$J:$J,REC_SALES_FCST!$B36,'REC_Sales'!$E:$E,REC_SALES_FCST!AY$4)/8</f>
        <v>2500</v>
      </c>
      <c r="AZ36" s="22"/>
      <c r="BA36" s="22">
        <f>SUMIFS('REC_Sales'!$G:$G,'REC_Sales'!$J:$J,REC_SALES_FCST!$B36,'REC_Sales'!$E:$E,REC_SALES_FCST!BA$4)/8</f>
        <v>0</v>
      </c>
      <c r="BB36" s="22">
        <f>SUMIFS('REC_Sales'!$G:$G,'REC_Sales'!$J:$J,REC_SALES_FCST!$B36,'REC_Sales'!$E:$E,REC_SALES_FCST!BB$4)/8</f>
        <v>0</v>
      </c>
      <c r="BC36" s="22"/>
      <c r="BD36" s="22">
        <f>SUMIFS('REC_Sales'!$G:$G,'REC_Sales'!$J:$J,REC_SALES_FCST!$B36,'REC_Sales'!$E:$E,REC_SALES_FCST!BD$4)/8</f>
        <v>0</v>
      </c>
      <c r="BE36" s="22">
        <f>SUMIFS('REC_Sales'!$G:$G,'REC_Sales'!$J:$J,REC_SALES_FCST!$B36,'REC_Sales'!$E:$E,REC_SALES_FCST!BE$4)/8</f>
        <v>0</v>
      </c>
      <c r="BF36" s="22"/>
      <c r="BG36" s="22">
        <f>SUMIFS('REC_Sales'!$G:$G,'REC_Sales'!$J:$J,REC_SALES_FCST!$B36,'REC_Sales'!$E:$E,REC_SALES_FCST!BG$4)/8</f>
        <v>0</v>
      </c>
      <c r="BH36" s="22">
        <f>SUMIFS('REC_Sales'!$G:$G,'REC_Sales'!$J:$J,REC_SALES_FCST!$B36,'REC_Sales'!$E:$E,REC_SALES_FCST!BH$4)/8</f>
        <v>0</v>
      </c>
      <c r="BI36" s="22"/>
      <c r="BJ36" s="22">
        <f>SUMIFS('REC_Sales'!$G:$G,'REC_Sales'!$J:$J,REC_SALES_FCST!$B36,'REC_Sales'!$E:$E,REC_SALES_FCST!BJ$4)/8</f>
        <v>0</v>
      </c>
      <c r="BK36" s="22">
        <f>SUMIFS('REC_Sales'!$G:$G,'REC_Sales'!$J:$J,REC_SALES_FCST!$B36,'REC_Sales'!$E:$E,REC_SALES_FCST!BK$4)/8</f>
        <v>0</v>
      </c>
      <c r="BL36" s="22"/>
      <c r="BM36" s="22">
        <f>SUMIFS('REC_Sales'!$G:$G,'REC_Sales'!$J:$J,REC_SALES_FCST!$B36,'REC_Sales'!$E:$E,REC_SALES_FCST!BM$4)/8</f>
        <v>0</v>
      </c>
      <c r="BN36" s="22">
        <f>SUMIFS('REC_Sales'!$G:$G,'REC_Sales'!$J:$J,REC_SALES_FCST!$B36,'REC_Sales'!$E:$E,REC_SALES_FCST!BN$4)/8</f>
        <v>0</v>
      </c>
      <c r="BO36" s="22"/>
      <c r="BP36" s="22">
        <f>SUMIFS('REC_Sales'!$G:$G,'REC_Sales'!$J:$J,REC_SALES_FCST!$B36,'REC_Sales'!$E:$E,REC_SALES_FCST!BP$4)/8</f>
        <v>0</v>
      </c>
      <c r="BQ36" s="22">
        <f>SUMIFS('REC_Sales'!$G:$G,'REC_Sales'!$J:$J,REC_SALES_FCST!$B36,'REC_Sales'!$E:$E,REC_SALES_FCST!BQ$4)/8</f>
        <v>0</v>
      </c>
      <c r="BR36" s="22"/>
      <c r="BS36" s="22">
        <f>SUMIFS('REC_Sales'!$G:$G,'REC_Sales'!$J:$J,REC_SALES_FCST!$B36,'REC_Sales'!$E:$E,REC_SALES_FCST!BS$4)/8</f>
        <v>0</v>
      </c>
      <c r="BT36" s="22">
        <f>SUMIFS('REC_Sales'!$G:$G,'REC_Sales'!$J:$J,REC_SALES_FCST!$B36,'REC_Sales'!$E:$E,REC_SALES_FCST!BT$4)/8</f>
        <v>0</v>
      </c>
      <c r="BU36" s="22"/>
      <c r="BV36" s="22">
        <f>SUMIFS('REC_Sales'!$G:$G,'REC_Sales'!$J:$J,REC_SALES_FCST!$B36,'REC_Sales'!$E:$E,REC_SALES_FCST!BV$4)/8</f>
        <v>0</v>
      </c>
      <c r="BW36" s="22">
        <f>SUMIFS('REC_Sales'!$G:$G,'REC_Sales'!$J:$J,REC_SALES_FCST!$B36,'REC_Sales'!$E:$E,REC_SALES_FCST!BW$4)/8</f>
        <v>0</v>
      </c>
      <c r="BX36" s="22"/>
      <c r="BY36" s="22">
        <f>SUMIFS('REC_Sales'!$G:$G,'REC_Sales'!$J:$J,REC_SALES_FCST!$B36,'REC_Sales'!$E:$E,REC_SALES_FCST!BY$4)/8</f>
        <v>0</v>
      </c>
      <c r="BZ36" s="22">
        <f>SUMIFS('REC_Sales'!$G:$G,'REC_Sales'!$J:$J,REC_SALES_FCST!$B36,'REC_Sales'!$E:$E,REC_SALES_FCST!BZ$4)/8</f>
        <v>0</v>
      </c>
      <c r="CA36" s="22"/>
      <c r="CB36" s="22">
        <f>SUMIFS('REC_Sales'!$G:$G,'REC_Sales'!$J:$J,REC_SALES_FCST!$B36,'REC_Sales'!$E:$E,REC_SALES_FCST!CB$4)/8</f>
        <v>0</v>
      </c>
      <c r="CC36" s="22">
        <f>SUMIFS('REC_Sales'!$G:$G,'REC_Sales'!$J:$J,REC_SALES_FCST!$B36,'REC_Sales'!$E:$E,REC_SALES_FCST!CC$4)/8</f>
        <v>0</v>
      </c>
      <c r="CD36" s="22"/>
      <c r="CE36" s="22">
        <f>SUMIFS('REC_Sales'!$G:$G,'REC_Sales'!$J:$J,REC_SALES_FCST!$B36,'REC_Sales'!$E:$E,REC_SALES_FCST!CE$4)/8</f>
        <v>0</v>
      </c>
      <c r="CF36" s="22">
        <f>SUMIFS('REC_Sales'!$G:$G,'REC_Sales'!$J:$J,REC_SALES_FCST!$B36,'REC_Sales'!$E:$E,REC_SALES_FCST!CF$4)/8</f>
        <v>0</v>
      </c>
      <c r="CG36" s="22"/>
      <c r="CH36" s="22">
        <f>SUMIFS('REC_Sales'!$G:$G,'REC_Sales'!$J:$J,REC_SALES_FCST!$B36,'REC_Sales'!$E:$E,REC_SALES_FCST!CH$4)/8</f>
        <v>0</v>
      </c>
      <c r="CI36" s="22">
        <f>SUMIFS('REC_Sales'!$G:$G,'REC_Sales'!$J:$J,REC_SALES_FCST!$B36,'REC_Sales'!$E:$E,REC_SALES_FCST!CI$4)/8</f>
        <v>0</v>
      </c>
      <c r="CJ36" s="22"/>
      <c r="CK36" s="22">
        <f>SUMIFS('REC_Sales'!$G:$G,'REC_Sales'!$J:$J,REC_SALES_FCST!$B36,'REC_Sales'!$E:$E,REC_SALES_FCST!CK$4)/8</f>
        <v>0</v>
      </c>
      <c r="CL36" s="22">
        <f>SUMIFS('REC_Sales'!$G:$G,'REC_Sales'!$J:$J,REC_SALES_FCST!$B36,'REC_Sales'!$E:$E,REC_SALES_FCST!CL$4)/8</f>
        <v>0</v>
      </c>
      <c r="CM36" s="22"/>
      <c r="CN36" s="22">
        <f>SUMIFS('REC_Sales'!$G:$G,'REC_Sales'!$J:$J,REC_SALES_FCST!$B36,'REC_Sales'!$E:$E,REC_SALES_FCST!CN$4)/8</f>
        <v>0</v>
      </c>
      <c r="CO36" s="22">
        <f>SUMIFS('REC_Sales'!$G:$G,'REC_Sales'!$J:$J,REC_SALES_FCST!$B36,'REC_Sales'!$E:$E,REC_SALES_FCST!CO$4)/8</f>
        <v>0</v>
      </c>
      <c r="CP36" s="22"/>
      <c r="CQ36" s="22">
        <f>SUMIFS('REC_Sales'!$G:$G,'REC_Sales'!$J:$J,REC_SALES_FCST!$B36,'REC_Sales'!$E:$E,REC_SALES_FCST!CQ$4)/8</f>
        <v>0</v>
      </c>
      <c r="CR36" s="22">
        <f>SUMIFS('REC_Sales'!$G:$G,'REC_Sales'!$J:$J,REC_SALES_FCST!$B36,'REC_Sales'!$E:$E,REC_SALES_FCST!CR$4)/8</f>
        <v>0</v>
      </c>
      <c r="CS36" s="22"/>
      <c r="CT36" s="22">
        <f>SUMIFS('REC_Sales'!$G:$G,'REC_Sales'!$J:$J,REC_SALES_FCST!$B36,'REC_Sales'!$E:$E,REC_SALES_FCST!CT$4)/8</f>
        <v>0</v>
      </c>
      <c r="CU36" s="22">
        <f>SUMIFS('REC_Sales'!$G:$G,'REC_Sales'!$J:$J,REC_SALES_FCST!$B36,'REC_Sales'!$E:$E,REC_SALES_FCST!CU$4)/8</f>
        <v>0</v>
      </c>
      <c r="CV36" s="22"/>
      <c r="CW36" s="22">
        <f>SUMIFS('REC_Sales'!$G:$G,'REC_Sales'!$J:$J,REC_SALES_FCST!$B36,'REC_Sales'!$E:$E,REC_SALES_FCST!CW$4)/8</f>
        <v>0</v>
      </c>
      <c r="CX36" s="22">
        <f>SUMIFS('REC_Sales'!$G:$G,'REC_Sales'!$J:$J,REC_SALES_FCST!$B36,'REC_Sales'!$E:$E,REC_SALES_FCST!CX$4)/8</f>
        <v>0</v>
      </c>
      <c r="CY36" s="22"/>
      <c r="CZ36" s="22">
        <f>SUMIFS('REC_Sales'!$G:$G,'REC_Sales'!$J:$J,REC_SALES_FCST!$B36,'REC_Sales'!$E:$E,REC_SALES_FCST!CZ$4)/8</f>
        <v>0</v>
      </c>
      <c r="DA36" s="22">
        <f>SUMIFS('REC_Sales'!$G:$G,'REC_Sales'!$J:$J,REC_SALES_FCST!$B36,'REC_Sales'!$E:$E,REC_SALES_FCST!DA$4)/8</f>
        <v>0</v>
      </c>
      <c r="DB36" s="22"/>
      <c r="DC36" s="22">
        <f>SUMIFS('REC_Sales'!$G:$G,'REC_Sales'!$J:$J,REC_SALES_FCST!$B36,'REC_Sales'!$E:$E,REC_SALES_FCST!DC$4)/8</f>
        <v>0</v>
      </c>
      <c r="DD36" s="22">
        <f>SUMIFS('REC_Sales'!$G:$G,'REC_Sales'!$J:$J,REC_SALES_FCST!$B36,'REC_Sales'!$E:$E,REC_SALES_FCST!DD$4)/8</f>
        <v>0</v>
      </c>
      <c r="DE36" s="22"/>
      <c r="DF36" s="22">
        <f>SUMIFS('REC_Sales'!$G:$G,'REC_Sales'!$J:$J,REC_SALES_FCST!$B36,'REC_Sales'!$E:$E,REC_SALES_FCST!DF$4)/8</f>
        <v>0</v>
      </c>
      <c r="DG36" s="22">
        <f>SUMIFS('REC_Sales'!$G:$G,'REC_Sales'!$J:$J,REC_SALES_FCST!$B36,'REC_Sales'!$E:$E,REC_SALES_FCST!DG$4)/8</f>
        <v>0</v>
      </c>
      <c r="DH36" s="22"/>
      <c r="DI36" s="22"/>
      <c r="DJ36" s="22"/>
      <c r="DK36" s="22"/>
      <c r="DL36" s="22"/>
      <c r="DM36" s="22"/>
      <c r="DN36" s="22"/>
      <c r="DO36" s="22"/>
      <c r="DP36" s="22"/>
      <c r="DQ36" s="22"/>
      <c r="DR36" s="22"/>
      <c r="DS36" s="22"/>
      <c r="DT36" s="22"/>
      <c r="DU36" s="22"/>
      <c r="DV36" s="22"/>
      <c r="DW36" s="22"/>
      <c r="DX36" s="22"/>
      <c r="DY36" s="22"/>
      <c r="DZ36" s="22"/>
      <c r="EA36" s="22"/>
      <c r="EB36" s="22"/>
      <c r="EC36" s="22"/>
      <c r="ED36" s="22"/>
      <c r="EE36" s="22"/>
      <c r="EF36" s="22"/>
      <c r="EG36" s="22"/>
      <c r="EH36" s="22"/>
      <c r="EI36" s="22"/>
      <c r="EJ36" s="22"/>
      <c r="EK36" s="22"/>
      <c r="EL36" s="22"/>
      <c r="EM36" s="22"/>
      <c r="EN36" s="22"/>
      <c r="EO36" s="22"/>
      <c r="EP36" s="22"/>
      <c r="EQ36" s="22"/>
      <c r="ER36" s="22"/>
      <c r="ES36" s="22"/>
      <c r="ET36" s="22"/>
      <c r="EU36" s="22"/>
      <c r="EV36" s="22"/>
      <c r="EW36" s="22"/>
      <c r="EX36" s="22"/>
      <c r="EY36" s="22"/>
      <c r="EZ36" s="22"/>
      <c r="FA36" s="22"/>
      <c r="FB36" s="22"/>
      <c r="FC36" s="22"/>
      <c r="FD36" s="22"/>
      <c r="FE36" s="22"/>
      <c r="FF36" s="22"/>
      <c r="FG36" s="22"/>
      <c r="FH36" s="22"/>
      <c r="FI36" s="22"/>
      <c r="FJ36" s="22"/>
      <c r="FK36" s="22"/>
      <c r="FL36" s="22"/>
      <c r="FM36" s="22"/>
      <c r="FN36" s="22"/>
      <c r="FO36" s="22"/>
      <c r="FP36" s="22"/>
      <c r="FQ36" s="22"/>
      <c r="FR36" s="22"/>
      <c r="FS36" s="22"/>
      <c r="FT36" s="22"/>
      <c r="FU36" s="22"/>
      <c r="FV36" s="22"/>
      <c r="FW36" s="22"/>
      <c r="FX36" s="22"/>
      <c r="FY36" s="22"/>
      <c r="FZ36" s="22"/>
      <c r="GA36" s="22"/>
      <c r="GB36" s="22"/>
      <c r="GC36" s="22"/>
      <c r="GD36" s="22"/>
      <c r="GE36" s="22"/>
      <c r="GF36" s="22"/>
      <c r="GG36" s="22"/>
      <c r="GH36" s="22"/>
      <c r="GI36" s="22"/>
      <c r="GJ36" s="22"/>
      <c r="GK36" s="22"/>
      <c r="GL36" s="22"/>
      <c r="GM36" s="22"/>
      <c r="GN36" s="22"/>
      <c r="GO36" s="22"/>
      <c r="GP36" s="22"/>
      <c r="GQ36" s="22"/>
      <c r="GR36" s="22"/>
      <c r="GS36" s="22"/>
      <c r="GT36" s="22"/>
      <c r="GU36" s="22"/>
      <c r="GV36" s="22"/>
      <c r="GW36" s="22"/>
      <c r="GX36" s="22"/>
      <c r="GY36" s="22"/>
      <c r="GZ36" s="22"/>
      <c r="HA36" s="22"/>
      <c r="HB36" s="22"/>
      <c r="HC36" s="22"/>
      <c r="HD36" s="22"/>
      <c r="HE36" s="22"/>
      <c r="HF36" s="22"/>
      <c r="HG36" s="22"/>
      <c r="HH36" s="22"/>
      <c r="HI36" s="22"/>
      <c r="HJ36" s="22"/>
      <c r="HK36" s="22"/>
      <c r="HL36" s="22"/>
      <c r="HM36" s="22"/>
      <c r="HN36" s="22"/>
      <c r="HO36" s="22"/>
      <c r="HP36" s="22"/>
      <c r="HQ36" s="22"/>
      <c r="HR36" s="22"/>
      <c r="HS36" s="22"/>
      <c r="HT36" s="22"/>
      <c r="HU36" s="22"/>
      <c r="HV36" s="22"/>
      <c r="HW36" s="22"/>
      <c r="HX36" s="22"/>
      <c r="HY36" s="22"/>
      <c r="HZ36" s="22"/>
      <c r="IA36" s="22"/>
      <c r="IB36" s="22"/>
      <c r="IC36" s="22"/>
      <c r="ID36" s="22"/>
      <c r="IE36" s="22"/>
      <c r="IF36" s="22"/>
      <c r="IG36" s="22"/>
      <c r="IH36" s="22"/>
      <c r="II36" s="22"/>
      <c r="IJ36" s="22"/>
      <c r="IK36" s="22"/>
      <c r="IL36" s="22"/>
      <c r="IM36" s="22"/>
      <c r="IN36" s="22"/>
      <c r="IO36" s="22"/>
      <c r="IP36" s="22"/>
      <c r="IQ36" s="22"/>
      <c r="IR36" s="22"/>
      <c r="IS36" s="22"/>
      <c r="IT36" s="22"/>
      <c r="IU36" s="22"/>
      <c r="IV36" s="22"/>
      <c r="IW36" s="22"/>
      <c r="IX36" s="22"/>
      <c r="IY36" s="22"/>
      <c r="IZ36" s="22"/>
      <c r="JA36" s="22"/>
      <c r="JB36" s="22"/>
      <c r="JC36" s="22"/>
      <c r="JD36" s="22"/>
      <c r="JE36" s="22"/>
      <c r="JF36" s="22"/>
      <c r="JG36" s="22"/>
      <c r="JH36" s="22"/>
      <c r="JI36" s="22"/>
      <c r="JJ36" s="22"/>
      <c r="JK36" s="22"/>
      <c r="JL36" s="22"/>
      <c r="JM36" s="22"/>
      <c r="JN36" s="22"/>
      <c r="JO36" s="22"/>
      <c r="JP36" s="22"/>
      <c r="JQ36" s="22"/>
      <c r="JR36" s="22"/>
      <c r="JS36" s="22"/>
      <c r="JT36" s="22"/>
      <c r="JU36" s="22"/>
      <c r="JV36" s="22"/>
      <c r="JW36" s="22"/>
      <c r="JX36" s="22"/>
      <c r="JY36" s="22"/>
      <c r="JZ36" s="22"/>
      <c r="KA36" s="22"/>
      <c r="KB36" s="22"/>
      <c r="KC36" s="22"/>
      <c r="KD36" s="22"/>
      <c r="KE36" s="22"/>
      <c r="KF36" s="22"/>
      <c r="KG36" s="22"/>
      <c r="KH36" s="22"/>
      <c r="KI36" s="22"/>
      <c r="KJ36" s="22"/>
      <c r="KK36" s="22"/>
      <c r="KL36" s="22"/>
      <c r="KM36" s="22"/>
      <c r="KN36" s="22"/>
      <c r="KO36" s="22"/>
      <c r="KP36" s="22"/>
      <c r="KQ36" s="22"/>
      <c r="KR36" s="22"/>
      <c r="KS36" s="22"/>
      <c r="KT36" s="22"/>
      <c r="KU36" s="22"/>
      <c r="KV36" s="22"/>
      <c r="KW36" s="22"/>
      <c r="KX36" s="22"/>
      <c r="KY36" s="22"/>
      <c r="KZ36" s="22"/>
      <c r="LA36" s="22"/>
      <c r="LB36" s="22"/>
      <c r="LC36" s="22"/>
      <c r="LD36" s="22"/>
      <c r="LE36" s="22"/>
      <c r="LF36" s="22"/>
      <c r="LG36" s="22"/>
      <c r="LH36" s="22"/>
      <c r="LI36" s="22"/>
      <c r="LJ36" s="22"/>
      <c r="LK36" s="22"/>
      <c r="LL36" s="22"/>
      <c r="LM36" s="22"/>
      <c r="LN36" s="22"/>
      <c r="LO36" s="22"/>
      <c r="LP36" s="22"/>
      <c r="LQ36" s="22"/>
      <c r="LR36" s="22"/>
      <c r="LS36" s="22"/>
      <c r="LT36" s="22"/>
      <c r="LU36" s="22"/>
      <c r="LV36" s="22"/>
      <c r="LW36" s="22"/>
      <c r="LX36" s="22"/>
      <c r="LY36" s="22"/>
      <c r="LZ36" s="22"/>
      <c r="MA36" s="22"/>
      <c r="MB36" s="22"/>
      <c r="MC36" s="22"/>
      <c r="MD36" s="22"/>
      <c r="ME36" s="22"/>
      <c r="MF36" s="22"/>
      <c r="MG36" s="22"/>
      <c r="MH36" s="22"/>
      <c r="MI36" s="22"/>
      <c r="MJ36" s="22"/>
      <c r="MK36" s="22"/>
      <c r="ML36" s="22"/>
      <c r="MM36" s="22"/>
      <c r="MN36" s="22"/>
      <c r="MO36" s="22"/>
      <c r="MP36" s="22"/>
      <c r="MQ36" s="22"/>
      <c r="MR36" s="22"/>
      <c r="MS36" s="22"/>
      <c r="MT36" s="22"/>
      <c r="MU36" s="22"/>
      <c r="MV36" s="22"/>
      <c r="MW36" s="22"/>
      <c r="MX36" s="22"/>
      <c r="MY36" s="22"/>
    </row>
    <row r="37" spans="1:363" x14ac:dyDescent="0.25">
      <c r="A37" s="175"/>
      <c r="B37" s="78" t="s">
        <v>367</v>
      </c>
      <c r="C37" s="4" t="s">
        <v>211</v>
      </c>
      <c r="D37" s="22"/>
      <c r="E37" s="22">
        <f>SUMIFS('REC_Sales'!$G:$G,'REC_Sales'!$J:$J,REC_SALES_FCST!$B37,'REC_Sales'!$E:$E,REC_SALES_FCST!E$4)/8</f>
        <v>0</v>
      </c>
      <c r="F37" s="22">
        <f>SUMIFS('REC_Sales'!$G:$G,'REC_Sales'!$J:$J,REC_SALES_FCST!$B37,'REC_Sales'!$E:$E,REC_SALES_FCST!F$4)/8</f>
        <v>0</v>
      </c>
      <c r="G37" s="22"/>
      <c r="H37" s="22">
        <f>SUMIFS('REC_Sales'!$G:$G,'REC_Sales'!$J:$J,REC_SALES_FCST!$B37,'REC_Sales'!$E:$E,REC_SALES_FCST!H$4)/8</f>
        <v>0</v>
      </c>
      <c r="I37" s="22">
        <f>SUMIFS('REC_Sales'!$G:$G,'REC_Sales'!$J:$J,REC_SALES_FCST!$B37,'REC_Sales'!$E:$E,REC_SALES_FCST!I$4)/8</f>
        <v>0</v>
      </c>
      <c r="J37" s="22"/>
      <c r="K37" s="22">
        <f>SUMIFS('REC_Sales'!$G:$G,'REC_Sales'!$J:$J,REC_SALES_FCST!$B37,'REC_Sales'!$E:$E,REC_SALES_FCST!K$4)/8</f>
        <v>0</v>
      </c>
      <c r="L37" s="22">
        <f>SUMIFS('REC_Sales'!$G:$G,'REC_Sales'!$J:$J,REC_SALES_FCST!$B37,'REC_Sales'!$E:$E,REC_SALES_FCST!L$4)/8</f>
        <v>0</v>
      </c>
      <c r="M37" s="22"/>
      <c r="N37" s="22">
        <f>SUMIFS('REC_Sales'!$G:$G,'REC_Sales'!$J:$J,REC_SALES_FCST!$B37,'REC_Sales'!$E:$E,REC_SALES_FCST!N$4)/8</f>
        <v>0</v>
      </c>
      <c r="O37" s="22">
        <f>SUMIFS('REC_Sales'!$G:$G,'REC_Sales'!$J:$J,REC_SALES_FCST!$B37,'REC_Sales'!$E:$E,REC_SALES_FCST!O$4)/8</f>
        <v>0</v>
      </c>
      <c r="P37" s="22"/>
      <c r="Q37" s="22">
        <f>SUMIFS('REC_Sales'!$G:$G,'REC_Sales'!$J:$J,REC_SALES_FCST!$B37,'REC_Sales'!$E:$E,REC_SALES_FCST!Q$4)/8</f>
        <v>0</v>
      </c>
      <c r="R37" s="22">
        <f>SUMIFS('REC_Sales'!$G:$G,'REC_Sales'!$J:$J,REC_SALES_FCST!$B37,'REC_Sales'!$E:$E,REC_SALES_FCST!R$4)/8</f>
        <v>0</v>
      </c>
      <c r="S37" s="22"/>
      <c r="T37" s="22">
        <f>SUMIFS('REC_Sales'!$G:$G,'REC_Sales'!$J:$J,REC_SALES_FCST!$B37,'REC_Sales'!$E:$E,REC_SALES_FCST!T$4)/8</f>
        <v>0</v>
      </c>
      <c r="U37" s="22">
        <f>SUMIFS('REC_Sales'!$G:$G,'REC_Sales'!$J:$J,REC_SALES_FCST!$B37,'REC_Sales'!$E:$E,REC_SALES_FCST!U$4)/8</f>
        <v>0</v>
      </c>
      <c r="V37" s="22"/>
      <c r="W37" s="22">
        <f>SUMIFS('REC_Sales'!$G:$G,'REC_Sales'!$J:$J,REC_SALES_FCST!$B37,'REC_Sales'!$E:$E,REC_SALES_FCST!W$4)/8</f>
        <v>0</v>
      </c>
      <c r="X37" s="22">
        <f>SUMIFS('REC_Sales'!$G:$G,'REC_Sales'!$J:$J,REC_SALES_FCST!$B37,'REC_Sales'!$E:$E,REC_SALES_FCST!X$4)/8</f>
        <v>0</v>
      </c>
      <c r="Y37" s="22"/>
      <c r="Z37" s="22">
        <f>SUMIFS('REC_Sales'!$G:$G,'REC_Sales'!$J:$J,REC_SALES_FCST!$B37,'REC_Sales'!$E:$E,REC_SALES_FCST!Z$4)/8</f>
        <v>0</v>
      </c>
      <c r="AA37" s="22">
        <f>SUMIFS('REC_Sales'!$G:$G,'REC_Sales'!$J:$J,REC_SALES_FCST!$B37,'REC_Sales'!$E:$E,REC_SALES_FCST!AA$4)/8</f>
        <v>0</v>
      </c>
      <c r="AB37" s="22"/>
      <c r="AC37" s="22">
        <f>SUMIFS('REC_Sales'!$G:$G,'REC_Sales'!$J:$J,REC_SALES_FCST!$B37,'REC_Sales'!$E:$E,REC_SALES_FCST!AC$4)/8</f>
        <v>0</v>
      </c>
      <c r="AD37" s="22">
        <f>SUMIFS('REC_Sales'!$G:$G,'REC_Sales'!$J:$J,REC_SALES_FCST!$B37,'REC_Sales'!$E:$E,REC_SALES_FCST!AD$4)/8</f>
        <v>0</v>
      </c>
      <c r="AE37" s="22"/>
      <c r="AF37" s="22">
        <f>SUMIFS('REC_Sales'!$G:$G,'REC_Sales'!$J:$J,REC_SALES_FCST!$B37,'REC_Sales'!$E:$E,REC_SALES_FCST!AF$4)/8</f>
        <v>0</v>
      </c>
      <c r="AG37" s="22">
        <f>SUMIFS('REC_Sales'!$G:$G,'REC_Sales'!$J:$J,REC_SALES_FCST!$B37,'REC_Sales'!$E:$E,REC_SALES_FCST!AG$4)/8</f>
        <v>0</v>
      </c>
      <c r="AH37" s="22"/>
      <c r="AI37" s="22">
        <f>SUMIFS('REC_Sales'!$G:$G,'REC_Sales'!$J:$J,REC_SALES_FCST!$B37,'REC_Sales'!$E:$E,REC_SALES_FCST!AI$4)/8</f>
        <v>0</v>
      </c>
      <c r="AJ37" s="22">
        <f>SUMIFS('REC_Sales'!$G:$G,'REC_Sales'!$J:$J,REC_SALES_FCST!$B37,'REC_Sales'!$E:$E,REC_SALES_FCST!AJ$4)/8</f>
        <v>0</v>
      </c>
      <c r="AK37" s="22"/>
      <c r="AL37" s="22">
        <f>SUMIFS('REC_Sales'!$G:$G,'REC_Sales'!$J:$J,REC_SALES_FCST!$B37,'REC_Sales'!$E:$E,REC_SALES_FCST!AL$4)/8</f>
        <v>0</v>
      </c>
      <c r="AM37" s="22">
        <f>SUMIFS('REC_Sales'!$G:$G,'REC_Sales'!$J:$J,REC_SALES_FCST!$B37,'REC_Sales'!$E:$E,REC_SALES_FCST!AM$4)/8</f>
        <v>0</v>
      </c>
      <c r="AN37" s="22"/>
      <c r="AO37" s="22">
        <f>SUMIFS('REC_Sales'!$G:$G,'REC_Sales'!$J:$J,REC_SALES_FCST!$B37,'REC_Sales'!$E:$E,REC_SALES_FCST!AO$4)/8</f>
        <v>0</v>
      </c>
      <c r="AP37" s="22">
        <f>SUMIFS('REC_Sales'!$G:$G,'REC_Sales'!$J:$J,REC_SALES_FCST!$B37,'REC_Sales'!$E:$E,REC_SALES_FCST!AP$4)/8</f>
        <v>0</v>
      </c>
      <c r="AQ37" s="22"/>
      <c r="AR37" s="22">
        <f>SUMIFS('REC_Sales'!$G:$G,'REC_Sales'!$J:$J,REC_SALES_FCST!$B37,'REC_Sales'!$E:$E,REC_SALES_FCST!AR$4)/8</f>
        <v>0</v>
      </c>
      <c r="AS37" s="22">
        <f>SUMIFS('REC_Sales'!$G:$G,'REC_Sales'!$J:$J,REC_SALES_FCST!$B37,'REC_Sales'!$E:$E,REC_SALES_FCST!AS$4)/8</f>
        <v>0</v>
      </c>
      <c r="AT37" s="22"/>
      <c r="AU37" s="22">
        <f>SUMIFS('REC_Sales'!$G:$G,'REC_Sales'!$J:$J,REC_SALES_FCST!$B37,'REC_Sales'!$E:$E,REC_SALES_FCST!AU$4)/8</f>
        <v>0</v>
      </c>
      <c r="AV37" s="22">
        <f>SUMIFS('REC_Sales'!$G:$G,'REC_Sales'!$J:$J,REC_SALES_FCST!$B37,'REC_Sales'!$E:$E,REC_SALES_FCST!AV$4)/8</f>
        <v>0</v>
      </c>
      <c r="AW37" s="22"/>
      <c r="AX37" s="22">
        <f>SUMIFS('REC_Sales'!$G:$G,'REC_Sales'!$J:$J,REC_SALES_FCST!$B37,'REC_Sales'!$E:$E,REC_SALES_FCST!AX$4)/8</f>
        <v>0</v>
      </c>
      <c r="AY37" s="22">
        <f>SUMIFS('REC_Sales'!$G:$G,'REC_Sales'!$J:$J,REC_SALES_FCST!$B37,'REC_Sales'!$E:$E,REC_SALES_FCST!AY$4)/8</f>
        <v>0</v>
      </c>
      <c r="AZ37" s="22"/>
      <c r="BA37" s="22">
        <f>SUMIFS('REC_Sales'!$G:$G,'REC_Sales'!$J:$J,REC_SALES_FCST!$B37,'REC_Sales'!$E:$E,REC_SALES_FCST!BA$4)/8</f>
        <v>0</v>
      </c>
      <c r="BB37" s="22">
        <f>SUMIFS('REC_Sales'!$G:$G,'REC_Sales'!$J:$J,REC_SALES_FCST!$B37,'REC_Sales'!$E:$E,REC_SALES_FCST!BB$4)/8</f>
        <v>0</v>
      </c>
      <c r="BC37" s="22"/>
      <c r="BD37" s="22">
        <f>SUMIFS('REC_Sales'!$G:$G,'REC_Sales'!$J:$J,REC_SALES_FCST!$B37,'REC_Sales'!$E:$E,REC_SALES_FCST!BD$4)/8</f>
        <v>0</v>
      </c>
      <c r="BE37" s="22">
        <f>SUMIFS('REC_Sales'!$G:$G,'REC_Sales'!$J:$J,REC_SALES_FCST!$B37,'REC_Sales'!$E:$E,REC_SALES_FCST!BE$4)/8</f>
        <v>0</v>
      </c>
      <c r="BF37" s="22"/>
      <c r="BG37" s="22">
        <f>SUMIFS('REC_Sales'!$G:$G,'REC_Sales'!$J:$J,REC_SALES_FCST!$B37,'REC_Sales'!$E:$E,REC_SALES_FCST!BG$4)/8</f>
        <v>0</v>
      </c>
      <c r="BH37" s="22">
        <f>SUMIFS('REC_Sales'!$G:$G,'REC_Sales'!$J:$J,REC_SALES_FCST!$B37,'REC_Sales'!$E:$E,REC_SALES_FCST!BH$4)/8</f>
        <v>0</v>
      </c>
      <c r="BI37" s="22"/>
      <c r="BJ37" s="22">
        <f>SUMIFS('REC_Sales'!$G:$G,'REC_Sales'!$J:$J,REC_SALES_FCST!$B37,'REC_Sales'!$E:$E,REC_SALES_FCST!BJ$4)/8</f>
        <v>0</v>
      </c>
      <c r="BK37" s="22">
        <f>SUMIFS('REC_Sales'!$G:$G,'REC_Sales'!$J:$J,REC_SALES_FCST!$B37,'REC_Sales'!$E:$E,REC_SALES_FCST!BK$4)/8</f>
        <v>0</v>
      </c>
      <c r="BL37" s="22"/>
      <c r="BM37" s="22">
        <f>SUMIFS('REC_Sales'!$G:$G,'REC_Sales'!$J:$J,REC_SALES_FCST!$B37,'REC_Sales'!$E:$E,REC_SALES_FCST!BM$4)/8</f>
        <v>0</v>
      </c>
      <c r="BN37" s="22">
        <f>SUMIFS('REC_Sales'!$G:$G,'REC_Sales'!$J:$J,REC_SALES_FCST!$B37,'REC_Sales'!$E:$E,REC_SALES_FCST!BN$4)/8</f>
        <v>0</v>
      </c>
      <c r="BO37" s="22"/>
      <c r="BP37" s="22">
        <f>SUMIFS('REC_Sales'!$G:$G,'REC_Sales'!$J:$J,REC_SALES_FCST!$B37,'REC_Sales'!$E:$E,REC_SALES_FCST!BP$4)/8</f>
        <v>0</v>
      </c>
      <c r="BQ37" s="22">
        <f>SUMIFS('REC_Sales'!$G:$G,'REC_Sales'!$J:$J,REC_SALES_FCST!$B37,'REC_Sales'!$E:$E,REC_SALES_FCST!BQ$4)/8</f>
        <v>0</v>
      </c>
      <c r="BR37" s="22"/>
      <c r="BS37" s="22">
        <f>SUMIFS('REC_Sales'!$G:$G,'REC_Sales'!$J:$J,REC_SALES_FCST!$B37,'REC_Sales'!$E:$E,REC_SALES_FCST!BS$4)/8</f>
        <v>0</v>
      </c>
      <c r="BT37" s="22">
        <f>SUMIFS('REC_Sales'!$G:$G,'REC_Sales'!$J:$J,REC_SALES_FCST!$B37,'REC_Sales'!$E:$E,REC_SALES_FCST!BT$4)/8</f>
        <v>0</v>
      </c>
      <c r="BU37" s="22"/>
      <c r="BV37" s="22">
        <f>SUMIFS('REC_Sales'!$G:$G,'REC_Sales'!$J:$J,REC_SALES_FCST!$B37,'REC_Sales'!$E:$E,REC_SALES_FCST!BV$4)/8</f>
        <v>0</v>
      </c>
      <c r="BW37" s="22">
        <f>SUMIFS('REC_Sales'!$G:$G,'REC_Sales'!$J:$J,REC_SALES_FCST!$B37,'REC_Sales'!$E:$E,REC_SALES_FCST!BW$4)/8</f>
        <v>0</v>
      </c>
      <c r="BX37" s="22"/>
      <c r="BY37" s="22">
        <f>SUMIFS('REC_Sales'!$G:$G,'REC_Sales'!$J:$J,REC_SALES_FCST!$B37,'REC_Sales'!$E:$E,REC_SALES_FCST!BY$4)/8</f>
        <v>0</v>
      </c>
      <c r="BZ37" s="22">
        <f>SUMIFS('REC_Sales'!$G:$G,'REC_Sales'!$J:$J,REC_SALES_FCST!$B37,'REC_Sales'!$E:$E,REC_SALES_FCST!BZ$4)/8</f>
        <v>0</v>
      </c>
      <c r="CA37" s="22"/>
      <c r="CB37" s="22">
        <f>SUMIFS('REC_Sales'!$G:$G,'REC_Sales'!$J:$J,REC_SALES_FCST!$B37,'REC_Sales'!$E:$E,REC_SALES_FCST!CB$4)/8</f>
        <v>0</v>
      </c>
      <c r="CC37" s="22">
        <f>SUMIFS('REC_Sales'!$G:$G,'REC_Sales'!$J:$J,REC_SALES_FCST!$B37,'REC_Sales'!$E:$E,REC_SALES_FCST!CC$4)/8</f>
        <v>0</v>
      </c>
      <c r="CD37" s="22"/>
      <c r="CE37" s="22">
        <f>SUMIFS('REC_Sales'!$G:$G,'REC_Sales'!$J:$J,REC_SALES_FCST!$B37,'REC_Sales'!$E:$E,REC_SALES_FCST!CE$4)/8</f>
        <v>0</v>
      </c>
      <c r="CF37" s="22">
        <f>SUMIFS('REC_Sales'!$G:$G,'REC_Sales'!$J:$J,REC_SALES_FCST!$B37,'REC_Sales'!$E:$E,REC_SALES_FCST!CF$4)/8</f>
        <v>0</v>
      </c>
      <c r="CG37" s="22"/>
      <c r="CH37" s="22">
        <f>SUMIFS('REC_Sales'!$G:$G,'REC_Sales'!$J:$J,REC_SALES_FCST!$B37,'REC_Sales'!$E:$E,REC_SALES_FCST!CH$4)/8</f>
        <v>0</v>
      </c>
      <c r="CI37" s="22">
        <f>SUMIFS('REC_Sales'!$G:$G,'REC_Sales'!$J:$J,REC_SALES_FCST!$B37,'REC_Sales'!$E:$E,REC_SALES_FCST!CI$4)/8</f>
        <v>0</v>
      </c>
      <c r="CJ37" s="22"/>
      <c r="CK37" s="22">
        <f>SUMIFS('REC_Sales'!$G:$G,'REC_Sales'!$J:$J,REC_SALES_FCST!$B37,'REC_Sales'!$E:$E,REC_SALES_FCST!CK$4)/8</f>
        <v>0</v>
      </c>
      <c r="CL37" s="22">
        <f>SUMIFS('REC_Sales'!$G:$G,'REC_Sales'!$J:$J,REC_SALES_FCST!$B37,'REC_Sales'!$E:$E,REC_SALES_FCST!CL$4)/8</f>
        <v>0</v>
      </c>
      <c r="CM37" s="22"/>
      <c r="CN37" s="22">
        <f>SUMIFS('REC_Sales'!$G:$G,'REC_Sales'!$J:$J,REC_SALES_FCST!$B37,'REC_Sales'!$E:$E,REC_SALES_FCST!CN$4)/8</f>
        <v>0</v>
      </c>
      <c r="CO37" s="22">
        <f>SUMIFS('REC_Sales'!$G:$G,'REC_Sales'!$J:$J,REC_SALES_FCST!$B37,'REC_Sales'!$E:$E,REC_SALES_FCST!CO$4)/8</f>
        <v>0</v>
      </c>
      <c r="CP37" s="22"/>
      <c r="CQ37" s="22">
        <f>SUMIFS('REC_Sales'!$G:$G,'REC_Sales'!$J:$J,REC_SALES_FCST!$B37,'REC_Sales'!$E:$E,REC_SALES_FCST!CQ$4)/8</f>
        <v>0</v>
      </c>
      <c r="CR37" s="22">
        <f>SUMIFS('REC_Sales'!$G:$G,'REC_Sales'!$J:$J,REC_SALES_FCST!$B37,'REC_Sales'!$E:$E,REC_SALES_FCST!CR$4)/8</f>
        <v>0</v>
      </c>
      <c r="CS37" s="22"/>
      <c r="CT37" s="22">
        <f>SUMIFS('REC_Sales'!$G:$G,'REC_Sales'!$J:$J,REC_SALES_FCST!$B37,'REC_Sales'!$E:$E,REC_SALES_FCST!CT$4)/8</f>
        <v>0</v>
      </c>
      <c r="CU37" s="22">
        <f>SUMIFS('REC_Sales'!$G:$G,'REC_Sales'!$J:$J,REC_SALES_FCST!$B37,'REC_Sales'!$E:$E,REC_SALES_FCST!CU$4)/8</f>
        <v>0</v>
      </c>
      <c r="CV37" s="22"/>
      <c r="CW37" s="22">
        <f>SUMIFS('REC_Sales'!$G:$G,'REC_Sales'!$J:$J,REC_SALES_FCST!$B37,'REC_Sales'!$E:$E,REC_SALES_FCST!CW$4)/8</f>
        <v>0</v>
      </c>
      <c r="CX37" s="22">
        <f>SUMIFS('REC_Sales'!$G:$G,'REC_Sales'!$J:$J,REC_SALES_FCST!$B37,'REC_Sales'!$E:$E,REC_SALES_FCST!CX$4)/8</f>
        <v>0</v>
      </c>
      <c r="CY37" s="22"/>
      <c r="CZ37" s="22">
        <f>SUMIFS('REC_Sales'!$G:$G,'REC_Sales'!$J:$J,REC_SALES_FCST!$B37,'REC_Sales'!$E:$E,REC_SALES_FCST!CZ$4)/8</f>
        <v>0</v>
      </c>
      <c r="DA37" s="22">
        <f>SUMIFS('REC_Sales'!$G:$G,'REC_Sales'!$J:$J,REC_SALES_FCST!$B37,'REC_Sales'!$E:$E,REC_SALES_FCST!DA$4)/8</f>
        <v>0</v>
      </c>
      <c r="DB37" s="22"/>
      <c r="DC37" s="22">
        <f>SUMIFS('REC_Sales'!$G:$G,'REC_Sales'!$J:$J,REC_SALES_FCST!$B37,'REC_Sales'!$E:$E,REC_SALES_FCST!DC$4)/8</f>
        <v>0</v>
      </c>
      <c r="DD37" s="22">
        <f>SUMIFS('REC_Sales'!$G:$G,'REC_Sales'!$J:$J,REC_SALES_FCST!$B37,'REC_Sales'!$E:$E,REC_SALES_FCST!DD$4)/8</f>
        <v>0</v>
      </c>
      <c r="DE37" s="22"/>
      <c r="DF37" s="22">
        <f>SUMIFS('REC_Sales'!$G:$G,'REC_Sales'!$J:$J,REC_SALES_FCST!$B37,'REC_Sales'!$E:$E,REC_SALES_FCST!DF$4)/8</f>
        <v>0</v>
      </c>
      <c r="DG37" s="22">
        <f>SUMIFS('REC_Sales'!$G:$G,'REC_Sales'!$J:$J,REC_SALES_FCST!$B37,'REC_Sales'!$E:$E,REC_SALES_FCST!DG$4)/8</f>
        <v>0</v>
      </c>
      <c r="DH37" s="22"/>
      <c r="DI37" s="22"/>
      <c r="DJ37" s="22"/>
      <c r="DK37" s="22"/>
      <c r="DL37" s="22"/>
      <c r="DM37" s="22"/>
      <c r="DN37" s="22"/>
      <c r="DO37" s="22"/>
      <c r="DP37" s="22"/>
      <c r="DQ37" s="22"/>
      <c r="DR37" s="22"/>
      <c r="DS37" s="22"/>
      <c r="DT37" s="22"/>
      <c r="DU37" s="22"/>
      <c r="DV37" s="22"/>
      <c r="DW37" s="22"/>
      <c r="DX37" s="22"/>
      <c r="DY37" s="22"/>
      <c r="DZ37" s="22"/>
      <c r="EA37" s="22"/>
      <c r="EB37" s="22"/>
      <c r="EC37" s="22"/>
      <c r="ED37" s="22"/>
      <c r="EE37" s="22"/>
      <c r="EF37" s="22"/>
      <c r="EG37" s="22"/>
      <c r="EH37" s="22"/>
      <c r="EI37" s="22"/>
      <c r="EJ37" s="22"/>
      <c r="EK37" s="22"/>
      <c r="EL37" s="22"/>
      <c r="EM37" s="22"/>
      <c r="EN37" s="22"/>
      <c r="EO37" s="22"/>
      <c r="EP37" s="22"/>
      <c r="EQ37" s="22"/>
      <c r="ER37" s="22"/>
      <c r="ES37" s="22"/>
      <c r="ET37" s="22"/>
      <c r="EU37" s="22"/>
      <c r="EV37" s="22"/>
      <c r="EW37" s="22"/>
      <c r="EX37" s="22"/>
      <c r="EY37" s="22"/>
      <c r="EZ37" s="22"/>
      <c r="FA37" s="22"/>
      <c r="FB37" s="22"/>
      <c r="FC37" s="22"/>
      <c r="FD37" s="22"/>
      <c r="FE37" s="22"/>
      <c r="FF37" s="22"/>
      <c r="FG37" s="22"/>
      <c r="FH37" s="22"/>
      <c r="FI37" s="22"/>
      <c r="FJ37" s="22"/>
      <c r="FK37" s="22"/>
      <c r="FL37" s="22"/>
      <c r="FM37" s="22"/>
      <c r="FN37" s="22"/>
      <c r="FO37" s="22"/>
      <c r="FP37" s="22"/>
      <c r="FQ37" s="22"/>
      <c r="FR37" s="22"/>
      <c r="FS37" s="22"/>
      <c r="FT37" s="22"/>
      <c r="FU37" s="22"/>
      <c r="FV37" s="22"/>
      <c r="FW37" s="22"/>
      <c r="FX37" s="22"/>
      <c r="FY37" s="22"/>
      <c r="FZ37" s="22"/>
      <c r="GA37" s="22"/>
      <c r="GB37" s="22"/>
      <c r="GC37" s="22"/>
      <c r="GD37" s="22"/>
      <c r="GE37" s="22"/>
      <c r="GF37" s="22"/>
      <c r="GG37" s="22"/>
      <c r="GH37" s="22"/>
      <c r="GI37" s="22"/>
      <c r="GJ37" s="22"/>
      <c r="GK37" s="22"/>
      <c r="GL37" s="22"/>
      <c r="GM37" s="22"/>
      <c r="GN37" s="22"/>
      <c r="GO37" s="22"/>
      <c r="GP37" s="22"/>
      <c r="GQ37" s="22"/>
      <c r="GR37" s="22"/>
      <c r="GS37" s="22"/>
      <c r="GT37" s="22"/>
      <c r="GU37" s="22"/>
      <c r="GV37" s="22"/>
      <c r="GW37" s="22"/>
      <c r="GX37" s="22"/>
      <c r="GY37" s="22"/>
      <c r="GZ37" s="22"/>
      <c r="HA37" s="22"/>
      <c r="HB37" s="22"/>
      <c r="HC37" s="22"/>
      <c r="HD37" s="22"/>
      <c r="HE37" s="22"/>
      <c r="HF37" s="22"/>
      <c r="HG37" s="22"/>
      <c r="HH37" s="22"/>
      <c r="HI37" s="22"/>
      <c r="HJ37" s="22"/>
      <c r="HK37" s="22"/>
      <c r="HL37" s="22"/>
      <c r="HM37" s="22"/>
      <c r="HN37" s="22"/>
      <c r="HO37" s="22"/>
      <c r="HP37" s="22"/>
      <c r="HQ37" s="22"/>
      <c r="HR37" s="22"/>
      <c r="HS37" s="22"/>
      <c r="HT37" s="22"/>
      <c r="HU37" s="22"/>
      <c r="HV37" s="22"/>
      <c r="HW37" s="22"/>
      <c r="HX37" s="22"/>
      <c r="HY37" s="22"/>
      <c r="HZ37" s="22"/>
      <c r="IA37" s="22"/>
      <c r="IB37" s="22"/>
      <c r="IC37" s="22"/>
      <c r="ID37" s="22"/>
      <c r="IE37" s="22"/>
      <c r="IF37" s="22"/>
      <c r="IG37" s="22"/>
      <c r="IH37" s="22"/>
      <c r="II37" s="22"/>
      <c r="IJ37" s="22"/>
      <c r="IK37" s="22"/>
      <c r="IL37" s="22"/>
      <c r="IM37" s="22"/>
      <c r="IN37" s="22"/>
      <c r="IO37" s="22"/>
      <c r="IP37" s="22"/>
      <c r="IQ37" s="22"/>
      <c r="IR37" s="22"/>
      <c r="IS37" s="22"/>
      <c r="IT37" s="22"/>
      <c r="IU37" s="22"/>
      <c r="IV37" s="22"/>
      <c r="IW37" s="22"/>
      <c r="IX37" s="22"/>
      <c r="IY37" s="22"/>
      <c r="IZ37" s="22"/>
      <c r="JA37" s="22"/>
      <c r="JB37" s="22"/>
      <c r="JC37" s="22"/>
      <c r="JD37" s="22"/>
      <c r="JE37" s="22"/>
      <c r="JF37" s="22"/>
      <c r="JG37" s="22"/>
      <c r="JH37" s="22"/>
      <c r="JI37" s="22"/>
      <c r="JJ37" s="22"/>
      <c r="JK37" s="22"/>
      <c r="JL37" s="22"/>
      <c r="JM37" s="22"/>
      <c r="JN37" s="22"/>
      <c r="JO37" s="22"/>
      <c r="JP37" s="22"/>
      <c r="JQ37" s="22"/>
      <c r="JR37" s="22"/>
      <c r="JS37" s="22"/>
      <c r="JT37" s="22"/>
      <c r="JU37" s="22"/>
      <c r="JV37" s="22"/>
      <c r="JW37" s="22"/>
      <c r="JX37" s="22"/>
      <c r="JY37" s="22"/>
      <c r="JZ37" s="22"/>
      <c r="KA37" s="22"/>
      <c r="KB37" s="22"/>
      <c r="KC37" s="22"/>
      <c r="KD37" s="22"/>
      <c r="KE37" s="22"/>
      <c r="KF37" s="22"/>
      <c r="KG37" s="22"/>
      <c r="KH37" s="22"/>
      <c r="KI37" s="22"/>
      <c r="KJ37" s="22"/>
      <c r="KK37" s="22"/>
      <c r="KL37" s="22"/>
      <c r="KM37" s="22"/>
      <c r="KN37" s="22"/>
      <c r="KO37" s="22"/>
      <c r="KP37" s="22"/>
      <c r="KQ37" s="22"/>
      <c r="KR37" s="22"/>
      <c r="KS37" s="22"/>
      <c r="KT37" s="22"/>
      <c r="KU37" s="22"/>
      <c r="KV37" s="22"/>
      <c r="KW37" s="22"/>
      <c r="KX37" s="22"/>
      <c r="KY37" s="22"/>
      <c r="KZ37" s="22"/>
      <c r="LA37" s="22"/>
      <c r="LB37" s="22"/>
      <c r="LC37" s="22"/>
      <c r="LD37" s="22"/>
      <c r="LE37" s="22"/>
      <c r="LF37" s="22"/>
      <c r="LG37" s="22"/>
      <c r="LH37" s="22"/>
      <c r="LI37" s="22"/>
      <c r="LJ37" s="22"/>
      <c r="LK37" s="22"/>
      <c r="LL37" s="22"/>
      <c r="LM37" s="22"/>
      <c r="LN37" s="22"/>
      <c r="LO37" s="22"/>
      <c r="LP37" s="22"/>
      <c r="LQ37" s="22"/>
      <c r="LR37" s="22"/>
      <c r="LS37" s="22"/>
      <c r="LT37" s="22"/>
      <c r="LU37" s="22"/>
      <c r="LV37" s="22"/>
      <c r="LW37" s="22"/>
      <c r="LX37" s="22"/>
      <c r="LY37" s="22"/>
      <c r="LZ37" s="22"/>
      <c r="MA37" s="22"/>
      <c r="MB37" s="22"/>
      <c r="MC37" s="22"/>
      <c r="MD37" s="22"/>
      <c r="ME37" s="22"/>
      <c r="MF37" s="22"/>
      <c r="MG37" s="22"/>
      <c r="MH37" s="22"/>
      <c r="MI37" s="22"/>
      <c r="MJ37" s="22"/>
      <c r="MK37" s="22"/>
      <c r="ML37" s="22"/>
      <c r="MM37" s="22"/>
      <c r="MN37" s="22"/>
      <c r="MO37" s="22"/>
      <c r="MP37" s="22"/>
      <c r="MQ37" s="22"/>
      <c r="MR37" s="22"/>
      <c r="MS37" s="22"/>
      <c r="MT37" s="22"/>
      <c r="MU37" s="22"/>
      <c r="MV37" s="22"/>
      <c r="MW37" s="22"/>
      <c r="MX37" s="22"/>
      <c r="MY37" s="22"/>
    </row>
    <row r="38" spans="1:363" x14ac:dyDescent="0.25">
      <c r="A38" s="175"/>
      <c r="B38" s="148" t="s">
        <v>354</v>
      </c>
      <c r="C38" s="9" t="s">
        <v>213</v>
      </c>
      <c r="D38" s="22"/>
      <c r="E38" s="22">
        <f>SUMIFS('REC_Sales'!$G:$G,'REC_Sales'!$J:$J,REC_SALES_FCST!$B38,'REC_Sales'!$E:$E,REC_SALES_FCST!E$4)/8</f>
        <v>834.25</v>
      </c>
      <c r="F38" s="22">
        <f>SUMIFS('REC_Sales'!$G:$G,'REC_Sales'!$J:$J,REC_SALES_FCST!$B38,'REC_Sales'!$E:$E,REC_SALES_FCST!F$4)/8</f>
        <v>834.25</v>
      </c>
      <c r="G38" s="22"/>
      <c r="H38" s="22">
        <f>SUMIFS('REC_Sales'!$G:$G,'REC_Sales'!$J:$J,REC_SALES_FCST!$B38,'REC_Sales'!$E:$E,REC_SALES_FCST!H$4)/8</f>
        <v>834.25</v>
      </c>
      <c r="I38" s="22">
        <f>SUMIFS('REC_Sales'!$G:$G,'REC_Sales'!$J:$J,REC_SALES_FCST!$B38,'REC_Sales'!$E:$E,REC_SALES_FCST!I$4)/8</f>
        <v>834.25</v>
      </c>
      <c r="J38" s="22"/>
      <c r="K38" s="22">
        <f>SUMIFS('REC_Sales'!$G:$G,'REC_Sales'!$J:$J,REC_SALES_FCST!$B38,'REC_Sales'!$E:$E,REC_SALES_FCST!K$4)/8</f>
        <v>834.25</v>
      </c>
      <c r="L38" s="22">
        <f>SUMIFS('REC_Sales'!$G:$G,'REC_Sales'!$J:$J,REC_SALES_FCST!$B38,'REC_Sales'!$E:$E,REC_SALES_FCST!L$4)/8</f>
        <v>834.25</v>
      </c>
      <c r="M38" s="22"/>
      <c r="N38" s="22">
        <f>SUMIFS('REC_Sales'!$G:$G,'REC_Sales'!$J:$J,REC_SALES_FCST!$B38,'REC_Sales'!$E:$E,REC_SALES_FCST!N$4)/8</f>
        <v>834.25</v>
      </c>
      <c r="O38" s="22">
        <f>SUMIFS('REC_Sales'!$G:$G,'REC_Sales'!$J:$J,REC_SALES_FCST!$B38,'REC_Sales'!$E:$E,REC_SALES_FCST!O$4)/8</f>
        <v>834.25</v>
      </c>
      <c r="P38" s="22"/>
      <c r="Q38" s="22">
        <f>SUMIFS('REC_Sales'!$G:$G,'REC_Sales'!$J:$J,REC_SALES_FCST!$B38,'REC_Sales'!$E:$E,REC_SALES_FCST!Q$4)/8</f>
        <v>0</v>
      </c>
      <c r="R38" s="22">
        <f>SUMIFS('REC_Sales'!$G:$G,'REC_Sales'!$J:$J,REC_SALES_FCST!$B38,'REC_Sales'!$E:$E,REC_SALES_FCST!R$4)/8</f>
        <v>0</v>
      </c>
      <c r="S38" s="22"/>
      <c r="T38" s="22">
        <f>SUMIFS('REC_Sales'!$G:$G,'REC_Sales'!$J:$J,REC_SALES_FCST!$B38,'REC_Sales'!$E:$E,REC_SALES_FCST!T$4)/8</f>
        <v>0</v>
      </c>
      <c r="U38" s="22">
        <f>SUMIFS('REC_Sales'!$G:$G,'REC_Sales'!$J:$J,REC_SALES_FCST!$B38,'REC_Sales'!$E:$E,REC_SALES_FCST!U$4)/8</f>
        <v>0</v>
      </c>
      <c r="V38" s="22"/>
      <c r="W38" s="22">
        <f>SUMIFS('REC_Sales'!$G:$G,'REC_Sales'!$J:$J,REC_SALES_FCST!$B38,'REC_Sales'!$E:$E,REC_SALES_FCST!W$4)/8</f>
        <v>0</v>
      </c>
      <c r="X38" s="22">
        <f>SUMIFS('REC_Sales'!$G:$G,'REC_Sales'!$J:$J,REC_SALES_FCST!$B38,'REC_Sales'!$E:$E,REC_SALES_FCST!X$4)/8</f>
        <v>0</v>
      </c>
      <c r="Y38" s="22"/>
      <c r="Z38" s="22">
        <f>SUMIFS('REC_Sales'!$G:$G,'REC_Sales'!$J:$J,REC_SALES_FCST!$B38,'REC_Sales'!$E:$E,REC_SALES_FCST!Z$4)/8</f>
        <v>0</v>
      </c>
      <c r="AA38" s="22">
        <f>SUMIFS('REC_Sales'!$G:$G,'REC_Sales'!$J:$J,REC_SALES_FCST!$B38,'REC_Sales'!$E:$E,REC_SALES_FCST!AA$4)/8</f>
        <v>0</v>
      </c>
      <c r="AB38" s="22"/>
      <c r="AC38" s="22">
        <f>SUMIFS('REC_Sales'!$G:$G,'REC_Sales'!$J:$J,REC_SALES_FCST!$B38,'REC_Sales'!$E:$E,REC_SALES_FCST!AC$4)/8</f>
        <v>0</v>
      </c>
      <c r="AD38" s="22">
        <f>SUMIFS('REC_Sales'!$G:$G,'REC_Sales'!$J:$J,REC_SALES_FCST!$B38,'REC_Sales'!$E:$E,REC_SALES_FCST!AD$4)/8</f>
        <v>0</v>
      </c>
      <c r="AE38" s="22"/>
      <c r="AF38" s="22">
        <f>SUMIFS('REC_Sales'!$G:$G,'REC_Sales'!$J:$J,REC_SALES_FCST!$B38,'REC_Sales'!$E:$E,REC_SALES_FCST!AF$4)/8</f>
        <v>0</v>
      </c>
      <c r="AG38" s="22">
        <f>SUMIFS('REC_Sales'!$G:$G,'REC_Sales'!$J:$J,REC_SALES_FCST!$B38,'REC_Sales'!$E:$E,REC_SALES_FCST!AG$4)/8</f>
        <v>0</v>
      </c>
      <c r="AH38" s="22"/>
      <c r="AI38" s="22">
        <f>SUMIFS('REC_Sales'!$G:$G,'REC_Sales'!$J:$J,REC_SALES_FCST!$B38,'REC_Sales'!$E:$E,REC_SALES_FCST!AI$4)/8</f>
        <v>0</v>
      </c>
      <c r="AJ38" s="22">
        <f>SUMIFS('REC_Sales'!$G:$G,'REC_Sales'!$J:$J,REC_SALES_FCST!$B38,'REC_Sales'!$E:$E,REC_SALES_FCST!AJ$4)/8</f>
        <v>0</v>
      </c>
      <c r="AK38" s="22"/>
      <c r="AL38" s="22">
        <f>SUMIFS('REC_Sales'!$G:$G,'REC_Sales'!$J:$J,REC_SALES_FCST!$B38,'REC_Sales'!$E:$E,REC_SALES_FCST!AL$4)/8</f>
        <v>0</v>
      </c>
      <c r="AM38" s="22">
        <f>SUMIFS('REC_Sales'!$G:$G,'REC_Sales'!$J:$J,REC_SALES_FCST!$B38,'REC_Sales'!$E:$E,REC_SALES_FCST!AM$4)/8</f>
        <v>0</v>
      </c>
      <c r="AN38" s="22"/>
      <c r="AO38" s="22">
        <f>SUMIFS('REC_Sales'!$G:$G,'REC_Sales'!$J:$J,REC_SALES_FCST!$B38,'REC_Sales'!$E:$E,REC_SALES_FCST!AO$4)/8</f>
        <v>0</v>
      </c>
      <c r="AP38" s="22">
        <f>SUMIFS('REC_Sales'!$G:$G,'REC_Sales'!$J:$J,REC_SALES_FCST!$B38,'REC_Sales'!$E:$E,REC_SALES_FCST!AP$4)/8</f>
        <v>0</v>
      </c>
      <c r="AQ38" s="22"/>
      <c r="AR38" s="22">
        <f>SUMIFS('REC_Sales'!$G:$G,'REC_Sales'!$J:$J,REC_SALES_FCST!$B38,'REC_Sales'!$E:$E,REC_SALES_FCST!AR$4)/8</f>
        <v>0</v>
      </c>
      <c r="AS38" s="22">
        <f>SUMIFS('REC_Sales'!$G:$G,'REC_Sales'!$J:$J,REC_SALES_FCST!$B38,'REC_Sales'!$E:$E,REC_SALES_FCST!AS$4)/8</f>
        <v>0</v>
      </c>
      <c r="AT38" s="22"/>
      <c r="AU38" s="22">
        <f>SUMIFS('REC_Sales'!$G:$G,'REC_Sales'!$J:$J,REC_SALES_FCST!$B38,'REC_Sales'!$E:$E,REC_SALES_FCST!AU$4)/8</f>
        <v>0</v>
      </c>
      <c r="AV38" s="22">
        <f>SUMIFS('REC_Sales'!$G:$G,'REC_Sales'!$J:$J,REC_SALES_FCST!$B38,'REC_Sales'!$E:$E,REC_SALES_FCST!AV$4)/8</f>
        <v>0</v>
      </c>
      <c r="AW38" s="22"/>
      <c r="AX38" s="22">
        <f>SUMIFS('REC_Sales'!$G:$G,'REC_Sales'!$J:$J,REC_SALES_FCST!$B38,'REC_Sales'!$E:$E,REC_SALES_FCST!AX$4)/8</f>
        <v>0</v>
      </c>
      <c r="AY38" s="22">
        <f>SUMIFS('REC_Sales'!$G:$G,'REC_Sales'!$J:$J,REC_SALES_FCST!$B38,'REC_Sales'!$E:$E,REC_SALES_FCST!AY$4)/8</f>
        <v>0</v>
      </c>
      <c r="AZ38" s="22"/>
      <c r="BA38" s="22">
        <f>SUMIFS('REC_Sales'!$G:$G,'REC_Sales'!$J:$J,REC_SALES_FCST!$B38,'REC_Sales'!$E:$E,REC_SALES_FCST!BA$4)/8</f>
        <v>0</v>
      </c>
      <c r="BB38" s="22">
        <f>SUMIFS('REC_Sales'!$G:$G,'REC_Sales'!$J:$J,REC_SALES_FCST!$B38,'REC_Sales'!$E:$E,REC_SALES_FCST!BB$4)/8</f>
        <v>0</v>
      </c>
      <c r="BC38" s="22"/>
      <c r="BD38" s="22">
        <f>SUMIFS('REC_Sales'!$G:$G,'REC_Sales'!$J:$J,REC_SALES_FCST!$B38,'REC_Sales'!$E:$E,REC_SALES_FCST!BD$4)/8</f>
        <v>0</v>
      </c>
      <c r="BE38" s="22">
        <f>SUMIFS('REC_Sales'!$G:$G,'REC_Sales'!$J:$J,REC_SALES_FCST!$B38,'REC_Sales'!$E:$E,REC_SALES_FCST!BE$4)/8</f>
        <v>0</v>
      </c>
      <c r="BF38" s="22"/>
      <c r="BG38" s="22">
        <f>SUMIFS('REC_Sales'!$G:$G,'REC_Sales'!$J:$J,REC_SALES_FCST!$B38,'REC_Sales'!$E:$E,REC_SALES_FCST!BG$4)/8</f>
        <v>0</v>
      </c>
      <c r="BH38" s="22">
        <f>SUMIFS('REC_Sales'!$G:$G,'REC_Sales'!$J:$J,REC_SALES_FCST!$B38,'REC_Sales'!$E:$E,REC_SALES_FCST!BH$4)/8</f>
        <v>0</v>
      </c>
      <c r="BI38" s="22"/>
      <c r="BJ38" s="22">
        <f>SUMIFS('REC_Sales'!$G:$G,'REC_Sales'!$J:$J,REC_SALES_FCST!$B38,'REC_Sales'!$E:$E,REC_SALES_FCST!BJ$4)/8</f>
        <v>0</v>
      </c>
      <c r="BK38" s="22">
        <f>SUMIFS('REC_Sales'!$G:$G,'REC_Sales'!$J:$J,REC_SALES_FCST!$B38,'REC_Sales'!$E:$E,REC_SALES_FCST!BK$4)/8</f>
        <v>0</v>
      </c>
      <c r="BL38" s="22"/>
      <c r="BM38" s="22">
        <f>SUMIFS('REC_Sales'!$G:$G,'REC_Sales'!$J:$J,REC_SALES_FCST!$B38,'REC_Sales'!$E:$E,REC_SALES_FCST!BM$4)/8</f>
        <v>0</v>
      </c>
      <c r="BN38" s="22">
        <f>SUMIFS('REC_Sales'!$G:$G,'REC_Sales'!$J:$J,REC_SALES_FCST!$B38,'REC_Sales'!$E:$E,REC_SALES_FCST!BN$4)/8</f>
        <v>0</v>
      </c>
      <c r="BO38" s="22"/>
      <c r="BP38" s="22">
        <f>SUMIFS('REC_Sales'!$G:$G,'REC_Sales'!$J:$J,REC_SALES_FCST!$B38,'REC_Sales'!$E:$E,REC_SALES_FCST!BP$4)/8</f>
        <v>0</v>
      </c>
      <c r="BQ38" s="22">
        <f>SUMIFS('REC_Sales'!$G:$G,'REC_Sales'!$J:$J,REC_SALES_FCST!$B38,'REC_Sales'!$E:$E,REC_SALES_FCST!BQ$4)/8</f>
        <v>0</v>
      </c>
      <c r="BR38" s="22"/>
      <c r="BS38" s="22">
        <f>SUMIFS('REC_Sales'!$G:$G,'REC_Sales'!$J:$J,REC_SALES_FCST!$B38,'REC_Sales'!$E:$E,REC_SALES_FCST!BS$4)/8</f>
        <v>0</v>
      </c>
      <c r="BT38" s="22">
        <f>SUMIFS('REC_Sales'!$G:$G,'REC_Sales'!$J:$J,REC_SALES_FCST!$B38,'REC_Sales'!$E:$E,REC_SALES_FCST!BT$4)/8</f>
        <v>0</v>
      </c>
      <c r="BU38" s="22"/>
      <c r="BV38" s="22">
        <f>SUMIFS('REC_Sales'!$G:$G,'REC_Sales'!$J:$J,REC_SALES_FCST!$B38,'REC_Sales'!$E:$E,REC_SALES_FCST!BV$4)/8</f>
        <v>0</v>
      </c>
      <c r="BW38" s="22">
        <f>SUMIFS('REC_Sales'!$G:$G,'REC_Sales'!$J:$J,REC_SALES_FCST!$B38,'REC_Sales'!$E:$E,REC_SALES_FCST!BW$4)/8</f>
        <v>0</v>
      </c>
      <c r="BX38" s="22"/>
      <c r="BY38" s="22">
        <f>SUMIFS('REC_Sales'!$G:$G,'REC_Sales'!$J:$J,REC_SALES_FCST!$B38,'REC_Sales'!$E:$E,REC_SALES_FCST!BY$4)/8</f>
        <v>0</v>
      </c>
      <c r="BZ38" s="22">
        <f>SUMIFS('REC_Sales'!$G:$G,'REC_Sales'!$J:$J,REC_SALES_FCST!$B38,'REC_Sales'!$E:$E,REC_SALES_FCST!BZ$4)/8</f>
        <v>0</v>
      </c>
      <c r="CA38" s="22"/>
      <c r="CB38" s="22">
        <f>SUMIFS('REC_Sales'!$G:$G,'REC_Sales'!$J:$J,REC_SALES_FCST!$B38,'REC_Sales'!$E:$E,REC_SALES_FCST!CB$4)/8</f>
        <v>0</v>
      </c>
      <c r="CC38" s="22">
        <f>SUMIFS('REC_Sales'!$G:$G,'REC_Sales'!$J:$J,REC_SALES_FCST!$B38,'REC_Sales'!$E:$E,REC_SALES_FCST!CC$4)/8</f>
        <v>0</v>
      </c>
      <c r="CD38" s="22"/>
      <c r="CE38" s="22">
        <f>SUMIFS('REC_Sales'!$G:$G,'REC_Sales'!$J:$J,REC_SALES_FCST!$B38,'REC_Sales'!$E:$E,REC_SALES_FCST!CE$4)/8</f>
        <v>0</v>
      </c>
      <c r="CF38" s="22">
        <f>SUMIFS('REC_Sales'!$G:$G,'REC_Sales'!$J:$J,REC_SALES_FCST!$B38,'REC_Sales'!$E:$E,REC_SALES_FCST!CF$4)/8</f>
        <v>0</v>
      </c>
      <c r="CG38" s="22"/>
      <c r="CH38" s="22">
        <f>SUMIFS('REC_Sales'!$G:$G,'REC_Sales'!$J:$J,REC_SALES_FCST!$B38,'REC_Sales'!$E:$E,REC_SALES_FCST!CH$4)/8</f>
        <v>0</v>
      </c>
      <c r="CI38" s="22">
        <f>SUMIFS('REC_Sales'!$G:$G,'REC_Sales'!$J:$J,REC_SALES_FCST!$B38,'REC_Sales'!$E:$E,REC_SALES_FCST!CI$4)/8</f>
        <v>0</v>
      </c>
      <c r="CJ38" s="22"/>
      <c r="CK38" s="22">
        <f>SUMIFS('REC_Sales'!$G:$G,'REC_Sales'!$J:$J,REC_SALES_FCST!$B38,'REC_Sales'!$E:$E,REC_SALES_FCST!CK$4)/8</f>
        <v>0</v>
      </c>
      <c r="CL38" s="22">
        <f>SUMIFS('REC_Sales'!$G:$G,'REC_Sales'!$J:$J,REC_SALES_FCST!$B38,'REC_Sales'!$E:$E,REC_SALES_FCST!CL$4)/8</f>
        <v>0</v>
      </c>
      <c r="CM38" s="22"/>
      <c r="CN38" s="22">
        <f>SUMIFS('REC_Sales'!$G:$G,'REC_Sales'!$J:$J,REC_SALES_FCST!$B38,'REC_Sales'!$E:$E,REC_SALES_FCST!CN$4)/8</f>
        <v>0</v>
      </c>
      <c r="CO38" s="22">
        <f>SUMIFS('REC_Sales'!$G:$G,'REC_Sales'!$J:$J,REC_SALES_FCST!$B38,'REC_Sales'!$E:$E,REC_SALES_FCST!CO$4)/8</f>
        <v>0</v>
      </c>
      <c r="CP38" s="22"/>
      <c r="CQ38" s="22">
        <f>SUMIFS('REC_Sales'!$G:$G,'REC_Sales'!$J:$J,REC_SALES_FCST!$B38,'REC_Sales'!$E:$E,REC_SALES_FCST!CQ$4)/8</f>
        <v>0</v>
      </c>
      <c r="CR38" s="22">
        <f>SUMIFS('REC_Sales'!$G:$G,'REC_Sales'!$J:$J,REC_SALES_FCST!$B38,'REC_Sales'!$E:$E,REC_SALES_FCST!CR$4)/8</f>
        <v>0</v>
      </c>
      <c r="CS38" s="22"/>
      <c r="CT38" s="22">
        <f>SUMIFS('REC_Sales'!$G:$G,'REC_Sales'!$J:$J,REC_SALES_FCST!$B38,'REC_Sales'!$E:$E,REC_SALES_FCST!CT$4)/8</f>
        <v>0</v>
      </c>
      <c r="CU38" s="22">
        <f>SUMIFS('REC_Sales'!$G:$G,'REC_Sales'!$J:$J,REC_SALES_FCST!$B38,'REC_Sales'!$E:$E,REC_SALES_FCST!CU$4)/8</f>
        <v>0</v>
      </c>
      <c r="CV38" s="22"/>
      <c r="CW38" s="22">
        <f>SUMIFS('REC_Sales'!$G:$G,'REC_Sales'!$J:$J,REC_SALES_FCST!$B38,'REC_Sales'!$E:$E,REC_SALES_FCST!CW$4)/8</f>
        <v>0</v>
      </c>
      <c r="CX38" s="22">
        <f>SUMIFS('REC_Sales'!$G:$G,'REC_Sales'!$J:$J,REC_SALES_FCST!$B38,'REC_Sales'!$E:$E,REC_SALES_FCST!CX$4)/8</f>
        <v>0</v>
      </c>
      <c r="CY38" s="22"/>
      <c r="CZ38" s="22">
        <f>SUMIFS('REC_Sales'!$G:$G,'REC_Sales'!$J:$J,REC_SALES_FCST!$B38,'REC_Sales'!$E:$E,REC_SALES_FCST!CZ$4)/8</f>
        <v>0</v>
      </c>
      <c r="DA38" s="22">
        <f>SUMIFS('REC_Sales'!$G:$G,'REC_Sales'!$J:$J,REC_SALES_FCST!$B38,'REC_Sales'!$E:$E,REC_SALES_FCST!DA$4)/8</f>
        <v>0</v>
      </c>
      <c r="DB38" s="22"/>
      <c r="DC38" s="22">
        <f>SUMIFS('REC_Sales'!$G:$G,'REC_Sales'!$J:$J,REC_SALES_FCST!$B38,'REC_Sales'!$E:$E,REC_SALES_FCST!DC$4)/8</f>
        <v>0</v>
      </c>
      <c r="DD38" s="22">
        <f>SUMIFS('REC_Sales'!$G:$G,'REC_Sales'!$J:$J,REC_SALES_FCST!$B38,'REC_Sales'!$E:$E,REC_SALES_FCST!DD$4)/8</f>
        <v>0</v>
      </c>
      <c r="DE38" s="22"/>
      <c r="DF38" s="22">
        <f>SUMIFS('REC_Sales'!$G:$G,'REC_Sales'!$J:$J,REC_SALES_FCST!$B38,'REC_Sales'!$E:$E,REC_SALES_FCST!DF$4)/8</f>
        <v>0</v>
      </c>
      <c r="DG38" s="22">
        <f>SUMIFS('REC_Sales'!$G:$G,'REC_Sales'!$J:$J,REC_SALES_FCST!$B38,'REC_Sales'!$E:$E,REC_SALES_FCST!DG$4)/8</f>
        <v>0</v>
      </c>
      <c r="DH38" s="22"/>
      <c r="DI38" s="22"/>
      <c r="DJ38" s="22"/>
      <c r="DK38" s="22"/>
      <c r="DL38" s="22"/>
      <c r="DM38" s="22"/>
      <c r="DN38" s="22"/>
      <c r="DO38" s="22"/>
      <c r="DP38" s="22"/>
      <c r="DQ38" s="22"/>
      <c r="DR38" s="22"/>
      <c r="DS38" s="22"/>
      <c r="DT38" s="22"/>
      <c r="DU38" s="22"/>
      <c r="DV38" s="22"/>
      <c r="DW38" s="22"/>
      <c r="DX38" s="22"/>
      <c r="DY38" s="22"/>
      <c r="DZ38" s="22"/>
      <c r="EA38" s="22"/>
      <c r="EB38" s="22"/>
      <c r="EC38" s="22"/>
      <c r="ED38" s="22"/>
      <c r="EE38" s="22"/>
      <c r="EF38" s="22"/>
      <c r="EG38" s="22"/>
      <c r="EH38" s="22"/>
      <c r="EI38" s="22"/>
      <c r="EJ38" s="22"/>
      <c r="EK38" s="22"/>
      <c r="EL38" s="22"/>
      <c r="EM38" s="22"/>
      <c r="EN38" s="22"/>
      <c r="EO38" s="22"/>
      <c r="EP38" s="22"/>
      <c r="EQ38" s="22"/>
      <c r="ER38" s="22"/>
      <c r="ES38" s="22"/>
      <c r="ET38" s="22"/>
      <c r="EU38" s="22"/>
      <c r="EV38" s="22"/>
      <c r="EW38" s="22"/>
      <c r="EX38" s="22"/>
      <c r="EY38" s="22"/>
      <c r="EZ38" s="22"/>
      <c r="FA38" s="22"/>
      <c r="FB38" s="22"/>
      <c r="FC38" s="22"/>
      <c r="FD38" s="22"/>
      <c r="FE38" s="22"/>
      <c r="FF38" s="22"/>
      <c r="FG38" s="22"/>
      <c r="FH38" s="22"/>
      <c r="FI38" s="22"/>
      <c r="FJ38" s="22"/>
      <c r="FK38" s="22"/>
      <c r="FL38" s="22"/>
      <c r="FM38" s="22"/>
      <c r="FN38" s="22"/>
      <c r="FO38" s="22"/>
      <c r="FP38" s="22"/>
      <c r="FQ38" s="22"/>
      <c r="FR38" s="22"/>
      <c r="FS38" s="22"/>
      <c r="FT38" s="22"/>
      <c r="FU38" s="22"/>
      <c r="FV38" s="22"/>
      <c r="FW38" s="22"/>
      <c r="FX38" s="22"/>
      <c r="FY38" s="22"/>
      <c r="FZ38" s="22"/>
      <c r="GA38" s="22"/>
      <c r="GB38" s="22"/>
      <c r="GC38" s="22"/>
      <c r="GD38" s="22"/>
      <c r="GE38" s="22"/>
      <c r="GF38" s="22"/>
      <c r="GG38" s="22"/>
      <c r="GH38" s="22"/>
      <c r="GI38" s="22"/>
      <c r="GJ38" s="22"/>
      <c r="GK38" s="22"/>
      <c r="GL38" s="22"/>
      <c r="GM38" s="22"/>
      <c r="GN38" s="22"/>
      <c r="GO38" s="22"/>
      <c r="GP38" s="22"/>
      <c r="GQ38" s="22"/>
      <c r="GR38" s="22"/>
      <c r="GS38" s="22"/>
      <c r="GT38" s="22"/>
      <c r="GU38" s="22"/>
      <c r="GV38" s="22"/>
      <c r="GW38" s="22"/>
      <c r="GX38" s="22"/>
      <c r="GY38" s="22"/>
      <c r="GZ38" s="22"/>
      <c r="HA38" s="22"/>
      <c r="HB38" s="22"/>
      <c r="HC38" s="22"/>
      <c r="HD38" s="22"/>
      <c r="HE38" s="22"/>
      <c r="HF38" s="22"/>
      <c r="HG38" s="22"/>
      <c r="HH38" s="22"/>
      <c r="HI38" s="22"/>
      <c r="HJ38" s="22"/>
      <c r="HK38" s="22"/>
      <c r="HL38" s="22"/>
      <c r="HM38" s="22"/>
      <c r="HN38" s="22"/>
      <c r="HO38" s="22"/>
      <c r="HP38" s="22"/>
      <c r="HQ38" s="22"/>
      <c r="HR38" s="22"/>
      <c r="HS38" s="22"/>
      <c r="HT38" s="22"/>
      <c r="HU38" s="22"/>
      <c r="HV38" s="22"/>
      <c r="HW38" s="22"/>
      <c r="HX38" s="22"/>
      <c r="HY38" s="22"/>
      <c r="HZ38" s="22"/>
      <c r="IA38" s="22"/>
      <c r="IB38" s="22"/>
      <c r="IC38" s="22"/>
      <c r="ID38" s="22"/>
      <c r="IE38" s="22"/>
      <c r="IF38" s="22"/>
      <c r="IG38" s="22"/>
      <c r="IH38" s="22"/>
      <c r="II38" s="22"/>
      <c r="IJ38" s="22"/>
      <c r="IK38" s="22"/>
      <c r="IL38" s="22"/>
      <c r="IM38" s="22"/>
      <c r="IN38" s="22"/>
      <c r="IO38" s="22"/>
      <c r="IP38" s="22"/>
      <c r="IQ38" s="22"/>
      <c r="IR38" s="22"/>
      <c r="IS38" s="22"/>
      <c r="IT38" s="22"/>
      <c r="IU38" s="22"/>
      <c r="IV38" s="22"/>
      <c r="IW38" s="22"/>
      <c r="IX38" s="22"/>
      <c r="IY38" s="22"/>
      <c r="IZ38" s="22"/>
      <c r="JA38" s="22"/>
      <c r="JB38" s="22"/>
      <c r="JC38" s="22"/>
      <c r="JD38" s="22"/>
      <c r="JE38" s="22"/>
      <c r="JF38" s="22"/>
      <c r="JG38" s="22"/>
      <c r="JH38" s="22"/>
      <c r="JI38" s="22"/>
      <c r="JJ38" s="22"/>
      <c r="JK38" s="22"/>
      <c r="JL38" s="22"/>
      <c r="JM38" s="22"/>
      <c r="JN38" s="22"/>
      <c r="JO38" s="22"/>
      <c r="JP38" s="22"/>
      <c r="JQ38" s="22"/>
      <c r="JR38" s="22"/>
      <c r="JS38" s="22"/>
      <c r="JT38" s="22"/>
      <c r="JU38" s="22"/>
      <c r="JV38" s="22"/>
      <c r="JW38" s="22"/>
      <c r="JX38" s="22"/>
      <c r="JY38" s="22"/>
      <c r="JZ38" s="22"/>
      <c r="KA38" s="22"/>
      <c r="KB38" s="22"/>
      <c r="KC38" s="22"/>
      <c r="KD38" s="22"/>
      <c r="KE38" s="22"/>
      <c r="KF38" s="22"/>
      <c r="KG38" s="22"/>
      <c r="KH38" s="22"/>
      <c r="KI38" s="22"/>
      <c r="KJ38" s="22"/>
      <c r="KK38" s="22"/>
      <c r="KL38" s="22"/>
      <c r="KM38" s="22"/>
      <c r="KN38" s="22"/>
      <c r="KO38" s="22"/>
      <c r="KP38" s="22"/>
      <c r="KQ38" s="22"/>
      <c r="KR38" s="22"/>
      <c r="KS38" s="22"/>
      <c r="KT38" s="22"/>
      <c r="KU38" s="22"/>
      <c r="KV38" s="22"/>
      <c r="KW38" s="22"/>
      <c r="KX38" s="22"/>
      <c r="KY38" s="22"/>
      <c r="KZ38" s="22"/>
      <c r="LA38" s="22"/>
      <c r="LB38" s="22"/>
      <c r="LC38" s="22"/>
      <c r="LD38" s="22"/>
      <c r="LE38" s="22"/>
      <c r="LF38" s="22"/>
      <c r="LG38" s="22"/>
      <c r="LH38" s="22"/>
      <c r="LI38" s="22"/>
      <c r="LJ38" s="22"/>
      <c r="LK38" s="22"/>
      <c r="LL38" s="22"/>
      <c r="LM38" s="22"/>
      <c r="LN38" s="22"/>
      <c r="LO38" s="22"/>
      <c r="LP38" s="22"/>
      <c r="LQ38" s="22"/>
      <c r="LR38" s="22"/>
      <c r="LS38" s="22"/>
      <c r="LT38" s="22"/>
      <c r="LU38" s="22"/>
      <c r="LV38" s="22"/>
      <c r="LW38" s="22"/>
      <c r="LX38" s="22"/>
      <c r="LY38" s="22"/>
      <c r="LZ38" s="22"/>
      <c r="MA38" s="22"/>
      <c r="MB38" s="22"/>
      <c r="MC38" s="22"/>
      <c r="MD38" s="22"/>
      <c r="ME38" s="22"/>
      <c r="MF38" s="22"/>
      <c r="MG38" s="22"/>
      <c r="MH38" s="22"/>
      <c r="MI38" s="22"/>
      <c r="MJ38" s="22"/>
      <c r="MK38" s="22"/>
      <c r="ML38" s="22"/>
      <c r="MM38" s="22"/>
      <c r="MN38" s="22"/>
      <c r="MO38" s="22"/>
      <c r="MP38" s="22"/>
      <c r="MQ38" s="22"/>
      <c r="MR38" s="22"/>
      <c r="MS38" s="22"/>
      <c r="MT38" s="22"/>
      <c r="MU38" s="22"/>
      <c r="MV38" s="22"/>
      <c r="MW38" s="22"/>
      <c r="MX38" s="22"/>
      <c r="MY38" s="22"/>
    </row>
    <row r="39" spans="1:363" ht="15.75" thickBot="1" x14ac:dyDescent="0.3">
      <c r="A39" s="175"/>
      <c r="B39" s="78" t="s">
        <v>355</v>
      </c>
      <c r="C39" s="4" t="s">
        <v>211</v>
      </c>
      <c r="D39" s="22"/>
      <c r="E39" s="22">
        <f>SUMIFS('REC_Sales'!$G:$G,'REC_Sales'!$J:$J,REC_SALES_FCST!$B39,'REC_Sales'!$E:$E,REC_SALES_FCST!E$4)/8</f>
        <v>410</v>
      </c>
      <c r="F39" s="22">
        <f>SUMIFS('REC_Sales'!$G:$G,'REC_Sales'!$J:$J,REC_SALES_FCST!$B39,'REC_Sales'!$E:$E,REC_SALES_FCST!F$4)/8</f>
        <v>410</v>
      </c>
      <c r="G39" s="22"/>
      <c r="H39" s="22">
        <f>SUMIFS('REC_Sales'!$G:$G,'REC_Sales'!$J:$J,REC_SALES_FCST!$B39,'REC_Sales'!$E:$E,REC_SALES_FCST!H$4)/8</f>
        <v>410</v>
      </c>
      <c r="I39" s="22">
        <f>SUMIFS('REC_Sales'!$G:$G,'REC_Sales'!$J:$J,REC_SALES_FCST!$B39,'REC_Sales'!$E:$E,REC_SALES_FCST!I$4)/8</f>
        <v>410</v>
      </c>
      <c r="J39" s="22"/>
      <c r="K39" s="22">
        <f>SUMIFS('REC_Sales'!$G:$G,'REC_Sales'!$J:$J,REC_SALES_FCST!$B39,'REC_Sales'!$E:$E,REC_SALES_FCST!K$4)/8</f>
        <v>410</v>
      </c>
      <c r="L39" s="22">
        <f>SUMIFS('REC_Sales'!$G:$G,'REC_Sales'!$J:$J,REC_SALES_FCST!$B39,'REC_Sales'!$E:$E,REC_SALES_FCST!L$4)/8</f>
        <v>410</v>
      </c>
      <c r="M39" s="22"/>
      <c r="N39" s="22">
        <f>SUMIFS('REC_Sales'!$G:$G,'REC_Sales'!$J:$J,REC_SALES_FCST!$B39,'REC_Sales'!$E:$E,REC_SALES_FCST!N$4)/8</f>
        <v>410</v>
      </c>
      <c r="O39" s="22">
        <f>SUMIFS('REC_Sales'!$G:$G,'REC_Sales'!$J:$J,REC_SALES_FCST!$B39,'REC_Sales'!$E:$E,REC_SALES_FCST!O$4)/8</f>
        <v>410</v>
      </c>
      <c r="P39" s="22"/>
      <c r="Q39" s="22">
        <f>SUMIFS('REC_Sales'!$G:$G,'REC_Sales'!$J:$J,REC_SALES_FCST!$B39,'REC_Sales'!$E:$E,REC_SALES_FCST!Q$4)/8</f>
        <v>0</v>
      </c>
      <c r="R39" s="22">
        <f>SUMIFS('REC_Sales'!$G:$G,'REC_Sales'!$J:$J,REC_SALES_FCST!$B39,'REC_Sales'!$E:$E,REC_SALES_FCST!R$4)/8</f>
        <v>0</v>
      </c>
      <c r="S39" s="22"/>
      <c r="T39" s="22">
        <f>SUMIFS('REC_Sales'!$G:$G,'REC_Sales'!$J:$J,REC_SALES_FCST!$B39,'REC_Sales'!$E:$E,REC_SALES_FCST!T$4)/8</f>
        <v>0</v>
      </c>
      <c r="U39" s="22">
        <f>SUMIFS('REC_Sales'!$G:$G,'REC_Sales'!$J:$J,REC_SALES_FCST!$B39,'REC_Sales'!$E:$E,REC_SALES_FCST!U$4)/8</f>
        <v>0</v>
      </c>
      <c r="V39" s="22"/>
      <c r="W39" s="22">
        <f>SUMIFS('REC_Sales'!$G:$G,'REC_Sales'!$J:$J,REC_SALES_FCST!$B39,'REC_Sales'!$E:$E,REC_SALES_FCST!W$4)/8</f>
        <v>0</v>
      </c>
      <c r="X39" s="22">
        <f>SUMIFS('REC_Sales'!$G:$G,'REC_Sales'!$J:$J,REC_SALES_FCST!$B39,'REC_Sales'!$E:$E,REC_SALES_FCST!X$4)/8</f>
        <v>0</v>
      </c>
      <c r="Y39" s="22"/>
      <c r="Z39" s="22">
        <f>SUMIFS('REC_Sales'!$G:$G,'REC_Sales'!$J:$J,REC_SALES_FCST!$B39,'REC_Sales'!$E:$E,REC_SALES_FCST!Z$4)/8</f>
        <v>0</v>
      </c>
      <c r="AA39" s="22">
        <f>SUMIFS('REC_Sales'!$G:$G,'REC_Sales'!$J:$J,REC_SALES_FCST!$B39,'REC_Sales'!$E:$E,REC_SALES_FCST!AA$4)/8</f>
        <v>0</v>
      </c>
      <c r="AB39" s="22"/>
      <c r="AC39" s="22">
        <f>SUMIFS('REC_Sales'!$G:$G,'REC_Sales'!$J:$J,REC_SALES_FCST!$B39,'REC_Sales'!$E:$E,REC_SALES_FCST!AC$4)/8</f>
        <v>0</v>
      </c>
      <c r="AD39" s="22">
        <f>SUMIFS('REC_Sales'!$G:$G,'REC_Sales'!$J:$J,REC_SALES_FCST!$B39,'REC_Sales'!$E:$E,REC_SALES_FCST!AD$4)/8</f>
        <v>0</v>
      </c>
      <c r="AE39" s="22"/>
      <c r="AF39" s="22">
        <f>SUMIFS('REC_Sales'!$G:$G,'REC_Sales'!$J:$J,REC_SALES_FCST!$B39,'REC_Sales'!$E:$E,REC_SALES_FCST!AF$4)/8</f>
        <v>0</v>
      </c>
      <c r="AG39" s="22">
        <f>SUMIFS('REC_Sales'!$G:$G,'REC_Sales'!$J:$J,REC_SALES_FCST!$B39,'REC_Sales'!$E:$E,REC_SALES_FCST!AG$4)/8</f>
        <v>0</v>
      </c>
      <c r="AH39" s="22"/>
      <c r="AI39" s="22">
        <f>SUMIFS('REC_Sales'!$G:$G,'REC_Sales'!$J:$J,REC_SALES_FCST!$B39,'REC_Sales'!$E:$E,REC_SALES_FCST!AI$4)/8</f>
        <v>0</v>
      </c>
      <c r="AJ39" s="22">
        <f>SUMIFS('REC_Sales'!$G:$G,'REC_Sales'!$J:$J,REC_SALES_FCST!$B39,'REC_Sales'!$E:$E,REC_SALES_FCST!AJ$4)/8</f>
        <v>0</v>
      </c>
      <c r="AK39" s="22"/>
      <c r="AL39" s="22">
        <f>SUMIFS('REC_Sales'!$G:$G,'REC_Sales'!$J:$J,REC_SALES_FCST!$B39,'REC_Sales'!$E:$E,REC_SALES_FCST!AL$4)/8</f>
        <v>0</v>
      </c>
      <c r="AM39" s="22">
        <f>SUMIFS('REC_Sales'!$G:$G,'REC_Sales'!$J:$J,REC_SALES_FCST!$B39,'REC_Sales'!$E:$E,REC_SALES_FCST!AM$4)/8</f>
        <v>0</v>
      </c>
      <c r="AN39" s="22"/>
      <c r="AO39" s="22">
        <f>SUMIFS('REC_Sales'!$G:$G,'REC_Sales'!$J:$J,REC_SALES_FCST!$B39,'REC_Sales'!$E:$E,REC_SALES_FCST!AO$4)/8</f>
        <v>0</v>
      </c>
      <c r="AP39" s="22">
        <f>SUMIFS('REC_Sales'!$G:$G,'REC_Sales'!$J:$J,REC_SALES_FCST!$B39,'REC_Sales'!$E:$E,REC_SALES_FCST!AP$4)/8</f>
        <v>0</v>
      </c>
      <c r="AQ39" s="22"/>
      <c r="AR39" s="22">
        <f>SUMIFS('REC_Sales'!$G:$G,'REC_Sales'!$J:$J,REC_SALES_FCST!$B39,'REC_Sales'!$E:$E,REC_SALES_FCST!AR$4)/8</f>
        <v>0</v>
      </c>
      <c r="AS39" s="22">
        <f>SUMIFS('REC_Sales'!$G:$G,'REC_Sales'!$J:$J,REC_SALES_FCST!$B39,'REC_Sales'!$E:$E,REC_SALES_FCST!AS$4)/8</f>
        <v>0</v>
      </c>
      <c r="AT39" s="22"/>
      <c r="AU39" s="22">
        <f>SUMIFS('REC_Sales'!$G:$G,'REC_Sales'!$J:$J,REC_SALES_FCST!$B39,'REC_Sales'!$E:$E,REC_SALES_FCST!AU$4)/8</f>
        <v>0</v>
      </c>
      <c r="AV39" s="22">
        <f>SUMIFS('REC_Sales'!$G:$G,'REC_Sales'!$J:$J,REC_SALES_FCST!$B39,'REC_Sales'!$E:$E,REC_SALES_FCST!AV$4)/8</f>
        <v>0</v>
      </c>
      <c r="AW39" s="22"/>
      <c r="AX39" s="22">
        <f>SUMIFS('REC_Sales'!$G:$G,'REC_Sales'!$J:$J,REC_SALES_FCST!$B39,'REC_Sales'!$E:$E,REC_SALES_FCST!AX$4)/8</f>
        <v>0</v>
      </c>
      <c r="AY39" s="22">
        <f>SUMIFS('REC_Sales'!$G:$G,'REC_Sales'!$J:$J,REC_SALES_FCST!$B39,'REC_Sales'!$E:$E,REC_SALES_FCST!AY$4)/8</f>
        <v>0</v>
      </c>
      <c r="AZ39" s="22"/>
      <c r="BA39" s="22">
        <f>SUMIFS('REC_Sales'!$G:$G,'REC_Sales'!$J:$J,REC_SALES_FCST!$B39,'REC_Sales'!$E:$E,REC_SALES_FCST!BA$4)/8</f>
        <v>0</v>
      </c>
      <c r="BB39" s="22">
        <f>SUMIFS('REC_Sales'!$G:$G,'REC_Sales'!$J:$J,REC_SALES_FCST!$B39,'REC_Sales'!$E:$E,REC_SALES_FCST!BB$4)/8</f>
        <v>0</v>
      </c>
      <c r="BC39" s="22"/>
      <c r="BD39" s="22">
        <f>SUMIFS('REC_Sales'!$G:$G,'REC_Sales'!$J:$J,REC_SALES_FCST!$B39,'REC_Sales'!$E:$E,REC_SALES_FCST!BD$4)/8</f>
        <v>0</v>
      </c>
      <c r="BE39" s="22">
        <f>SUMIFS('REC_Sales'!$G:$G,'REC_Sales'!$J:$J,REC_SALES_FCST!$B39,'REC_Sales'!$E:$E,REC_SALES_FCST!BE$4)/8</f>
        <v>0</v>
      </c>
      <c r="BF39" s="22"/>
      <c r="BG39" s="22">
        <f>SUMIFS('REC_Sales'!$G:$G,'REC_Sales'!$J:$J,REC_SALES_FCST!$B39,'REC_Sales'!$E:$E,REC_SALES_FCST!BG$4)/8</f>
        <v>0</v>
      </c>
      <c r="BH39" s="22">
        <f>SUMIFS('REC_Sales'!$G:$G,'REC_Sales'!$J:$J,REC_SALES_FCST!$B39,'REC_Sales'!$E:$E,REC_SALES_FCST!BH$4)/8</f>
        <v>0</v>
      </c>
      <c r="BI39" s="22"/>
      <c r="BJ39" s="22">
        <f>SUMIFS('REC_Sales'!$G:$G,'REC_Sales'!$J:$J,REC_SALES_FCST!$B39,'REC_Sales'!$E:$E,REC_SALES_FCST!BJ$4)/8</f>
        <v>0</v>
      </c>
      <c r="BK39" s="22">
        <f>SUMIFS('REC_Sales'!$G:$G,'REC_Sales'!$J:$J,REC_SALES_FCST!$B39,'REC_Sales'!$E:$E,REC_SALES_FCST!BK$4)/8</f>
        <v>0</v>
      </c>
      <c r="BL39" s="22"/>
      <c r="BM39" s="22">
        <f>SUMIFS('REC_Sales'!$G:$G,'REC_Sales'!$J:$J,REC_SALES_FCST!$B39,'REC_Sales'!$E:$E,REC_SALES_FCST!BM$4)/8</f>
        <v>0</v>
      </c>
      <c r="BN39" s="22">
        <f>SUMIFS('REC_Sales'!$G:$G,'REC_Sales'!$J:$J,REC_SALES_FCST!$B39,'REC_Sales'!$E:$E,REC_SALES_FCST!BN$4)/8</f>
        <v>0</v>
      </c>
      <c r="BO39" s="22"/>
      <c r="BP39" s="22">
        <f>SUMIFS('REC_Sales'!$G:$G,'REC_Sales'!$J:$J,REC_SALES_FCST!$B39,'REC_Sales'!$E:$E,REC_SALES_FCST!BP$4)/8</f>
        <v>0</v>
      </c>
      <c r="BQ39" s="22">
        <f>SUMIFS('REC_Sales'!$G:$G,'REC_Sales'!$J:$J,REC_SALES_FCST!$B39,'REC_Sales'!$E:$E,REC_SALES_FCST!BQ$4)/8</f>
        <v>0</v>
      </c>
      <c r="BR39" s="22"/>
      <c r="BS39" s="22">
        <f>SUMIFS('REC_Sales'!$G:$G,'REC_Sales'!$J:$J,REC_SALES_FCST!$B39,'REC_Sales'!$E:$E,REC_SALES_FCST!BS$4)/8</f>
        <v>0</v>
      </c>
      <c r="BT39" s="22">
        <f>SUMIFS('REC_Sales'!$G:$G,'REC_Sales'!$J:$J,REC_SALES_FCST!$B39,'REC_Sales'!$E:$E,REC_SALES_FCST!BT$4)/8</f>
        <v>0</v>
      </c>
      <c r="BU39" s="22"/>
      <c r="BV39" s="22">
        <f>SUMIFS('REC_Sales'!$G:$G,'REC_Sales'!$J:$J,REC_SALES_FCST!$B39,'REC_Sales'!$E:$E,REC_SALES_FCST!BV$4)/8</f>
        <v>0</v>
      </c>
      <c r="BW39" s="22">
        <f>SUMIFS('REC_Sales'!$G:$G,'REC_Sales'!$J:$J,REC_SALES_FCST!$B39,'REC_Sales'!$E:$E,REC_SALES_FCST!BW$4)/8</f>
        <v>0</v>
      </c>
      <c r="BX39" s="22"/>
      <c r="BY39" s="22">
        <f>SUMIFS('REC_Sales'!$G:$G,'REC_Sales'!$J:$J,REC_SALES_FCST!$B39,'REC_Sales'!$E:$E,REC_SALES_FCST!BY$4)/8</f>
        <v>0</v>
      </c>
      <c r="BZ39" s="22">
        <f>SUMIFS('REC_Sales'!$G:$G,'REC_Sales'!$J:$J,REC_SALES_FCST!$B39,'REC_Sales'!$E:$E,REC_SALES_FCST!BZ$4)/8</f>
        <v>0</v>
      </c>
      <c r="CA39" s="22"/>
      <c r="CB39" s="22">
        <f>SUMIFS('REC_Sales'!$G:$G,'REC_Sales'!$J:$J,REC_SALES_FCST!$B39,'REC_Sales'!$E:$E,REC_SALES_FCST!CB$4)/8</f>
        <v>0</v>
      </c>
      <c r="CC39" s="22">
        <f>SUMIFS('REC_Sales'!$G:$G,'REC_Sales'!$J:$J,REC_SALES_FCST!$B39,'REC_Sales'!$E:$E,REC_SALES_FCST!CC$4)/8</f>
        <v>0</v>
      </c>
      <c r="CD39" s="22"/>
      <c r="CE39" s="22">
        <f>SUMIFS('REC_Sales'!$G:$G,'REC_Sales'!$J:$J,REC_SALES_FCST!$B39,'REC_Sales'!$E:$E,REC_SALES_FCST!CE$4)/8</f>
        <v>0</v>
      </c>
      <c r="CF39" s="22">
        <f>SUMIFS('REC_Sales'!$G:$G,'REC_Sales'!$J:$J,REC_SALES_FCST!$B39,'REC_Sales'!$E:$E,REC_SALES_FCST!CF$4)/8</f>
        <v>0</v>
      </c>
      <c r="CG39" s="22"/>
      <c r="CH39" s="22">
        <f>SUMIFS('REC_Sales'!$G:$G,'REC_Sales'!$J:$J,REC_SALES_FCST!$B39,'REC_Sales'!$E:$E,REC_SALES_FCST!CH$4)/8</f>
        <v>0</v>
      </c>
      <c r="CI39" s="22">
        <f>SUMIFS('REC_Sales'!$G:$G,'REC_Sales'!$J:$J,REC_SALES_FCST!$B39,'REC_Sales'!$E:$E,REC_SALES_FCST!CI$4)/8</f>
        <v>0</v>
      </c>
      <c r="CJ39" s="22"/>
      <c r="CK39" s="22">
        <f>SUMIFS('REC_Sales'!$G:$G,'REC_Sales'!$J:$J,REC_SALES_FCST!$B39,'REC_Sales'!$E:$E,REC_SALES_FCST!CK$4)/8</f>
        <v>0</v>
      </c>
      <c r="CL39" s="22">
        <f>SUMIFS('REC_Sales'!$G:$G,'REC_Sales'!$J:$J,REC_SALES_FCST!$B39,'REC_Sales'!$E:$E,REC_SALES_FCST!CL$4)/8</f>
        <v>0</v>
      </c>
      <c r="CM39" s="22"/>
      <c r="CN39" s="22">
        <f>SUMIFS('REC_Sales'!$G:$G,'REC_Sales'!$J:$J,REC_SALES_FCST!$B39,'REC_Sales'!$E:$E,REC_SALES_FCST!CN$4)/8</f>
        <v>0</v>
      </c>
      <c r="CO39" s="22">
        <f>SUMIFS('REC_Sales'!$G:$G,'REC_Sales'!$J:$J,REC_SALES_FCST!$B39,'REC_Sales'!$E:$E,REC_SALES_FCST!CO$4)/8</f>
        <v>0</v>
      </c>
      <c r="CP39" s="22"/>
      <c r="CQ39" s="22">
        <f>SUMIFS('REC_Sales'!$G:$G,'REC_Sales'!$J:$J,REC_SALES_FCST!$B39,'REC_Sales'!$E:$E,REC_SALES_FCST!CQ$4)/8</f>
        <v>0</v>
      </c>
      <c r="CR39" s="22">
        <f>SUMIFS('REC_Sales'!$G:$G,'REC_Sales'!$J:$J,REC_SALES_FCST!$B39,'REC_Sales'!$E:$E,REC_SALES_FCST!CR$4)/8</f>
        <v>0</v>
      </c>
      <c r="CS39" s="22"/>
      <c r="CT39" s="22">
        <f>SUMIFS('REC_Sales'!$G:$G,'REC_Sales'!$J:$J,REC_SALES_FCST!$B39,'REC_Sales'!$E:$E,REC_SALES_FCST!CT$4)/8</f>
        <v>0</v>
      </c>
      <c r="CU39" s="22">
        <f>SUMIFS('REC_Sales'!$G:$G,'REC_Sales'!$J:$J,REC_SALES_FCST!$B39,'REC_Sales'!$E:$E,REC_SALES_FCST!CU$4)/8</f>
        <v>0</v>
      </c>
      <c r="CV39" s="22"/>
      <c r="CW39" s="22">
        <f>SUMIFS('REC_Sales'!$G:$G,'REC_Sales'!$J:$J,REC_SALES_FCST!$B39,'REC_Sales'!$E:$E,REC_SALES_FCST!CW$4)/8</f>
        <v>0</v>
      </c>
      <c r="CX39" s="22">
        <f>SUMIFS('REC_Sales'!$G:$G,'REC_Sales'!$J:$J,REC_SALES_FCST!$B39,'REC_Sales'!$E:$E,REC_SALES_FCST!CX$4)/8</f>
        <v>0</v>
      </c>
      <c r="CY39" s="22"/>
      <c r="CZ39" s="22">
        <f>SUMIFS('REC_Sales'!$G:$G,'REC_Sales'!$J:$J,REC_SALES_FCST!$B39,'REC_Sales'!$E:$E,REC_SALES_FCST!CZ$4)/8</f>
        <v>0</v>
      </c>
      <c r="DA39" s="22">
        <f>SUMIFS('REC_Sales'!$G:$G,'REC_Sales'!$J:$J,REC_SALES_FCST!$B39,'REC_Sales'!$E:$E,REC_SALES_FCST!DA$4)/8</f>
        <v>0</v>
      </c>
      <c r="DB39" s="22"/>
      <c r="DC39" s="22">
        <f>SUMIFS('REC_Sales'!$G:$G,'REC_Sales'!$J:$J,REC_SALES_FCST!$B39,'REC_Sales'!$E:$E,REC_SALES_FCST!DC$4)/8</f>
        <v>0</v>
      </c>
      <c r="DD39" s="22">
        <f>SUMIFS('REC_Sales'!$G:$G,'REC_Sales'!$J:$J,REC_SALES_FCST!$B39,'REC_Sales'!$E:$E,REC_SALES_FCST!DD$4)/8</f>
        <v>0</v>
      </c>
      <c r="DE39" s="22"/>
      <c r="DF39" s="22">
        <f>SUMIFS('REC_Sales'!$G:$G,'REC_Sales'!$J:$J,REC_SALES_FCST!$B39,'REC_Sales'!$E:$E,REC_SALES_FCST!DF$4)/8</f>
        <v>0</v>
      </c>
      <c r="DG39" s="22">
        <f>SUMIFS('REC_Sales'!$G:$G,'REC_Sales'!$J:$J,REC_SALES_FCST!$B39,'REC_Sales'!$E:$E,REC_SALES_FCST!DG$4)/8</f>
        <v>0</v>
      </c>
      <c r="DH39" s="82"/>
      <c r="DI39" s="82"/>
      <c r="DJ39" s="82"/>
      <c r="DK39" s="82"/>
      <c r="DL39" s="82"/>
      <c r="DM39" s="82"/>
      <c r="DN39" s="82"/>
      <c r="DO39" s="82"/>
      <c r="DP39" s="82"/>
      <c r="DQ39" s="82"/>
      <c r="DR39" s="82"/>
      <c r="DS39" s="82"/>
      <c r="DT39" s="82"/>
      <c r="DU39" s="82"/>
      <c r="DV39" s="82"/>
      <c r="DW39" s="82"/>
      <c r="DX39" s="82"/>
      <c r="DY39" s="82"/>
      <c r="DZ39" s="82"/>
      <c r="EA39" s="82"/>
      <c r="EB39" s="82"/>
      <c r="EC39" s="82"/>
      <c r="ED39" s="82"/>
      <c r="EE39" s="82"/>
      <c r="EF39" s="82"/>
      <c r="EG39" s="82"/>
      <c r="EH39" s="82"/>
      <c r="EI39" s="82"/>
      <c r="EJ39" s="82"/>
      <c r="EK39" s="82"/>
      <c r="EL39" s="82"/>
      <c r="EM39" s="82"/>
      <c r="EN39" s="82"/>
      <c r="EO39" s="82"/>
      <c r="EP39" s="82"/>
      <c r="EQ39" s="82"/>
      <c r="ER39" s="82"/>
      <c r="ES39" s="82"/>
      <c r="ET39" s="82"/>
      <c r="EU39" s="82"/>
      <c r="EV39" s="82"/>
      <c r="EW39" s="82"/>
      <c r="EX39" s="82"/>
      <c r="EY39" s="82"/>
      <c r="EZ39" s="82"/>
      <c r="FA39" s="82"/>
      <c r="FB39" s="82"/>
      <c r="FC39" s="82"/>
      <c r="FD39" s="82"/>
      <c r="FE39" s="82"/>
      <c r="FF39" s="82"/>
      <c r="FG39" s="82"/>
      <c r="FH39" s="82"/>
      <c r="FI39" s="82"/>
      <c r="FJ39" s="82"/>
      <c r="FK39" s="82"/>
      <c r="FL39" s="82"/>
      <c r="FM39" s="82"/>
      <c r="FN39" s="82"/>
      <c r="FO39" s="82"/>
      <c r="FP39" s="82"/>
      <c r="FQ39" s="82"/>
      <c r="FR39" s="82"/>
      <c r="FS39" s="82"/>
      <c r="FT39" s="82"/>
      <c r="FU39" s="82"/>
      <c r="FV39" s="82"/>
      <c r="FW39" s="82"/>
      <c r="FX39" s="82"/>
      <c r="FY39" s="82"/>
      <c r="FZ39" s="82"/>
      <c r="GA39" s="82"/>
      <c r="GB39" s="82"/>
      <c r="GC39" s="82"/>
      <c r="GD39" s="82"/>
      <c r="GE39" s="82"/>
      <c r="GF39" s="82"/>
      <c r="GG39" s="82"/>
      <c r="GH39" s="82"/>
      <c r="GI39" s="82"/>
      <c r="GJ39" s="82"/>
      <c r="GK39" s="82"/>
      <c r="GL39" s="82"/>
      <c r="GM39" s="82"/>
      <c r="GN39" s="82"/>
      <c r="GO39" s="82"/>
      <c r="GP39" s="82"/>
      <c r="GQ39" s="82"/>
      <c r="GR39" s="82"/>
      <c r="GS39" s="82"/>
      <c r="GT39" s="82"/>
      <c r="GU39" s="82"/>
      <c r="GV39" s="82"/>
      <c r="GW39" s="82"/>
      <c r="GX39" s="82"/>
      <c r="GY39" s="82"/>
      <c r="GZ39" s="82"/>
      <c r="HA39" s="82"/>
      <c r="HB39" s="82"/>
      <c r="HC39" s="82"/>
      <c r="HD39" s="82"/>
      <c r="HE39" s="82"/>
      <c r="HF39" s="82"/>
      <c r="HG39" s="82"/>
      <c r="HH39" s="82"/>
      <c r="HI39" s="82"/>
      <c r="HJ39" s="82"/>
      <c r="HK39" s="82"/>
      <c r="HL39" s="82"/>
      <c r="HM39" s="82"/>
      <c r="HN39" s="82"/>
      <c r="HO39" s="82"/>
      <c r="HP39" s="82"/>
      <c r="HQ39" s="82"/>
      <c r="HR39" s="82"/>
      <c r="HS39" s="82"/>
      <c r="HT39" s="82"/>
      <c r="HU39" s="82"/>
      <c r="HV39" s="82"/>
      <c r="HW39" s="82"/>
      <c r="HX39" s="82"/>
      <c r="HY39" s="82"/>
      <c r="HZ39" s="82"/>
      <c r="IA39" s="82"/>
      <c r="IB39" s="82"/>
      <c r="IC39" s="82"/>
      <c r="ID39" s="82"/>
      <c r="IE39" s="82"/>
      <c r="IF39" s="82"/>
      <c r="IG39" s="82"/>
      <c r="IH39" s="82"/>
      <c r="II39" s="82"/>
      <c r="IJ39" s="82"/>
      <c r="IK39" s="82"/>
      <c r="IL39" s="82"/>
      <c r="IM39" s="82"/>
      <c r="IN39" s="82"/>
      <c r="IO39" s="82"/>
      <c r="IP39" s="82"/>
      <c r="IQ39" s="82"/>
      <c r="IR39" s="82"/>
      <c r="IS39" s="82"/>
      <c r="IT39" s="82"/>
      <c r="IU39" s="82"/>
      <c r="IV39" s="82"/>
      <c r="IW39" s="82"/>
      <c r="IX39" s="82"/>
      <c r="IY39" s="82"/>
      <c r="IZ39" s="82"/>
      <c r="JA39" s="82"/>
      <c r="JB39" s="82"/>
      <c r="JC39" s="82"/>
      <c r="JD39" s="82"/>
      <c r="JE39" s="82"/>
      <c r="JF39" s="82"/>
      <c r="JG39" s="82"/>
      <c r="JH39" s="82"/>
      <c r="JI39" s="82"/>
      <c r="JJ39" s="82"/>
      <c r="JK39" s="82"/>
      <c r="JL39" s="82"/>
      <c r="JM39" s="82"/>
      <c r="JN39" s="82"/>
      <c r="JO39" s="82"/>
      <c r="JP39" s="82"/>
      <c r="JQ39" s="82"/>
      <c r="JR39" s="82"/>
      <c r="JS39" s="82"/>
      <c r="JT39" s="82"/>
      <c r="JU39" s="82"/>
      <c r="JV39" s="82"/>
      <c r="JW39" s="82"/>
      <c r="JX39" s="82"/>
      <c r="JY39" s="82"/>
      <c r="JZ39" s="82"/>
      <c r="KA39" s="82"/>
      <c r="KB39" s="82"/>
      <c r="KC39" s="82"/>
      <c r="KD39" s="82"/>
      <c r="KE39" s="82"/>
      <c r="KF39" s="82"/>
      <c r="KG39" s="82"/>
      <c r="KH39" s="82"/>
      <c r="KI39" s="82"/>
      <c r="KJ39" s="82"/>
      <c r="KK39" s="82"/>
      <c r="KL39" s="82"/>
      <c r="KM39" s="82"/>
      <c r="KN39" s="82"/>
      <c r="KO39" s="82"/>
      <c r="KP39" s="82"/>
      <c r="KQ39" s="82"/>
      <c r="KR39" s="82"/>
      <c r="KS39" s="82"/>
      <c r="KT39" s="82"/>
      <c r="KU39" s="82"/>
      <c r="KV39" s="82"/>
      <c r="KW39" s="82"/>
      <c r="KX39" s="82"/>
      <c r="KY39" s="82"/>
      <c r="KZ39" s="82"/>
      <c r="LA39" s="82"/>
      <c r="LB39" s="82"/>
      <c r="LC39" s="82"/>
      <c r="LD39" s="82"/>
      <c r="LE39" s="82"/>
      <c r="LF39" s="82"/>
      <c r="LG39" s="82"/>
      <c r="LH39" s="82"/>
      <c r="LI39" s="82"/>
      <c r="LJ39" s="82"/>
      <c r="LK39" s="82"/>
      <c r="LL39" s="82"/>
      <c r="LM39" s="82"/>
      <c r="LN39" s="82"/>
      <c r="LO39" s="82"/>
      <c r="LP39" s="82"/>
      <c r="LQ39" s="82"/>
      <c r="LR39" s="82"/>
      <c r="LS39" s="82"/>
      <c r="LT39" s="82"/>
      <c r="LU39" s="82"/>
      <c r="LV39" s="82"/>
      <c r="LW39" s="82"/>
      <c r="LX39" s="82"/>
      <c r="LY39" s="82"/>
      <c r="LZ39" s="82"/>
      <c r="MA39" s="82"/>
      <c r="MB39" s="82"/>
      <c r="MC39" s="82"/>
      <c r="MD39" s="82"/>
      <c r="ME39" s="82"/>
      <c r="MF39" s="82"/>
      <c r="MG39" s="82"/>
      <c r="MH39" s="82"/>
      <c r="MI39" s="82"/>
      <c r="MJ39" s="82"/>
      <c r="MK39" s="82"/>
      <c r="ML39" s="82"/>
      <c r="MM39" s="82"/>
      <c r="MN39" s="82"/>
      <c r="MO39" s="82"/>
      <c r="MP39" s="82"/>
      <c r="MQ39" s="82"/>
      <c r="MR39" s="82"/>
      <c r="MS39" s="82"/>
      <c r="MT39" s="82"/>
      <c r="MU39" s="82"/>
      <c r="MV39" s="82"/>
      <c r="MW39" s="82"/>
      <c r="MX39" s="82"/>
      <c r="MY39" s="82"/>
    </row>
    <row r="40" spans="1:363" x14ac:dyDescent="0.25">
      <c r="A40" s="175"/>
      <c r="B40" s="116" t="s">
        <v>155</v>
      </c>
      <c r="C40" s="12"/>
      <c r="D40" s="117">
        <f t="shared" ref="D40:AQ40" si="400">+SUM(D28:D39)</f>
        <v>0</v>
      </c>
      <c r="E40" s="117">
        <f t="shared" si="400"/>
        <v>12103.625</v>
      </c>
      <c r="F40" s="117">
        <f t="shared" si="400"/>
        <v>12103.625</v>
      </c>
      <c r="G40" s="117">
        <f t="shared" si="400"/>
        <v>0</v>
      </c>
      <c r="H40" s="117">
        <f t="shared" si="400"/>
        <v>12103.625</v>
      </c>
      <c r="I40" s="117">
        <f t="shared" si="400"/>
        <v>12103.625</v>
      </c>
      <c r="J40" s="117">
        <f t="shared" si="400"/>
        <v>0</v>
      </c>
      <c r="K40" s="117">
        <f t="shared" si="400"/>
        <v>12103.625</v>
      </c>
      <c r="L40" s="117">
        <f t="shared" si="400"/>
        <v>12103.625</v>
      </c>
      <c r="M40" s="117">
        <f t="shared" si="400"/>
        <v>0</v>
      </c>
      <c r="N40" s="117">
        <f t="shared" si="400"/>
        <v>12103.625</v>
      </c>
      <c r="O40" s="117">
        <f t="shared" si="400"/>
        <v>12103.625</v>
      </c>
      <c r="P40" s="117">
        <f t="shared" si="400"/>
        <v>0</v>
      </c>
      <c r="Q40" s="117">
        <f t="shared" si="400"/>
        <v>5000</v>
      </c>
      <c r="R40" s="117">
        <f t="shared" si="400"/>
        <v>5000</v>
      </c>
      <c r="S40" s="117">
        <f t="shared" si="400"/>
        <v>0</v>
      </c>
      <c r="T40" s="117">
        <f t="shared" si="400"/>
        <v>5000</v>
      </c>
      <c r="U40" s="117">
        <f t="shared" si="400"/>
        <v>5000</v>
      </c>
      <c r="V40" s="117">
        <f t="shared" si="400"/>
        <v>0</v>
      </c>
      <c r="W40" s="117">
        <f t="shared" si="400"/>
        <v>5000</v>
      </c>
      <c r="X40" s="117">
        <f t="shared" si="400"/>
        <v>5000</v>
      </c>
      <c r="Y40" s="117">
        <f t="shared" si="400"/>
        <v>0</v>
      </c>
      <c r="Z40" s="85">
        <f t="shared" si="400"/>
        <v>5000</v>
      </c>
      <c r="AA40" s="85">
        <f t="shared" si="400"/>
        <v>5000</v>
      </c>
      <c r="AB40" s="85">
        <f t="shared" si="400"/>
        <v>0</v>
      </c>
      <c r="AC40" s="85">
        <f t="shared" si="400"/>
        <v>5000</v>
      </c>
      <c r="AD40" s="85">
        <f t="shared" si="400"/>
        <v>5000</v>
      </c>
      <c r="AE40" s="85">
        <f t="shared" si="400"/>
        <v>0</v>
      </c>
      <c r="AF40" s="85">
        <f t="shared" si="400"/>
        <v>5000</v>
      </c>
      <c r="AG40" s="85">
        <f t="shared" si="400"/>
        <v>5000</v>
      </c>
      <c r="AH40" s="85">
        <f t="shared" si="400"/>
        <v>0</v>
      </c>
      <c r="AI40" s="85">
        <f t="shared" si="400"/>
        <v>5000</v>
      </c>
      <c r="AJ40" s="85">
        <f t="shared" si="400"/>
        <v>5000</v>
      </c>
      <c r="AK40" s="85">
        <f t="shared" si="400"/>
        <v>0</v>
      </c>
      <c r="AL40" s="85">
        <f t="shared" si="400"/>
        <v>5000</v>
      </c>
      <c r="AM40" s="85">
        <f t="shared" si="400"/>
        <v>5000</v>
      </c>
      <c r="AN40" s="85">
        <f t="shared" si="400"/>
        <v>0</v>
      </c>
      <c r="AO40" s="85">
        <f t="shared" si="400"/>
        <v>5000</v>
      </c>
      <c r="AP40" s="85">
        <f t="shared" si="400"/>
        <v>5000</v>
      </c>
      <c r="AQ40" s="85">
        <f t="shared" si="400"/>
        <v>0</v>
      </c>
      <c r="AR40" s="85">
        <f t="shared" ref="AR40:DC40" si="401">+SUM(AR28:AR39)</f>
        <v>5000</v>
      </c>
      <c r="AS40" s="85">
        <f t="shared" si="401"/>
        <v>5000</v>
      </c>
      <c r="AT40" s="85">
        <f t="shared" si="401"/>
        <v>0</v>
      </c>
      <c r="AU40" s="85">
        <f t="shared" si="401"/>
        <v>5000</v>
      </c>
      <c r="AV40" s="85">
        <f t="shared" si="401"/>
        <v>5000</v>
      </c>
      <c r="AW40" s="85">
        <f t="shared" si="401"/>
        <v>0</v>
      </c>
      <c r="AX40" s="85">
        <f t="shared" si="401"/>
        <v>5000</v>
      </c>
      <c r="AY40" s="85">
        <f t="shared" si="401"/>
        <v>5000</v>
      </c>
      <c r="AZ40" s="85">
        <f t="shared" si="401"/>
        <v>0</v>
      </c>
      <c r="BA40" s="85">
        <f t="shared" si="401"/>
        <v>0</v>
      </c>
      <c r="BB40" s="85">
        <f t="shared" si="401"/>
        <v>0</v>
      </c>
      <c r="BC40" s="85">
        <f t="shared" si="401"/>
        <v>0</v>
      </c>
      <c r="BD40" s="85">
        <f t="shared" si="401"/>
        <v>0</v>
      </c>
      <c r="BE40" s="85">
        <f t="shared" si="401"/>
        <v>0</v>
      </c>
      <c r="BF40" s="85">
        <f t="shared" si="401"/>
        <v>0</v>
      </c>
      <c r="BG40" s="85">
        <f t="shared" si="401"/>
        <v>0</v>
      </c>
      <c r="BH40" s="85">
        <f t="shared" si="401"/>
        <v>0</v>
      </c>
      <c r="BI40" s="85">
        <f t="shared" si="401"/>
        <v>0</v>
      </c>
      <c r="BJ40" s="85">
        <f t="shared" si="401"/>
        <v>0</v>
      </c>
      <c r="BK40" s="85">
        <f t="shared" si="401"/>
        <v>0</v>
      </c>
      <c r="BL40" s="85">
        <f t="shared" si="401"/>
        <v>0</v>
      </c>
      <c r="BM40" s="85">
        <f t="shared" si="401"/>
        <v>0</v>
      </c>
      <c r="BN40" s="85">
        <f t="shared" si="401"/>
        <v>0</v>
      </c>
      <c r="BO40" s="85">
        <f t="shared" si="401"/>
        <v>0</v>
      </c>
      <c r="BP40" s="85">
        <f t="shared" si="401"/>
        <v>0</v>
      </c>
      <c r="BQ40" s="85">
        <f t="shared" si="401"/>
        <v>0</v>
      </c>
      <c r="BR40" s="85">
        <f t="shared" si="401"/>
        <v>0</v>
      </c>
      <c r="BS40" s="85">
        <f t="shared" si="401"/>
        <v>0</v>
      </c>
      <c r="BT40" s="85">
        <f t="shared" si="401"/>
        <v>0</v>
      </c>
      <c r="BU40" s="85">
        <f t="shared" si="401"/>
        <v>0</v>
      </c>
      <c r="BV40" s="85">
        <f t="shared" si="401"/>
        <v>0</v>
      </c>
      <c r="BW40" s="85">
        <f t="shared" si="401"/>
        <v>0</v>
      </c>
      <c r="BX40" s="85">
        <f t="shared" si="401"/>
        <v>0</v>
      </c>
      <c r="BY40" s="85">
        <f t="shared" si="401"/>
        <v>0</v>
      </c>
      <c r="BZ40" s="85">
        <f t="shared" si="401"/>
        <v>0</v>
      </c>
      <c r="CA40" s="85">
        <f t="shared" si="401"/>
        <v>0</v>
      </c>
      <c r="CB40" s="85">
        <f t="shared" si="401"/>
        <v>0</v>
      </c>
      <c r="CC40" s="85">
        <f t="shared" si="401"/>
        <v>0</v>
      </c>
      <c r="CD40" s="85">
        <f t="shared" si="401"/>
        <v>0</v>
      </c>
      <c r="CE40" s="85">
        <f t="shared" si="401"/>
        <v>0</v>
      </c>
      <c r="CF40" s="85">
        <f t="shared" si="401"/>
        <v>0</v>
      </c>
      <c r="CG40" s="85">
        <f t="shared" si="401"/>
        <v>0</v>
      </c>
      <c r="CH40" s="85">
        <f t="shared" si="401"/>
        <v>0</v>
      </c>
      <c r="CI40" s="85">
        <f t="shared" si="401"/>
        <v>0</v>
      </c>
      <c r="CJ40" s="85">
        <f t="shared" si="401"/>
        <v>0</v>
      </c>
      <c r="CK40" s="85">
        <f t="shared" si="401"/>
        <v>0</v>
      </c>
      <c r="CL40" s="85">
        <f t="shared" si="401"/>
        <v>0</v>
      </c>
      <c r="CM40" s="85">
        <f t="shared" si="401"/>
        <v>0</v>
      </c>
      <c r="CN40" s="85">
        <f t="shared" si="401"/>
        <v>0</v>
      </c>
      <c r="CO40" s="85">
        <f t="shared" si="401"/>
        <v>0</v>
      </c>
      <c r="CP40" s="85">
        <f t="shared" si="401"/>
        <v>0</v>
      </c>
      <c r="CQ40" s="85">
        <f t="shared" si="401"/>
        <v>0</v>
      </c>
      <c r="CR40" s="85">
        <f t="shared" si="401"/>
        <v>0</v>
      </c>
      <c r="CS40" s="85">
        <f t="shared" si="401"/>
        <v>0</v>
      </c>
      <c r="CT40" s="85">
        <f t="shared" si="401"/>
        <v>0</v>
      </c>
      <c r="CU40" s="85">
        <f t="shared" si="401"/>
        <v>0</v>
      </c>
      <c r="CV40" s="85">
        <f t="shared" si="401"/>
        <v>0</v>
      </c>
      <c r="CW40" s="85">
        <f t="shared" si="401"/>
        <v>0</v>
      </c>
      <c r="CX40" s="85">
        <f t="shared" si="401"/>
        <v>0</v>
      </c>
      <c r="CY40" s="85">
        <f t="shared" si="401"/>
        <v>0</v>
      </c>
      <c r="CZ40" s="85">
        <f t="shared" si="401"/>
        <v>0</v>
      </c>
      <c r="DA40" s="85">
        <f t="shared" si="401"/>
        <v>0</v>
      </c>
      <c r="DB40" s="85">
        <f t="shared" si="401"/>
        <v>0</v>
      </c>
      <c r="DC40" s="85">
        <f t="shared" si="401"/>
        <v>0</v>
      </c>
      <c r="DD40" s="85">
        <f t="shared" ref="DD40:FO40" si="402">+SUM(DD28:DD39)</f>
        <v>0</v>
      </c>
      <c r="DE40" s="85">
        <f t="shared" si="402"/>
        <v>0</v>
      </c>
      <c r="DF40" s="85">
        <f t="shared" si="402"/>
        <v>0</v>
      </c>
      <c r="DG40" s="85">
        <f t="shared" si="402"/>
        <v>0</v>
      </c>
      <c r="DH40" s="85">
        <f t="shared" si="402"/>
        <v>0</v>
      </c>
      <c r="DI40" s="85">
        <f t="shared" si="402"/>
        <v>0</v>
      </c>
      <c r="DJ40" s="85">
        <f t="shared" si="402"/>
        <v>0</v>
      </c>
      <c r="DK40" s="85">
        <f t="shared" si="402"/>
        <v>0</v>
      </c>
      <c r="DL40" s="85">
        <f t="shared" si="402"/>
        <v>0</v>
      </c>
      <c r="DM40" s="85">
        <f t="shared" si="402"/>
        <v>0</v>
      </c>
      <c r="DN40" s="85">
        <f t="shared" si="402"/>
        <v>0</v>
      </c>
      <c r="DO40" s="85">
        <f t="shared" si="402"/>
        <v>0</v>
      </c>
      <c r="DP40" s="85">
        <f t="shared" si="402"/>
        <v>0</v>
      </c>
      <c r="DQ40" s="85">
        <f t="shared" si="402"/>
        <v>0</v>
      </c>
      <c r="DR40" s="85">
        <f t="shared" si="402"/>
        <v>0</v>
      </c>
      <c r="DS40" s="85">
        <f t="shared" si="402"/>
        <v>0</v>
      </c>
      <c r="DT40" s="85">
        <f t="shared" si="402"/>
        <v>0</v>
      </c>
      <c r="DU40" s="85">
        <f t="shared" si="402"/>
        <v>0</v>
      </c>
      <c r="DV40" s="85">
        <f t="shared" si="402"/>
        <v>0</v>
      </c>
      <c r="DW40" s="85">
        <f t="shared" si="402"/>
        <v>0</v>
      </c>
      <c r="DX40" s="85">
        <f t="shared" si="402"/>
        <v>0</v>
      </c>
      <c r="DY40" s="85">
        <f t="shared" si="402"/>
        <v>0</v>
      </c>
      <c r="DZ40" s="85">
        <f t="shared" si="402"/>
        <v>0</v>
      </c>
      <c r="EA40" s="85">
        <f t="shared" si="402"/>
        <v>0</v>
      </c>
      <c r="EB40" s="85">
        <f t="shared" si="402"/>
        <v>0</v>
      </c>
      <c r="EC40" s="85">
        <f t="shared" si="402"/>
        <v>0</v>
      </c>
      <c r="ED40" s="85">
        <f t="shared" si="402"/>
        <v>0</v>
      </c>
      <c r="EE40" s="85">
        <f t="shared" si="402"/>
        <v>0</v>
      </c>
      <c r="EF40" s="85">
        <f t="shared" si="402"/>
        <v>0</v>
      </c>
      <c r="EG40" s="85">
        <f t="shared" si="402"/>
        <v>0</v>
      </c>
      <c r="EH40" s="85">
        <f t="shared" si="402"/>
        <v>0</v>
      </c>
      <c r="EI40" s="85">
        <f t="shared" si="402"/>
        <v>0</v>
      </c>
      <c r="EJ40" s="85">
        <f t="shared" si="402"/>
        <v>0</v>
      </c>
      <c r="EK40" s="85">
        <f t="shared" si="402"/>
        <v>0</v>
      </c>
      <c r="EL40" s="85">
        <f t="shared" si="402"/>
        <v>0</v>
      </c>
      <c r="EM40" s="85">
        <f t="shared" si="402"/>
        <v>0</v>
      </c>
      <c r="EN40" s="85">
        <f t="shared" si="402"/>
        <v>0</v>
      </c>
      <c r="EO40" s="85">
        <f t="shared" si="402"/>
        <v>0</v>
      </c>
      <c r="EP40" s="85">
        <f t="shared" si="402"/>
        <v>0</v>
      </c>
      <c r="EQ40" s="85">
        <f t="shared" si="402"/>
        <v>0</v>
      </c>
      <c r="ER40" s="85">
        <f t="shared" si="402"/>
        <v>0</v>
      </c>
      <c r="ES40" s="85">
        <f t="shared" si="402"/>
        <v>0</v>
      </c>
      <c r="ET40" s="85">
        <f t="shared" si="402"/>
        <v>0</v>
      </c>
      <c r="EU40" s="85">
        <f t="shared" si="402"/>
        <v>0</v>
      </c>
      <c r="EV40" s="85">
        <f t="shared" si="402"/>
        <v>0</v>
      </c>
      <c r="EW40" s="85">
        <f t="shared" si="402"/>
        <v>0</v>
      </c>
      <c r="EX40" s="85">
        <f t="shared" si="402"/>
        <v>0</v>
      </c>
      <c r="EY40" s="85">
        <f t="shared" si="402"/>
        <v>0</v>
      </c>
      <c r="EZ40" s="85">
        <f t="shared" si="402"/>
        <v>0</v>
      </c>
      <c r="FA40" s="85">
        <f t="shared" si="402"/>
        <v>0</v>
      </c>
      <c r="FB40" s="85">
        <f t="shared" si="402"/>
        <v>0</v>
      </c>
      <c r="FC40" s="85">
        <f t="shared" si="402"/>
        <v>0</v>
      </c>
      <c r="FD40" s="85">
        <f t="shared" si="402"/>
        <v>0</v>
      </c>
      <c r="FE40" s="85">
        <f t="shared" si="402"/>
        <v>0</v>
      </c>
      <c r="FF40" s="85">
        <f t="shared" si="402"/>
        <v>0</v>
      </c>
      <c r="FG40" s="85">
        <f t="shared" si="402"/>
        <v>0</v>
      </c>
      <c r="FH40" s="85">
        <f t="shared" si="402"/>
        <v>0</v>
      </c>
      <c r="FI40" s="85">
        <f t="shared" si="402"/>
        <v>0</v>
      </c>
      <c r="FJ40" s="85">
        <f t="shared" si="402"/>
        <v>0</v>
      </c>
      <c r="FK40" s="85">
        <f t="shared" si="402"/>
        <v>0</v>
      </c>
      <c r="FL40" s="85">
        <f t="shared" si="402"/>
        <v>0</v>
      </c>
      <c r="FM40" s="85">
        <f t="shared" si="402"/>
        <v>0</v>
      </c>
      <c r="FN40" s="85">
        <f t="shared" si="402"/>
        <v>0</v>
      </c>
      <c r="FO40" s="85">
        <f t="shared" si="402"/>
        <v>0</v>
      </c>
      <c r="FP40" s="85">
        <f t="shared" ref="FP40:IA40" si="403">+SUM(FP28:FP39)</f>
        <v>0</v>
      </c>
      <c r="FQ40" s="85">
        <f t="shared" si="403"/>
        <v>0</v>
      </c>
      <c r="FR40" s="85">
        <f t="shared" si="403"/>
        <v>0</v>
      </c>
      <c r="FS40" s="85">
        <f t="shared" si="403"/>
        <v>0</v>
      </c>
      <c r="FT40" s="85">
        <f t="shared" si="403"/>
        <v>0</v>
      </c>
      <c r="FU40" s="85">
        <f t="shared" si="403"/>
        <v>0</v>
      </c>
      <c r="FV40" s="85">
        <f t="shared" si="403"/>
        <v>0</v>
      </c>
      <c r="FW40" s="85">
        <f t="shared" si="403"/>
        <v>0</v>
      </c>
      <c r="FX40" s="85">
        <f t="shared" si="403"/>
        <v>0</v>
      </c>
      <c r="FY40" s="85">
        <f t="shared" si="403"/>
        <v>0</v>
      </c>
      <c r="FZ40" s="85">
        <f t="shared" si="403"/>
        <v>0</v>
      </c>
      <c r="GA40" s="85">
        <f t="shared" si="403"/>
        <v>0</v>
      </c>
      <c r="GB40" s="85">
        <f t="shared" si="403"/>
        <v>0</v>
      </c>
      <c r="GC40" s="85">
        <f t="shared" si="403"/>
        <v>0</v>
      </c>
      <c r="GD40" s="85">
        <f t="shared" si="403"/>
        <v>0</v>
      </c>
      <c r="GE40" s="85">
        <f t="shared" si="403"/>
        <v>0</v>
      </c>
      <c r="GF40" s="85">
        <f t="shared" si="403"/>
        <v>0</v>
      </c>
      <c r="GG40" s="85">
        <f t="shared" si="403"/>
        <v>0</v>
      </c>
      <c r="GH40" s="85">
        <f t="shared" si="403"/>
        <v>0</v>
      </c>
      <c r="GI40" s="85">
        <f t="shared" si="403"/>
        <v>0</v>
      </c>
      <c r="GJ40" s="85">
        <f t="shared" si="403"/>
        <v>0</v>
      </c>
      <c r="GK40" s="85">
        <f t="shared" si="403"/>
        <v>0</v>
      </c>
      <c r="GL40" s="85">
        <f t="shared" si="403"/>
        <v>0</v>
      </c>
      <c r="GM40" s="85">
        <f t="shared" si="403"/>
        <v>0</v>
      </c>
      <c r="GN40" s="85">
        <f t="shared" si="403"/>
        <v>0</v>
      </c>
      <c r="GO40" s="85">
        <f t="shared" si="403"/>
        <v>0</v>
      </c>
      <c r="GP40" s="85">
        <f t="shared" si="403"/>
        <v>0</v>
      </c>
      <c r="GQ40" s="85">
        <f t="shared" si="403"/>
        <v>0</v>
      </c>
      <c r="GR40" s="85">
        <f t="shared" si="403"/>
        <v>0</v>
      </c>
      <c r="GS40" s="85">
        <f t="shared" si="403"/>
        <v>0</v>
      </c>
      <c r="GT40" s="85">
        <f t="shared" si="403"/>
        <v>0</v>
      </c>
      <c r="GU40" s="85">
        <f t="shared" si="403"/>
        <v>0</v>
      </c>
      <c r="GV40" s="85">
        <f t="shared" si="403"/>
        <v>0</v>
      </c>
      <c r="GW40" s="85">
        <f t="shared" si="403"/>
        <v>0</v>
      </c>
      <c r="GX40" s="85">
        <f t="shared" si="403"/>
        <v>0</v>
      </c>
      <c r="GY40" s="85">
        <f t="shared" si="403"/>
        <v>0</v>
      </c>
      <c r="GZ40" s="85">
        <f t="shared" si="403"/>
        <v>0</v>
      </c>
      <c r="HA40" s="85">
        <f t="shared" si="403"/>
        <v>0</v>
      </c>
      <c r="HB40" s="85">
        <f t="shared" si="403"/>
        <v>0</v>
      </c>
      <c r="HC40" s="85">
        <f t="shared" si="403"/>
        <v>0</v>
      </c>
      <c r="HD40" s="85">
        <f t="shared" si="403"/>
        <v>0</v>
      </c>
      <c r="HE40" s="85">
        <f t="shared" si="403"/>
        <v>0</v>
      </c>
      <c r="HF40" s="85">
        <f t="shared" si="403"/>
        <v>0</v>
      </c>
      <c r="HG40" s="85">
        <f t="shared" si="403"/>
        <v>0</v>
      </c>
      <c r="HH40" s="85">
        <f t="shared" si="403"/>
        <v>0</v>
      </c>
      <c r="HI40" s="85">
        <f t="shared" si="403"/>
        <v>0</v>
      </c>
      <c r="HJ40" s="85">
        <f t="shared" si="403"/>
        <v>0</v>
      </c>
      <c r="HK40" s="85">
        <f t="shared" si="403"/>
        <v>0</v>
      </c>
      <c r="HL40" s="85">
        <f t="shared" si="403"/>
        <v>0</v>
      </c>
      <c r="HM40" s="85">
        <f t="shared" si="403"/>
        <v>0</v>
      </c>
      <c r="HN40" s="85">
        <f t="shared" si="403"/>
        <v>0</v>
      </c>
      <c r="HO40" s="85">
        <f t="shared" si="403"/>
        <v>0</v>
      </c>
      <c r="HP40" s="85">
        <f t="shared" si="403"/>
        <v>0</v>
      </c>
      <c r="HQ40" s="85">
        <f t="shared" si="403"/>
        <v>0</v>
      </c>
      <c r="HR40" s="85">
        <f t="shared" si="403"/>
        <v>0</v>
      </c>
      <c r="HS40" s="85">
        <f t="shared" si="403"/>
        <v>0</v>
      </c>
      <c r="HT40" s="85">
        <f t="shared" si="403"/>
        <v>0</v>
      </c>
      <c r="HU40" s="85">
        <f t="shared" si="403"/>
        <v>0</v>
      </c>
      <c r="HV40" s="85">
        <f t="shared" si="403"/>
        <v>0</v>
      </c>
      <c r="HW40" s="85">
        <f t="shared" si="403"/>
        <v>0</v>
      </c>
      <c r="HX40" s="85">
        <f t="shared" si="403"/>
        <v>0</v>
      </c>
      <c r="HY40" s="85">
        <f t="shared" si="403"/>
        <v>0</v>
      </c>
      <c r="HZ40" s="85">
        <f t="shared" si="403"/>
        <v>0</v>
      </c>
      <c r="IA40" s="85">
        <f t="shared" si="403"/>
        <v>0</v>
      </c>
      <c r="IB40" s="85">
        <f t="shared" ref="IB40:II40" si="404">+SUM(IB28:IB39)</f>
        <v>0</v>
      </c>
      <c r="IC40" s="85">
        <f t="shared" si="404"/>
        <v>0</v>
      </c>
      <c r="ID40" s="85">
        <f t="shared" si="404"/>
        <v>0</v>
      </c>
      <c r="IE40" s="85">
        <f t="shared" si="404"/>
        <v>0</v>
      </c>
      <c r="IF40" s="85">
        <f t="shared" si="404"/>
        <v>0</v>
      </c>
      <c r="IG40" s="85">
        <f t="shared" si="404"/>
        <v>0</v>
      </c>
      <c r="IH40" s="85">
        <f t="shared" si="404"/>
        <v>0</v>
      </c>
      <c r="II40" s="85">
        <f t="shared" si="404"/>
        <v>0</v>
      </c>
      <c r="IJ40" s="85">
        <f t="shared" ref="IJ40:KU40" si="405">+SUM(IJ28:IJ39)</f>
        <v>0</v>
      </c>
      <c r="IK40" s="85">
        <f t="shared" si="405"/>
        <v>0</v>
      </c>
      <c r="IL40" s="85">
        <f t="shared" si="405"/>
        <v>0</v>
      </c>
      <c r="IM40" s="85">
        <f t="shared" si="405"/>
        <v>0</v>
      </c>
      <c r="IN40" s="85">
        <f t="shared" si="405"/>
        <v>0</v>
      </c>
      <c r="IO40" s="85">
        <f t="shared" si="405"/>
        <v>0</v>
      </c>
      <c r="IP40" s="85">
        <f t="shared" si="405"/>
        <v>0</v>
      </c>
      <c r="IQ40" s="85">
        <f t="shared" si="405"/>
        <v>0</v>
      </c>
      <c r="IR40" s="85">
        <f t="shared" si="405"/>
        <v>0</v>
      </c>
      <c r="IS40" s="85">
        <f t="shared" si="405"/>
        <v>0</v>
      </c>
      <c r="IT40" s="85">
        <f t="shared" si="405"/>
        <v>0</v>
      </c>
      <c r="IU40" s="85">
        <f t="shared" si="405"/>
        <v>0</v>
      </c>
      <c r="IV40" s="85">
        <f t="shared" si="405"/>
        <v>0</v>
      </c>
      <c r="IW40" s="85">
        <f t="shared" si="405"/>
        <v>0</v>
      </c>
      <c r="IX40" s="85">
        <f t="shared" si="405"/>
        <v>0</v>
      </c>
      <c r="IY40" s="85">
        <f t="shared" si="405"/>
        <v>0</v>
      </c>
      <c r="IZ40" s="85">
        <f t="shared" si="405"/>
        <v>0</v>
      </c>
      <c r="JA40" s="85">
        <f t="shared" si="405"/>
        <v>0</v>
      </c>
      <c r="JB40" s="85">
        <f t="shared" si="405"/>
        <v>0</v>
      </c>
      <c r="JC40" s="85">
        <f t="shared" si="405"/>
        <v>0</v>
      </c>
      <c r="JD40" s="85">
        <f t="shared" si="405"/>
        <v>0</v>
      </c>
      <c r="JE40" s="85">
        <f t="shared" si="405"/>
        <v>0</v>
      </c>
      <c r="JF40" s="85">
        <f t="shared" si="405"/>
        <v>0</v>
      </c>
      <c r="JG40" s="85">
        <f t="shared" si="405"/>
        <v>0</v>
      </c>
      <c r="JH40" s="85">
        <f t="shared" si="405"/>
        <v>0</v>
      </c>
      <c r="JI40" s="85">
        <f t="shared" si="405"/>
        <v>0</v>
      </c>
      <c r="JJ40" s="85">
        <f t="shared" si="405"/>
        <v>0</v>
      </c>
      <c r="JK40" s="85">
        <f t="shared" si="405"/>
        <v>0</v>
      </c>
      <c r="JL40" s="85">
        <f t="shared" si="405"/>
        <v>0</v>
      </c>
      <c r="JM40" s="85">
        <f t="shared" si="405"/>
        <v>0</v>
      </c>
      <c r="JN40" s="85">
        <f t="shared" si="405"/>
        <v>0</v>
      </c>
      <c r="JO40" s="85">
        <f t="shared" si="405"/>
        <v>0</v>
      </c>
      <c r="JP40" s="85">
        <f t="shared" si="405"/>
        <v>0</v>
      </c>
      <c r="JQ40" s="85">
        <f t="shared" si="405"/>
        <v>0</v>
      </c>
      <c r="JR40" s="85">
        <f t="shared" si="405"/>
        <v>0</v>
      </c>
      <c r="JS40" s="85">
        <f t="shared" si="405"/>
        <v>0</v>
      </c>
      <c r="JT40" s="85">
        <f t="shared" si="405"/>
        <v>0</v>
      </c>
      <c r="JU40" s="85">
        <f t="shared" si="405"/>
        <v>0</v>
      </c>
      <c r="JV40" s="85">
        <f t="shared" si="405"/>
        <v>0</v>
      </c>
      <c r="JW40" s="85">
        <f t="shared" si="405"/>
        <v>0</v>
      </c>
      <c r="JX40" s="85">
        <f t="shared" si="405"/>
        <v>0</v>
      </c>
      <c r="JY40" s="85">
        <f t="shared" si="405"/>
        <v>0</v>
      </c>
      <c r="JZ40" s="85">
        <f t="shared" si="405"/>
        <v>0</v>
      </c>
      <c r="KA40" s="85">
        <f t="shared" si="405"/>
        <v>0</v>
      </c>
      <c r="KB40" s="85">
        <f t="shared" si="405"/>
        <v>0</v>
      </c>
      <c r="KC40" s="85">
        <f t="shared" si="405"/>
        <v>0</v>
      </c>
      <c r="KD40" s="85">
        <f t="shared" si="405"/>
        <v>0</v>
      </c>
      <c r="KE40" s="85">
        <f t="shared" si="405"/>
        <v>0</v>
      </c>
      <c r="KF40" s="85">
        <f t="shared" si="405"/>
        <v>0</v>
      </c>
      <c r="KG40" s="85">
        <f t="shared" si="405"/>
        <v>0</v>
      </c>
      <c r="KH40" s="85">
        <f t="shared" si="405"/>
        <v>0</v>
      </c>
      <c r="KI40" s="85">
        <f t="shared" si="405"/>
        <v>0</v>
      </c>
      <c r="KJ40" s="85">
        <f t="shared" si="405"/>
        <v>0</v>
      </c>
      <c r="KK40" s="85">
        <f t="shared" si="405"/>
        <v>0</v>
      </c>
      <c r="KL40" s="85">
        <f t="shared" si="405"/>
        <v>0</v>
      </c>
      <c r="KM40" s="85">
        <f t="shared" si="405"/>
        <v>0</v>
      </c>
      <c r="KN40" s="85">
        <f t="shared" si="405"/>
        <v>0</v>
      </c>
      <c r="KO40" s="85">
        <f t="shared" si="405"/>
        <v>0</v>
      </c>
      <c r="KP40" s="85">
        <f t="shared" si="405"/>
        <v>0</v>
      </c>
      <c r="KQ40" s="85">
        <f t="shared" si="405"/>
        <v>0</v>
      </c>
      <c r="KR40" s="85">
        <f t="shared" si="405"/>
        <v>0</v>
      </c>
      <c r="KS40" s="85">
        <f t="shared" si="405"/>
        <v>0</v>
      </c>
      <c r="KT40" s="85">
        <f t="shared" si="405"/>
        <v>0</v>
      </c>
      <c r="KU40" s="85">
        <f t="shared" si="405"/>
        <v>0</v>
      </c>
      <c r="KV40" s="85">
        <f t="shared" ref="KV40:MY40" si="406">+SUM(KV28:KV39)</f>
        <v>0</v>
      </c>
      <c r="KW40" s="85">
        <f t="shared" si="406"/>
        <v>0</v>
      </c>
      <c r="KX40" s="85">
        <f t="shared" si="406"/>
        <v>0</v>
      </c>
      <c r="KY40" s="85">
        <f t="shared" si="406"/>
        <v>0</v>
      </c>
      <c r="KZ40" s="85">
        <f t="shared" si="406"/>
        <v>0</v>
      </c>
      <c r="LA40" s="85">
        <f t="shared" si="406"/>
        <v>0</v>
      </c>
      <c r="LB40" s="85">
        <f t="shared" si="406"/>
        <v>0</v>
      </c>
      <c r="LC40" s="85">
        <f t="shared" si="406"/>
        <v>0</v>
      </c>
      <c r="LD40" s="85">
        <f t="shared" si="406"/>
        <v>0</v>
      </c>
      <c r="LE40" s="85">
        <f t="shared" si="406"/>
        <v>0</v>
      </c>
      <c r="LF40" s="85">
        <f t="shared" si="406"/>
        <v>0</v>
      </c>
      <c r="LG40" s="85">
        <f t="shared" si="406"/>
        <v>0</v>
      </c>
      <c r="LH40" s="85">
        <f t="shared" si="406"/>
        <v>0</v>
      </c>
      <c r="LI40" s="85">
        <f t="shared" si="406"/>
        <v>0</v>
      </c>
      <c r="LJ40" s="85">
        <f t="shared" si="406"/>
        <v>0</v>
      </c>
      <c r="LK40" s="85">
        <f t="shared" si="406"/>
        <v>0</v>
      </c>
      <c r="LL40" s="85">
        <f t="shared" si="406"/>
        <v>0</v>
      </c>
      <c r="LM40" s="85">
        <f t="shared" si="406"/>
        <v>0</v>
      </c>
      <c r="LN40" s="85">
        <f t="shared" si="406"/>
        <v>0</v>
      </c>
      <c r="LO40" s="85">
        <f t="shared" si="406"/>
        <v>0</v>
      </c>
      <c r="LP40" s="85">
        <f t="shared" si="406"/>
        <v>0</v>
      </c>
      <c r="LQ40" s="85">
        <f t="shared" si="406"/>
        <v>0</v>
      </c>
      <c r="LR40" s="85">
        <f t="shared" si="406"/>
        <v>0</v>
      </c>
      <c r="LS40" s="85">
        <f t="shared" si="406"/>
        <v>0</v>
      </c>
      <c r="LT40" s="85">
        <f t="shared" si="406"/>
        <v>0</v>
      </c>
      <c r="LU40" s="85">
        <f t="shared" si="406"/>
        <v>0</v>
      </c>
      <c r="LV40" s="85">
        <f t="shared" si="406"/>
        <v>0</v>
      </c>
      <c r="LW40" s="85">
        <f t="shared" si="406"/>
        <v>0</v>
      </c>
      <c r="LX40" s="85">
        <f t="shared" si="406"/>
        <v>0</v>
      </c>
      <c r="LY40" s="85">
        <f t="shared" si="406"/>
        <v>0</v>
      </c>
      <c r="LZ40" s="85">
        <f t="shared" si="406"/>
        <v>0</v>
      </c>
      <c r="MA40" s="85">
        <f t="shared" si="406"/>
        <v>0</v>
      </c>
      <c r="MB40" s="85">
        <f t="shared" si="406"/>
        <v>0</v>
      </c>
      <c r="MC40" s="85">
        <f t="shared" si="406"/>
        <v>0</v>
      </c>
      <c r="MD40" s="85">
        <f t="shared" si="406"/>
        <v>0</v>
      </c>
      <c r="ME40" s="85">
        <f t="shared" si="406"/>
        <v>0</v>
      </c>
      <c r="MF40" s="85">
        <f t="shared" si="406"/>
        <v>0</v>
      </c>
      <c r="MG40" s="85">
        <f t="shared" si="406"/>
        <v>0</v>
      </c>
      <c r="MH40" s="85">
        <f t="shared" si="406"/>
        <v>0</v>
      </c>
      <c r="MI40" s="85">
        <f t="shared" si="406"/>
        <v>0</v>
      </c>
      <c r="MJ40" s="85">
        <f t="shared" si="406"/>
        <v>0</v>
      </c>
      <c r="MK40" s="85">
        <f t="shared" si="406"/>
        <v>0</v>
      </c>
      <c r="ML40" s="85">
        <f t="shared" si="406"/>
        <v>0</v>
      </c>
      <c r="MM40" s="85">
        <f t="shared" si="406"/>
        <v>0</v>
      </c>
      <c r="MN40" s="85">
        <f t="shared" si="406"/>
        <v>0</v>
      </c>
      <c r="MO40" s="85">
        <f t="shared" si="406"/>
        <v>0</v>
      </c>
      <c r="MP40" s="85">
        <f t="shared" si="406"/>
        <v>0</v>
      </c>
      <c r="MQ40" s="85">
        <f t="shared" si="406"/>
        <v>0</v>
      </c>
      <c r="MR40" s="85">
        <f t="shared" si="406"/>
        <v>0</v>
      </c>
      <c r="MS40" s="85">
        <f t="shared" si="406"/>
        <v>0</v>
      </c>
      <c r="MT40" s="85">
        <f t="shared" si="406"/>
        <v>0</v>
      </c>
      <c r="MU40" s="85">
        <f t="shared" si="406"/>
        <v>0</v>
      </c>
      <c r="MV40" s="85">
        <f t="shared" si="406"/>
        <v>0</v>
      </c>
      <c r="MW40" s="85">
        <f t="shared" si="406"/>
        <v>0</v>
      </c>
      <c r="MX40" s="85">
        <f t="shared" si="406"/>
        <v>0</v>
      </c>
      <c r="MY40" s="85">
        <f t="shared" si="406"/>
        <v>0</v>
      </c>
    </row>
    <row r="41" spans="1:363" x14ac:dyDescent="0.25">
      <c r="A41" s="92"/>
      <c r="B41" s="92"/>
      <c r="C41" s="92"/>
      <c r="D41" s="93"/>
      <c r="E41" s="93"/>
      <c r="F41" s="93"/>
      <c r="G41" s="93"/>
      <c r="H41" s="93"/>
      <c r="I41" s="93"/>
      <c r="J41" s="93"/>
      <c r="K41" s="93"/>
      <c r="L41" s="93"/>
      <c r="M41" s="93"/>
      <c r="N41" s="93"/>
      <c r="O41" s="93"/>
      <c r="P41" s="93"/>
      <c r="Q41" s="93"/>
      <c r="R41" s="93"/>
      <c r="S41" s="93"/>
      <c r="T41" s="93"/>
      <c r="U41" s="93"/>
      <c r="V41" s="93"/>
      <c r="W41" s="93"/>
      <c r="X41" s="93"/>
      <c r="Y41" s="93"/>
      <c r="Z41" s="93"/>
      <c r="AA41" s="93"/>
      <c r="AB41" s="93"/>
      <c r="AC41" s="93"/>
      <c r="AD41" s="93"/>
      <c r="AE41" s="93"/>
      <c r="AF41" s="93"/>
      <c r="AG41" s="93"/>
      <c r="AH41" s="93"/>
      <c r="AI41" s="93"/>
      <c r="AJ41" s="93"/>
      <c r="AK41" s="93"/>
      <c r="AL41" s="93"/>
      <c r="AM41" s="93"/>
      <c r="AN41" s="93"/>
      <c r="AO41" s="93"/>
      <c r="AP41" s="93"/>
      <c r="AQ41" s="93"/>
      <c r="AR41" s="93"/>
      <c r="AS41" s="93"/>
      <c r="AT41" s="93"/>
      <c r="AU41" s="93"/>
      <c r="AV41" s="93"/>
      <c r="AW41" s="93"/>
      <c r="AX41" s="93"/>
      <c r="AY41" s="93"/>
      <c r="AZ41" s="93"/>
      <c r="BA41" s="93"/>
      <c r="BB41" s="93"/>
      <c r="BC41" s="93"/>
      <c r="BD41" s="93"/>
      <c r="BE41" s="93"/>
      <c r="BF41" s="93"/>
      <c r="BG41" s="93"/>
      <c r="BH41" s="93"/>
      <c r="BI41" s="93"/>
      <c r="BJ41" s="93"/>
      <c r="BK41" s="93"/>
      <c r="BL41" s="93"/>
      <c r="BM41" s="93"/>
      <c r="BN41" s="93"/>
      <c r="BO41" s="93"/>
      <c r="BP41" s="93"/>
      <c r="BQ41" s="93"/>
      <c r="BR41" s="93"/>
      <c r="BS41" s="93"/>
      <c r="BT41" s="93"/>
      <c r="BU41" s="93"/>
      <c r="BV41" s="93"/>
      <c r="BW41" s="93"/>
      <c r="BX41" s="93"/>
      <c r="BY41" s="93"/>
      <c r="BZ41" s="93"/>
      <c r="CA41" s="93"/>
      <c r="CB41" s="93"/>
      <c r="CC41" s="93"/>
      <c r="CD41" s="93"/>
      <c r="CE41" s="93"/>
      <c r="CF41" s="93"/>
      <c r="CG41" s="93"/>
      <c r="CH41" s="93"/>
      <c r="CI41" s="93"/>
      <c r="CJ41" s="93"/>
      <c r="CK41" s="93"/>
      <c r="CL41" s="93"/>
      <c r="CM41" s="93"/>
      <c r="CN41" s="93"/>
      <c r="CO41" s="93"/>
      <c r="CP41" s="93"/>
      <c r="CQ41" s="93"/>
      <c r="CR41" s="93"/>
      <c r="CS41" s="93"/>
      <c r="CT41" s="93"/>
      <c r="CU41" s="93"/>
      <c r="CV41" s="93"/>
      <c r="CW41" s="93"/>
      <c r="CX41" s="93"/>
      <c r="CY41" s="93"/>
      <c r="CZ41" s="93"/>
      <c r="DA41" s="93"/>
      <c r="DB41" s="93"/>
      <c r="DC41" s="93"/>
      <c r="DD41" s="93"/>
      <c r="DE41" s="93"/>
      <c r="DF41" s="93"/>
      <c r="DG41" s="93"/>
      <c r="DH41" s="93"/>
      <c r="DI41" s="93"/>
      <c r="DJ41" s="93"/>
      <c r="DK41" s="93"/>
      <c r="DL41" s="93"/>
      <c r="DM41" s="93"/>
      <c r="DN41" s="93"/>
      <c r="DO41" s="93"/>
      <c r="DP41" s="93"/>
      <c r="DQ41" s="93"/>
      <c r="DR41" s="93"/>
      <c r="DS41" s="93"/>
      <c r="DT41" s="93"/>
      <c r="DU41" s="93"/>
      <c r="DV41" s="93"/>
      <c r="DW41" s="93"/>
      <c r="DX41" s="93"/>
      <c r="DY41" s="93"/>
      <c r="DZ41" s="93"/>
      <c r="EA41" s="93"/>
      <c r="EB41" s="93"/>
      <c r="EC41" s="93"/>
      <c r="ED41" s="93"/>
      <c r="EE41" s="93"/>
      <c r="EF41" s="93"/>
      <c r="EG41" s="93"/>
      <c r="EH41" s="93"/>
      <c r="EI41" s="93"/>
      <c r="EJ41" s="93"/>
      <c r="EK41" s="93"/>
      <c r="EL41" s="93"/>
      <c r="EM41" s="93"/>
      <c r="EN41" s="93"/>
      <c r="EO41" s="93"/>
      <c r="EP41" s="93"/>
      <c r="EQ41" s="93"/>
      <c r="ER41" s="93"/>
      <c r="ES41" s="93"/>
      <c r="ET41" s="93"/>
      <c r="EU41" s="93"/>
      <c r="EV41" s="93"/>
      <c r="EW41" s="93"/>
      <c r="EX41" s="93"/>
      <c r="EY41" s="93"/>
      <c r="EZ41" s="93"/>
      <c r="FA41" s="93"/>
      <c r="FB41" s="93"/>
      <c r="FC41" s="93"/>
      <c r="FD41" s="93"/>
      <c r="FE41" s="93"/>
      <c r="FF41" s="93"/>
      <c r="FG41" s="93"/>
      <c r="FH41" s="93"/>
      <c r="FI41" s="93"/>
      <c r="FJ41" s="93"/>
      <c r="FK41" s="93"/>
      <c r="FL41" s="93"/>
      <c r="FM41" s="93"/>
      <c r="FN41" s="93"/>
      <c r="FO41" s="93"/>
      <c r="FP41" s="93"/>
      <c r="FQ41" s="93"/>
      <c r="FR41" s="93"/>
      <c r="FS41" s="93"/>
      <c r="FT41" s="93"/>
      <c r="FU41" s="93"/>
      <c r="FV41" s="93"/>
      <c r="FW41" s="93"/>
      <c r="FX41" s="93"/>
      <c r="FY41" s="93"/>
      <c r="FZ41" s="93"/>
      <c r="GA41" s="93"/>
      <c r="GB41" s="93"/>
      <c r="GC41" s="93"/>
      <c r="GD41" s="93"/>
      <c r="GE41" s="93"/>
      <c r="GF41" s="93"/>
      <c r="GG41" s="93"/>
      <c r="GH41" s="93"/>
      <c r="GI41" s="93"/>
      <c r="GJ41" s="93"/>
      <c r="GK41" s="93"/>
      <c r="GL41" s="93"/>
      <c r="GM41" s="93"/>
      <c r="GN41" s="93"/>
      <c r="GO41" s="93"/>
      <c r="GP41" s="93"/>
      <c r="GQ41" s="93"/>
      <c r="GR41" s="93"/>
      <c r="GS41" s="93"/>
      <c r="GT41" s="93"/>
      <c r="GU41" s="93"/>
      <c r="GV41" s="93"/>
      <c r="GW41" s="93"/>
      <c r="GX41" s="93"/>
      <c r="GY41" s="93"/>
      <c r="GZ41" s="93"/>
      <c r="HA41" s="93"/>
      <c r="HB41" s="93"/>
      <c r="HC41" s="93"/>
      <c r="HD41" s="93"/>
      <c r="HE41" s="93"/>
      <c r="HF41" s="93"/>
      <c r="HG41" s="93"/>
      <c r="HH41" s="93"/>
      <c r="HI41" s="93"/>
      <c r="HJ41" s="93"/>
      <c r="HK41" s="93"/>
      <c r="HL41" s="93"/>
      <c r="HM41" s="93"/>
      <c r="HN41" s="93"/>
      <c r="HO41" s="93"/>
      <c r="HP41" s="93"/>
      <c r="HQ41" s="93"/>
      <c r="HR41" s="93"/>
      <c r="HS41" s="93"/>
      <c r="HT41" s="93"/>
      <c r="HU41" s="93"/>
      <c r="HV41" s="93"/>
      <c r="HW41" s="93"/>
      <c r="HX41" s="93"/>
      <c r="HY41" s="93"/>
      <c r="HZ41" s="93"/>
      <c r="IA41" s="93"/>
      <c r="IB41" s="93"/>
      <c r="IC41" s="93"/>
      <c r="ID41" s="93"/>
      <c r="IE41" s="93"/>
      <c r="IF41" s="93"/>
      <c r="IG41" s="93"/>
      <c r="IH41" s="93"/>
      <c r="II41" s="93"/>
      <c r="IJ41" s="93"/>
      <c r="IK41" s="93"/>
      <c r="IL41" s="93"/>
      <c r="IM41" s="93"/>
      <c r="IN41" s="93"/>
      <c r="IO41" s="93"/>
      <c r="IP41" s="93"/>
      <c r="IQ41" s="93"/>
      <c r="IR41" s="93"/>
      <c r="IS41" s="93"/>
      <c r="IT41" s="93"/>
      <c r="IU41" s="93"/>
      <c r="IV41" s="93"/>
      <c r="IW41" s="93"/>
      <c r="IX41" s="93"/>
      <c r="IY41" s="93"/>
      <c r="IZ41" s="93"/>
      <c r="JA41" s="93"/>
      <c r="JB41" s="93"/>
      <c r="JC41" s="93"/>
      <c r="JD41" s="93"/>
      <c r="JE41" s="93"/>
      <c r="JF41" s="93"/>
      <c r="JG41" s="93"/>
      <c r="JH41" s="93"/>
      <c r="JI41" s="93"/>
      <c r="JJ41" s="93"/>
      <c r="JK41" s="93"/>
      <c r="JL41" s="93"/>
      <c r="JM41" s="93"/>
      <c r="JN41" s="93"/>
      <c r="JO41" s="93"/>
      <c r="JP41" s="93"/>
      <c r="JQ41" s="93"/>
      <c r="JR41" s="93"/>
      <c r="JS41" s="93"/>
      <c r="JT41" s="93"/>
      <c r="JU41" s="93"/>
      <c r="JV41" s="93"/>
      <c r="JW41" s="93"/>
      <c r="JX41" s="93"/>
      <c r="JY41" s="93"/>
      <c r="JZ41" s="93"/>
      <c r="KA41" s="93"/>
      <c r="KB41" s="93"/>
      <c r="KC41" s="93"/>
      <c r="KD41" s="93"/>
      <c r="KE41" s="93"/>
      <c r="KF41" s="93"/>
      <c r="KG41" s="93"/>
      <c r="KH41" s="93"/>
      <c r="KI41" s="93"/>
      <c r="KJ41" s="93"/>
      <c r="KK41" s="93"/>
      <c r="KL41" s="93"/>
      <c r="KM41" s="93"/>
      <c r="KN41" s="93"/>
      <c r="KO41" s="93"/>
      <c r="KP41" s="93"/>
      <c r="KQ41" s="93"/>
      <c r="KR41" s="93"/>
      <c r="KS41" s="93"/>
      <c r="KT41" s="93"/>
      <c r="KU41" s="93"/>
      <c r="KV41" s="93"/>
      <c r="KW41" s="93"/>
      <c r="KX41" s="93"/>
      <c r="KY41" s="93"/>
      <c r="KZ41" s="93"/>
      <c r="LA41" s="93"/>
      <c r="LB41" s="93"/>
      <c r="LC41" s="93"/>
      <c r="LD41" s="93"/>
      <c r="LE41" s="93"/>
      <c r="LF41" s="93"/>
      <c r="LG41" s="93"/>
      <c r="LH41" s="93"/>
      <c r="LI41" s="93"/>
      <c r="LJ41" s="93"/>
      <c r="LK41" s="93"/>
      <c r="LL41" s="93"/>
      <c r="LM41" s="93"/>
      <c r="LN41" s="93"/>
      <c r="LO41" s="93"/>
      <c r="LP41" s="93"/>
      <c r="LQ41" s="93"/>
      <c r="LR41" s="93"/>
      <c r="LS41" s="93"/>
      <c r="LT41" s="93"/>
      <c r="LU41" s="93"/>
      <c r="LV41" s="93"/>
      <c r="LW41" s="93"/>
      <c r="LX41" s="93"/>
      <c r="LY41" s="93"/>
      <c r="LZ41" s="93"/>
      <c r="MA41" s="93"/>
      <c r="MB41" s="93"/>
      <c r="MC41" s="93"/>
      <c r="MD41" s="93"/>
      <c r="ME41" s="93"/>
      <c r="MF41" s="93"/>
      <c r="MG41" s="93"/>
      <c r="MH41" s="93"/>
      <c r="MI41" s="93"/>
      <c r="MJ41" s="93"/>
      <c r="MK41" s="93"/>
      <c r="ML41" s="93"/>
      <c r="MM41" s="93"/>
      <c r="MN41" s="93"/>
      <c r="MO41" s="93"/>
      <c r="MP41" s="93"/>
      <c r="MQ41" s="93"/>
      <c r="MR41" s="93"/>
      <c r="MS41" s="93"/>
      <c r="MT41" s="93"/>
      <c r="MU41" s="93"/>
      <c r="MV41" s="93"/>
      <c r="MW41" s="93"/>
      <c r="MX41" s="93"/>
      <c r="MY41" s="93"/>
    </row>
    <row r="42" spans="1:363" x14ac:dyDescent="0.25">
      <c r="A42" s="1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c r="ET42" s="8"/>
      <c r="EU42" s="8"/>
      <c r="EV42" s="8"/>
      <c r="EW42" s="8"/>
      <c r="EX42" s="8"/>
      <c r="EY42" s="8"/>
      <c r="EZ42" s="8"/>
      <c r="FA42" s="8"/>
      <c r="FB42" s="8"/>
      <c r="FC42" s="8"/>
      <c r="FD42" s="8"/>
      <c r="FE42" s="8"/>
      <c r="FF42" s="8"/>
      <c r="FG42" s="8"/>
      <c r="FH42" s="8"/>
      <c r="FI42" s="8"/>
      <c r="FJ42" s="8"/>
      <c r="FK42" s="8"/>
      <c r="FL42" s="8"/>
      <c r="FM42" s="8"/>
      <c r="FN42" s="8"/>
      <c r="FO42" s="8"/>
      <c r="FP42" s="8"/>
      <c r="FQ42" s="8"/>
      <c r="FR42" s="8"/>
      <c r="FS42" s="8"/>
      <c r="FT42" s="8"/>
      <c r="FU42" s="8"/>
      <c r="FV42" s="8"/>
      <c r="FW42" s="8"/>
      <c r="FX42" s="8"/>
      <c r="FY42" s="8"/>
      <c r="FZ42" s="8"/>
      <c r="GA42" s="8"/>
      <c r="GB42" s="8"/>
      <c r="GC42" s="8"/>
      <c r="GD42" s="8"/>
      <c r="GE42" s="8"/>
      <c r="GF42" s="8"/>
      <c r="GG42" s="8"/>
      <c r="GH42" s="8"/>
      <c r="GI42" s="8"/>
      <c r="GJ42" s="8"/>
      <c r="GK42" s="8"/>
      <c r="GL42" s="8"/>
      <c r="GM42" s="8"/>
      <c r="GN42" s="8"/>
      <c r="GO42" s="8"/>
      <c r="GP42" s="8"/>
      <c r="GQ42" s="8"/>
      <c r="GR42" s="8"/>
      <c r="GS42" s="8"/>
      <c r="GT42" s="8"/>
      <c r="GU42" s="8"/>
      <c r="GV42" s="8"/>
      <c r="GW42" s="8"/>
      <c r="GX42" s="8"/>
      <c r="GY42" s="8"/>
      <c r="GZ42" s="8"/>
      <c r="HA42" s="8"/>
      <c r="HB42" s="8"/>
      <c r="HC42" s="8"/>
      <c r="HD42" s="8"/>
      <c r="HE42" s="8"/>
      <c r="HF42" s="8"/>
      <c r="HG42" s="8"/>
      <c r="HH42" s="8"/>
      <c r="HI42" s="8"/>
      <c r="HJ42" s="8"/>
      <c r="HK42" s="8"/>
      <c r="HL42" s="8"/>
      <c r="HM42" s="8"/>
      <c r="HN42" s="8"/>
      <c r="HO42" s="8"/>
      <c r="HP42" s="8"/>
      <c r="HQ42" s="8"/>
      <c r="HR42" s="8"/>
      <c r="HS42" s="8"/>
      <c r="HT42" s="8"/>
      <c r="HU42" s="8"/>
      <c r="HV42" s="8"/>
      <c r="HW42" s="8"/>
      <c r="HX42" s="8"/>
      <c r="HY42" s="8"/>
      <c r="HZ42" s="8"/>
      <c r="IA42" s="8"/>
      <c r="IB42" s="8"/>
      <c r="IC42" s="8"/>
      <c r="ID42" s="8"/>
      <c r="IE42" s="8"/>
      <c r="IF42" s="8"/>
      <c r="IG42" s="8"/>
      <c r="IH42" s="8"/>
      <c r="II42" s="8"/>
      <c r="IJ42" s="8"/>
      <c r="IK42" s="8"/>
      <c r="IL42" s="8"/>
      <c r="IM42" s="8"/>
      <c r="IN42" s="8"/>
      <c r="IO42" s="8"/>
      <c r="IP42" s="8"/>
      <c r="IQ42" s="8"/>
      <c r="IR42" s="8"/>
      <c r="IS42" s="8"/>
      <c r="IT42" s="8"/>
      <c r="IU42" s="8"/>
      <c r="IV42" s="8"/>
      <c r="IW42" s="8"/>
      <c r="IX42" s="8"/>
      <c r="IY42" s="8"/>
      <c r="IZ42" s="8"/>
      <c r="JA42" s="8"/>
      <c r="JB42" s="8"/>
      <c r="JC42" s="8"/>
      <c r="JD42" s="8"/>
      <c r="JE42" s="8"/>
      <c r="JF42" s="8"/>
      <c r="JG42" s="8"/>
      <c r="JH42" s="8"/>
      <c r="JI42" s="8"/>
      <c r="JJ42" s="8"/>
      <c r="JK42" s="8"/>
      <c r="JL42" s="8"/>
      <c r="JM42" s="8"/>
      <c r="JN42" s="8"/>
      <c r="JO42" s="8"/>
      <c r="JP42" s="8"/>
      <c r="JQ42" s="8"/>
      <c r="JR42" s="8"/>
      <c r="JS42" s="8"/>
      <c r="JT42" s="8"/>
      <c r="JU42" s="8"/>
      <c r="JV42" s="8"/>
      <c r="JW42" s="8"/>
      <c r="JX42" s="8"/>
      <c r="JY42" s="8"/>
      <c r="JZ42" s="8"/>
      <c r="KA42" s="8"/>
      <c r="KB42" s="8"/>
      <c r="KC42" s="8"/>
      <c r="KD42" s="8"/>
      <c r="KE42" s="8"/>
      <c r="KF42" s="8"/>
      <c r="KG42" s="8"/>
      <c r="KH42" s="8"/>
      <c r="KI42" s="8"/>
      <c r="KJ42" s="8"/>
      <c r="KK42" s="8"/>
      <c r="KL42" s="8"/>
      <c r="KM42" s="8"/>
      <c r="KN42" s="8"/>
      <c r="KO42" s="8"/>
      <c r="KP42" s="8"/>
      <c r="KQ42" s="8"/>
      <c r="KR42" s="8"/>
      <c r="KS42" s="8"/>
      <c r="KT42" s="8"/>
      <c r="KU42" s="8"/>
      <c r="KV42" s="8"/>
      <c r="KW42" s="8"/>
      <c r="KX42" s="8"/>
      <c r="KY42" s="8"/>
      <c r="KZ42" s="8"/>
      <c r="LA42" s="8"/>
      <c r="LB42" s="8"/>
      <c r="LC42" s="8"/>
      <c r="LD42" s="8"/>
      <c r="LE42" s="8"/>
      <c r="LF42" s="8"/>
      <c r="LG42" s="8"/>
      <c r="LH42" s="8"/>
      <c r="LI42" s="8"/>
      <c r="LJ42" s="8"/>
      <c r="LK42" s="8"/>
      <c r="LL42" s="8"/>
      <c r="LM42" s="8"/>
      <c r="LN42" s="8"/>
      <c r="LO42" s="8"/>
      <c r="LP42" s="8"/>
      <c r="LQ42" s="8"/>
      <c r="LR42" s="8"/>
      <c r="LS42" s="8"/>
      <c r="LT42" s="8"/>
      <c r="LU42" s="8"/>
      <c r="LV42" s="8"/>
      <c r="LW42" s="8"/>
      <c r="LX42" s="8"/>
      <c r="LY42" s="8"/>
      <c r="LZ42" s="8"/>
      <c r="MA42" s="8"/>
      <c r="MB42" s="8"/>
      <c r="MC42" s="8"/>
      <c r="MD42" s="8"/>
      <c r="ME42" s="8"/>
      <c r="MF42" s="8"/>
      <c r="MG42" s="8"/>
      <c r="MH42" s="8"/>
      <c r="MI42" s="8"/>
      <c r="MJ42" s="8"/>
      <c r="MK42" s="8"/>
      <c r="ML42" s="8"/>
      <c r="MM42" s="8"/>
      <c r="MN42" s="8"/>
      <c r="MO42" s="8"/>
      <c r="MP42" s="8"/>
      <c r="MQ42" s="8"/>
      <c r="MR42" s="8"/>
      <c r="MS42" s="8"/>
      <c r="MT42" s="8"/>
      <c r="MU42" s="8"/>
      <c r="MV42" s="8"/>
      <c r="MW42" s="8"/>
      <c r="MX42" s="8"/>
      <c r="MY42" s="8"/>
    </row>
    <row r="43" spans="1:363" ht="15" customHeight="1" x14ac:dyDescent="0.25">
      <c r="A43" s="175" t="s">
        <v>226</v>
      </c>
      <c r="B43" s="73" t="s">
        <v>226</v>
      </c>
      <c r="C43" s="74" t="s">
        <v>208</v>
      </c>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c r="FD43" s="8"/>
      <c r="FE43" s="8"/>
      <c r="FF43" s="8"/>
      <c r="FG43" s="8"/>
      <c r="FH43" s="8"/>
      <c r="FI43" s="8"/>
      <c r="FJ43" s="8"/>
      <c r="FK43" s="8"/>
      <c r="FL43" s="8"/>
      <c r="FM43" s="8"/>
      <c r="FN43" s="8"/>
      <c r="FO43" s="8"/>
      <c r="FP43" s="8"/>
      <c r="FQ43" s="8"/>
      <c r="FR43" s="8"/>
      <c r="FS43" s="8"/>
      <c r="FT43" s="8"/>
      <c r="FU43" s="8"/>
      <c r="FV43" s="8"/>
      <c r="FW43" s="8"/>
      <c r="FX43" s="8"/>
      <c r="FY43" s="8"/>
      <c r="FZ43" s="8"/>
      <c r="GA43" s="8"/>
      <c r="GB43" s="8"/>
      <c r="GC43" s="8"/>
      <c r="GD43" s="8"/>
      <c r="GE43" s="8"/>
      <c r="GF43" s="8"/>
      <c r="GG43" s="8"/>
      <c r="GH43" s="8"/>
      <c r="GI43" s="8"/>
      <c r="GJ43" s="8"/>
      <c r="GK43" s="8"/>
      <c r="GL43" s="8"/>
      <c r="GM43" s="8"/>
      <c r="GN43" s="8"/>
      <c r="GO43" s="8"/>
      <c r="GP43" s="8"/>
      <c r="GQ43" s="8"/>
      <c r="GR43" s="8"/>
      <c r="GS43" s="8"/>
      <c r="GT43" s="8"/>
      <c r="GU43" s="8"/>
      <c r="GV43" s="8"/>
      <c r="GW43" s="8"/>
      <c r="GX43" s="8"/>
      <c r="GY43" s="8"/>
      <c r="GZ43" s="8"/>
      <c r="HA43" s="8"/>
      <c r="HB43" s="8"/>
      <c r="HC43" s="8"/>
      <c r="HD43" s="8"/>
      <c r="HE43" s="8"/>
      <c r="HF43" s="8"/>
      <c r="HG43" s="8"/>
      <c r="HH43" s="8"/>
      <c r="HI43" s="8"/>
      <c r="HJ43" s="8"/>
      <c r="HK43" s="8"/>
      <c r="HL43" s="8"/>
      <c r="HM43" s="8"/>
      <c r="HN43" s="8"/>
      <c r="HO43" s="8"/>
      <c r="HP43" s="8"/>
      <c r="HQ43" s="8"/>
      <c r="HR43" s="8"/>
      <c r="HS43" s="8"/>
      <c r="HT43" s="8"/>
      <c r="HU43" s="8"/>
      <c r="HV43" s="8"/>
      <c r="HW43" s="8"/>
      <c r="HX43" s="8"/>
      <c r="HY43" s="8"/>
      <c r="HZ43" s="8"/>
      <c r="IA43" s="8"/>
      <c r="IB43" s="8"/>
      <c r="IC43" s="8"/>
      <c r="ID43" s="8"/>
      <c r="IE43" s="8"/>
      <c r="IF43" s="8"/>
      <c r="IG43" s="8"/>
      <c r="IH43" s="8"/>
      <c r="II43" s="8"/>
      <c r="IJ43" s="8"/>
      <c r="IK43" s="8"/>
      <c r="IL43" s="8"/>
      <c r="IM43" s="8"/>
      <c r="IN43" s="8"/>
      <c r="IO43" s="8"/>
      <c r="IP43" s="8"/>
      <c r="IQ43" s="8"/>
      <c r="IR43" s="8"/>
      <c r="IS43" s="8"/>
      <c r="IT43" s="8"/>
      <c r="IU43" s="8"/>
      <c r="IV43" s="8"/>
      <c r="IW43" s="8"/>
      <c r="IX43" s="8"/>
      <c r="IY43" s="8"/>
      <c r="IZ43" s="8"/>
      <c r="JA43" s="8"/>
      <c r="JB43" s="8"/>
      <c r="JC43" s="8"/>
      <c r="JD43" s="8"/>
      <c r="JE43" s="8"/>
      <c r="JF43" s="8"/>
      <c r="JG43" s="8"/>
      <c r="JH43" s="8"/>
      <c r="JI43" s="8"/>
      <c r="JJ43" s="8"/>
      <c r="JK43" s="8"/>
      <c r="JL43" s="8"/>
      <c r="JM43" s="8"/>
      <c r="JN43" s="8"/>
      <c r="JO43" s="8"/>
      <c r="JP43" s="8"/>
      <c r="JQ43" s="8"/>
      <c r="JR43" s="8"/>
      <c r="JS43" s="8"/>
      <c r="JT43" s="8"/>
      <c r="JU43" s="8"/>
      <c r="JV43" s="8"/>
      <c r="JW43" s="8"/>
      <c r="JX43" s="8"/>
      <c r="JY43" s="8"/>
      <c r="JZ43" s="8"/>
      <c r="KA43" s="8"/>
      <c r="KB43" s="8"/>
      <c r="KC43" s="8"/>
      <c r="KD43" s="8"/>
      <c r="KE43" s="8"/>
      <c r="KF43" s="8"/>
      <c r="KG43" s="8"/>
      <c r="KH43" s="8"/>
      <c r="KI43" s="8"/>
      <c r="KJ43" s="8"/>
      <c r="KK43" s="8"/>
      <c r="KL43" s="8"/>
      <c r="KM43" s="8"/>
      <c r="KN43" s="8"/>
      <c r="KO43" s="8"/>
      <c r="KP43" s="8"/>
      <c r="KQ43" s="8"/>
      <c r="KR43" s="8"/>
      <c r="KS43" s="8"/>
      <c r="KT43" s="8"/>
      <c r="KU43" s="8"/>
      <c r="KV43" s="8"/>
      <c r="KW43" s="8"/>
      <c r="KX43" s="8"/>
      <c r="KY43" s="8"/>
      <c r="KZ43" s="8"/>
      <c r="LA43" s="8"/>
      <c r="LB43" s="8"/>
      <c r="LC43" s="8"/>
      <c r="LD43" s="8"/>
      <c r="LE43" s="8"/>
      <c r="LF43" s="8"/>
      <c r="LG43" s="8"/>
      <c r="LH43" s="8"/>
      <c r="LI43" s="8"/>
      <c r="LJ43" s="8"/>
      <c r="LK43" s="8"/>
      <c r="LL43" s="8"/>
      <c r="LM43" s="8"/>
      <c r="LN43" s="8"/>
      <c r="LO43" s="8"/>
      <c r="LP43" s="8"/>
      <c r="LQ43" s="8"/>
      <c r="LR43" s="8"/>
      <c r="LS43" s="8"/>
      <c r="LT43" s="8"/>
      <c r="LU43" s="8"/>
      <c r="LV43" s="8"/>
      <c r="LW43" s="8"/>
      <c r="LX43" s="8"/>
      <c r="LY43" s="8"/>
      <c r="LZ43" s="8"/>
      <c r="MA43" s="8"/>
      <c r="MB43" s="8"/>
      <c r="MC43" s="8"/>
      <c r="MD43" s="8"/>
      <c r="ME43" s="8"/>
      <c r="MF43" s="8"/>
      <c r="MG43" s="8"/>
      <c r="MH43" s="8"/>
      <c r="MI43" s="8"/>
      <c r="MJ43" s="8"/>
      <c r="MK43" s="8"/>
      <c r="ML43" s="8"/>
      <c r="MM43" s="8"/>
      <c r="MN43" s="8"/>
      <c r="MO43" s="8"/>
      <c r="MP43" s="8"/>
      <c r="MQ43" s="8"/>
      <c r="MR43" s="8"/>
      <c r="MS43" s="8"/>
      <c r="MT43" s="8"/>
      <c r="MU43" s="8"/>
      <c r="MV43" s="8"/>
      <c r="MW43" s="8"/>
      <c r="MX43" s="8"/>
      <c r="MY43" s="8"/>
    </row>
    <row r="44" spans="1:363" x14ac:dyDescent="0.25">
      <c r="A44" s="175"/>
      <c r="B44" s="70" t="s">
        <v>18</v>
      </c>
      <c r="C44" s="4" t="s">
        <v>209</v>
      </c>
      <c r="D44" s="91">
        <f>+[1]Generation_Budget!E9</f>
        <v>0</v>
      </c>
      <c r="E44" s="91">
        <f>+[1]Generation_Budget!F9</f>
        <v>0</v>
      </c>
      <c r="F44" s="91">
        <f>+[1]Generation_Budget!G9</f>
        <v>0</v>
      </c>
      <c r="G44" s="91">
        <f>+[1]Generation_Budget!H9</f>
        <v>0</v>
      </c>
      <c r="H44" s="91">
        <f>+[1]Generation_Budget!I9</f>
        <v>0</v>
      </c>
      <c r="I44" s="91">
        <f>+[1]Generation_Budget!J9</f>
        <v>0</v>
      </c>
      <c r="J44" s="91">
        <f>+[1]Generation_Budget!K9</f>
        <v>0</v>
      </c>
      <c r="K44" s="91">
        <f>+[1]Generation_Budget!L9</f>
        <v>0</v>
      </c>
      <c r="L44" s="91">
        <f>+[1]Generation_Budget!M9</f>
        <v>0</v>
      </c>
      <c r="M44" s="91">
        <f>+[1]Generation_Budget!N9</f>
        <v>0</v>
      </c>
      <c r="N44" s="91">
        <f>+[1]Generation_Budget!O9</f>
        <v>0</v>
      </c>
      <c r="O44" s="91">
        <f>+[1]Generation_Budget!P9</f>
        <v>0</v>
      </c>
      <c r="P44" s="91">
        <f>+[1]Generation_Budget!E9</f>
        <v>0</v>
      </c>
      <c r="Q44" s="91">
        <f>+[1]Generation_Budget!F9</f>
        <v>0</v>
      </c>
      <c r="R44" s="91">
        <f>+[1]Generation_Budget!G9</f>
        <v>0</v>
      </c>
      <c r="S44" s="91">
        <f>+[1]Generation_Budget!H9</f>
        <v>0</v>
      </c>
      <c r="T44" s="91">
        <f>+[1]Generation_Budget!I9</f>
        <v>0</v>
      </c>
      <c r="U44" s="91">
        <f>+[1]Generation_Budget!J9</f>
        <v>0</v>
      </c>
      <c r="V44" s="91">
        <f>+[1]Generation_Budget!K9</f>
        <v>0</v>
      </c>
      <c r="W44" s="91">
        <f>+[1]Generation_Budget!L9</f>
        <v>0</v>
      </c>
      <c r="X44" s="91">
        <f>+[1]Generation_Budget!M9</f>
        <v>0</v>
      </c>
      <c r="Y44" s="91">
        <f>+[1]Generation_Budget!N9</f>
        <v>0</v>
      </c>
      <c r="Z44" s="91">
        <f>+[1]Generation_Budget!O9</f>
        <v>0</v>
      </c>
      <c r="AA44" s="91">
        <f>+[1]Generation_Budget!P9</f>
        <v>0</v>
      </c>
      <c r="AB44" s="91">
        <f>+[1]Generation_Budget!Q9</f>
        <v>0</v>
      </c>
      <c r="AC44" s="91">
        <f>+[1]Generation_Budget!R9</f>
        <v>0</v>
      </c>
      <c r="AD44" s="91">
        <f>+[1]Generation_Budget!S9</f>
        <v>0</v>
      </c>
      <c r="AE44" s="91">
        <f>+[1]Generation_Budget!T9</f>
        <v>0</v>
      </c>
      <c r="AF44" s="91">
        <f>+[1]Generation_Budget!U9</f>
        <v>0</v>
      </c>
      <c r="AG44" s="91">
        <f>+[1]Generation_Budget!V9</f>
        <v>0</v>
      </c>
      <c r="AH44" s="91">
        <f>+[1]Generation_Budget!W9</f>
        <v>0</v>
      </c>
      <c r="AI44" s="91">
        <f>+[1]Generation_Budget!X9</f>
        <v>0</v>
      </c>
      <c r="AJ44" s="91">
        <f>+[1]Generation_Budget!Y9</f>
        <v>0</v>
      </c>
      <c r="AK44" s="91">
        <f>+[1]Generation_Budget!Z9</f>
        <v>0</v>
      </c>
      <c r="AL44" s="91">
        <f>+[1]Generation_Budget!AA9</f>
        <v>0</v>
      </c>
      <c r="AM44" s="91">
        <f>+[1]Generation_Budget!AB9</f>
        <v>0</v>
      </c>
      <c r="AN44" s="91">
        <f>+[1]Generation_Budget!AC9</f>
        <v>0</v>
      </c>
      <c r="AO44" s="91">
        <f>+[1]Generation_Budget!AD9</f>
        <v>0</v>
      </c>
      <c r="AP44" s="91">
        <f>+[1]Generation_Budget!AE9</f>
        <v>0</v>
      </c>
      <c r="AQ44" s="91">
        <f>+[1]Generation_Budget!AF9</f>
        <v>0</v>
      </c>
      <c r="AR44" s="91">
        <f>+[1]Generation_Budget!AG9</f>
        <v>0</v>
      </c>
      <c r="AS44" s="91">
        <f>+[1]Generation_Budget!AH9</f>
        <v>0</v>
      </c>
      <c r="AT44" s="91">
        <f>+[1]Generation_Budget!AI9</f>
        <v>0</v>
      </c>
      <c r="AU44" s="91">
        <f>+[1]Generation_Budget!AJ9</f>
        <v>0</v>
      </c>
      <c r="AV44" s="91">
        <f>+[1]Generation_Budget!AK9</f>
        <v>0</v>
      </c>
      <c r="AW44" s="91">
        <f>+[1]Generation_Budget!AL9</f>
        <v>0</v>
      </c>
      <c r="AX44" s="91">
        <f>+[1]Generation_Budget!AM9</f>
        <v>0</v>
      </c>
      <c r="AY44" s="91">
        <f>+[1]Generation_Budget!AN9</f>
        <v>0</v>
      </c>
      <c r="AZ44" s="91">
        <f>+[1]Generation_Budget!AO9</f>
        <v>0</v>
      </c>
      <c r="BA44" s="91">
        <f>+[1]Generation_Budget!AP9</f>
        <v>0</v>
      </c>
      <c r="BB44" s="91">
        <f>+[1]Generation_Budget!AQ9</f>
        <v>0</v>
      </c>
      <c r="BC44" s="91">
        <f>+[1]Generation_Budget!AR9</f>
        <v>0</v>
      </c>
      <c r="BD44" s="91">
        <f>+[1]Generation_Budget!AS9</f>
        <v>0</v>
      </c>
      <c r="BE44" s="91">
        <f>+[1]Generation_Budget!AT9</f>
        <v>0</v>
      </c>
      <c r="BF44" s="91">
        <f>+[1]Generation_Budget!AU9</f>
        <v>0</v>
      </c>
      <c r="BG44" s="91">
        <f>+[1]Generation_Budget!AV9</f>
        <v>0</v>
      </c>
      <c r="BH44" s="91">
        <f>+[1]Generation_Budget!AW9</f>
        <v>0</v>
      </c>
      <c r="BI44" s="91">
        <f>+[1]Generation_Budget!AX9</f>
        <v>0</v>
      </c>
      <c r="BJ44" s="91">
        <f>+[1]Generation_Budget!AY9</f>
        <v>0</v>
      </c>
      <c r="BK44" s="91">
        <f>+[1]Generation_Budget!AZ9</f>
        <v>0</v>
      </c>
      <c r="BL44" s="91">
        <f>+[1]Generation_Budget!BA9</f>
        <v>0</v>
      </c>
      <c r="BM44" s="91">
        <f>+[1]Generation_Budget!BB9</f>
        <v>0</v>
      </c>
      <c r="BN44" s="91">
        <f>+[1]Generation_Budget!BC9</f>
        <v>0</v>
      </c>
      <c r="BO44" s="91">
        <f>+[1]Generation_Budget!BD9</f>
        <v>0</v>
      </c>
      <c r="BP44" s="91">
        <f>+[1]Generation_Budget!BE9</f>
        <v>0</v>
      </c>
      <c r="BQ44" s="91">
        <f>+[1]Generation_Budget!BF9</f>
        <v>0</v>
      </c>
      <c r="BR44" s="91">
        <f>+[1]Generation_Budget!BG9</f>
        <v>0</v>
      </c>
      <c r="BS44" s="91">
        <f>+[1]Generation_Budget!BH9</f>
        <v>0</v>
      </c>
      <c r="BT44" s="91">
        <f>+[1]Generation_Budget!BI9</f>
        <v>0</v>
      </c>
      <c r="BU44" s="91">
        <f>+[1]Generation_Budget!BJ9</f>
        <v>0</v>
      </c>
      <c r="BV44" s="91">
        <f>+[1]Generation_Budget!BK9</f>
        <v>0</v>
      </c>
      <c r="BW44" s="91">
        <f>+[1]Generation_Budget!BL9</f>
        <v>0</v>
      </c>
      <c r="BX44" s="91">
        <f>+[1]Generation_Budget!BM9</f>
        <v>0</v>
      </c>
      <c r="BY44" s="91">
        <f>+[1]Generation_Budget!BN9</f>
        <v>0</v>
      </c>
      <c r="BZ44" s="91">
        <f>+[1]Generation_Budget!BO9</f>
        <v>0</v>
      </c>
      <c r="CA44" s="91">
        <f>+[1]Generation_Budget!BP9</f>
        <v>0</v>
      </c>
      <c r="CB44" s="91">
        <f>+[1]Generation_Budget!BQ9</f>
        <v>0</v>
      </c>
      <c r="CC44" s="91">
        <f>+[1]Generation_Budget!BR9</f>
        <v>0</v>
      </c>
      <c r="CD44" s="91">
        <f>+[1]Generation_Budget!BS9</f>
        <v>0</v>
      </c>
      <c r="CE44" s="91">
        <f>+[1]Generation_Budget!BT9</f>
        <v>0</v>
      </c>
      <c r="CF44" s="91">
        <f>+[1]Generation_Budget!BU9</f>
        <v>0</v>
      </c>
      <c r="CG44" s="91">
        <f>+[1]Generation_Budget!BV9</f>
        <v>0</v>
      </c>
      <c r="CH44" s="91">
        <f>+[1]Generation_Budget!BW9</f>
        <v>0</v>
      </c>
      <c r="CI44" s="91">
        <f>+[1]Generation_Budget!BX9</f>
        <v>0</v>
      </c>
      <c r="CJ44" s="91">
        <f>+[1]Generation_Budget!BY9</f>
        <v>0</v>
      </c>
      <c r="CK44" s="91">
        <f>+[1]Generation_Budget!BZ9</f>
        <v>0</v>
      </c>
      <c r="CL44" s="91">
        <f>+[1]Generation_Budget!CA9</f>
        <v>0</v>
      </c>
      <c r="CM44" s="91">
        <f>+[1]Generation_Budget!CB9</f>
        <v>0</v>
      </c>
      <c r="CN44" s="91">
        <f>+[1]Generation_Budget!CC9</f>
        <v>0</v>
      </c>
      <c r="CO44" s="91">
        <f>+[1]Generation_Budget!CD9</f>
        <v>0</v>
      </c>
      <c r="CP44" s="91">
        <f>+[1]Generation_Budget!CE9</f>
        <v>0</v>
      </c>
      <c r="CQ44" s="91">
        <f>+[1]Generation_Budget!CF9</f>
        <v>0</v>
      </c>
      <c r="CR44" s="91">
        <f>+[1]Generation_Budget!CG9</f>
        <v>0</v>
      </c>
      <c r="CS44" s="91">
        <f>+[1]Generation_Budget!CH9</f>
        <v>0</v>
      </c>
      <c r="CT44" s="91">
        <f>+[1]Generation_Budget!CI9</f>
        <v>0</v>
      </c>
      <c r="CU44" s="91">
        <f>+[1]Generation_Budget!CJ9</f>
        <v>0</v>
      </c>
      <c r="CV44" s="91">
        <f>+[1]Generation_Budget!CK9</f>
        <v>0</v>
      </c>
      <c r="CW44" s="91">
        <f>+[1]Generation_Budget!CL9</f>
        <v>0</v>
      </c>
      <c r="CX44" s="91">
        <f>+[1]Generation_Budget!CM9</f>
        <v>0</v>
      </c>
      <c r="CY44" s="91">
        <f>+[1]Generation_Budget!CN9</f>
        <v>0</v>
      </c>
      <c r="CZ44" s="91">
        <f>+[1]Generation_Budget!CO9</f>
        <v>0</v>
      </c>
      <c r="DA44" s="91">
        <f>+[1]Generation_Budget!CP9</f>
        <v>0</v>
      </c>
      <c r="DB44" s="91">
        <f>+[1]Generation_Budget!CQ9</f>
        <v>0</v>
      </c>
      <c r="DC44" s="91">
        <f>+[1]Generation_Budget!CR9</f>
        <v>0</v>
      </c>
      <c r="DD44" s="91">
        <f>+[1]Generation_Budget!CS9</f>
        <v>0</v>
      </c>
      <c r="DE44" s="91">
        <f>+[1]Generation_Budget!CT9</f>
        <v>0</v>
      </c>
      <c r="DF44" s="91">
        <f>+[1]Generation_Budget!CU9</f>
        <v>0</v>
      </c>
      <c r="DG44" s="91">
        <f>+[1]Generation_Budget!CV9</f>
        <v>0</v>
      </c>
      <c r="DH44" s="91">
        <f>+[1]Generation_Budget!CW9</f>
        <v>0</v>
      </c>
      <c r="DI44" s="91">
        <f>+[1]Generation_Budget!CX9</f>
        <v>0</v>
      </c>
      <c r="DJ44" s="91">
        <f>+[1]Generation_Budget!CY9</f>
        <v>0</v>
      </c>
      <c r="DK44" s="91">
        <f>+[1]Generation_Budget!CZ9</f>
        <v>0</v>
      </c>
      <c r="DL44" s="91">
        <f>+[1]Generation_Budget!DA9</f>
        <v>0</v>
      </c>
      <c r="DM44" s="91">
        <f>+[1]Generation_Budget!DB9</f>
        <v>0</v>
      </c>
      <c r="DN44" s="91">
        <f>+[1]Generation_Budget!DC9</f>
        <v>0</v>
      </c>
      <c r="DO44" s="91">
        <f>+[1]Generation_Budget!DD9</f>
        <v>0</v>
      </c>
      <c r="DP44" s="91">
        <f>+[1]Generation_Budget!DE9</f>
        <v>0</v>
      </c>
      <c r="DQ44" s="91">
        <f>+[1]Generation_Budget!DF9</f>
        <v>0</v>
      </c>
      <c r="DR44" s="91">
        <f>+[1]Generation_Budget!DG9</f>
        <v>0</v>
      </c>
      <c r="DS44" s="91">
        <f>+[1]Generation_Budget!DH9</f>
        <v>0</v>
      </c>
      <c r="DT44" s="91">
        <f>+[1]Generation_Budget!DI9</f>
        <v>0</v>
      </c>
      <c r="DU44" s="91">
        <f>+[1]Generation_Budget!DJ9</f>
        <v>0</v>
      </c>
      <c r="DV44" s="91">
        <f>+[1]Generation_Budget!DK9</f>
        <v>0</v>
      </c>
      <c r="DW44" s="91">
        <f>+[1]Generation_Budget!DL9</f>
        <v>0</v>
      </c>
      <c r="DX44" s="91">
        <f>+[1]Generation_Budget!DM9</f>
        <v>0</v>
      </c>
      <c r="DY44" s="91">
        <f>+[1]Generation_Budget!DN9</f>
        <v>0</v>
      </c>
      <c r="DZ44" s="91">
        <f>+[1]Generation_Budget!DO9</f>
        <v>0</v>
      </c>
      <c r="EA44" s="91">
        <f>+[1]Generation_Budget!DP9</f>
        <v>0</v>
      </c>
      <c r="EB44" s="91">
        <f>+[1]Generation_Budget!DQ9</f>
        <v>0</v>
      </c>
      <c r="EC44" s="91">
        <f>+[1]Generation_Budget!DR9</f>
        <v>0</v>
      </c>
      <c r="ED44" s="91">
        <f>+[1]Generation_Budget!DS9</f>
        <v>0</v>
      </c>
      <c r="EE44" s="91">
        <f>+[1]Generation_Budget!DT9</f>
        <v>0</v>
      </c>
      <c r="EF44" s="91">
        <f>+[1]Generation_Budget!DU9</f>
        <v>0</v>
      </c>
      <c r="EG44" s="91">
        <f>+[1]Generation_Budget!DV9</f>
        <v>0</v>
      </c>
      <c r="EH44" s="91">
        <f>+[1]Generation_Budget!DW9</f>
        <v>0</v>
      </c>
      <c r="EI44" s="91">
        <f>+[1]Generation_Budget!DX9</f>
        <v>0</v>
      </c>
      <c r="EJ44" s="91">
        <f>+[1]Generation_Budget!DY9</f>
        <v>0</v>
      </c>
      <c r="EK44" s="91">
        <f>+[1]Generation_Budget!DZ9</f>
        <v>0</v>
      </c>
      <c r="EL44" s="91">
        <f>+[1]Generation_Budget!EA9</f>
        <v>0</v>
      </c>
      <c r="EM44" s="91">
        <f>+[1]Generation_Budget!EB9</f>
        <v>0</v>
      </c>
      <c r="EN44" s="91">
        <f>+[1]Generation_Budget!EC9</f>
        <v>0</v>
      </c>
      <c r="EO44" s="91">
        <f>+[1]Generation_Budget!ED9</f>
        <v>0</v>
      </c>
      <c r="EP44" s="91">
        <f>+[1]Generation_Budget!EE9</f>
        <v>0</v>
      </c>
      <c r="EQ44" s="91">
        <f>+[1]Generation_Budget!EF9</f>
        <v>0</v>
      </c>
      <c r="ER44" s="91">
        <f>+[1]Generation_Budget!EG9</f>
        <v>0</v>
      </c>
      <c r="ES44" s="91">
        <f>+[1]Generation_Budget!EH9</f>
        <v>0</v>
      </c>
      <c r="ET44" s="91">
        <f>+[1]Generation_Budget!EI9</f>
        <v>0</v>
      </c>
      <c r="EU44" s="91">
        <f>+[1]Generation_Budget!EJ9</f>
        <v>0</v>
      </c>
      <c r="EV44" s="91">
        <f>+[1]Generation_Budget!EK9</f>
        <v>0</v>
      </c>
      <c r="EW44" s="91">
        <f>+[1]Generation_Budget!EL9</f>
        <v>0</v>
      </c>
      <c r="EX44" s="91">
        <f>+[1]Generation_Budget!EM9</f>
        <v>0</v>
      </c>
      <c r="EY44" s="91">
        <f>+[1]Generation_Budget!EN9</f>
        <v>0</v>
      </c>
      <c r="EZ44" s="91">
        <f>+[1]Generation_Budget!EO9</f>
        <v>0</v>
      </c>
      <c r="FA44" s="91">
        <f>+[1]Generation_Budget!EP9</f>
        <v>0</v>
      </c>
      <c r="FB44" s="91">
        <f>+[1]Generation_Budget!EQ9</f>
        <v>0</v>
      </c>
      <c r="FC44" s="91">
        <f>+[1]Generation_Budget!ER9</f>
        <v>0</v>
      </c>
      <c r="FD44" s="91">
        <f>+[1]Generation_Budget!ES9</f>
        <v>0</v>
      </c>
      <c r="FE44" s="91">
        <f>+[1]Generation_Budget!ET9</f>
        <v>0</v>
      </c>
      <c r="FF44" s="91">
        <f>+[1]Generation_Budget!EU9</f>
        <v>0</v>
      </c>
      <c r="FG44" s="91">
        <f>+[1]Generation_Budget!EV9</f>
        <v>0</v>
      </c>
      <c r="FH44" s="91">
        <f>+[1]Generation_Budget!EW9</f>
        <v>0</v>
      </c>
      <c r="FI44" s="91">
        <f>+[1]Generation_Budget!EX9</f>
        <v>0</v>
      </c>
      <c r="FJ44" s="91">
        <f>+[1]Generation_Budget!EY9</f>
        <v>0</v>
      </c>
      <c r="FK44" s="91">
        <f>+[1]Generation_Budget!EZ9</f>
        <v>0</v>
      </c>
      <c r="FL44" s="91">
        <f>+[1]Generation_Budget!FA9</f>
        <v>0</v>
      </c>
      <c r="FM44" s="91">
        <f>+[1]Generation_Budget!FB9</f>
        <v>0</v>
      </c>
      <c r="FN44" s="91">
        <f>+[1]Generation_Budget!FC9</f>
        <v>0</v>
      </c>
      <c r="FO44" s="91">
        <f>+[1]Generation_Budget!FD9</f>
        <v>0</v>
      </c>
      <c r="FP44" s="91">
        <f>+[1]Generation_Budget!FE9</f>
        <v>0</v>
      </c>
      <c r="FQ44" s="91">
        <f>+[1]Generation_Budget!FF9</f>
        <v>0</v>
      </c>
      <c r="FR44" s="91">
        <f>+[1]Generation_Budget!FG9</f>
        <v>0</v>
      </c>
      <c r="FS44" s="91">
        <f>+[1]Generation_Budget!FH9</f>
        <v>0</v>
      </c>
      <c r="FT44" s="91">
        <f>+[1]Generation_Budget!FI9</f>
        <v>0</v>
      </c>
      <c r="FU44" s="91">
        <f>+[1]Generation_Budget!FJ9</f>
        <v>0</v>
      </c>
      <c r="FV44" s="91">
        <f>+[1]Generation_Budget!FK9</f>
        <v>0</v>
      </c>
      <c r="FW44" s="91">
        <f>+[1]Generation_Budget!FL9</f>
        <v>0</v>
      </c>
      <c r="FX44" s="91">
        <f>+[1]Generation_Budget!FM9</f>
        <v>0</v>
      </c>
      <c r="FY44" s="91">
        <f>+[1]Generation_Budget!FN9</f>
        <v>0</v>
      </c>
      <c r="FZ44" s="91">
        <f>+[1]Generation_Budget!FO9</f>
        <v>0</v>
      </c>
      <c r="GA44" s="91">
        <f>+[1]Generation_Budget!FP9</f>
        <v>0</v>
      </c>
      <c r="GB44" s="91">
        <f>+[1]Generation_Budget!FQ9</f>
        <v>0</v>
      </c>
      <c r="GC44" s="91">
        <f>+[1]Generation_Budget!FR9</f>
        <v>0</v>
      </c>
      <c r="GD44" s="91">
        <f>+[1]Generation_Budget!FS9</f>
        <v>0</v>
      </c>
      <c r="GE44" s="91">
        <f>+[1]Generation_Budget!FT9</f>
        <v>0</v>
      </c>
      <c r="GF44" s="91">
        <f>+[1]Generation_Budget!FU9</f>
        <v>0</v>
      </c>
      <c r="GG44" s="91">
        <f>+[1]Generation_Budget!FV9</f>
        <v>0</v>
      </c>
      <c r="GH44" s="91">
        <f>+[1]Generation_Budget!FW9</f>
        <v>0</v>
      </c>
      <c r="GI44" s="91">
        <f>+[1]Generation_Budget!FX9</f>
        <v>0</v>
      </c>
      <c r="GJ44" s="91">
        <f>+[1]Generation_Budget!FY9</f>
        <v>0</v>
      </c>
      <c r="GK44" s="91">
        <f>+[1]Generation_Budget!FZ9</f>
        <v>0</v>
      </c>
      <c r="GL44" s="91">
        <f>+[1]Generation_Budget!GA9</f>
        <v>0</v>
      </c>
      <c r="GM44" s="91">
        <f>+[1]Generation_Budget!GB9</f>
        <v>0</v>
      </c>
      <c r="GN44" s="91">
        <f>+[1]Generation_Budget!GC9</f>
        <v>0</v>
      </c>
      <c r="GO44" s="91">
        <f>+[1]Generation_Budget!GD9</f>
        <v>0</v>
      </c>
      <c r="GP44" s="91">
        <f>+[1]Generation_Budget!GE9</f>
        <v>0</v>
      </c>
      <c r="GQ44" s="91">
        <f>+[1]Generation_Budget!GF9</f>
        <v>0</v>
      </c>
      <c r="GR44" s="91">
        <f>+[1]Generation_Budget!GG9</f>
        <v>0</v>
      </c>
      <c r="GS44" s="91">
        <f>+[1]Generation_Budget!GH9</f>
        <v>0</v>
      </c>
      <c r="GT44" s="91">
        <f>+[1]Generation_Budget!GI9</f>
        <v>0</v>
      </c>
      <c r="GU44" s="91">
        <f>+[1]Generation_Budget!GJ9</f>
        <v>0</v>
      </c>
      <c r="GV44" s="91">
        <f>+[1]Generation_Budget!GK9</f>
        <v>0</v>
      </c>
      <c r="GW44" s="91">
        <f>+[1]Generation_Budget!GL9</f>
        <v>0</v>
      </c>
      <c r="GX44" s="91">
        <f>+[1]Generation_Budget!GM9</f>
        <v>0</v>
      </c>
      <c r="GY44" s="91">
        <f>+[1]Generation_Budget!GN9</f>
        <v>0</v>
      </c>
      <c r="GZ44" s="91">
        <f>+[1]Generation_Budget!GO9</f>
        <v>0</v>
      </c>
      <c r="HA44" s="91">
        <f>+[1]Generation_Budget!GP9</f>
        <v>0</v>
      </c>
      <c r="HB44" s="91">
        <f>+[1]Generation_Budget!GQ9</f>
        <v>0</v>
      </c>
      <c r="HC44" s="91">
        <f>+[1]Generation_Budget!GR9</f>
        <v>0</v>
      </c>
      <c r="HD44" s="91">
        <f>+[1]Generation_Budget!GS9</f>
        <v>0</v>
      </c>
      <c r="HE44" s="91">
        <f>+[1]Generation_Budget!GT9</f>
        <v>0</v>
      </c>
      <c r="HF44" s="91">
        <f>+[1]Generation_Budget!GU9</f>
        <v>0</v>
      </c>
      <c r="HG44" s="91">
        <f>+[1]Generation_Budget!GV9</f>
        <v>0</v>
      </c>
      <c r="HH44" s="91">
        <f>+[1]Generation_Budget!GW9</f>
        <v>0</v>
      </c>
      <c r="HI44" s="91">
        <f>+[1]Generation_Budget!GX9</f>
        <v>0</v>
      </c>
      <c r="HJ44" s="91">
        <f>+[1]Generation_Budget!GY9</f>
        <v>0</v>
      </c>
      <c r="HK44" s="91">
        <f>+[1]Generation_Budget!GZ9</f>
        <v>0</v>
      </c>
      <c r="HL44" s="91">
        <f>+[1]Generation_Budget!HA9</f>
        <v>0</v>
      </c>
      <c r="HM44" s="91">
        <f>+[1]Generation_Budget!HB9</f>
        <v>0</v>
      </c>
      <c r="HN44" s="91">
        <f>+[1]Generation_Budget!HC9</f>
        <v>0</v>
      </c>
      <c r="HO44" s="91">
        <f>+[1]Generation_Budget!HD9</f>
        <v>0</v>
      </c>
      <c r="HP44" s="91">
        <f>+[1]Generation_Budget!HE9</f>
        <v>0</v>
      </c>
      <c r="HQ44" s="91">
        <f>+[1]Generation_Budget!HF9</f>
        <v>0</v>
      </c>
      <c r="HR44" s="91">
        <f>+[1]Generation_Budget!HG9</f>
        <v>0</v>
      </c>
      <c r="HS44" s="91">
        <f>+[1]Generation_Budget!HH9</f>
        <v>0</v>
      </c>
      <c r="HT44" s="91">
        <f>+[1]Generation_Budget!HI9</f>
        <v>0</v>
      </c>
      <c r="HU44" s="91">
        <f>+[1]Generation_Budget!HJ9</f>
        <v>0</v>
      </c>
      <c r="HV44" s="91">
        <f>+[1]Generation_Budget!HK9</f>
        <v>0</v>
      </c>
      <c r="HW44" s="91">
        <f>+[1]Generation_Budget!HL9</f>
        <v>0</v>
      </c>
      <c r="HX44" s="91">
        <f>+[1]Generation_Budget!HM9</f>
        <v>0</v>
      </c>
      <c r="HY44" s="91">
        <f>+[1]Generation_Budget!HN9</f>
        <v>0</v>
      </c>
      <c r="HZ44" s="91">
        <f>+[1]Generation_Budget!HO9</f>
        <v>0</v>
      </c>
      <c r="IA44" s="91">
        <f>+[1]Generation_Budget!HP9</f>
        <v>0</v>
      </c>
      <c r="IB44" s="91">
        <f>+[1]Generation_Budget!HQ9</f>
        <v>0</v>
      </c>
      <c r="IC44" s="91">
        <f>+[1]Generation_Budget!HR9</f>
        <v>0</v>
      </c>
      <c r="ID44" s="91">
        <f>+[1]Generation_Budget!HS9</f>
        <v>0</v>
      </c>
      <c r="IE44" s="91">
        <f>+[1]Generation_Budget!HT9</f>
        <v>0</v>
      </c>
      <c r="IF44" s="91">
        <f>+[1]Generation_Budget!HU9</f>
        <v>0</v>
      </c>
      <c r="IG44" s="91">
        <f>+[1]Generation_Budget!HV9</f>
        <v>0</v>
      </c>
      <c r="IH44" s="91">
        <f>+[1]Generation_Budget!HW9</f>
        <v>0</v>
      </c>
      <c r="II44" s="91">
        <f>+[1]Generation_Budget!HX9</f>
        <v>0</v>
      </c>
      <c r="IJ44" s="91">
        <f>+[1]Generation_Budget!HY9</f>
        <v>0</v>
      </c>
      <c r="IK44" s="91">
        <f>+[1]Generation_Budget!HZ9</f>
        <v>0</v>
      </c>
      <c r="IL44" s="91">
        <f>+[1]Generation_Budget!IA9</f>
        <v>0</v>
      </c>
      <c r="IM44" s="91">
        <f>+[1]Generation_Budget!IB9</f>
        <v>0</v>
      </c>
      <c r="IN44" s="91">
        <f>+[1]Generation_Budget!IC9</f>
        <v>0</v>
      </c>
      <c r="IO44" s="91">
        <f>+[1]Generation_Budget!ID9</f>
        <v>0</v>
      </c>
      <c r="IP44" s="91">
        <f>+[1]Generation_Budget!IE9</f>
        <v>0</v>
      </c>
      <c r="IQ44" s="91">
        <f>+[1]Generation_Budget!IF9</f>
        <v>0</v>
      </c>
      <c r="IR44" s="91">
        <f>+[1]Generation_Budget!IG9</f>
        <v>0</v>
      </c>
      <c r="IS44" s="91">
        <f>+[1]Generation_Budget!IH9</f>
        <v>0</v>
      </c>
      <c r="IT44" s="91">
        <f>+[1]Generation_Budget!II9</f>
        <v>0</v>
      </c>
      <c r="IU44" s="91">
        <f>+[1]Generation_Budget!IJ9</f>
        <v>0</v>
      </c>
      <c r="IV44" s="91">
        <f>+[1]Generation_Budget!IK9</f>
        <v>0</v>
      </c>
      <c r="IW44" s="91">
        <f>+[1]Generation_Budget!IL9</f>
        <v>0</v>
      </c>
      <c r="IX44" s="91">
        <f>+[1]Generation_Budget!IM9</f>
        <v>0</v>
      </c>
      <c r="IY44" s="91">
        <f>+[1]Generation_Budget!IN9</f>
        <v>0</v>
      </c>
      <c r="IZ44" s="91">
        <f>+[1]Generation_Budget!IO9</f>
        <v>0</v>
      </c>
      <c r="JA44" s="91">
        <f>+[1]Generation_Budget!IP9</f>
        <v>0</v>
      </c>
      <c r="JB44" s="91">
        <f>+[1]Generation_Budget!IQ9</f>
        <v>0</v>
      </c>
      <c r="JC44" s="91">
        <f>+[1]Generation_Budget!IR9</f>
        <v>0</v>
      </c>
      <c r="JD44" s="91">
        <f>+[1]Generation_Budget!IS9</f>
        <v>0</v>
      </c>
      <c r="JE44" s="91">
        <f>+[1]Generation_Budget!IT9</f>
        <v>0</v>
      </c>
      <c r="JF44" s="91">
        <f>+[1]Generation_Budget!IU9</f>
        <v>0</v>
      </c>
      <c r="JG44" s="91">
        <f>+[1]Generation_Budget!IV9</f>
        <v>0</v>
      </c>
      <c r="JH44" s="91">
        <f>+[1]Generation_Budget!IW9</f>
        <v>0</v>
      </c>
      <c r="JI44" s="91">
        <f>+[1]Generation_Budget!IX9</f>
        <v>0</v>
      </c>
      <c r="JJ44" s="91">
        <f>+[1]Generation_Budget!IY9</f>
        <v>0</v>
      </c>
      <c r="JK44" s="91">
        <f>+[1]Generation_Budget!IZ9</f>
        <v>0</v>
      </c>
      <c r="JL44" s="91">
        <f>+[1]Generation_Budget!JA9</f>
        <v>0</v>
      </c>
      <c r="JM44" s="91">
        <f>+[1]Generation_Budget!JB9</f>
        <v>0</v>
      </c>
      <c r="JN44" s="91">
        <f>+[1]Generation_Budget!JC9</f>
        <v>0</v>
      </c>
      <c r="JO44" s="91">
        <f>+[1]Generation_Budget!JD9</f>
        <v>0</v>
      </c>
      <c r="JP44" s="91">
        <f>+[1]Generation_Budget!JE9</f>
        <v>0</v>
      </c>
      <c r="JQ44" s="91">
        <f>+[1]Generation_Budget!JF9</f>
        <v>0</v>
      </c>
      <c r="JR44" s="91">
        <f>+[1]Generation_Budget!JG9</f>
        <v>0</v>
      </c>
      <c r="JS44" s="91">
        <f>+[1]Generation_Budget!JH9</f>
        <v>0</v>
      </c>
      <c r="JT44" s="91">
        <f>+[1]Generation_Budget!JI9</f>
        <v>0</v>
      </c>
      <c r="JU44" s="91">
        <f>+[1]Generation_Budget!JJ9</f>
        <v>0</v>
      </c>
      <c r="JV44" s="91">
        <f>+[1]Generation_Budget!JK9</f>
        <v>0</v>
      </c>
      <c r="JW44" s="91">
        <f>+[1]Generation_Budget!JL9</f>
        <v>0</v>
      </c>
      <c r="JX44" s="91">
        <f>+[1]Generation_Budget!JM9</f>
        <v>0</v>
      </c>
      <c r="JY44" s="91">
        <f>+[1]Generation_Budget!JN9</f>
        <v>0</v>
      </c>
      <c r="JZ44" s="91">
        <f>+[1]Generation_Budget!JO9</f>
        <v>0</v>
      </c>
      <c r="KA44" s="91">
        <f>+[1]Generation_Budget!JP9</f>
        <v>0</v>
      </c>
      <c r="KB44" s="91">
        <f>+[1]Generation_Budget!JQ9</f>
        <v>0</v>
      </c>
      <c r="KC44" s="91">
        <f>+[1]Generation_Budget!JR9</f>
        <v>0</v>
      </c>
      <c r="KD44" s="91">
        <f>+[1]Generation_Budget!JS9</f>
        <v>0</v>
      </c>
      <c r="KE44" s="91">
        <f>+[1]Generation_Budget!JT9</f>
        <v>0</v>
      </c>
      <c r="KF44" s="91">
        <f>+[1]Generation_Budget!JU9</f>
        <v>0</v>
      </c>
      <c r="KG44" s="91">
        <f>+[1]Generation_Budget!JV9</f>
        <v>0</v>
      </c>
      <c r="KH44" s="91">
        <f>+[1]Generation_Budget!JW9</f>
        <v>0</v>
      </c>
      <c r="KI44" s="91">
        <f>+[1]Generation_Budget!JX9</f>
        <v>0</v>
      </c>
      <c r="KJ44" s="91">
        <f>+[1]Generation_Budget!JY9</f>
        <v>0</v>
      </c>
      <c r="KK44" s="91">
        <f>+[1]Generation_Budget!JZ9</f>
        <v>0</v>
      </c>
      <c r="KL44" s="91">
        <f>+[1]Generation_Budget!KA9</f>
        <v>0</v>
      </c>
      <c r="KM44" s="91">
        <f>+[1]Generation_Budget!KB9</f>
        <v>0</v>
      </c>
      <c r="KN44" s="91">
        <f>+[1]Generation_Budget!KC9</f>
        <v>0</v>
      </c>
      <c r="KO44" s="91">
        <f>+[1]Generation_Budget!KD9</f>
        <v>0</v>
      </c>
      <c r="KP44" s="91">
        <f>+[1]Generation_Budget!KE9</f>
        <v>0</v>
      </c>
      <c r="KQ44" s="91">
        <f>+[1]Generation_Budget!KF9</f>
        <v>0</v>
      </c>
      <c r="KR44" s="91">
        <f>+[1]Generation_Budget!KG9</f>
        <v>0</v>
      </c>
      <c r="KS44" s="91">
        <f>+[1]Generation_Budget!KH9</f>
        <v>0</v>
      </c>
      <c r="KT44" s="91">
        <f>+[1]Generation_Budget!KI9</f>
        <v>0</v>
      </c>
      <c r="KU44" s="91">
        <f>+[1]Generation_Budget!KJ9</f>
        <v>0</v>
      </c>
      <c r="KV44" s="91">
        <f>+[1]Generation_Budget!KK9</f>
        <v>0</v>
      </c>
      <c r="KW44" s="91">
        <f>+[1]Generation_Budget!KL9</f>
        <v>0</v>
      </c>
      <c r="KX44" s="91">
        <f>+[1]Generation_Budget!KM9</f>
        <v>0</v>
      </c>
      <c r="KY44" s="91">
        <f>+[1]Generation_Budget!KN9</f>
        <v>0</v>
      </c>
      <c r="KZ44" s="91">
        <f>+[1]Generation_Budget!KO9</f>
        <v>0</v>
      </c>
      <c r="LA44" s="91">
        <f>+[1]Generation_Budget!KP9</f>
        <v>0</v>
      </c>
      <c r="LB44" s="91">
        <f>+[1]Generation_Budget!KQ9</f>
        <v>0</v>
      </c>
      <c r="LC44" s="91">
        <f>+[1]Generation_Budget!KR9</f>
        <v>0</v>
      </c>
      <c r="LD44" s="91">
        <f>+[1]Generation_Budget!KS9</f>
        <v>0</v>
      </c>
      <c r="LE44" s="91">
        <f>+[1]Generation_Budget!KT9</f>
        <v>0</v>
      </c>
      <c r="LF44" s="91">
        <f>+[1]Generation_Budget!KU9</f>
        <v>0</v>
      </c>
      <c r="LG44" s="91">
        <f>+[1]Generation_Budget!KV9</f>
        <v>0</v>
      </c>
      <c r="LH44" s="91">
        <f>+[1]Generation_Budget!KW9</f>
        <v>0</v>
      </c>
      <c r="LI44" s="91">
        <f>+[1]Generation_Budget!KX9</f>
        <v>0</v>
      </c>
      <c r="LJ44" s="91">
        <f>+[1]Generation_Budget!KY9</f>
        <v>0</v>
      </c>
      <c r="LK44" s="91">
        <f>+[1]Generation_Budget!KZ9</f>
        <v>0</v>
      </c>
      <c r="LL44" s="91">
        <f>+[1]Generation_Budget!LA9</f>
        <v>0</v>
      </c>
      <c r="LM44" s="91">
        <f>+[1]Generation_Budget!LB9</f>
        <v>0</v>
      </c>
      <c r="LN44" s="91">
        <f>+[1]Generation_Budget!LC9</f>
        <v>0</v>
      </c>
      <c r="LO44" s="91">
        <f>+[1]Generation_Budget!LD9</f>
        <v>0</v>
      </c>
      <c r="LP44" s="91">
        <f>+[1]Generation_Budget!LE9</f>
        <v>0</v>
      </c>
      <c r="LQ44" s="91">
        <f>+[1]Generation_Budget!LF9</f>
        <v>0</v>
      </c>
      <c r="LR44" s="91">
        <f>+[1]Generation_Budget!LG9</f>
        <v>0</v>
      </c>
      <c r="LS44" s="91">
        <f>+[1]Generation_Budget!LH9</f>
        <v>0</v>
      </c>
      <c r="LT44" s="91">
        <f>+[1]Generation_Budget!LI9</f>
        <v>0</v>
      </c>
      <c r="LU44" s="91">
        <f>+[1]Generation_Budget!LJ9</f>
        <v>0</v>
      </c>
      <c r="LV44" s="91">
        <f>+[1]Generation_Budget!LK9</f>
        <v>0</v>
      </c>
      <c r="LW44" s="91">
        <f>+[1]Generation_Budget!LL9</f>
        <v>0</v>
      </c>
      <c r="LX44" s="91">
        <f>+[1]Generation_Budget!LM9</f>
        <v>0</v>
      </c>
      <c r="LY44" s="91">
        <f>+[1]Generation_Budget!LN9</f>
        <v>0</v>
      </c>
      <c r="LZ44" s="91">
        <f>+[1]Generation_Budget!LO9</f>
        <v>0</v>
      </c>
      <c r="MA44" s="91">
        <f>+[1]Generation_Budget!LP9</f>
        <v>0</v>
      </c>
      <c r="MB44" s="91">
        <f>+[1]Generation_Budget!LQ9</f>
        <v>0</v>
      </c>
      <c r="MC44" s="91">
        <f>+[1]Generation_Budget!LR9</f>
        <v>0</v>
      </c>
      <c r="MD44" s="91">
        <f>+[1]Generation_Budget!LS9</f>
        <v>0</v>
      </c>
      <c r="ME44" s="91">
        <f>+[1]Generation_Budget!LT9</f>
        <v>0</v>
      </c>
      <c r="MF44" s="91">
        <f>+[1]Generation_Budget!LU9</f>
        <v>0</v>
      </c>
      <c r="MG44" s="91">
        <f>+[1]Generation_Budget!LV9</f>
        <v>0</v>
      </c>
      <c r="MH44" s="91">
        <f>+[1]Generation_Budget!LW9</f>
        <v>0</v>
      </c>
      <c r="MI44" s="91">
        <f>+[1]Generation_Budget!LX9</f>
        <v>0</v>
      </c>
      <c r="MJ44" s="91">
        <f>+[1]Generation_Budget!LY9</f>
        <v>0</v>
      </c>
      <c r="MK44" s="91">
        <f>+[1]Generation_Budget!LZ9</f>
        <v>0</v>
      </c>
      <c r="ML44" s="91">
        <f>+[1]Generation_Budget!MA9</f>
        <v>0</v>
      </c>
      <c r="MM44" s="91">
        <f>+[1]Generation_Budget!MB9</f>
        <v>0</v>
      </c>
      <c r="MN44" s="91">
        <f>+[1]Generation_Budget!MC9</f>
        <v>0</v>
      </c>
      <c r="MO44" s="91">
        <f>+[1]Generation_Budget!MD9</f>
        <v>0</v>
      </c>
      <c r="MP44" s="91">
        <f>+[1]Generation_Budget!ME9</f>
        <v>0</v>
      </c>
      <c r="MQ44" s="91">
        <f>+[1]Generation_Budget!MF9</f>
        <v>0</v>
      </c>
      <c r="MR44" s="91">
        <f>+[1]Generation_Budget!MG9</f>
        <v>0</v>
      </c>
      <c r="MS44" s="91">
        <f>+[1]Generation_Budget!MH9</f>
        <v>0</v>
      </c>
      <c r="MT44" s="91">
        <f>+[1]Generation_Budget!MI9</f>
        <v>0</v>
      </c>
      <c r="MU44" s="91">
        <f>+[1]Generation_Budget!MJ9</f>
        <v>0</v>
      </c>
      <c r="MV44" s="91">
        <f>+[1]Generation_Budget!MK9</f>
        <v>0</v>
      </c>
      <c r="MW44" s="91">
        <f>+[1]Generation_Budget!ML9</f>
        <v>0</v>
      </c>
      <c r="MX44" s="91">
        <f>+[1]Generation_Budget!MM9</f>
        <v>0</v>
      </c>
      <c r="MY44" s="91">
        <f>+[1]Generation_Budget!MN9</f>
        <v>0</v>
      </c>
    </row>
    <row r="45" spans="1:363" x14ac:dyDescent="0.25">
      <c r="A45" s="175"/>
      <c r="B45" s="70" t="s">
        <v>238</v>
      </c>
      <c r="C45" s="4" t="s">
        <v>211</v>
      </c>
      <c r="D45" s="91">
        <f>+[1]Generation_Budget!E25</f>
        <v>0</v>
      </c>
      <c r="E45" s="91">
        <f>+[1]Generation_Budget!F25</f>
        <v>0</v>
      </c>
      <c r="F45" s="91">
        <f>+[1]Generation_Budget!G25</f>
        <v>0</v>
      </c>
      <c r="G45" s="91">
        <f>+[1]Generation_Budget!H25</f>
        <v>0</v>
      </c>
      <c r="H45" s="91">
        <f>+[1]Generation_Budget!I25</f>
        <v>0</v>
      </c>
      <c r="I45" s="91">
        <f>+[1]Generation_Budget!J25</f>
        <v>0</v>
      </c>
      <c r="J45" s="91">
        <f>+[1]Generation_Budget!K25</f>
        <v>0</v>
      </c>
      <c r="K45" s="91">
        <f>+[1]Generation_Budget!L25</f>
        <v>0</v>
      </c>
      <c r="L45" s="91">
        <f>+[1]Generation_Budget!M25</f>
        <v>0</v>
      </c>
      <c r="M45" s="91">
        <f>+[1]Generation_Budget!N25</f>
        <v>0</v>
      </c>
      <c r="N45" s="91">
        <f>+[1]Generation_Budget!O25</f>
        <v>0</v>
      </c>
      <c r="O45" s="91">
        <f>+[1]Generation_Budget!P25</f>
        <v>0</v>
      </c>
      <c r="P45" s="91">
        <f>+[1]Generation_Budget!E25</f>
        <v>0</v>
      </c>
      <c r="Q45" s="91">
        <f>+[1]Generation_Budget!F25</f>
        <v>0</v>
      </c>
      <c r="R45" s="91">
        <f>+[1]Generation_Budget!G25</f>
        <v>0</v>
      </c>
      <c r="S45" s="91">
        <f>+[1]Generation_Budget!H25</f>
        <v>0</v>
      </c>
      <c r="T45" s="91">
        <f>+[1]Generation_Budget!I25</f>
        <v>0</v>
      </c>
      <c r="U45" s="91">
        <f>+[1]Generation_Budget!J25</f>
        <v>0</v>
      </c>
      <c r="V45" s="91">
        <f>+[1]Generation_Budget!K25</f>
        <v>0</v>
      </c>
      <c r="W45" s="91">
        <f>+[1]Generation_Budget!L25</f>
        <v>0</v>
      </c>
      <c r="X45" s="91">
        <f>+[1]Generation_Budget!M25</f>
        <v>0</v>
      </c>
      <c r="Y45" s="91">
        <f>+[1]Generation_Budget!N25</f>
        <v>0</v>
      </c>
      <c r="Z45" s="91">
        <f>+[1]Generation_Budget!O25</f>
        <v>0</v>
      </c>
      <c r="AA45" s="91">
        <f>+[1]Generation_Budget!P25</f>
        <v>0</v>
      </c>
      <c r="AB45" s="91">
        <f>+[1]Generation_Budget!Q25</f>
        <v>0</v>
      </c>
      <c r="AC45" s="91">
        <f>+[1]Generation_Budget!R25</f>
        <v>0</v>
      </c>
      <c r="AD45" s="91">
        <f>+[1]Generation_Budget!S25</f>
        <v>0</v>
      </c>
      <c r="AE45" s="91">
        <f>+[1]Generation_Budget!T25</f>
        <v>0</v>
      </c>
      <c r="AF45" s="91">
        <f>+[1]Generation_Budget!U25</f>
        <v>0</v>
      </c>
      <c r="AG45" s="91">
        <f>+[1]Generation_Budget!V25</f>
        <v>0</v>
      </c>
      <c r="AH45" s="91">
        <f>+[1]Generation_Budget!W25</f>
        <v>0</v>
      </c>
      <c r="AI45" s="91">
        <f>+[1]Generation_Budget!X25</f>
        <v>0</v>
      </c>
      <c r="AJ45" s="91">
        <f>+[1]Generation_Budget!Y25</f>
        <v>0</v>
      </c>
      <c r="AK45" s="91">
        <f>+[1]Generation_Budget!Z25</f>
        <v>0</v>
      </c>
      <c r="AL45" s="91">
        <f>+[1]Generation_Budget!AA25</f>
        <v>0</v>
      </c>
      <c r="AM45" s="91">
        <f>+[1]Generation_Budget!AB25</f>
        <v>0</v>
      </c>
      <c r="AN45" s="91">
        <f>+[1]Generation_Budget!AC25</f>
        <v>0</v>
      </c>
      <c r="AO45" s="91">
        <f>+[1]Generation_Budget!AD25</f>
        <v>0</v>
      </c>
      <c r="AP45" s="91">
        <f>+[1]Generation_Budget!AE25</f>
        <v>0</v>
      </c>
      <c r="AQ45" s="91">
        <f>+[1]Generation_Budget!AF25</f>
        <v>0</v>
      </c>
      <c r="AR45" s="91">
        <f>+[1]Generation_Budget!AG25</f>
        <v>0</v>
      </c>
      <c r="AS45" s="91">
        <f>+[1]Generation_Budget!AH25</f>
        <v>0</v>
      </c>
      <c r="AT45" s="91">
        <f>+[1]Generation_Budget!AI25</f>
        <v>0</v>
      </c>
      <c r="AU45" s="91">
        <f>+[1]Generation_Budget!AJ25</f>
        <v>0</v>
      </c>
      <c r="AV45" s="91">
        <f>+[1]Generation_Budget!AK25</f>
        <v>0</v>
      </c>
      <c r="AW45" s="91">
        <f>+[1]Generation_Budget!AL25</f>
        <v>0</v>
      </c>
      <c r="AX45" s="91">
        <f>+[1]Generation_Budget!AM25</f>
        <v>0</v>
      </c>
      <c r="AY45" s="91">
        <f>+[1]Generation_Budget!AN25</f>
        <v>0</v>
      </c>
      <c r="AZ45" s="91">
        <f>+[1]Generation_Budget!AO25</f>
        <v>0</v>
      </c>
      <c r="BA45" s="91">
        <f>+[1]Generation_Budget!AP25</f>
        <v>0</v>
      </c>
      <c r="BB45" s="91">
        <f>+[1]Generation_Budget!AQ25</f>
        <v>0</v>
      </c>
      <c r="BC45" s="91">
        <f>+[1]Generation_Budget!AR25</f>
        <v>0</v>
      </c>
      <c r="BD45" s="91">
        <f>+[1]Generation_Budget!AS25</f>
        <v>0</v>
      </c>
      <c r="BE45" s="91">
        <f>+[1]Generation_Budget!AT25</f>
        <v>0</v>
      </c>
      <c r="BF45" s="91">
        <f>+[1]Generation_Budget!AU25</f>
        <v>0</v>
      </c>
      <c r="BG45" s="91">
        <f>+[1]Generation_Budget!AV25</f>
        <v>0</v>
      </c>
      <c r="BH45" s="91">
        <f>+[1]Generation_Budget!AW25</f>
        <v>0</v>
      </c>
      <c r="BI45" s="91">
        <f>+[1]Generation_Budget!AX25</f>
        <v>0</v>
      </c>
      <c r="BJ45" s="91">
        <f>+[1]Generation_Budget!AY25</f>
        <v>0</v>
      </c>
      <c r="BK45" s="91">
        <f>+[1]Generation_Budget!AZ25</f>
        <v>0</v>
      </c>
      <c r="BL45" s="91">
        <f>+[1]Generation_Budget!BA25</f>
        <v>0</v>
      </c>
      <c r="BM45" s="91">
        <f>+[1]Generation_Budget!BB25</f>
        <v>0</v>
      </c>
      <c r="BN45" s="91">
        <f>+[1]Generation_Budget!BC25</f>
        <v>0</v>
      </c>
      <c r="BO45" s="91">
        <f>+[1]Generation_Budget!BD25</f>
        <v>0</v>
      </c>
      <c r="BP45" s="91">
        <f>+[1]Generation_Budget!BE25</f>
        <v>0</v>
      </c>
      <c r="BQ45" s="91">
        <f>+[1]Generation_Budget!BF25</f>
        <v>0</v>
      </c>
      <c r="BR45" s="91">
        <f>+[1]Generation_Budget!BG25</f>
        <v>0</v>
      </c>
      <c r="BS45" s="91">
        <f>+[1]Generation_Budget!BH25</f>
        <v>0</v>
      </c>
      <c r="BT45" s="91">
        <f>+[1]Generation_Budget!BI25</f>
        <v>0</v>
      </c>
      <c r="BU45" s="91">
        <f>+[1]Generation_Budget!BJ25</f>
        <v>0</v>
      </c>
      <c r="BV45" s="91">
        <f>+[1]Generation_Budget!BK25</f>
        <v>0</v>
      </c>
      <c r="BW45" s="91">
        <f>+[1]Generation_Budget!BL25</f>
        <v>0</v>
      </c>
      <c r="BX45" s="91">
        <f>+[1]Generation_Budget!BM25</f>
        <v>0</v>
      </c>
      <c r="BY45" s="91">
        <f>+[1]Generation_Budget!BN25</f>
        <v>0</v>
      </c>
      <c r="BZ45" s="91">
        <f>+[1]Generation_Budget!BO25</f>
        <v>0</v>
      </c>
      <c r="CA45" s="91">
        <f>+[1]Generation_Budget!BP25</f>
        <v>0</v>
      </c>
      <c r="CB45" s="91">
        <f>+[1]Generation_Budget!BQ25</f>
        <v>0</v>
      </c>
      <c r="CC45" s="91">
        <f>+[1]Generation_Budget!BR25</f>
        <v>0</v>
      </c>
      <c r="CD45" s="91">
        <f>+[1]Generation_Budget!BS25</f>
        <v>0</v>
      </c>
      <c r="CE45" s="91">
        <f>+[1]Generation_Budget!BT25</f>
        <v>0</v>
      </c>
      <c r="CF45" s="91">
        <f>+[1]Generation_Budget!BU25</f>
        <v>0</v>
      </c>
      <c r="CG45" s="91">
        <f>+[1]Generation_Budget!BV25</f>
        <v>0</v>
      </c>
      <c r="CH45" s="91">
        <f>+[1]Generation_Budget!BW25</f>
        <v>0</v>
      </c>
      <c r="CI45" s="91">
        <f>+[1]Generation_Budget!BX25</f>
        <v>0</v>
      </c>
      <c r="CJ45" s="91">
        <f>+[1]Generation_Budget!BY25</f>
        <v>0</v>
      </c>
      <c r="CK45" s="91">
        <f>+[1]Generation_Budget!BZ25</f>
        <v>0</v>
      </c>
      <c r="CL45" s="91">
        <f>+[1]Generation_Budget!CA25</f>
        <v>0</v>
      </c>
      <c r="CM45" s="91">
        <f>+[1]Generation_Budget!CB25</f>
        <v>0</v>
      </c>
      <c r="CN45" s="91">
        <f>+[1]Generation_Budget!CC25</f>
        <v>0</v>
      </c>
      <c r="CO45" s="91">
        <f>+[1]Generation_Budget!CD25</f>
        <v>0</v>
      </c>
      <c r="CP45" s="91">
        <f>+[1]Generation_Budget!CE25</f>
        <v>0</v>
      </c>
      <c r="CQ45" s="91">
        <f>+[1]Generation_Budget!CF25</f>
        <v>0</v>
      </c>
      <c r="CR45" s="91">
        <f>+[1]Generation_Budget!CG25</f>
        <v>0</v>
      </c>
      <c r="CS45" s="91">
        <f>+[1]Generation_Budget!CH25</f>
        <v>0</v>
      </c>
      <c r="CT45" s="91">
        <f>+[1]Generation_Budget!CI25</f>
        <v>0</v>
      </c>
      <c r="CU45" s="91">
        <f>+[1]Generation_Budget!CJ25</f>
        <v>0</v>
      </c>
      <c r="CV45" s="91">
        <f>+[1]Generation_Budget!CK25</f>
        <v>0</v>
      </c>
      <c r="CW45" s="91">
        <f>+[1]Generation_Budget!CL25</f>
        <v>0</v>
      </c>
      <c r="CX45" s="91">
        <f>+[1]Generation_Budget!CM25</f>
        <v>0</v>
      </c>
      <c r="CY45" s="91">
        <f>+[1]Generation_Budget!CN25</f>
        <v>0</v>
      </c>
      <c r="CZ45" s="91">
        <f>+[1]Generation_Budget!CO25</f>
        <v>0</v>
      </c>
      <c r="DA45" s="91">
        <f>+[1]Generation_Budget!CP25</f>
        <v>0</v>
      </c>
      <c r="DB45" s="91">
        <f>+[1]Generation_Budget!CQ25</f>
        <v>0</v>
      </c>
      <c r="DC45" s="91">
        <f>+[1]Generation_Budget!CR25</f>
        <v>0</v>
      </c>
      <c r="DD45" s="91">
        <f>+[1]Generation_Budget!CS25</f>
        <v>0</v>
      </c>
      <c r="DE45" s="91">
        <f>+[1]Generation_Budget!CT25</f>
        <v>0</v>
      </c>
      <c r="DF45" s="91">
        <f>+[1]Generation_Budget!CU25</f>
        <v>0</v>
      </c>
      <c r="DG45" s="91">
        <f>+[1]Generation_Budget!CV25</f>
        <v>0</v>
      </c>
      <c r="DH45" s="91">
        <f>+[1]Generation_Budget!CW25</f>
        <v>0</v>
      </c>
      <c r="DI45" s="91">
        <f>+[1]Generation_Budget!CX25</f>
        <v>0</v>
      </c>
      <c r="DJ45" s="91">
        <f>+[1]Generation_Budget!CY25</f>
        <v>0</v>
      </c>
      <c r="DK45" s="91">
        <f>+[1]Generation_Budget!CZ25</f>
        <v>0</v>
      </c>
      <c r="DL45" s="91">
        <f>+[1]Generation_Budget!DA25</f>
        <v>0</v>
      </c>
      <c r="DM45" s="91">
        <f>+[1]Generation_Budget!DB25</f>
        <v>0</v>
      </c>
      <c r="DN45" s="91">
        <f>+[1]Generation_Budget!DC25</f>
        <v>0</v>
      </c>
      <c r="DO45" s="91">
        <f>+[1]Generation_Budget!DD25</f>
        <v>0</v>
      </c>
      <c r="DP45" s="91">
        <f>+[1]Generation_Budget!DE25</f>
        <v>0</v>
      </c>
      <c r="DQ45" s="91">
        <f>+[1]Generation_Budget!DF25</f>
        <v>0</v>
      </c>
      <c r="DR45" s="91">
        <f>+[1]Generation_Budget!DG25</f>
        <v>0</v>
      </c>
      <c r="DS45" s="91">
        <f>+[1]Generation_Budget!DH25</f>
        <v>0</v>
      </c>
      <c r="DT45" s="91">
        <f>+[1]Generation_Budget!DI25</f>
        <v>0</v>
      </c>
      <c r="DU45" s="91">
        <f>+[1]Generation_Budget!DJ25</f>
        <v>0</v>
      </c>
      <c r="DV45" s="91">
        <f>+[1]Generation_Budget!DK25</f>
        <v>0</v>
      </c>
      <c r="DW45" s="91">
        <f>+[1]Generation_Budget!DL25</f>
        <v>0</v>
      </c>
      <c r="DX45" s="91">
        <f>+[1]Generation_Budget!DM25</f>
        <v>0</v>
      </c>
      <c r="DY45" s="91">
        <f>+[1]Generation_Budget!DN25</f>
        <v>0</v>
      </c>
      <c r="DZ45" s="91">
        <f>+[1]Generation_Budget!DO25</f>
        <v>0</v>
      </c>
      <c r="EA45" s="91">
        <f>+[1]Generation_Budget!DP25</f>
        <v>0</v>
      </c>
      <c r="EB45" s="91">
        <f>+[1]Generation_Budget!DQ25</f>
        <v>0</v>
      </c>
      <c r="EC45" s="91">
        <f>+[1]Generation_Budget!DR25</f>
        <v>0</v>
      </c>
      <c r="ED45" s="91">
        <f>+[1]Generation_Budget!DS25</f>
        <v>0</v>
      </c>
      <c r="EE45" s="91">
        <f>+[1]Generation_Budget!DT25</f>
        <v>0</v>
      </c>
      <c r="EF45" s="91">
        <f>+[1]Generation_Budget!DU25</f>
        <v>0</v>
      </c>
      <c r="EG45" s="91">
        <f>+[1]Generation_Budget!DV25</f>
        <v>0</v>
      </c>
      <c r="EH45" s="91">
        <f>+[1]Generation_Budget!DW25</f>
        <v>0</v>
      </c>
      <c r="EI45" s="91">
        <f>+[1]Generation_Budget!DX25</f>
        <v>0</v>
      </c>
      <c r="EJ45" s="91">
        <f>+[1]Generation_Budget!DY25</f>
        <v>0</v>
      </c>
      <c r="EK45" s="91">
        <f>+[1]Generation_Budget!DZ25</f>
        <v>0</v>
      </c>
      <c r="EL45" s="91">
        <f>+[1]Generation_Budget!EA25</f>
        <v>0</v>
      </c>
      <c r="EM45" s="91">
        <f>+[1]Generation_Budget!EB25</f>
        <v>0</v>
      </c>
      <c r="EN45" s="91">
        <f>+[1]Generation_Budget!EC25</f>
        <v>0</v>
      </c>
      <c r="EO45" s="91">
        <f>+[1]Generation_Budget!ED25</f>
        <v>0</v>
      </c>
      <c r="EP45" s="91">
        <f>+[1]Generation_Budget!EE25</f>
        <v>0</v>
      </c>
      <c r="EQ45" s="91">
        <f>+[1]Generation_Budget!EF25</f>
        <v>0</v>
      </c>
      <c r="ER45" s="91">
        <f>+[1]Generation_Budget!EG25</f>
        <v>0</v>
      </c>
      <c r="ES45" s="91">
        <f>+[1]Generation_Budget!EH25</f>
        <v>0</v>
      </c>
      <c r="ET45" s="91">
        <f>+[1]Generation_Budget!EI25</f>
        <v>0</v>
      </c>
      <c r="EU45" s="91">
        <f>+[1]Generation_Budget!EJ25</f>
        <v>0</v>
      </c>
      <c r="EV45" s="91">
        <f>+[1]Generation_Budget!EK25</f>
        <v>0</v>
      </c>
      <c r="EW45" s="91">
        <f>+[1]Generation_Budget!EL25</f>
        <v>0</v>
      </c>
      <c r="EX45" s="91">
        <f>+[1]Generation_Budget!EM25</f>
        <v>0</v>
      </c>
      <c r="EY45" s="91">
        <f>+[1]Generation_Budget!EN25</f>
        <v>0</v>
      </c>
      <c r="EZ45" s="91">
        <f>+[1]Generation_Budget!EO25</f>
        <v>0</v>
      </c>
      <c r="FA45" s="91">
        <f>+[1]Generation_Budget!EP25</f>
        <v>0</v>
      </c>
      <c r="FB45" s="91">
        <f>+[1]Generation_Budget!EQ25</f>
        <v>0</v>
      </c>
      <c r="FC45" s="91">
        <f>+[1]Generation_Budget!ER25</f>
        <v>0</v>
      </c>
      <c r="FD45" s="91">
        <f>+[1]Generation_Budget!ES25</f>
        <v>0</v>
      </c>
      <c r="FE45" s="91">
        <f>+[1]Generation_Budget!ET25</f>
        <v>0</v>
      </c>
      <c r="FF45" s="91">
        <f>+[1]Generation_Budget!EU25</f>
        <v>0</v>
      </c>
      <c r="FG45" s="91">
        <f>+[1]Generation_Budget!EV25</f>
        <v>0</v>
      </c>
      <c r="FH45" s="91">
        <f>+[1]Generation_Budget!EW25</f>
        <v>0</v>
      </c>
      <c r="FI45" s="91">
        <f>+[1]Generation_Budget!EX25</f>
        <v>0</v>
      </c>
      <c r="FJ45" s="91">
        <f>+[1]Generation_Budget!EY25</f>
        <v>0</v>
      </c>
      <c r="FK45" s="91">
        <f>+[1]Generation_Budget!EZ25</f>
        <v>0</v>
      </c>
      <c r="FL45" s="91">
        <f>+[1]Generation_Budget!FA25</f>
        <v>0</v>
      </c>
      <c r="FM45" s="91">
        <f>+[1]Generation_Budget!FB25</f>
        <v>0</v>
      </c>
      <c r="FN45" s="91">
        <f>+[1]Generation_Budget!FC25</f>
        <v>0</v>
      </c>
      <c r="FO45" s="91">
        <f>+[1]Generation_Budget!FD25</f>
        <v>0</v>
      </c>
      <c r="FP45" s="91">
        <f>+[1]Generation_Budget!FE25</f>
        <v>0</v>
      </c>
      <c r="FQ45" s="91">
        <f>+[1]Generation_Budget!FF25</f>
        <v>0</v>
      </c>
      <c r="FR45" s="91">
        <f>+[1]Generation_Budget!FG25</f>
        <v>0</v>
      </c>
      <c r="FS45" s="91">
        <f>+[1]Generation_Budget!FH25</f>
        <v>0</v>
      </c>
      <c r="FT45" s="91">
        <f>+[1]Generation_Budget!FI25</f>
        <v>0</v>
      </c>
      <c r="FU45" s="91">
        <f>+[1]Generation_Budget!FJ25</f>
        <v>0</v>
      </c>
      <c r="FV45" s="91">
        <f>+[1]Generation_Budget!FK25</f>
        <v>0</v>
      </c>
      <c r="FW45" s="91">
        <f>+[1]Generation_Budget!FL25</f>
        <v>0</v>
      </c>
      <c r="FX45" s="91">
        <f>+[1]Generation_Budget!FM25</f>
        <v>0</v>
      </c>
      <c r="FY45" s="91">
        <f>+[1]Generation_Budget!FN25</f>
        <v>0</v>
      </c>
      <c r="FZ45" s="91">
        <f>+[1]Generation_Budget!FO25</f>
        <v>0</v>
      </c>
      <c r="GA45" s="91">
        <f>+[1]Generation_Budget!FP25</f>
        <v>0</v>
      </c>
      <c r="GB45" s="91">
        <f>+[1]Generation_Budget!FQ25</f>
        <v>0</v>
      </c>
      <c r="GC45" s="91">
        <f>+[1]Generation_Budget!FR25</f>
        <v>0</v>
      </c>
      <c r="GD45" s="91">
        <f>+[1]Generation_Budget!FS25</f>
        <v>0</v>
      </c>
      <c r="GE45" s="91">
        <f>+[1]Generation_Budget!FT25</f>
        <v>0</v>
      </c>
      <c r="GF45" s="91">
        <f>+[1]Generation_Budget!FU25</f>
        <v>0</v>
      </c>
      <c r="GG45" s="91">
        <f>+[1]Generation_Budget!FV25</f>
        <v>0</v>
      </c>
      <c r="GH45" s="91">
        <f>+[1]Generation_Budget!FW25</f>
        <v>0</v>
      </c>
      <c r="GI45" s="91">
        <f>+[1]Generation_Budget!FX25</f>
        <v>0</v>
      </c>
      <c r="GJ45" s="91">
        <f>+[1]Generation_Budget!FY25</f>
        <v>0</v>
      </c>
      <c r="GK45" s="91">
        <f>+[1]Generation_Budget!FZ25</f>
        <v>0</v>
      </c>
      <c r="GL45" s="91">
        <f>+[1]Generation_Budget!GA25</f>
        <v>0</v>
      </c>
      <c r="GM45" s="91">
        <f>+[1]Generation_Budget!GB25</f>
        <v>0</v>
      </c>
      <c r="GN45" s="91">
        <f>+[1]Generation_Budget!GC25</f>
        <v>0</v>
      </c>
      <c r="GO45" s="91">
        <f>+[1]Generation_Budget!GD25</f>
        <v>0</v>
      </c>
      <c r="GP45" s="91">
        <f>+[1]Generation_Budget!GE25</f>
        <v>0</v>
      </c>
      <c r="GQ45" s="91">
        <f>+[1]Generation_Budget!GF25</f>
        <v>0</v>
      </c>
      <c r="GR45" s="91">
        <f>+[1]Generation_Budget!GG25</f>
        <v>0</v>
      </c>
      <c r="GS45" s="91">
        <f>+[1]Generation_Budget!GH25</f>
        <v>0</v>
      </c>
      <c r="GT45" s="91">
        <f>+[1]Generation_Budget!GI25</f>
        <v>0</v>
      </c>
      <c r="GU45" s="91">
        <f>+[1]Generation_Budget!GJ25</f>
        <v>0</v>
      </c>
      <c r="GV45" s="91">
        <f>+[1]Generation_Budget!GK25</f>
        <v>0</v>
      </c>
      <c r="GW45" s="91">
        <f>+[1]Generation_Budget!GL25</f>
        <v>0</v>
      </c>
      <c r="GX45" s="91">
        <f>+[1]Generation_Budget!GM25</f>
        <v>0</v>
      </c>
      <c r="GY45" s="91">
        <f>+[1]Generation_Budget!GN25</f>
        <v>0</v>
      </c>
      <c r="GZ45" s="91">
        <f>+[1]Generation_Budget!GO25</f>
        <v>0</v>
      </c>
      <c r="HA45" s="91">
        <f>+[1]Generation_Budget!GP25</f>
        <v>0</v>
      </c>
      <c r="HB45" s="91">
        <f>+[1]Generation_Budget!GQ25</f>
        <v>0</v>
      </c>
      <c r="HC45" s="91">
        <f>+[1]Generation_Budget!GR25</f>
        <v>0</v>
      </c>
      <c r="HD45" s="91">
        <f>+[1]Generation_Budget!GS25</f>
        <v>0</v>
      </c>
      <c r="HE45" s="91">
        <f>+[1]Generation_Budget!GT25</f>
        <v>0</v>
      </c>
      <c r="HF45" s="91">
        <f>+[1]Generation_Budget!GU25</f>
        <v>0</v>
      </c>
      <c r="HG45" s="91">
        <f>+[1]Generation_Budget!GV25</f>
        <v>0</v>
      </c>
      <c r="HH45" s="91">
        <f>+[1]Generation_Budget!GW25</f>
        <v>0</v>
      </c>
      <c r="HI45" s="91">
        <f>+[1]Generation_Budget!GX25</f>
        <v>0</v>
      </c>
      <c r="HJ45" s="91">
        <f>+[1]Generation_Budget!GY25</f>
        <v>0</v>
      </c>
      <c r="HK45" s="91">
        <f>+[1]Generation_Budget!GZ25</f>
        <v>0</v>
      </c>
      <c r="HL45" s="91">
        <f>+[1]Generation_Budget!HA25</f>
        <v>0</v>
      </c>
      <c r="HM45" s="91">
        <f>+[1]Generation_Budget!HB25</f>
        <v>0</v>
      </c>
      <c r="HN45" s="91">
        <f>+[1]Generation_Budget!HC25</f>
        <v>0</v>
      </c>
      <c r="HO45" s="91">
        <f>+[1]Generation_Budget!HD25</f>
        <v>0</v>
      </c>
      <c r="HP45" s="91">
        <f>+[1]Generation_Budget!HE25</f>
        <v>0</v>
      </c>
      <c r="HQ45" s="91">
        <f>+[1]Generation_Budget!HF25</f>
        <v>0</v>
      </c>
      <c r="HR45" s="91">
        <f>+[1]Generation_Budget!HG25</f>
        <v>0</v>
      </c>
      <c r="HS45" s="91">
        <f>+[1]Generation_Budget!HH25</f>
        <v>0</v>
      </c>
      <c r="HT45" s="91">
        <f>+[1]Generation_Budget!HI25</f>
        <v>0</v>
      </c>
      <c r="HU45" s="91">
        <f>+[1]Generation_Budget!HJ25</f>
        <v>0</v>
      </c>
      <c r="HV45" s="91">
        <f>+[1]Generation_Budget!HK25</f>
        <v>0</v>
      </c>
      <c r="HW45" s="91">
        <f>+[1]Generation_Budget!HL25</f>
        <v>0</v>
      </c>
      <c r="HX45" s="91">
        <f>+[1]Generation_Budget!HM25</f>
        <v>0</v>
      </c>
      <c r="HY45" s="91">
        <f>+[1]Generation_Budget!HN25</f>
        <v>0</v>
      </c>
      <c r="HZ45" s="91">
        <f>+[1]Generation_Budget!HO25</f>
        <v>0</v>
      </c>
      <c r="IA45" s="91">
        <f>+[1]Generation_Budget!HP25</f>
        <v>0</v>
      </c>
      <c r="IB45" s="91">
        <f>+[1]Generation_Budget!HQ25</f>
        <v>0</v>
      </c>
      <c r="IC45" s="91">
        <f>+[1]Generation_Budget!HR25</f>
        <v>0</v>
      </c>
      <c r="ID45" s="91">
        <f>+[1]Generation_Budget!HS25</f>
        <v>0</v>
      </c>
      <c r="IE45" s="91">
        <f>+[1]Generation_Budget!HT25</f>
        <v>0</v>
      </c>
      <c r="IF45" s="91">
        <f>+[1]Generation_Budget!HU25</f>
        <v>0</v>
      </c>
      <c r="IG45" s="91">
        <f>+[1]Generation_Budget!HV25</f>
        <v>0</v>
      </c>
      <c r="IH45" s="91">
        <f>+[1]Generation_Budget!HW25</f>
        <v>0</v>
      </c>
      <c r="II45" s="91">
        <f>+[1]Generation_Budget!HX25</f>
        <v>0</v>
      </c>
      <c r="IJ45" s="91">
        <f>+[1]Generation_Budget!HY25</f>
        <v>0</v>
      </c>
      <c r="IK45" s="91">
        <f>+[1]Generation_Budget!HZ25</f>
        <v>0</v>
      </c>
      <c r="IL45" s="91">
        <f>+[1]Generation_Budget!IA25</f>
        <v>0</v>
      </c>
      <c r="IM45" s="91">
        <f>+[1]Generation_Budget!IB25</f>
        <v>0</v>
      </c>
      <c r="IN45" s="91">
        <f>+[1]Generation_Budget!IC25</f>
        <v>0</v>
      </c>
      <c r="IO45" s="91">
        <f>+[1]Generation_Budget!ID25</f>
        <v>0</v>
      </c>
      <c r="IP45" s="91">
        <f>+[1]Generation_Budget!IE25</f>
        <v>0</v>
      </c>
      <c r="IQ45" s="91">
        <f>+[1]Generation_Budget!IF25</f>
        <v>0</v>
      </c>
      <c r="IR45" s="91">
        <f>+[1]Generation_Budget!IG25</f>
        <v>0</v>
      </c>
      <c r="IS45" s="91">
        <f>+[1]Generation_Budget!IH25</f>
        <v>0</v>
      </c>
      <c r="IT45" s="91">
        <f>+[1]Generation_Budget!II25</f>
        <v>0</v>
      </c>
      <c r="IU45" s="91">
        <f>+[1]Generation_Budget!IJ25</f>
        <v>0</v>
      </c>
      <c r="IV45" s="91">
        <f>+[1]Generation_Budget!IK25</f>
        <v>0</v>
      </c>
      <c r="IW45" s="91">
        <f>+[1]Generation_Budget!IL25</f>
        <v>0</v>
      </c>
      <c r="IX45" s="91">
        <f>+[1]Generation_Budget!IM25</f>
        <v>0</v>
      </c>
      <c r="IY45" s="91">
        <f>+[1]Generation_Budget!IN25</f>
        <v>0</v>
      </c>
      <c r="IZ45" s="91">
        <f>+[1]Generation_Budget!IO25</f>
        <v>0</v>
      </c>
      <c r="JA45" s="91">
        <f>+[1]Generation_Budget!IP25</f>
        <v>0</v>
      </c>
      <c r="JB45" s="91">
        <f>+[1]Generation_Budget!IQ25</f>
        <v>0</v>
      </c>
      <c r="JC45" s="91">
        <f>+[1]Generation_Budget!IR25</f>
        <v>0</v>
      </c>
      <c r="JD45" s="91">
        <f>+[1]Generation_Budget!IS25</f>
        <v>0</v>
      </c>
      <c r="JE45" s="91">
        <f>+[1]Generation_Budget!IT25</f>
        <v>0</v>
      </c>
      <c r="JF45" s="91">
        <f>+[1]Generation_Budget!IU25</f>
        <v>0</v>
      </c>
      <c r="JG45" s="91">
        <f>+[1]Generation_Budget!IV25</f>
        <v>0</v>
      </c>
      <c r="JH45" s="91">
        <f>+[1]Generation_Budget!IW25</f>
        <v>0</v>
      </c>
      <c r="JI45" s="91">
        <f>+[1]Generation_Budget!IX25</f>
        <v>0</v>
      </c>
      <c r="JJ45" s="91">
        <f>+[1]Generation_Budget!IY25</f>
        <v>0</v>
      </c>
      <c r="JK45" s="91">
        <f>+[1]Generation_Budget!IZ25</f>
        <v>0</v>
      </c>
      <c r="JL45" s="91">
        <f>+[1]Generation_Budget!JA25</f>
        <v>0</v>
      </c>
      <c r="JM45" s="91">
        <f>+[1]Generation_Budget!JB25</f>
        <v>0</v>
      </c>
      <c r="JN45" s="91">
        <f>+[1]Generation_Budget!JC25</f>
        <v>0</v>
      </c>
      <c r="JO45" s="91">
        <f>+[1]Generation_Budget!JD25</f>
        <v>0</v>
      </c>
      <c r="JP45" s="91">
        <f>+[1]Generation_Budget!JE25</f>
        <v>0</v>
      </c>
      <c r="JQ45" s="91">
        <f>+[1]Generation_Budget!JF25</f>
        <v>0</v>
      </c>
      <c r="JR45" s="91">
        <f>+[1]Generation_Budget!JG25</f>
        <v>0</v>
      </c>
      <c r="JS45" s="91">
        <f>+[1]Generation_Budget!JH25</f>
        <v>0</v>
      </c>
      <c r="JT45" s="91">
        <f>+[1]Generation_Budget!JI25</f>
        <v>0</v>
      </c>
      <c r="JU45" s="91">
        <f>+[1]Generation_Budget!JJ25</f>
        <v>0</v>
      </c>
      <c r="JV45" s="91">
        <f>+[1]Generation_Budget!JK25</f>
        <v>0</v>
      </c>
      <c r="JW45" s="91">
        <f>+[1]Generation_Budget!JL25</f>
        <v>0</v>
      </c>
      <c r="JX45" s="91">
        <f>+[1]Generation_Budget!JM25</f>
        <v>0</v>
      </c>
      <c r="JY45" s="91">
        <f>+[1]Generation_Budget!JN25</f>
        <v>0</v>
      </c>
      <c r="JZ45" s="91">
        <f>+[1]Generation_Budget!JO25</f>
        <v>0</v>
      </c>
      <c r="KA45" s="91">
        <f>+[1]Generation_Budget!JP25</f>
        <v>0</v>
      </c>
      <c r="KB45" s="91">
        <f>+[1]Generation_Budget!JQ25</f>
        <v>0</v>
      </c>
      <c r="KC45" s="91">
        <f>+[1]Generation_Budget!JR25</f>
        <v>0</v>
      </c>
      <c r="KD45" s="91">
        <f>+[1]Generation_Budget!JS25</f>
        <v>0</v>
      </c>
      <c r="KE45" s="91">
        <f>+[1]Generation_Budget!JT25</f>
        <v>0</v>
      </c>
      <c r="KF45" s="91">
        <f>+[1]Generation_Budget!JU25</f>
        <v>0</v>
      </c>
      <c r="KG45" s="91">
        <f>+[1]Generation_Budget!JV25</f>
        <v>0</v>
      </c>
      <c r="KH45" s="91">
        <f>+[1]Generation_Budget!JW25</f>
        <v>0</v>
      </c>
      <c r="KI45" s="91">
        <f>+[1]Generation_Budget!JX25</f>
        <v>0</v>
      </c>
      <c r="KJ45" s="91">
        <f>+[1]Generation_Budget!JY25</f>
        <v>0</v>
      </c>
      <c r="KK45" s="91">
        <f>+[1]Generation_Budget!JZ25</f>
        <v>0</v>
      </c>
      <c r="KL45" s="91">
        <f>+[1]Generation_Budget!KA25</f>
        <v>0</v>
      </c>
      <c r="KM45" s="91">
        <f>+[1]Generation_Budget!KB25</f>
        <v>0</v>
      </c>
      <c r="KN45" s="91">
        <f>+[1]Generation_Budget!KC25</f>
        <v>0</v>
      </c>
      <c r="KO45" s="91">
        <f>+[1]Generation_Budget!KD25</f>
        <v>0</v>
      </c>
      <c r="KP45" s="91">
        <f>+[1]Generation_Budget!KE25</f>
        <v>0</v>
      </c>
      <c r="KQ45" s="91">
        <f>+[1]Generation_Budget!KF25</f>
        <v>0</v>
      </c>
      <c r="KR45" s="91">
        <f>+[1]Generation_Budget!KG25</f>
        <v>0</v>
      </c>
      <c r="KS45" s="91">
        <f>+[1]Generation_Budget!KH25</f>
        <v>0</v>
      </c>
      <c r="KT45" s="91">
        <f>+[1]Generation_Budget!KI25</f>
        <v>0</v>
      </c>
      <c r="KU45" s="91">
        <f>+[1]Generation_Budget!KJ25</f>
        <v>0</v>
      </c>
      <c r="KV45" s="91">
        <f>+[1]Generation_Budget!KK25</f>
        <v>0</v>
      </c>
      <c r="KW45" s="91">
        <f>+[1]Generation_Budget!KL25</f>
        <v>0</v>
      </c>
      <c r="KX45" s="91">
        <f>+[1]Generation_Budget!KM25</f>
        <v>0</v>
      </c>
      <c r="KY45" s="91">
        <f>+[1]Generation_Budget!KN25</f>
        <v>0</v>
      </c>
      <c r="KZ45" s="91">
        <f>+[1]Generation_Budget!KO25</f>
        <v>0</v>
      </c>
      <c r="LA45" s="91">
        <f>+[1]Generation_Budget!KP25</f>
        <v>0</v>
      </c>
      <c r="LB45" s="91">
        <f>+[1]Generation_Budget!KQ25</f>
        <v>0</v>
      </c>
      <c r="LC45" s="91">
        <f>+[1]Generation_Budget!KR25</f>
        <v>0</v>
      </c>
      <c r="LD45" s="91">
        <f>+[1]Generation_Budget!KS25</f>
        <v>0</v>
      </c>
      <c r="LE45" s="91">
        <f>+[1]Generation_Budget!KT25</f>
        <v>0</v>
      </c>
      <c r="LF45" s="91">
        <f>+[1]Generation_Budget!KU25</f>
        <v>0</v>
      </c>
      <c r="LG45" s="91">
        <f>+[1]Generation_Budget!KV25</f>
        <v>0</v>
      </c>
      <c r="LH45" s="91">
        <f>+[1]Generation_Budget!KW25</f>
        <v>0</v>
      </c>
      <c r="LI45" s="91">
        <f>+[1]Generation_Budget!KX25</f>
        <v>0</v>
      </c>
      <c r="LJ45" s="91">
        <f>+[1]Generation_Budget!KY25</f>
        <v>0</v>
      </c>
      <c r="LK45" s="91">
        <f>+[1]Generation_Budget!KZ25</f>
        <v>0</v>
      </c>
      <c r="LL45" s="91">
        <f>+[1]Generation_Budget!LA25</f>
        <v>0</v>
      </c>
      <c r="LM45" s="91">
        <f>+[1]Generation_Budget!LB25</f>
        <v>0</v>
      </c>
      <c r="LN45" s="91">
        <f>+[1]Generation_Budget!LC25</f>
        <v>0</v>
      </c>
      <c r="LO45" s="91">
        <f>+[1]Generation_Budget!LD25</f>
        <v>0</v>
      </c>
      <c r="LP45" s="91">
        <f>+[1]Generation_Budget!LE25</f>
        <v>0</v>
      </c>
      <c r="LQ45" s="91">
        <f>+[1]Generation_Budget!LF25</f>
        <v>0</v>
      </c>
      <c r="LR45" s="91">
        <f>+[1]Generation_Budget!LG25</f>
        <v>0</v>
      </c>
      <c r="LS45" s="91">
        <f>+[1]Generation_Budget!LH25</f>
        <v>0</v>
      </c>
      <c r="LT45" s="91">
        <f>+[1]Generation_Budget!LI25</f>
        <v>0</v>
      </c>
      <c r="LU45" s="91">
        <f>+[1]Generation_Budget!LJ25</f>
        <v>0</v>
      </c>
      <c r="LV45" s="91">
        <f>+[1]Generation_Budget!LK25</f>
        <v>0</v>
      </c>
      <c r="LW45" s="91">
        <f>+[1]Generation_Budget!LL25</f>
        <v>0</v>
      </c>
      <c r="LX45" s="91">
        <f>+[1]Generation_Budget!LM25</f>
        <v>0</v>
      </c>
      <c r="LY45" s="91">
        <f>+[1]Generation_Budget!LN25</f>
        <v>0</v>
      </c>
      <c r="LZ45" s="91">
        <f>+[1]Generation_Budget!LO25</f>
        <v>0</v>
      </c>
      <c r="MA45" s="91">
        <f>+[1]Generation_Budget!LP25</f>
        <v>0</v>
      </c>
      <c r="MB45" s="91">
        <f>+[1]Generation_Budget!LQ25</f>
        <v>0</v>
      </c>
      <c r="MC45" s="91">
        <f>+[1]Generation_Budget!LR25</f>
        <v>0</v>
      </c>
      <c r="MD45" s="91">
        <f>+[1]Generation_Budget!LS25</f>
        <v>0</v>
      </c>
      <c r="ME45" s="91">
        <f>+[1]Generation_Budget!LT25</f>
        <v>0</v>
      </c>
      <c r="MF45" s="91">
        <f>+[1]Generation_Budget!LU25</f>
        <v>0</v>
      </c>
      <c r="MG45" s="91">
        <f>+[1]Generation_Budget!LV25</f>
        <v>0</v>
      </c>
      <c r="MH45" s="91">
        <f>+[1]Generation_Budget!LW25</f>
        <v>0</v>
      </c>
      <c r="MI45" s="91">
        <f>+[1]Generation_Budget!LX25</f>
        <v>0</v>
      </c>
      <c r="MJ45" s="91">
        <f>+[1]Generation_Budget!LY25</f>
        <v>0</v>
      </c>
      <c r="MK45" s="91">
        <f>+[1]Generation_Budget!LZ25</f>
        <v>0</v>
      </c>
      <c r="ML45" s="91">
        <f>+[1]Generation_Budget!MA25</f>
        <v>0</v>
      </c>
      <c r="MM45" s="91">
        <f>+[1]Generation_Budget!MB25</f>
        <v>0</v>
      </c>
      <c r="MN45" s="91">
        <f>+[1]Generation_Budget!MC25</f>
        <v>0</v>
      </c>
      <c r="MO45" s="91">
        <f>+[1]Generation_Budget!MD25</f>
        <v>0</v>
      </c>
      <c r="MP45" s="91">
        <f>+[1]Generation_Budget!ME25</f>
        <v>0</v>
      </c>
      <c r="MQ45" s="91">
        <f>+[1]Generation_Budget!MF25</f>
        <v>0</v>
      </c>
      <c r="MR45" s="91">
        <f>+[1]Generation_Budget!MG25</f>
        <v>0</v>
      </c>
      <c r="MS45" s="91">
        <f>+[1]Generation_Budget!MH25</f>
        <v>0</v>
      </c>
      <c r="MT45" s="91">
        <f>+[1]Generation_Budget!MI25</f>
        <v>0</v>
      </c>
      <c r="MU45" s="91">
        <f>+[1]Generation_Budget!MJ25</f>
        <v>0</v>
      </c>
      <c r="MV45" s="91">
        <f>+[1]Generation_Budget!MK25</f>
        <v>0</v>
      </c>
      <c r="MW45" s="91">
        <f>+[1]Generation_Budget!ML25</f>
        <v>0</v>
      </c>
      <c r="MX45" s="91">
        <f>+[1]Generation_Budget!MM25</f>
        <v>0</v>
      </c>
      <c r="MY45" s="91">
        <f>+[1]Generation_Budget!MN25</f>
        <v>0</v>
      </c>
    </row>
    <row r="46" spans="1:363" x14ac:dyDescent="0.25">
      <c r="A46" s="175"/>
      <c r="B46" s="70" t="s">
        <v>239</v>
      </c>
      <c r="C46" s="4" t="s">
        <v>211</v>
      </c>
      <c r="D46" s="91">
        <f>+[1]Generation_Budget!E41</f>
        <v>0</v>
      </c>
      <c r="E46" s="91">
        <f>+[1]Generation_Budget!F41</f>
        <v>0</v>
      </c>
      <c r="F46" s="91">
        <f>+[1]Generation_Budget!G41</f>
        <v>0</v>
      </c>
      <c r="G46" s="91">
        <f>+[1]Generation_Budget!H41</f>
        <v>0</v>
      </c>
      <c r="H46" s="91">
        <f>+[1]Generation_Budget!I41</f>
        <v>0</v>
      </c>
      <c r="I46" s="91">
        <f>+[1]Generation_Budget!J41</f>
        <v>0</v>
      </c>
      <c r="J46" s="91">
        <f>+[1]Generation_Budget!K41</f>
        <v>0</v>
      </c>
      <c r="K46" s="91">
        <f>+[1]Generation_Budget!L41</f>
        <v>0</v>
      </c>
      <c r="L46" s="91">
        <f>+[1]Generation_Budget!M41</f>
        <v>0</v>
      </c>
      <c r="M46" s="91">
        <f>+[1]Generation_Budget!N41</f>
        <v>0</v>
      </c>
      <c r="N46" s="91">
        <f>+[1]Generation_Budget!O41</f>
        <v>0</v>
      </c>
      <c r="O46" s="91">
        <f>+[1]Generation_Budget!P41</f>
        <v>0</v>
      </c>
      <c r="P46" s="91">
        <f>+[1]Generation_Budget!E41</f>
        <v>0</v>
      </c>
      <c r="Q46" s="91">
        <f>+[1]Generation_Budget!F41</f>
        <v>0</v>
      </c>
      <c r="R46" s="91">
        <f>+[1]Generation_Budget!G41</f>
        <v>0</v>
      </c>
      <c r="S46" s="91">
        <f>+[1]Generation_Budget!H41</f>
        <v>0</v>
      </c>
      <c r="T46" s="91">
        <f>+[1]Generation_Budget!I41</f>
        <v>0</v>
      </c>
      <c r="U46" s="91">
        <f>+[1]Generation_Budget!J41</f>
        <v>0</v>
      </c>
      <c r="V46" s="91">
        <f>+[1]Generation_Budget!K41</f>
        <v>0</v>
      </c>
      <c r="W46" s="91">
        <f>+[1]Generation_Budget!L41</f>
        <v>0</v>
      </c>
      <c r="X46" s="91">
        <f>+[1]Generation_Budget!M41</f>
        <v>0</v>
      </c>
      <c r="Y46" s="91">
        <f>+[1]Generation_Budget!N41</f>
        <v>0</v>
      </c>
      <c r="Z46" s="91">
        <f>+[1]Generation_Budget!O41</f>
        <v>0</v>
      </c>
      <c r="AA46" s="91">
        <f>+[1]Generation_Budget!P41</f>
        <v>0</v>
      </c>
      <c r="AB46" s="91">
        <f>+[1]Generation_Budget!Q41</f>
        <v>0</v>
      </c>
      <c r="AC46" s="91">
        <f>+[1]Generation_Budget!R41</f>
        <v>0</v>
      </c>
      <c r="AD46" s="91">
        <f>+[1]Generation_Budget!S41</f>
        <v>0</v>
      </c>
      <c r="AE46" s="91">
        <f>+[1]Generation_Budget!T41</f>
        <v>0</v>
      </c>
      <c r="AF46" s="91">
        <f>+[1]Generation_Budget!U41</f>
        <v>0</v>
      </c>
      <c r="AG46" s="91">
        <f>+[1]Generation_Budget!V41</f>
        <v>0</v>
      </c>
      <c r="AH46" s="91">
        <f>+[1]Generation_Budget!W41</f>
        <v>0</v>
      </c>
      <c r="AI46" s="91">
        <f>+[1]Generation_Budget!X41</f>
        <v>0</v>
      </c>
      <c r="AJ46" s="91">
        <f>+[1]Generation_Budget!Y41</f>
        <v>0</v>
      </c>
      <c r="AK46" s="91">
        <f>+[1]Generation_Budget!Z41</f>
        <v>0</v>
      </c>
      <c r="AL46" s="91">
        <f>+[1]Generation_Budget!AA41</f>
        <v>0</v>
      </c>
      <c r="AM46" s="91">
        <f>+[1]Generation_Budget!AB41</f>
        <v>0</v>
      </c>
      <c r="AN46" s="91">
        <f>+[1]Generation_Budget!AC41</f>
        <v>0</v>
      </c>
      <c r="AO46" s="91">
        <f>+[1]Generation_Budget!AD41</f>
        <v>0</v>
      </c>
      <c r="AP46" s="91">
        <f>+[1]Generation_Budget!AE41</f>
        <v>0</v>
      </c>
      <c r="AQ46" s="91">
        <f>+[1]Generation_Budget!AF41</f>
        <v>0</v>
      </c>
      <c r="AR46" s="91">
        <f>+[1]Generation_Budget!AG41</f>
        <v>0</v>
      </c>
      <c r="AS46" s="91">
        <f>+[1]Generation_Budget!AH41</f>
        <v>0</v>
      </c>
      <c r="AT46" s="91">
        <f>+[1]Generation_Budget!AI41</f>
        <v>0</v>
      </c>
      <c r="AU46" s="91">
        <f>+[1]Generation_Budget!AJ41</f>
        <v>0</v>
      </c>
      <c r="AV46" s="91">
        <f>+[1]Generation_Budget!AK41</f>
        <v>0</v>
      </c>
      <c r="AW46" s="91">
        <f>+[1]Generation_Budget!AL41</f>
        <v>0</v>
      </c>
      <c r="AX46" s="91">
        <f>+[1]Generation_Budget!AM41</f>
        <v>0</v>
      </c>
      <c r="AY46" s="91">
        <f>+[1]Generation_Budget!AN41</f>
        <v>0</v>
      </c>
      <c r="AZ46" s="91">
        <f>+[1]Generation_Budget!AO41</f>
        <v>0</v>
      </c>
      <c r="BA46" s="91">
        <f>+[1]Generation_Budget!AP41</f>
        <v>0</v>
      </c>
      <c r="BB46" s="91">
        <f>+[1]Generation_Budget!AQ41</f>
        <v>0</v>
      </c>
      <c r="BC46" s="91">
        <f>+[1]Generation_Budget!AR41</f>
        <v>0</v>
      </c>
      <c r="BD46" s="91">
        <f>+[1]Generation_Budget!AS41</f>
        <v>0</v>
      </c>
      <c r="BE46" s="91">
        <f>+[1]Generation_Budget!AT41</f>
        <v>0</v>
      </c>
      <c r="BF46" s="91">
        <f>+[1]Generation_Budget!AU41</f>
        <v>0</v>
      </c>
      <c r="BG46" s="91">
        <f>+[1]Generation_Budget!AV41</f>
        <v>0</v>
      </c>
      <c r="BH46" s="91">
        <f>+[1]Generation_Budget!AW41</f>
        <v>0</v>
      </c>
      <c r="BI46" s="91">
        <f>+[1]Generation_Budget!AX41</f>
        <v>0</v>
      </c>
      <c r="BJ46" s="91">
        <f>+[1]Generation_Budget!AY41</f>
        <v>0</v>
      </c>
      <c r="BK46" s="91">
        <f>+[1]Generation_Budget!AZ41</f>
        <v>0</v>
      </c>
      <c r="BL46" s="91">
        <f>+[1]Generation_Budget!BA41</f>
        <v>0</v>
      </c>
      <c r="BM46" s="91">
        <f>+[1]Generation_Budget!BB41</f>
        <v>0</v>
      </c>
      <c r="BN46" s="91">
        <f>+[1]Generation_Budget!BC41</f>
        <v>0</v>
      </c>
      <c r="BO46" s="91">
        <f>+[1]Generation_Budget!BD41</f>
        <v>0</v>
      </c>
      <c r="BP46" s="91">
        <f>+[1]Generation_Budget!BE41</f>
        <v>0</v>
      </c>
      <c r="BQ46" s="91">
        <f>+[1]Generation_Budget!BF41</f>
        <v>0</v>
      </c>
      <c r="BR46" s="91">
        <f>+[1]Generation_Budget!BG41</f>
        <v>0</v>
      </c>
      <c r="BS46" s="91">
        <f>+[1]Generation_Budget!BH41</f>
        <v>0</v>
      </c>
      <c r="BT46" s="91">
        <f>+[1]Generation_Budget!BI41</f>
        <v>0</v>
      </c>
      <c r="BU46" s="91">
        <f>+[1]Generation_Budget!BJ41</f>
        <v>0</v>
      </c>
      <c r="BV46" s="91">
        <f>+[1]Generation_Budget!BK41</f>
        <v>0</v>
      </c>
      <c r="BW46" s="91">
        <f>+[1]Generation_Budget!BL41</f>
        <v>0</v>
      </c>
      <c r="BX46" s="91">
        <f>+[1]Generation_Budget!BM41</f>
        <v>0</v>
      </c>
      <c r="BY46" s="91">
        <f>+[1]Generation_Budget!BN41</f>
        <v>0</v>
      </c>
      <c r="BZ46" s="91">
        <f>+[1]Generation_Budget!BO41</f>
        <v>0</v>
      </c>
      <c r="CA46" s="91">
        <f>+[1]Generation_Budget!BP41</f>
        <v>0</v>
      </c>
      <c r="CB46" s="91">
        <f>+[1]Generation_Budget!BQ41</f>
        <v>0</v>
      </c>
      <c r="CC46" s="91">
        <f>+[1]Generation_Budget!BR41</f>
        <v>0</v>
      </c>
      <c r="CD46" s="91">
        <f>+[1]Generation_Budget!BS41</f>
        <v>0</v>
      </c>
      <c r="CE46" s="91">
        <f>+[1]Generation_Budget!BT41</f>
        <v>0</v>
      </c>
      <c r="CF46" s="91">
        <f>+[1]Generation_Budget!BU41</f>
        <v>0</v>
      </c>
      <c r="CG46" s="91">
        <f>+[1]Generation_Budget!BV41</f>
        <v>0</v>
      </c>
      <c r="CH46" s="91">
        <f>+[1]Generation_Budget!BW41</f>
        <v>0</v>
      </c>
      <c r="CI46" s="91">
        <f>+[1]Generation_Budget!BX41</f>
        <v>0</v>
      </c>
      <c r="CJ46" s="91">
        <f>+[1]Generation_Budget!BY41</f>
        <v>0</v>
      </c>
      <c r="CK46" s="91">
        <f>+[1]Generation_Budget!BZ41</f>
        <v>0</v>
      </c>
      <c r="CL46" s="91">
        <f>+[1]Generation_Budget!CA41</f>
        <v>0</v>
      </c>
      <c r="CM46" s="91">
        <f>+[1]Generation_Budget!CB41</f>
        <v>0</v>
      </c>
      <c r="CN46" s="91">
        <f>+[1]Generation_Budget!CC41</f>
        <v>0</v>
      </c>
      <c r="CO46" s="91">
        <f>+[1]Generation_Budget!CD41</f>
        <v>0</v>
      </c>
      <c r="CP46" s="91">
        <f>+[1]Generation_Budget!CE41</f>
        <v>0</v>
      </c>
      <c r="CQ46" s="91">
        <f>+[1]Generation_Budget!CF41</f>
        <v>0</v>
      </c>
      <c r="CR46" s="91">
        <f>+[1]Generation_Budget!CG41</f>
        <v>0</v>
      </c>
      <c r="CS46" s="91">
        <f>+[1]Generation_Budget!CH41</f>
        <v>0</v>
      </c>
      <c r="CT46" s="91">
        <f>+[1]Generation_Budget!CI41</f>
        <v>0</v>
      </c>
      <c r="CU46" s="91">
        <f>+[1]Generation_Budget!CJ41</f>
        <v>0</v>
      </c>
      <c r="CV46" s="91">
        <f>+[1]Generation_Budget!CK41</f>
        <v>0</v>
      </c>
      <c r="CW46" s="91">
        <f>+[1]Generation_Budget!CL41</f>
        <v>0</v>
      </c>
      <c r="CX46" s="91">
        <f>+[1]Generation_Budget!CM41</f>
        <v>0</v>
      </c>
      <c r="CY46" s="91">
        <f>+[1]Generation_Budget!CN41</f>
        <v>0</v>
      </c>
      <c r="CZ46" s="91">
        <f>+[1]Generation_Budget!CO41</f>
        <v>0</v>
      </c>
      <c r="DA46" s="91">
        <f>+[1]Generation_Budget!CP41</f>
        <v>0</v>
      </c>
      <c r="DB46" s="91">
        <f>+[1]Generation_Budget!CQ41</f>
        <v>0</v>
      </c>
      <c r="DC46" s="91">
        <f>+[1]Generation_Budget!CR41</f>
        <v>0</v>
      </c>
      <c r="DD46" s="91">
        <f>+[1]Generation_Budget!CS41</f>
        <v>0</v>
      </c>
      <c r="DE46" s="91">
        <f>+[1]Generation_Budget!CT41</f>
        <v>0</v>
      </c>
      <c r="DF46" s="91">
        <f>+[1]Generation_Budget!CU41</f>
        <v>0</v>
      </c>
      <c r="DG46" s="91">
        <f>+[1]Generation_Budget!CV41</f>
        <v>0</v>
      </c>
      <c r="DH46" s="91">
        <f>+[1]Generation_Budget!CW41</f>
        <v>0</v>
      </c>
      <c r="DI46" s="91">
        <f>+[1]Generation_Budget!CX41</f>
        <v>0</v>
      </c>
      <c r="DJ46" s="91">
        <f>+[1]Generation_Budget!CY41</f>
        <v>0</v>
      </c>
      <c r="DK46" s="91">
        <f>+[1]Generation_Budget!CZ41</f>
        <v>0</v>
      </c>
      <c r="DL46" s="91">
        <f>+[1]Generation_Budget!DA41</f>
        <v>0</v>
      </c>
      <c r="DM46" s="91">
        <f>+[1]Generation_Budget!DB41</f>
        <v>0</v>
      </c>
      <c r="DN46" s="91">
        <f>+[1]Generation_Budget!DC41</f>
        <v>0</v>
      </c>
      <c r="DO46" s="91">
        <f>+[1]Generation_Budget!DD41</f>
        <v>0</v>
      </c>
      <c r="DP46" s="91">
        <f>+[1]Generation_Budget!DE41</f>
        <v>0</v>
      </c>
      <c r="DQ46" s="91">
        <f>+[1]Generation_Budget!DF41</f>
        <v>0</v>
      </c>
      <c r="DR46" s="91">
        <f>+[1]Generation_Budget!DG41</f>
        <v>0</v>
      </c>
      <c r="DS46" s="91">
        <f>+[1]Generation_Budget!DH41</f>
        <v>0</v>
      </c>
      <c r="DT46" s="91">
        <f>+[1]Generation_Budget!DI41</f>
        <v>0</v>
      </c>
      <c r="DU46" s="91">
        <f>+[1]Generation_Budget!DJ41</f>
        <v>0</v>
      </c>
      <c r="DV46" s="91">
        <f>+[1]Generation_Budget!DK41</f>
        <v>0</v>
      </c>
      <c r="DW46" s="91">
        <f>+[1]Generation_Budget!DL41</f>
        <v>0</v>
      </c>
      <c r="DX46" s="91">
        <f>+[1]Generation_Budget!DM41</f>
        <v>0</v>
      </c>
      <c r="DY46" s="91">
        <f>+[1]Generation_Budget!DN41</f>
        <v>0</v>
      </c>
      <c r="DZ46" s="91">
        <f>+[1]Generation_Budget!DO41</f>
        <v>0</v>
      </c>
      <c r="EA46" s="91">
        <f>+[1]Generation_Budget!DP41</f>
        <v>0</v>
      </c>
      <c r="EB46" s="91">
        <f>+[1]Generation_Budget!DQ41</f>
        <v>0</v>
      </c>
      <c r="EC46" s="91">
        <f>+[1]Generation_Budget!DR41</f>
        <v>0</v>
      </c>
      <c r="ED46" s="91">
        <f>+[1]Generation_Budget!DS41</f>
        <v>0</v>
      </c>
      <c r="EE46" s="91">
        <f>+[1]Generation_Budget!DT41</f>
        <v>0</v>
      </c>
      <c r="EF46" s="91">
        <f>+[1]Generation_Budget!DU41</f>
        <v>0</v>
      </c>
      <c r="EG46" s="91">
        <f>+[1]Generation_Budget!DV41</f>
        <v>0</v>
      </c>
      <c r="EH46" s="91">
        <f>+[1]Generation_Budget!DW41</f>
        <v>0</v>
      </c>
      <c r="EI46" s="91">
        <f>+[1]Generation_Budget!DX41</f>
        <v>0</v>
      </c>
      <c r="EJ46" s="91">
        <f>+[1]Generation_Budget!DY41</f>
        <v>0</v>
      </c>
      <c r="EK46" s="91">
        <f>+[1]Generation_Budget!DZ41</f>
        <v>0</v>
      </c>
      <c r="EL46" s="91">
        <f>+[1]Generation_Budget!EA41</f>
        <v>0</v>
      </c>
      <c r="EM46" s="91">
        <f>+[1]Generation_Budget!EB41</f>
        <v>0</v>
      </c>
      <c r="EN46" s="91">
        <f>+[1]Generation_Budget!EC41</f>
        <v>0</v>
      </c>
      <c r="EO46" s="91">
        <f>+[1]Generation_Budget!ED41</f>
        <v>0</v>
      </c>
      <c r="EP46" s="91">
        <f>+[1]Generation_Budget!EE41</f>
        <v>0</v>
      </c>
      <c r="EQ46" s="91">
        <f>+[1]Generation_Budget!EF41</f>
        <v>0</v>
      </c>
      <c r="ER46" s="91">
        <f>+[1]Generation_Budget!EG41</f>
        <v>0</v>
      </c>
      <c r="ES46" s="91">
        <f>+[1]Generation_Budget!EH41</f>
        <v>0</v>
      </c>
      <c r="ET46" s="91">
        <f>+[1]Generation_Budget!EI41</f>
        <v>0</v>
      </c>
      <c r="EU46" s="91">
        <f>+[1]Generation_Budget!EJ41</f>
        <v>0</v>
      </c>
      <c r="EV46" s="91">
        <f>+[1]Generation_Budget!EK41</f>
        <v>0</v>
      </c>
      <c r="EW46" s="91">
        <f>+[1]Generation_Budget!EL41</f>
        <v>0</v>
      </c>
      <c r="EX46" s="91">
        <f>+[1]Generation_Budget!EM41</f>
        <v>0</v>
      </c>
      <c r="EY46" s="91">
        <f>+[1]Generation_Budget!EN41</f>
        <v>0</v>
      </c>
      <c r="EZ46" s="91">
        <f>+[1]Generation_Budget!EO41</f>
        <v>0</v>
      </c>
      <c r="FA46" s="91">
        <f>+[1]Generation_Budget!EP41</f>
        <v>0</v>
      </c>
      <c r="FB46" s="91">
        <f>+[1]Generation_Budget!EQ41</f>
        <v>0</v>
      </c>
      <c r="FC46" s="91">
        <f>+[1]Generation_Budget!ER41</f>
        <v>0</v>
      </c>
      <c r="FD46" s="91">
        <f>+[1]Generation_Budget!ES41</f>
        <v>0</v>
      </c>
      <c r="FE46" s="91">
        <f>+[1]Generation_Budget!ET41</f>
        <v>0</v>
      </c>
      <c r="FF46" s="91">
        <f>+[1]Generation_Budget!EU41</f>
        <v>0</v>
      </c>
      <c r="FG46" s="91">
        <f>+[1]Generation_Budget!EV41</f>
        <v>0</v>
      </c>
      <c r="FH46" s="91">
        <f>+[1]Generation_Budget!EW41</f>
        <v>0</v>
      </c>
      <c r="FI46" s="91">
        <f>+[1]Generation_Budget!EX41</f>
        <v>0</v>
      </c>
      <c r="FJ46" s="91">
        <f>+[1]Generation_Budget!EY41</f>
        <v>0</v>
      </c>
      <c r="FK46" s="91">
        <f>+[1]Generation_Budget!EZ41</f>
        <v>0</v>
      </c>
      <c r="FL46" s="91">
        <f>+[1]Generation_Budget!FA41</f>
        <v>0</v>
      </c>
      <c r="FM46" s="91">
        <f>+[1]Generation_Budget!FB41</f>
        <v>0</v>
      </c>
      <c r="FN46" s="91">
        <f>+[1]Generation_Budget!FC41</f>
        <v>0</v>
      </c>
      <c r="FO46" s="91">
        <f>+[1]Generation_Budget!FD41</f>
        <v>0</v>
      </c>
      <c r="FP46" s="91">
        <f>+[1]Generation_Budget!FE41</f>
        <v>0</v>
      </c>
      <c r="FQ46" s="91">
        <f>+[1]Generation_Budget!FF41</f>
        <v>0</v>
      </c>
      <c r="FR46" s="91">
        <f>+[1]Generation_Budget!FG41</f>
        <v>0</v>
      </c>
      <c r="FS46" s="91">
        <f>+[1]Generation_Budget!FH41</f>
        <v>0</v>
      </c>
      <c r="FT46" s="91">
        <f>+[1]Generation_Budget!FI41</f>
        <v>0</v>
      </c>
      <c r="FU46" s="91">
        <f>+[1]Generation_Budget!FJ41</f>
        <v>0</v>
      </c>
      <c r="FV46" s="91">
        <f>+[1]Generation_Budget!FK41</f>
        <v>0</v>
      </c>
      <c r="FW46" s="91">
        <f>+[1]Generation_Budget!FL41</f>
        <v>0</v>
      </c>
      <c r="FX46" s="91">
        <f>+[1]Generation_Budget!FM41</f>
        <v>0</v>
      </c>
      <c r="FY46" s="91">
        <f>+[1]Generation_Budget!FN41</f>
        <v>0</v>
      </c>
      <c r="FZ46" s="91">
        <f>+[1]Generation_Budget!FO41</f>
        <v>0</v>
      </c>
      <c r="GA46" s="91">
        <f>+[1]Generation_Budget!FP41</f>
        <v>0</v>
      </c>
      <c r="GB46" s="91">
        <f>+[1]Generation_Budget!FQ41</f>
        <v>0</v>
      </c>
      <c r="GC46" s="91">
        <f>+[1]Generation_Budget!FR41</f>
        <v>0</v>
      </c>
      <c r="GD46" s="91">
        <f>+[1]Generation_Budget!FS41</f>
        <v>0</v>
      </c>
      <c r="GE46" s="91">
        <f>+[1]Generation_Budget!FT41</f>
        <v>0</v>
      </c>
      <c r="GF46" s="91">
        <f>+[1]Generation_Budget!FU41</f>
        <v>0</v>
      </c>
      <c r="GG46" s="91">
        <f>+[1]Generation_Budget!FV41</f>
        <v>0</v>
      </c>
      <c r="GH46" s="91">
        <f>+[1]Generation_Budget!FW41</f>
        <v>0</v>
      </c>
      <c r="GI46" s="91">
        <f>+[1]Generation_Budget!FX41</f>
        <v>0</v>
      </c>
      <c r="GJ46" s="91">
        <f>+[1]Generation_Budget!FY41</f>
        <v>0</v>
      </c>
      <c r="GK46" s="91">
        <f>+[1]Generation_Budget!FZ41</f>
        <v>0</v>
      </c>
      <c r="GL46" s="91">
        <f>+[1]Generation_Budget!GA41</f>
        <v>0</v>
      </c>
      <c r="GM46" s="91">
        <f>+[1]Generation_Budget!GB41</f>
        <v>0</v>
      </c>
      <c r="GN46" s="91">
        <f>+[1]Generation_Budget!GC41</f>
        <v>0</v>
      </c>
      <c r="GO46" s="91">
        <f>+[1]Generation_Budget!GD41</f>
        <v>0</v>
      </c>
      <c r="GP46" s="91">
        <f>+[1]Generation_Budget!GE41</f>
        <v>0</v>
      </c>
      <c r="GQ46" s="91">
        <f>+[1]Generation_Budget!GF41</f>
        <v>0</v>
      </c>
      <c r="GR46" s="91">
        <f>+[1]Generation_Budget!GG41</f>
        <v>0</v>
      </c>
      <c r="GS46" s="91">
        <f>+[1]Generation_Budget!GH41</f>
        <v>0</v>
      </c>
      <c r="GT46" s="91">
        <f>+[1]Generation_Budget!GI41</f>
        <v>0</v>
      </c>
      <c r="GU46" s="91">
        <f>+[1]Generation_Budget!GJ41</f>
        <v>0</v>
      </c>
      <c r="GV46" s="91">
        <f>+[1]Generation_Budget!GK41</f>
        <v>0</v>
      </c>
      <c r="GW46" s="91">
        <f>+[1]Generation_Budget!GL41</f>
        <v>0</v>
      </c>
      <c r="GX46" s="91">
        <f>+[1]Generation_Budget!GM41</f>
        <v>0</v>
      </c>
      <c r="GY46" s="91">
        <f>+[1]Generation_Budget!GN41</f>
        <v>0</v>
      </c>
      <c r="GZ46" s="91">
        <f>+[1]Generation_Budget!GO41</f>
        <v>0</v>
      </c>
      <c r="HA46" s="91">
        <f>+[1]Generation_Budget!GP41</f>
        <v>0</v>
      </c>
      <c r="HB46" s="91">
        <f>+[1]Generation_Budget!GQ41</f>
        <v>0</v>
      </c>
      <c r="HC46" s="91">
        <f>+[1]Generation_Budget!GR41</f>
        <v>0</v>
      </c>
      <c r="HD46" s="91">
        <f>+[1]Generation_Budget!GS41</f>
        <v>0</v>
      </c>
      <c r="HE46" s="91">
        <f>+[1]Generation_Budget!GT41</f>
        <v>0</v>
      </c>
      <c r="HF46" s="91">
        <f>+[1]Generation_Budget!GU41</f>
        <v>0</v>
      </c>
      <c r="HG46" s="91">
        <f>+[1]Generation_Budget!GV41</f>
        <v>0</v>
      </c>
      <c r="HH46" s="91">
        <f>+[1]Generation_Budget!GW41</f>
        <v>0</v>
      </c>
      <c r="HI46" s="91">
        <f>+[1]Generation_Budget!GX41</f>
        <v>0</v>
      </c>
      <c r="HJ46" s="91">
        <f>+[1]Generation_Budget!GY41</f>
        <v>0</v>
      </c>
      <c r="HK46" s="91">
        <f>+[1]Generation_Budget!GZ41</f>
        <v>0</v>
      </c>
      <c r="HL46" s="91">
        <f>+[1]Generation_Budget!HA41</f>
        <v>0</v>
      </c>
      <c r="HM46" s="91">
        <f>+[1]Generation_Budget!HB41</f>
        <v>0</v>
      </c>
      <c r="HN46" s="91">
        <f>+[1]Generation_Budget!HC41</f>
        <v>0</v>
      </c>
      <c r="HO46" s="91">
        <f>+[1]Generation_Budget!HD41</f>
        <v>0</v>
      </c>
      <c r="HP46" s="91">
        <f>+[1]Generation_Budget!HE41</f>
        <v>0</v>
      </c>
      <c r="HQ46" s="91">
        <f>+[1]Generation_Budget!HF41</f>
        <v>0</v>
      </c>
      <c r="HR46" s="91">
        <f>+[1]Generation_Budget!HG41</f>
        <v>0</v>
      </c>
      <c r="HS46" s="91">
        <f>+[1]Generation_Budget!HH41</f>
        <v>0</v>
      </c>
      <c r="HT46" s="91">
        <f>+[1]Generation_Budget!HI41</f>
        <v>0</v>
      </c>
      <c r="HU46" s="91">
        <f>+[1]Generation_Budget!HJ41</f>
        <v>0</v>
      </c>
      <c r="HV46" s="91">
        <f>+[1]Generation_Budget!HK41</f>
        <v>0</v>
      </c>
      <c r="HW46" s="91">
        <f>+[1]Generation_Budget!HL41</f>
        <v>0</v>
      </c>
      <c r="HX46" s="91">
        <f>+[1]Generation_Budget!HM41</f>
        <v>0</v>
      </c>
      <c r="HY46" s="91">
        <f>+[1]Generation_Budget!HN41</f>
        <v>0</v>
      </c>
      <c r="HZ46" s="91">
        <f>+[1]Generation_Budget!HO41</f>
        <v>0</v>
      </c>
      <c r="IA46" s="91">
        <f>+[1]Generation_Budget!HP41</f>
        <v>0</v>
      </c>
      <c r="IB46" s="91">
        <f>+[1]Generation_Budget!HQ41</f>
        <v>0</v>
      </c>
      <c r="IC46" s="91">
        <f>+[1]Generation_Budget!HR41</f>
        <v>0</v>
      </c>
      <c r="ID46" s="91">
        <f>+[1]Generation_Budget!HS41</f>
        <v>0</v>
      </c>
      <c r="IE46" s="91">
        <f>+[1]Generation_Budget!HT41</f>
        <v>0</v>
      </c>
      <c r="IF46" s="91">
        <f>+[1]Generation_Budget!HU41</f>
        <v>0</v>
      </c>
      <c r="IG46" s="91">
        <f>+[1]Generation_Budget!HV41</f>
        <v>0</v>
      </c>
      <c r="IH46" s="91">
        <f>+[1]Generation_Budget!HW41</f>
        <v>0</v>
      </c>
      <c r="II46" s="91">
        <f>+[1]Generation_Budget!HX41</f>
        <v>0</v>
      </c>
      <c r="IJ46" s="91">
        <f>+[1]Generation_Budget!HY41</f>
        <v>0</v>
      </c>
      <c r="IK46" s="91">
        <f>+[1]Generation_Budget!HZ41</f>
        <v>0</v>
      </c>
      <c r="IL46" s="91">
        <f>+[1]Generation_Budget!IA41</f>
        <v>0</v>
      </c>
      <c r="IM46" s="91">
        <f>+[1]Generation_Budget!IB41</f>
        <v>0</v>
      </c>
      <c r="IN46" s="91">
        <f>+[1]Generation_Budget!IC41</f>
        <v>0</v>
      </c>
      <c r="IO46" s="91">
        <f>+[1]Generation_Budget!ID41</f>
        <v>0</v>
      </c>
      <c r="IP46" s="91">
        <f>+[1]Generation_Budget!IE41</f>
        <v>0</v>
      </c>
      <c r="IQ46" s="91">
        <f>+[1]Generation_Budget!IF41</f>
        <v>0</v>
      </c>
      <c r="IR46" s="91">
        <f>+[1]Generation_Budget!IG41</f>
        <v>0</v>
      </c>
      <c r="IS46" s="91">
        <f>+[1]Generation_Budget!IH41</f>
        <v>0</v>
      </c>
      <c r="IT46" s="91">
        <f>+[1]Generation_Budget!II41</f>
        <v>0</v>
      </c>
      <c r="IU46" s="91">
        <f>+[1]Generation_Budget!IJ41</f>
        <v>0</v>
      </c>
      <c r="IV46" s="91">
        <f>+[1]Generation_Budget!IK41</f>
        <v>0</v>
      </c>
      <c r="IW46" s="91">
        <f>+[1]Generation_Budget!IL41</f>
        <v>0</v>
      </c>
      <c r="IX46" s="91">
        <f>+[1]Generation_Budget!IM41</f>
        <v>0</v>
      </c>
      <c r="IY46" s="91">
        <f>+[1]Generation_Budget!IN41</f>
        <v>0</v>
      </c>
      <c r="IZ46" s="91">
        <f>+[1]Generation_Budget!IO41</f>
        <v>0</v>
      </c>
      <c r="JA46" s="91">
        <f>+[1]Generation_Budget!IP41</f>
        <v>0</v>
      </c>
      <c r="JB46" s="91">
        <f>+[1]Generation_Budget!IQ41</f>
        <v>0</v>
      </c>
      <c r="JC46" s="91">
        <f>+[1]Generation_Budget!IR41</f>
        <v>0</v>
      </c>
      <c r="JD46" s="91">
        <f>+[1]Generation_Budget!IS41</f>
        <v>0</v>
      </c>
      <c r="JE46" s="91">
        <f>+[1]Generation_Budget!IT41</f>
        <v>0</v>
      </c>
      <c r="JF46" s="91">
        <f>+[1]Generation_Budget!IU41</f>
        <v>0</v>
      </c>
      <c r="JG46" s="91">
        <f>+[1]Generation_Budget!IV41</f>
        <v>0</v>
      </c>
      <c r="JH46" s="91">
        <f>+[1]Generation_Budget!IW41</f>
        <v>0</v>
      </c>
      <c r="JI46" s="91">
        <f>+[1]Generation_Budget!IX41</f>
        <v>0</v>
      </c>
      <c r="JJ46" s="91">
        <f>+[1]Generation_Budget!IY41</f>
        <v>0</v>
      </c>
      <c r="JK46" s="91">
        <f>+[1]Generation_Budget!IZ41</f>
        <v>0</v>
      </c>
      <c r="JL46" s="91">
        <f>+[1]Generation_Budget!JA41</f>
        <v>0</v>
      </c>
      <c r="JM46" s="91">
        <f>+[1]Generation_Budget!JB41</f>
        <v>0</v>
      </c>
      <c r="JN46" s="91">
        <f>+[1]Generation_Budget!JC41</f>
        <v>0</v>
      </c>
      <c r="JO46" s="91">
        <f>+[1]Generation_Budget!JD41</f>
        <v>0</v>
      </c>
      <c r="JP46" s="91">
        <f>+[1]Generation_Budget!JE41</f>
        <v>0</v>
      </c>
      <c r="JQ46" s="91">
        <f>+[1]Generation_Budget!JF41</f>
        <v>0</v>
      </c>
      <c r="JR46" s="91">
        <f>+[1]Generation_Budget!JG41</f>
        <v>0</v>
      </c>
      <c r="JS46" s="91">
        <f>+[1]Generation_Budget!JH41</f>
        <v>0</v>
      </c>
      <c r="JT46" s="91">
        <f>+[1]Generation_Budget!JI41</f>
        <v>0</v>
      </c>
      <c r="JU46" s="91">
        <f>+[1]Generation_Budget!JJ41</f>
        <v>0</v>
      </c>
      <c r="JV46" s="91">
        <f>+[1]Generation_Budget!JK41</f>
        <v>0</v>
      </c>
      <c r="JW46" s="91">
        <f>+[1]Generation_Budget!JL41</f>
        <v>0</v>
      </c>
      <c r="JX46" s="91">
        <f>+[1]Generation_Budget!JM41</f>
        <v>0</v>
      </c>
      <c r="JY46" s="91">
        <f>+[1]Generation_Budget!JN41</f>
        <v>0</v>
      </c>
      <c r="JZ46" s="91">
        <f>+[1]Generation_Budget!JO41</f>
        <v>0</v>
      </c>
      <c r="KA46" s="91">
        <f>+[1]Generation_Budget!JP41</f>
        <v>0</v>
      </c>
      <c r="KB46" s="91">
        <f>+[1]Generation_Budget!JQ41</f>
        <v>0</v>
      </c>
      <c r="KC46" s="91">
        <f>+[1]Generation_Budget!JR41</f>
        <v>0</v>
      </c>
      <c r="KD46" s="91">
        <f>+[1]Generation_Budget!JS41</f>
        <v>0</v>
      </c>
      <c r="KE46" s="91">
        <f>+[1]Generation_Budget!JT41</f>
        <v>0</v>
      </c>
      <c r="KF46" s="91">
        <f>+[1]Generation_Budget!JU41</f>
        <v>0</v>
      </c>
      <c r="KG46" s="91">
        <f>+[1]Generation_Budget!JV41</f>
        <v>0</v>
      </c>
      <c r="KH46" s="91">
        <f>+[1]Generation_Budget!JW41</f>
        <v>0</v>
      </c>
      <c r="KI46" s="91">
        <f>+[1]Generation_Budget!JX41</f>
        <v>0</v>
      </c>
      <c r="KJ46" s="91">
        <f>+[1]Generation_Budget!JY41</f>
        <v>0</v>
      </c>
      <c r="KK46" s="91">
        <f>+[1]Generation_Budget!JZ41</f>
        <v>0</v>
      </c>
      <c r="KL46" s="91">
        <f>+[1]Generation_Budget!KA41</f>
        <v>0</v>
      </c>
      <c r="KM46" s="91">
        <f>+[1]Generation_Budget!KB41</f>
        <v>0</v>
      </c>
      <c r="KN46" s="91">
        <f>+[1]Generation_Budget!KC41</f>
        <v>0</v>
      </c>
      <c r="KO46" s="91">
        <f>+[1]Generation_Budget!KD41</f>
        <v>0</v>
      </c>
      <c r="KP46" s="91">
        <f>+[1]Generation_Budget!KE41</f>
        <v>0</v>
      </c>
      <c r="KQ46" s="91">
        <f>+[1]Generation_Budget!KF41</f>
        <v>0</v>
      </c>
      <c r="KR46" s="91">
        <f>+[1]Generation_Budget!KG41</f>
        <v>0</v>
      </c>
      <c r="KS46" s="91">
        <f>+[1]Generation_Budget!KH41</f>
        <v>0</v>
      </c>
      <c r="KT46" s="91">
        <f>+[1]Generation_Budget!KI41</f>
        <v>0</v>
      </c>
      <c r="KU46" s="91">
        <f>+[1]Generation_Budget!KJ41</f>
        <v>0</v>
      </c>
      <c r="KV46" s="91">
        <f>+[1]Generation_Budget!KK41</f>
        <v>0</v>
      </c>
      <c r="KW46" s="91">
        <f>+[1]Generation_Budget!KL41</f>
        <v>0</v>
      </c>
      <c r="KX46" s="91">
        <f>+[1]Generation_Budget!KM41</f>
        <v>0</v>
      </c>
      <c r="KY46" s="91">
        <f>+[1]Generation_Budget!KN41</f>
        <v>0</v>
      </c>
      <c r="KZ46" s="91">
        <f>+[1]Generation_Budget!KO41</f>
        <v>0</v>
      </c>
      <c r="LA46" s="91">
        <f>+[1]Generation_Budget!KP41</f>
        <v>0</v>
      </c>
      <c r="LB46" s="91">
        <f>+[1]Generation_Budget!KQ41</f>
        <v>0</v>
      </c>
      <c r="LC46" s="91">
        <f>+[1]Generation_Budget!KR41</f>
        <v>0</v>
      </c>
      <c r="LD46" s="91">
        <f>+[1]Generation_Budget!KS41</f>
        <v>0</v>
      </c>
      <c r="LE46" s="91">
        <f>+[1]Generation_Budget!KT41</f>
        <v>0</v>
      </c>
      <c r="LF46" s="91">
        <f>+[1]Generation_Budget!KU41</f>
        <v>0</v>
      </c>
      <c r="LG46" s="91">
        <f>+[1]Generation_Budget!KV41</f>
        <v>0</v>
      </c>
      <c r="LH46" s="91">
        <f>+[1]Generation_Budget!KW41</f>
        <v>0</v>
      </c>
      <c r="LI46" s="91">
        <f>+[1]Generation_Budget!KX41</f>
        <v>0</v>
      </c>
      <c r="LJ46" s="91">
        <f>+[1]Generation_Budget!KY41</f>
        <v>0</v>
      </c>
      <c r="LK46" s="91">
        <f>+[1]Generation_Budget!KZ41</f>
        <v>0</v>
      </c>
      <c r="LL46" s="91">
        <f>+[1]Generation_Budget!LA41</f>
        <v>0</v>
      </c>
      <c r="LM46" s="91">
        <f>+[1]Generation_Budget!LB41</f>
        <v>0</v>
      </c>
      <c r="LN46" s="91">
        <f>+[1]Generation_Budget!LC41</f>
        <v>0</v>
      </c>
      <c r="LO46" s="91">
        <f>+[1]Generation_Budget!LD41</f>
        <v>0</v>
      </c>
      <c r="LP46" s="91">
        <f>+[1]Generation_Budget!LE41</f>
        <v>0</v>
      </c>
      <c r="LQ46" s="91">
        <f>+[1]Generation_Budget!LF41</f>
        <v>0</v>
      </c>
      <c r="LR46" s="91">
        <f>+[1]Generation_Budget!LG41</f>
        <v>0</v>
      </c>
      <c r="LS46" s="91">
        <f>+[1]Generation_Budget!LH41</f>
        <v>0</v>
      </c>
      <c r="LT46" s="91">
        <f>+[1]Generation_Budget!LI41</f>
        <v>0</v>
      </c>
      <c r="LU46" s="91">
        <f>+[1]Generation_Budget!LJ41</f>
        <v>0</v>
      </c>
      <c r="LV46" s="91">
        <f>+[1]Generation_Budget!LK41</f>
        <v>0</v>
      </c>
      <c r="LW46" s="91">
        <f>+[1]Generation_Budget!LL41</f>
        <v>0</v>
      </c>
      <c r="LX46" s="91">
        <f>+[1]Generation_Budget!LM41</f>
        <v>0</v>
      </c>
      <c r="LY46" s="91">
        <f>+[1]Generation_Budget!LN41</f>
        <v>0</v>
      </c>
      <c r="LZ46" s="91">
        <f>+[1]Generation_Budget!LO41</f>
        <v>0</v>
      </c>
      <c r="MA46" s="91">
        <f>+[1]Generation_Budget!LP41</f>
        <v>0</v>
      </c>
      <c r="MB46" s="91">
        <f>+[1]Generation_Budget!LQ41</f>
        <v>0</v>
      </c>
      <c r="MC46" s="91">
        <f>+[1]Generation_Budget!LR41</f>
        <v>0</v>
      </c>
      <c r="MD46" s="91">
        <f>+[1]Generation_Budget!LS41</f>
        <v>0</v>
      </c>
      <c r="ME46" s="91">
        <f>+[1]Generation_Budget!LT41</f>
        <v>0</v>
      </c>
      <c r="MF46" s="91">
        <f>+[1]Generation_Budget!LU41</f>
        <v>0</v>
      </c>
      <c r="MG46" s="91">
        <f>+[1]Generation_Budget!LV41</f>
        <v>0</v>
      </c>
      <c r="MH46" s="91">
        <f>+[1]Generation_Budget!LW41</f>
        <v>0</v>
      </c>
      <c r="MI46" s="91">
        <f>+[1]Generation_Budget!LX41</f>
        <v>0</v>
      </c>
      <c r="MJ46" s="91">
        <f>+[1]Generation_Budget!LY41</f>
        <v>0</v>
      </c>
      <c r="MK46" s="91">
        <f>+[1]Generation_Budget!LZ41</f>
        <v>0</v>
      </c>
      <c r="ML46" s="91">
        <f>+[1]Generation_Budget!MA41</f>
        <v>0</v>
      </c>
      <c r="MM46" s="91">
        <f>+[1]Generation_Budget!MB41</f>
        <v>0</v>
      </c>
      <c r="MN46" s="91">
        <f>+[1]Generation_Budget!MC41</f>
        <v>0</v>
      </c>
      <c r="MO46" s="91">
        <f>+[1]Generation_Budget!MD41</f>
        <v>0</v>
      </c>
      <c r="MP46" s="91">
        <f>+[1]Generation_Budget!ME41</f>
        <v>0</v>
      </c>
      <c r="MQ46" s="91">
        <f>+[1]Generation_Budget!MF41</f>
        <v>0</v>
      </c>
      <c r="MR46" s="91">
        <f>+[1]Generation_Budget!MG41</f>
        <v>0</v>
      </c>
      <c r="MS46" s="91">
        <f>+[1]Generation_Budget!MH41</f>
        <v>0</v>
      </c>
      <c r="MT46" s="91">
        <f>+[1]Generation_Budget!MI41</f>
        <v>0</v>
      </c>
      <c r="MU46" s="91">
        <f>+[1]Generation_Budget!MJ41</f>
        <v>0</v>
      </c>
      <c r="MV46" s="91">
        <f>+[1]Generation_Budget!MK41</f>
        <v>0</v>
      </c>
      <c r="MW46" s="91">
        <f>+[1]Generation_Budget!ML41</f>
        <v>0</v>
      </c>
      <c r="MX46" s="91">
        <f>+[1]Generation_Budget!MM41</f>
        <v>0</v>
      </c>
      <c r="MY46" s="91">
        <f>+[1]Generation_Budget!MN41</f>
        <v>0</v>
      </c>
    </row>
    <row r="47" spans="1:363" x14ac:dyDescent="0.25">
      <c r="A47" s="175"/>
      <c r="B47" s="70" t="s">
        <v>228</v>
      </c>
      <c r="C47" s="4" t="s">
        <v>209</v>
      </c>
      <c r="D47" s="91"/>
      <c r="E47" s="91"/>
      <c r="F47" s="91"/>
      <c r="G47" s="91"/>
      <c r="H47" s="91"/>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91"/>
      <c r="AK47" s="91"/>
      <c r="AL47" s="91"/>
      <c r="AM47" s="91"/>
      <c r="AN47" s="91"/>
      <c r="AO47" s="91"/>
      <c r="AP47" s="91"/>
      <c r="AQ47" s="91"/>
      <c r="AR47" s="91"/>
      <c r="AS47" s="91"/>
      <c r="AT47" s="91"/>
      <c r="AU47" s="91"/>
      <c r="AV47" s="91"/>
      <c r="AW47" s="91"/>
      <c r="AX47" s="91"/>
      <c r="AY47" s="91"/>
      <c r="AZ47" s="91"/>
      <c r="BA47" s="91"/>
      <c r="BB47" s="91"/>
      <c r="BC47" s="91"/>
      <c r="BD47" s="91"/>
      <c r="BE47" s="91"/>
      <c r="BF47" s="91"/>
      <c r="BG47" s="91"/>
      <c r="BH47" s="91"/>
      <c r="BI47" s="91"/>
      <c r="BJ47" s="91"/>
      <c r="BK47" s="91"/>
      <c r="BL47" s="91"/>
      <c r="BM47" s="91"/>
      <c r="BN47" s="91"/>
      <c r="BO47" s="91"/>
      <c r="BP47" s="91"/>
      <c r="BQ47" s="91"/>
      <c r="BR47" s="91"/>
      <c r="BS47" s="91"/>
      <c r="BT47" s="91"/>
      <c r="BU47" s="91"/>
      <c r="BV47" s="91"/>
      <c r="BW47" s="91"/>
      <c r="BX47" s="91"/>
      <c r="BY47" s="91"/>
      <c r="BZ47" s="91"/>
      <c r="CA47" s="91"/>
      <c r="CB47" s="91"/>
      <c r="CC47" s="91"/>
      <c r="CD47" s="91"/>
      <c r="CE47" s="91"/>
      <c r="CF47" s="91"/>
      <c r="CG47" s="91"/>
      <c r="CH47" s="91"/>
      <c r="CI47" s="91"/>
      <c r="CJ47" s="91"/>
      <c r="CK47" s="91"/>
      <c r="CL47" s="91"/>
      <c r="CM47" s="91"/>
      <c r="CN47" s="91"/>
      <c r="CO47" s="91"/>
      <c r="CP47" s="91"/>
      <c r="CQ47" s="91"/>
      <c r="CR47" s="91"/>
      <c r="CS47" s="91"/>
      <c r="CT47" s="91"/>
      <c r="CU47" s="91"/>
      <c r="CV47" s="91"/>
      <c r="CW47" s="91"/>
      <c r="CX47" s="91"/>
      <c r="CY47" s="91"/>
      <c r="CZ47" s="91"/>
      <c r="DA47" s="91"/>
      <c r="DB47" s="91"/>
      <c r="DC47" s="91"/>
      <c r="DD47" s="91"/>
      <c r="DE47" s="91"/>
      <c r="DF47" s="91"/>
      <c r="DG47" s="91"/>
      <c r="DH47" s="91"/>
      <c r="DI47" s="91"/>
      <c r="DJ47" s="91"/>
      <c r="DK47" s="91"/>
      <c r="DL47" s="91"/>
      <c r="DM47" s="91"/>
      <c r="DN47" s="91"/>
      <c r="DO47" s="91"/>
      <c r="DP47" s="91"/>
      <c r="DQ47" s="91"/>
      <c r="DR47" s="91"/>
      <c r="DS47" s="91"/>
      <c r="DT47" s="91"/>
      <c r="DU47" s="91"/>
      <c r="DV47" s="91"/>
      <c r="DW47" s="91"/>
      <c r="DX47" s="91"/>
      <c r="DY47" s="91"/>
      <c r="DZ47" s="91"/>
      <c r="EA47" s="91"/>
      <c r="EB47" s="91"/>
      <c r="EC47" s="91"/>
      <c r="ED47" s="91"/>
      <c r="EE47" s="91"/>
      <c r="EF47" s="91"/>
      <c r="EG47" s="91"/>
      <c r="EH47" s="91"/>
      <c r="EI47" s="91"/>
      <c r="EJ47" s="91"/>
      <c r="EK47" s="91"/>
      <c r="EL47" s="91"/>
      <c r="EM47" s="91"/>
      <c r="EN47" s="91"/>
      <c r="EO47" s="91"/>
      <c r="EP47" s="91"/>
      <c r="EQ47" s="91"/>
      <c r="ER47" s="91"/>
      <c r="ES47" s="91"/>
      <c r="ET47" s="91"/>
      <c r="EU47" s="91"/>
      <c r="EV47" s="91"/>
      <c r="EW47" s="91"/>
      <c r="EX47" s="91"/>
      <c r="EY47" s="91"/>
      <c r="EZ47" s="91"/>
      <c r="FA47" s="91"/>
      <c r="FB47" s="91"/>
      <c r="FC47" s="91"/>
      <c r="FD47" s="91"/>
      <c r="FE47" s="91"/>
      <c r="FF47" s="91"/>
      <c r="FG47" s="91"/>
      <c r="FH47" s="91"/>
      <c r="FI47" s="91"/>
      <c r="FJ47" s="91"/>
      <c r="FK47" s="91"/>
      <c r="FL47" s="91"/>
      <c r="FM47" s="91"/>
      <c r="FN47" s="91"/>
      <c r="FO47" s="91"/>
      <c r="FP47" s="91"/>
      <c r="FQ47" s="91"/>
      <c r="FR47" s="91"/>
      <c r="FS47" s="91"/>
      <c r="FT47" s="91"/>
      <c r="FU47" s="91"/>
      <c r="FV47" s="91"/>
      <c r="FW47" s="91"/>
      <c r="FX47" s="91"/>
      <c r="FY47" s="91"/>
      <c r="FZ47" s="91"/>
      <c r="GA47" s="91"/>
      <c r="GB47" s="91"/>
      <c r="GC47" s="91"/>
      <c r="GD47" s="91"/>
      <c r="GE47" s="91"/>
      <c r="GF47" s="91"/>
      <c r="GG47" s="91"/>
      <c r="GH47" s="91"/>
      <c r="GI47" s="91"/>
      <c r="GJ47" s="91"/>
      <c r="GK47" s="91"/>
      <c r="GL47" s="91"/>
      <c r="GM47" s="91"/>
      <c r="GN47" s="91"/>
      <c r="GO47" s="91"/>
      <c r="GP47" s="91"/>
      <c r="GQ47" s="91"/>
      <c r="GR47" s="91"/>
      <c r="GS47" s="91"/>
      <c r="GT47" s="91"/>
      <c r="GU47" s="91"/>
      <c r="GV47" s="91"/>
      <c r="GW47" s="91"/>
      <c r="GX47" s="91"/>
      <c r="GY47" s="91"/>
      <c r="GZ47" s="91"/>
      <c r="HA47" s="91"/>
      <c r="HB47" s="91"/>
      <c r="HC47" s="91"/>
      <c r="HD47" s="91"/>
      <c r="HE47" s="91"/>
      <c r="HF47" s="91"/>
      <c r="HG47" s="91"/>
      <c r="HH47" s="91"/>
      <c r="HI47" s="91"/>
      <c r="HJ47" s="91"/>
      <c r="HK47" s="91"/>
      <c r="HL47" s="91"/>
      <c r="HM47" s="91"/>
      <c r="HN47" s="91"/>
      <c r="HO47" s="91"/>
      <c r="HP47" s="91"/>
      <c r="HQ47" s="91"/>
      <c r="HR47" s="91"/>
      <c r="HS47" s="91"/>
      <c r="HT47" s="91"/>
      <c r="HU47" s="91"/>
      <c r="HV47" s="91"/>
      <c r="HW47" s="91"/>
      <c r="HX47" s="91"/>
      <c r="HY47" s="91"/>
      <c r="HZ47" s="91"/>
      <c r="IA47" s="91"/>
      <c r="IB47" s="91"/>
      <c r="IC47" s="91"/>
      <c r="ID47" s="91"/>
      <c r="IE47" s="91"/>
      <c r="IF47" s="91"/>
      <c r="IG47" s="91"/>
      <c r="IH47" s="91"/>
      <c r="II47" s="91"/>
      <c r="IJ47" s="91"/>
      <c r="IK47" s="91"/>
      <c r="IL47" s="91"/>
      <c r="IM47" s="91"/>
      <c r="IN47" s="91"/>
      <c r="IO47" s="91"/>
      <c r="IP47" s="91"/>
      <c r="IQ47" s="91"/>
      <c r="IR47" s="91"/>
      <c r="IS47" s="91"/>
      <c r="IT47" s="91"/>
      <c r="IU47" s="91"/>
      <c r="IV47" s="91"/>
      <c r="IW47" s="91"/>
      <c r="IX47" s="91"/>
      <c r="IY47" s="91"/>
      <c r="IZ47" s="91"/>
      <c r="JA47" s="91"/>
      <c r="JB47" s="91"/>
      <c r="JC47" s="91"/>
      <c r="JD47" s="91"/>
      <c r="JE47" s="91"/>
      <c r="JF47" s="91"/>
      <c r="JG47" s="91"/>
      <c r="JH47" s="91"/>
      <c r="JI47" s="91"/>
      <c r="JJ47" s="91"/>
      <c r="JK47" s="91"/>
      <c r="JL47" s="91"/>
      <c r="JM47" s="91"/>
      <c r="JN47" s="91"/>
      <c r="JO47" s="91"/>
      <c r="JP47" s="91"/>
      <c r="JQ47" s="91"/>
      <c r="JR47" s="91"/>
      <c r="JS47" s="91"/>
      <c r="JT47" s="91"/>
      <c r="JU47" s="91"/>
      <c r="JV47" s="91"/>
      <c r="JW47" s="91"/>
      <c r="JX47" s="91"/>
      <c r="JY47" s="91"/>
      <c r="JZ47" s="91"/>
      <c r="KA47" s="91"/>
      <c r="KB47" s="91"/>
      <c r="KC47" s="91"/>
      <c r="KD47" s="91"/>
      <c r="KE47" s="91"/>
      <c r="KF47" s="91"/>
      <c r="KG47" s="91"/>
      <c r="KH47" s="91"/>
      <c r="KI47" s="91"/>
      <c r="KJ47" s="91"/>
      <c r="KK47" s="91"/>
      <c r="KL47" s="91"/>
      <c r="KM47" s="91"/>
      <c r="KN47" s="91"/>
      <c r="KO47" s="91"/>
      <c r="KP47" s="91"/>
      <c r="KQ47" s="91"/>
      <c r="KR47" s="91"/>
      <c r="KS47" s="91"/>
      <c r="KT47" s="91"/>
      <c r="KU47" s="91"/>
      <c r="KV47" s="91"/>
      <c r="KW47" s="91"/>
      <c r="KX47" s="91"/>
      <c r="KY47" s="91"/>
      <c r="KZ47" s="91"/>
      <c r="LA47" s="91"/>
      <c r="LB47" s="91"/>
      <c r="LC47" s="91"/>
      <c r="LD47" s="91"/>
      <c r="LE47" s="91"/>
      <c r="LF47" s="91"/>
      <c r="LG47" s="91"/>
      <c r="LH47" s="91"/>
      <c r="LI47" s="91"/>
      <c r="LJ47" s="91"/>
      <c r="LK47" s="91"/>
      <c r="LL47" s="91"/>
      <c r="LM47" s="91"/>
      <c r="LN47" s="91"/>
      <c r="LO47" s="91"/>
      <c r="LP47" s="91"/>
      <c r="LQ47" s="91"/>
      <c r="LR47" s="91"/>
      <c r="LS47" s="91"/>
      <c r="LT47" s="91"/>
      <c r="LU47" s="91"/>
      <c r="LV47" s="91"/>
      <c r="LW47" s="91"/>
      <c r="LX47" s="91"/>
      <c r="LY47" s="91"/>
      <c r="LZ47" s="91"/>
      <c r="MA47" s="91"/>
      <c r="MB47" s="91"/>
      <c r="MC47" s="91"/>
      <c r="MD47" s="91"/>
      <c r="ME47" s="91"/>
      <c r="MF47" s="91"/>
      <c r="MG47" s="91"/>
      <c r="MH47" s="91"/>
      <c r="MI47" s="91"/>
      <c r="MJ47" s="91"/>
      <c r="MK47" s="91"/>
      <c r="ML47" s="91"/>
      <c r="MM47" s="91"/>
      <c r="MN47" s="91"/>
      <c r="MO47" s="91"/>
      <c r="MP47" s="91"/>
      <c r="MQ47" s="91"/>
      <c r="MR47" s="91"/>
      <c r="MS47" s="91"/>
      <c r="MT47" s="91"/>
      <c r="MU47" s="91"/>
      <c r="MV47" s="91"/>
      <c r="MW47" s="91"/>
      <c r="MX47" s="91"/>
      <c r="MY47" s="91"/>
    </row>
    <row r="48" spans="1:363" x14ac:dyDescent="0.25">
      <c r="A48" s="175"/>
      <c r="B48" s="78" t="s">
        <v>210</v>
      </c>
      <c r="C48" s="9" t="s">
        <v>211</v>
      </c>
      <c r="D48" s="91">
        <f>+[1]Generation_Budget!E121</f>
        <v>0</v>
      </c>
      <c r="E48" s="91">
        <f>+[1]Generation_Budget!F121</f>
        <v>0</v>
      </c>
      <c r="F48" s="91">
        <f>+[1]Generation_Budget!G121</f>
        <v>0</v>
      </c>
      <c r="G48" s="91">
        <f>+[1]Generation_Budget!H121</f>
        <v>0</v>
      </c>
      <c r="H48" s="91">
        <f>+[1]Generation_Budget!I121</f>
        <v>0</v>
      </c>
      <c r="I48" s="91">
        <f>+[1]Generation_Budget!J121</f>
        <v>0</v>
      </c>
      <c r="J48" s="91">
        <f>+[1]Generation_Budget!K121</f>
        <v>0</v>
      </c>
      <c r="K48" s="91">
        <f>+[1]Generation_Budget!L121</f>
        <v>0</v>
      </c>
      <c r="L48" s="91">
        <f>+[1]Generation_Budget!M121</f>
        <v>0</v>
      </c>
      <c r="M48" s="91">
        <f>+[1]Generation_Budget!N121</f>
        <v>0</v>
      </c>
      <c r="N48" s="91">
        <f>+[1]Generation_Budget!O121</f>
        <v>0</v>
      </c>
      <c r="O48" s="91">
        <f>+[1]Generation_Budget!P121</f>
        <v>0</v>
      </c>
      <c r="P48" s="91">
        <f>+[1]Generation_Budget!E121</f>
        <v>0</v>
      </c>
      <c r="Q48" s="91">
        <f>+[1]Generation_Budget!F121</f>
        <v>0</v>
      </c>
      <c r="R48" s="91">
        <f>+[1]Generation_Budget!G121</f>
        <v>0</v>
      </c>
      <c r="S48" s="91">
        <f>+[1]Generation_Budget!H121</f>
        <v>0</v>
      </c>
      <c r="T48" s="91">
        <f>+[1]Generation_Budget!I121</f>
        <v>0</v>
      </c>
      <c r="U48" s="91">
        <f>+[1]Generation_Budget!J121</f>
        <v>0</v>
      </c>
      <c r="V48" s="91">
        <f>+[1]Generation_Budget!K121</f>
        <v>0</v>
      </c>
      <c r="W48" s="91">
        <f>+[1]Generation_Budget!L121</f>
        <v>0</v>
      </c>
      <c r="X48" s="91">
        <f>+[1]Generation_Budget!M121</f>
        <v>0</v>
      </c>
      <c r="Y48" s="91">
        <f>+[1]Generation_Budget!N121</f>
        <v>0</v>
      </c>
      <c r="Z48" s="91">
        <f>+[1]Generation_Budget!O121</f>
        <v>0</v>
      </c>
      <c r="AA48" s="91">
        <f>+[1]Generation_Budget!P121</f>
        <v>0</v>
      </c>
      <c r="AB48" s="91">
        <f>+[1]Generation_Budget!Q121</f>
        <v>0</v>
      </c>
      <c r="AC48" s="91">
        <f>+[1]Generation_Budget!R121</f>
        <v>0</v>
      </c>
      <c r="AD48" s="91">
        <f>+[1]Generation_Budget!S121</f>
        <v>0</v>
      </c>
      <c r="AE48" s="91">
        <f>+[1]Generation_Budget!T121</f>
        <v>0</v>
      </c>
      <c r="AF48" s="91">
        <f>+[1]Generation_Budget!U121</f>
        <v>0</v>
      </c>
      <c r="AG48" s="91">
        <f>+[1]Generation_Budget!V121</f>
        <v>0</v>
      </c>
      <c r="AH48" s="91">
        <f>+[1]Generation_Budget!W121</f>
        <v>0</v>
      </c>
      <c r="AI48" s="91">
        <f>+[1]Generation_Budget!X121</f>
        <v>0</v>
      </c>
      <c r="AJ48" s="91">
        <f>+[1]Generation_Budget!Y121</f>
        <v>0</v>
      </c>
      <c r="AK48" s="91">
        <f>+[1]Generation_Budget!Z121</f>
        <v>0</v>
      </c>
      <c r="AL48" s="91">
        <f>+[1]Generation_Budget!AA121</f>
        <v>0</v>
      </c>
      <c r="AM48" s="91">
        <f>+[1]Generation_Budget!AB121</f>
        <v>0</v>
      </c>
      <c r="AN48" s="91">
        <f>+[1]Generation_Budget!AC121</f>
        <v>0</v>
      </c>
      <c r="AO48" s="91">
        <f>+[1]Generation_Budget!AD121</f>
        <v>0</v>
      </c>
      <c r="AP48" s="91">
        <f>+[1]Generation_Budget!AE121</f>
        <v>0</v>
      </c>
      <c r="AQ48" s="91">
        <f>+[1]Generation_Budget!AF121</f>
        <v>0</v>
      </c>
      <c r="AR48" s="91">
        <f>+[1]Generation_Budget!AG121</f>
        <v>0</v>
      </c>
      <c r="AS48" s="91">
        <f>+[1]Generation_Budget!AH121</f>
        <v>0</v>
      </c>
      <c r="AT48" s="91">
        <f>+[1]Generation_Budget!AI121</f>
        <v>0</v>
      </c>
      <c r="AU48" s="91">
        <f>+[1]Generation_Budget!AJ121</f>
        <v>0</v>
      </c>
      <c r="AV48" s="91">
        <f>+[1]Generation_Budget!AK121</f>
        <v>0</v>
      </c>
      <c r="AW48" s="91">
        <f>+[1]Generation_Budget!AL121</f>
        <v>0</v>
      </c>
      <c r="AX48" s="91">
        <f>+[1]Generation_Budget!AM121</f>
        <v>0</v>
      </c>
      <c r="AY48" s="91">
        <f>+[1]Generation_Budget!AN121</f>
        <v>0</v>
      </c>
      <c r="AZ48" s="91">
        <f>+[1]Generation_Budget!AO121</f>
        <v>0</v>
      </c>
      <c r="BA48" s="91">
        <f>+[1]Generation_Budget!AP121</f>
        <v>0</v>
      </c>
      <c r="BB48" s="91">
        <f>+[1]Generation_Budget!AQ121</f>
        <v>0</v>
      </c>
      <c r="BC48" s="91">
        <f>+[1]Generation_Budget!AR121</f>
        <v>0</v>
      </c>
      <c r="BD48" s="91">
        <f>+[1]Generation_Budget!AS121</f>
        <v>0</v>
      </c>
      <c r="BE48" s="91">
        <f>+[1]Generation_Budget!AT121</f>
        <v>0</v>
      </c>
      <c r="BF48" s="91">
        <f>+[1]Generation_Budget!AU121</f>
        <v>0</v>
      </c>
      <c r="BG48" s="91">
        <f>+[1]Generation_Budget!AV121</f>
        <v>0</v>
      </c>
      <c r="BH48" s="91">
        <f>+[1]Generation_Budget!AW121</f>
        <v>0</v>
      </c>
      <c r="BI48" s="91">
        <f>+[1]Generation_Budget!AX121</f>
        <v>0</v>
      </c>
      <c r="BJ48" s="91">
        <f>+[1]Generation_Budget!AY121</f>
        <v>0</v>
      </c>
      <c r="BK48" s="91">
        <f>+[1]Generation_Budget!AZ121</f>
        <v>0</v>
      </c>
      <c r="BL48" s="91">
        <f>+[1]Generation_Budget!BA121</f>
        <v>0</v>
      </c>
      <c r="BM48" s="91">
        <f>+[1]Generation_Budget!BB121</f>
        <v>0</v>
      </c>
      <c r="BN48" s="91">
        <f>+[1]Generation_Budget!BC121</f>
        <v>0</v>
      </c>
      <c r="BO48" s="91">
        <f>+[1]Generation_Budget!BD121</f>
        <v>0</v>
      </c>
      <c r="BP48" s="91">
        <f>+[1]Generation_Budget!BE121</f>
        <v>0</v>
      </c>
      <c r="BQ48" s="91">
        <f>+[1]Generation_Budget!BF121</f>
        <v>0</v>
      </c>
      <c r="BR48" s="91">
        <f>+[1]Generation_Budget!BG121</f>
        <v>0</v>
      </c>
      <c r="BS48" s="91">
        <f>+[1]Generation_Budget!BH121</f>
        <v>0</v>
      </c>
      <c r="BT48" s="91">
        <f>+[1]Generation_Budget!BI121</f>
        <v>0</v>
      </c>
      <c r="BU48" s="91">
        <f>+[1]Generation_Budget!BJ121</f>
        <v>0</v>
      </c>
      <c r="BV48" s="91">
        <f>+[1]Generation_Budget!BK121</f>
        <v>0</v>
      </c>
      <c r="BW48" s="91">
        <f>+[1]Generation_Budget!BL121</f>
        <v>0</v>
      </c>
      <c r="BX48" s="91">
        <f>+[1]Generation_Budget!BM121</f>
        <v>0</v>
      </c>
      <c r="BY48" s="91">
        <f>+[1]Generation_Budget!BN121</f>
        <v>0</v>
      </c>
      <c r="BZ48" s="91">
        <f>+[1]Generation_Budget!BO121</f>
        <v>0</v>
      </c>
      <c r="CA48" s="91">
        <f>+[1]Generation_Budget!BP121</f>
        <v>0</v>
      </c>
      <c r="CB48" s="91">
        <f>+[1]Generation_Budget!BQ121</f>
        <v>0</v>
      </c>
      <c r="CC48" s="91">
        <f>+[1]Generation_Budget!BR121</f>
        <v>0</v>
      </c>
      <c r="CD48" s="91">
        <f>+[1]Generation_Budget!BS121</f>
        <v>0</v>
      </c>
      <c r="CE48" s="91">
        <f>+[1]Generation_Budget!BT121</f>
        <v>0</v>
      </c>
      <c r="CF48" s="91">
        <f>+[1]Generation_Budget!BU121</f>
        <v>0</v>
      </c>
      <c r="CG48" s="91">
        <f>+[1]Generation_Budget!BV121</f>
        <v>0</v>
      </c>
      <c r="CH48" s="91">
        <f>+[1]Generation_Budget!BW121</f>
        <v>0</v>
      </c>
      <c r="CI48" s="91">
        <f>+[1]Generation_Budget!BX121</f>
        <v>0</v>
      </c>
      <c r="CJ48" s="91">
        <f>+[1]Generation_Budget!BY121</f>
        <v>0</v>
      </c>
      <c r="CK48" s="91">
        <f>+[1]Generation_Budget!BZ121</f>
        <v>0</v>
      </c>
      <c r="CL48" s="91">
        <f>+[1]Generation_Budget!CA121</f>
        <v>0</v>
      </c>
      <c r="CM48" s="91">
        <f>+[1]Generation_Budget!CB121</f>
        <v>0</v>
      </c>
      <c r="CN48" s="91">
        <f>+[1]Generation_Budget!CC121</f>
        <v>0</v>
      </c>
      <c r="CO48" s="91">
        <f>+[1]Generation_Budget!CD121</f>
        <v>0</v>
      </c>
      <c r="CP48" s="91">
        <f>+[1]Generation_Budget!CE121</f>
        <v>0</v>
      </c>
      <c r="CQ48" s="91">
        <f>+[1]Generation_Budget!CF121</f>
        <v>0</v>
      </c>
      <c r="CR48" s="91">
        <f>+[1]Generation_Budget!CG121</f>
        <v>0</v>
      </c>
      <c r="CS48" s="91">
        <f>+[1]Generation_Budget!CH121</f>
        <v>0</v>
      </c>
      <c r="CT48" s="91">
        <f>+[1]Generation_Budget!CI121</f>
        <v>0</v>
      </c>
      <c r="CU48" s="91">
        <f>+[1]Generation_Budget!CJ121</f>
        <v>0</v>
      </c>
      <c r="CV48" s="91">
        <f>+[1]Generation_Budget!CK121</f>
        <v>0</v>
      </c>
      <c r="CW48" s="91">
        <f>+[1]Generation_Budget!CL121</f>
        <v>0</v>
      </c>
      <c r="CX48" s="91">
        <f>+[1]Generation_Budget!CM121</f>
        <v>0</v>
      </c>
      <c r="CY48" s="91">
        <f>+[1]Generation_Budget!CN121</f>
        <v>0</v>
      </c>
      <c r="CZ48" s="91">
        <f>+[1]Generation_Budget!CO121</f>
        <v>0</v>
      </c>
      <c r="DA48" s="91">
        <f>+[1]Generation_Budget!CP121</f>
        <v>0</v>
      </c>
      <c r="DB48" s="91">
        <f>+[1]Generation_Budget!CQ121</f>
        <v>0</v>
      </c>
      <c r="DC48" s="91">
        <f>+[1]Generation_Budget!CR121</f>
        <v>0</v>
      </c>
      <c r="DD48" s="91">
        <f>+[1]Generation_Budget!CS121</f>
        <v>0</v>
      </c>
      <c r="DE48" s="91">
        <f>+[1]Generation_Budget!CT121</f>
        <v>0</v>
      </c>
      <c r="DF48" s="91">
        <f>+[1]Generation_Budget!CU121</f>
        <v>0</v>
      </c>
      <c r="DG48" s="91">
        <f>+[1]Generation_Budget!CV121</f>
        <v>0</v>
      </c>
      <c r="DH48" s="91">
        <f>+[1]Generation_Budget!CW121</f>
        <v>0</v>
      </c>
      <c r="DI48" s="91">
        <f>+[1]Generation_Budget!CX121</f>
        <v>0</v>
      </c>
      <c r="DJ48" s="91">
        <f>+[1]Generation_Budget!CY121</f>
        <v>0</v>
      </c>
      <c r="DK48" s="91">
        <f>+[1]Generation_Budget!CZ121</f>
        <v>0</v>
      </c>
      <c r="DL48" s="91">
        <f>+[1]Generation_Budget!DA121</f>
        <v>0</v>
      </c>
      <c r="DM48" s="91">
        <f>+[1]Generation_Budget!DB121</f>
        <v>0</v>
      </c>
      <c r="DN48" s="91">
        <f>+[1]Generation_Budget!DC121</f>
        <v>0</v>
      </c>
      <c r="DO48" s="91">
        <f>+[1]Generation_Budget!DD121</f>
        <v>0</v>
      </c>
      <c r="DP48" s="91">
        <f>+[1]Generation_Budget!DE121</f>
        <v>0</v>
      </c>
      <c r="DQ48" s="91">
        <f>+[1]Generation_Budget!DF121</f>
        <v>0</v>
      </c>
      <c r="DR48" s="91">
        <f>+[1]Generation_Budget!DG121</f>
        <v>0</v>
      </c>
      <c r="DS48" s="91">
        <f>+[1]Generation_Budget!DH121</f>
        <v>0</v>
      </c>
      <c r="DT48" s="91">
        <f>+[1]Generation_Budget!DI121</f>
        <v>0</v>
      </c>
      <c r="DU48" s="91">
        <f>+[1]Generation_Budget!DJ121</f>
        <v>0</v>
      </c>
      <c r="DV48" s="91">
        <f>+[1]Generation_Budget!DK121</f>
        <v>0</v>
      </c>
      <c r="DW48" s="91">
        <f>+[1]Generation_Budget!DL121</f>
        <v>0</v>
      </c>
      <c r="DX48" s="91">
        <f>+[1]Generation_Budget!DM121</f>
        <v>0</v>
      </c>
      <c r="DY48" s="91">
        <f>+[1]Generation_Budget!DN121</f>
        <v>0</v>
      </c>
      <c r="DZ48" s="91">
        <f>+[1]Generation_Budget!DO121</f>
        <v>0</v>
      </c>
      <c r="EA48" s="91">
        <f>+[1]Generation_Budget!DP121</f>
        <v>0</v>
      </c>
      <c r="EB48" s="91">
        <f>+[1]Generation_Budget!DQ121</f>
        <v>0</v>
      </c>
      <c r="EC48" s="91">
        <f>+[1]Generation_Budget!DR121</f>
        <v>0</v>
      </c>
      <c r="ED48" s="91">
        <f>+[1]Generation_Budget!DS121</f>
        <v>0</v>
      </c>
      <c r="EE48" s="91">
        <f>+[1]Generation_Budget!DT121</f>
        <v>0</v>
      </c>
      <c r="EF48" s="91">
        <f>+[1]Generation_Budget!DU121</f>
        <v>0</v>
      </c>
      <c r="EG48" s="91">
        <f>+[1]Generation_Budget!DV121</f>
        <v>0</v>
      </c>
      <c r="EH48" s="91">
        <f>+[1]Generation_Budget!DW121</f>
        <v>0</v>
      </c>
      <c r="EI48" s="91">
        <f>+[1]Generation_Budget!DX121</f>
        <v>0</v>
      </c>
      <c r="EJ48" s="91">
        <f>+[1]Generation_Budget!DY121</f>
        <v>0</v>
      </c>
      <c r="EK48" s="91">
        <f>+[1]Generation_Budget!DZ121</f>
        <v>0</v>
      </c>
      <c r="EL48" s="91">
        <f>+[1]Generation_Budget!EA121</f>
        <v>0</v>
      </c>
      <c r="EM48" s="91">
        <f>+[1]Generation_Budget!EB121</f>
        <v>0</v>
      </c>
      <c r="EN48" s="91">
        <f>+[1]Generation_Budget!EC121</f>
        <v>0</v>
      </c>
      <c r="EO48" s="91">
        <f>+[1]Generation_Budget!ED121</f>
        <v>0</v>
      </c>
      <c r="EP48" s="91">
        <f>+[1]Generation_Budget!EE121</f>
        <v>0</v>
      </c>
      <c r="EQ48" s="91">
        <f>+[1]Generation_Budget!EF121</f>
        <v>0</v>
      </c>
      <c r="ER48" s="91">
        <f>+[1]Generation_Budget!EG121</f>
        <v>0</v>
      </c>
      <c r="ES48" s="91">
        <f>+[1]Generation_Budget!EH121</f>
        <v>0</v>
      </c>
      <c r="ET48" s="91">
        <f>+[1]Generation_Budget!EI121</f>
        <v>0</v>
      </c>
      <c r="EU48" s="91">
        <f>+[1]Generation_Budget!EJ121</f>
        <v>0</v>
      </c>
      <c r="EV48" s="91">
        <f>+[1]Generation_Budget!EK121</f>
        <v>0</v>
      </c>
      <c r="EW48" s="91">
        <f>+[1]Generation_Budget!EL121</f>
        <v>0</v>
      </c>
      <c r="EX48" s="91">
        <f>+[1]Generation_Budget!EM121</f>
        <v>0</v>
      </c>
      <c r="EY48" s="91">
        <f>+[1]Generation_Budget!EN121</f>
        <v>0</v>
      </c>
      <c r="EZ48" s="91">
        <f>+[1]Generation_Budget!EO121</f>
        <v>0</v>
      </c>
      <c r="FA48" s="91">
        <f>+[1]Generation_Budget!EP121</f>
        <v>0</v>
      </c>
      <c r="FB48" s="91">
        <f>+[1]Generation_Budget!EQ121</f>
        <v>0</v>
      </c>
      <c r="FC48" s="91">
        <f>+[1]Generation_Budget!ER121</f>
        <v>0</v>
      </c>
      <c r="FD48" s="91">
        <f>+[1]Generation_Budget!ES121</f>
        <v>0</v>
      </c>
      <c r="FE48" s="91">
        <f>+[1]Generation_Budget!ET121</f>
        <v>0</v>
      </c>
      <c r="FF48" s="91">
        <f>+[1]Generation_Budget!EU121</f>
        <v>0</v>
      </c>
      <c r="FG48" s="91">
        <f>+[1]Generation_Budget!EV121</f>
        <v>0</v>
      </c>
      <c r="FH48" s="91">
        <f>+[1]Generation_Budget!EW121</f>
        <v>0</v>
      </c>
      <c r="FI48" s="91">
        <f>+[1]Generation_Budget!EX121</f>
        <v>0</v>
      </c>
      <c r="FJ48" s="91">
        <f>+[1]Generation_Budget!EY121</f>
        <v>0</v>
      </c>
      <c r="FK48" s="91">
        <f>+[1]Generation_Budget!EZ121</f>
        <v>0</v>
      </c>
      <c r="FL48" s="91">
        <f>+[1]Generation_Budget!FA121</f>
        <v>0</v>
      </c>
      <c r="FM48" s="91">
        <f>+[1]Generation_Budget!FB121</f>
        <v>0</v>
      </c>
      <c r="FN48" s="91">
        <f>+[1]Generation_Budget!FC121</f>
        <v>0</v>
      </c>
      <c r="FO48" s="91">
        <f>+[1]Generation_Budget!FD121</f>
        <v>0</v>
      </c>
      <c r="FP48" s="91">
        <f>+[1]Generation_Budget!FE121</f>
        <v>0</v>
      </c>
      <c r="FQ48" s="91">
        <f>+[1]Generation_Budget!FF121</f>
        <v>0</v>
      </c>
      <c r="FR48" s="91">
        <f>+[1]Generation_Budget!FG121</f>
        <v>0</v>
      </c>
      <c r="FS48" s="91">
        <f>+[1]Generation_Budget!FH121</f>
        <v>0</v>
      </c>
      <c r="FT48" s="91">
        <f>+[1]Generation_Budget!FI121</f>
        <v>0</v>
      </c>
      <c r="FU48" s="91">
        <f>+[1]Generation_Budget!FJ121</f>
        <v>0</v>
      </c>
      <c r="FV48" s="91">
        <f>+[1]Generation_Budget!FK121</f>
        <v>0</v>
      </c>
      <c r="FW48" s="91">
        <f>+[1]Generation_Budget!FL121</f>
        <v>0</v>
      </c>
      <c r="FX48" s="91">
        <f>+[1]Generation_Budget!FM121</f>
        <v>0</v>
      </c>
      <c r="FY48" s="91">
        <f>+[1]Generation_Budget!FN121</f>
        <v>0</v>
      </c>
      <c r="FZ48" s="91">
        <f>+[1]Generation_Budget!FO121</f>
        <v>0</v>
      </c>
      <c r="GA48" s="91">
        <f>+[1]Generation_Budget!FP121</f>
        <v>0</v>
      </c>
      <c r="GB48" s="91">
        <f>+[1]Generation_Budget!FQ121</f>
        <v>0</v>
      </c>
      <c r="GC48" s="91">
        <f>+[1]Generation_Budget!FR121</f>
        <v>0</v>
      </c>
      <c r="GD48" s="91">
        <f>+[1]Generation_Budget!FS121</f>
        <v>0</v>
      </c>
      <c r="GE48" s="91">
        <f>+[1]Generation_Budget!FT121</f>
        <v>0</v>
      </c>
      <c r="GF48" s="91">
        <f>+[1]Generation_Budget!FU121</f>
        <v>0</v>
      </c>
      <c r="GG48" s="91">
        <f>+[1]Generation_Budget!FV121</f>
        <v>0</v>
      </c>
      <c r="GH48" s="91">
        <f>+[1]Generation_Budget!FW121</f>
        <v>0</v>
      </c>
      <c r="GI48" s="91">
        <f>+[1]Generation_Budget!FX121</f>
        <v>0</v>
      </c>
      <c r="GJ48" s="91">
        <f>+[1]Generation_Budget!FY121</f>
        <v>0</v>
      </c>
      <c r="GK48" s="91">
        <f>+[1]Generation_Budget!FZ121</f>
        <v>0</v>
      </c>
      <c r="GL48" s="91">
        <f>+[1]Generation_Budget!GA121</f>
        <v>0</v>
      </c>
      <c r="GM48" s="91">
        <f>+[1]Generation_Budget!GB121</f>
        <v>0</v>
      </c>
      <c r="GN48" s="91">
        <f>+[1]Generation_Budget!GC121</f>
        <v>0</v>
      </c>
      <c r="GO48" s="91">
        <f>+[1]Generation_Budget!GD121</f>
        <v>0</v>
      </c>
      <c r="GP48" s="91">
        <f>+[1]Generation_Budget!GE121</f>
        <v>0</v>
      </c>
      <c r="GQ48" s="91">
        <f>+[1]Generation_Budget!GF121</f>
        <v>0</v>
      </c>
      <c r="GR48" s="91">
        <f>+[1]Generation_Budget!GG121</f>
        <v>0</v>
      </c>
      <c r="GS48" s="91">
        <f>+[1]Generation_Budget!GH121</f>
        <v>0</v>
      </c>
      <c r="GT48" s="91">
        <f>+[1]Generation_Budget!GI121</f>
        <v>0</v>
      </c>
      <c r="GU48" s="91">
        <f>+[1]Generation_Budget!GJ121</f>
        <v>0</v>
      </c>
      <c r="GV48" s="91">
        <f>+[1]Generation_Budget!GK121</f>
        <v>0</v>
      </c>
      <c r="GW48" s="91">
        <f>+[1]Generation_Budget!GL121</f>
        <v>0</v>
      </c>
      <c r="GX48" s="91">
        <f>+[1]Generation_Budget!GM121</f>
        <v>0</v>
      </c>
      <c r="GY48" s="91">
        <f>+[1]Generation_Budget!GN121</f>
        <v>0</v>
      </c>
      <c r="GZ48" s="91">
        <f>+[1]Generation_Budget!GO121</f>
        <v>0</v>
      </c>
      <c r="HA48" s="91">
        <f>+[1]Generation_Budget!GP121</f>
        <v>0</v>
      </c>
      <c r="HB48" s="91">
        <f>+[1]Generation_Budget!GQ121</f>
        <v>0</v>
      </c>
      <c r="HC48" s="91">
        <f>+[1]Generation_Budget!GR121</f>
        <v>0</v>
      </c>
      <c r="HD48" s="91">
        <f>+[1]Generation_Budget!GS121</f>
        <v>0</v>
      </c>
      <c r="HE48" s="91">
        <f>+[1]Generation_Budget!GT121</f>
        <v>0</v>
      </c>
      <c r="HF48" s="91">
        <f>+[1]Generation_Budget!GU121</f>
        <v>0</v>
      </c>
      <c r="HG48" s="91">
        <f>+[1]Generation_Budget!GV121</f>
        <v>0</v>
      </c>
      <c r="HH48" s="91">
        <f>+[1]Generation_Budget!GW121</f>
        <v>0</v>
      </c>
      <c r="HI48" s="91">
        <f>+[1]Generation_Budget!GX121</f>
        <v>0</v>
      </c>
      <c r="HJ48" s="91">
        <f>+[1]Generation_Budget!GY121</f>
        <v>0</v>
      </c>
      <c r="HK48" s="91">
        <f>+[1]Generation_Budget!GZ121</f>
        <v>0</v>
      </c>
      <c r="HL48" s="91">
        <f>+[1]Generation_Budget!HA121</f>
        <v>0</v>
      </c>
      <c r="HM48" s="91">
        <f>+[1]Generation_Budget!HB121</f>
        <v>0</v>
      </c>
      <c r="HN48" s="91">
        <f>+[1]Generation_Budget!HC121</f>
        <v>0</v>
      </c>
      <c r="HO48" s="91">
        <f>+[1]Generation_Budget!HD121</f>
        <v>0</v>
      </c>
      <c r="HP48" s="91">
        <f>+[1]Generation_Budget!HE121</f>
        <v>0</v>
      </c>
      <c r="HQ48" s="91">
        <f>+[1]Generation_Budget!HF121</f>
        <v>0</v>
      </c>
      <c r="HR48" s="91">
        <f>+[1]Generation_Budget!HG121</f>
        <v>0</v>
      </c>
      <c r="HS48" s="91">
        <f>+[1]Generation_Budget!HH121</f>
        <v>0</v>
      </c>
      <c r="HT48" s="91">
        <f>+[1]Generation_Budget!HI121</f>
        <v>0</v>
      </c>
      <c r="HU48" s="91">
        <f>+[1]Generation_Budget!HJ121</f>
        <v>0</v>
      </c>
      <c r="HV48" s="91">
        <f>+[1]Generation_Budget!HK121</f>
        <v>0</v>
      </c>
      <c r="HW48" s="91">
        <f>+[1]Generation_Budget!HL121</f>
        <v>0</v>
      </c>
      <c r="HX48" s="91">
        <f>+[1]Generation_Budget!HM121</f>
        <v>0</v>
      </c>
      <c r="HY48" s="91">
        <f>+[1]Generation_Budget!HN121</f>
        <v>0</v>
      </c>
      <c r="HZ48" s="91">
        <f>+[1]Generation_Budget!HO121</f>
        <v>0</v>
      </c>
      <c r="IA48" s="91">
        <f>+[1]Generation_Budget!HP121</f>
        <v>0</v>
      </c>
      <c r="IB48" s="91">
        <f>+[1]Generation_Budget!HQ121</f>
        <v>0</v>
      </c>
      <c r="IC48" s="91">
        <f>+[1]Generation_Budget!HR121</f>
        <v>0</v>
      </c>
      <c r="ID48" s="91">
        <f>+[1]Generation_Budget!HS121</f>
        <v>0</v>
      </c>
      <c r="IE48" s="91">
        <f>+[1]Generation_Budget!HT121</f>
        <v>0</v>
      </c>
      <c r="IF48" s="91">
        <f>+[1]Generation_Budget!HU121</f>
        <v>0</v>
      </c>
      <c r="IG48" s="91">
        <f>+[1]Generation_Budget!HV121</f>
        <v>0</v>
      </c>
      <c r="IH48" s="91">
        <f>+[1]Generation_Budget!HW121</f>
        <v>0</v>
      </c>
      <c r="II48" s="91">
        <f>+[1]Generation_Budget!HX121</f>
        <v>0</v>
      </c>
      <c r="IJ48" s="91">
        <f>+[1]Generation_Budget!HY121</f>
        <v>0</v>
      </c>
      <c r="IK48" s="91">
        <f>+[1]Generation_Budget!HZ121</f>
        <v>0</v>
      </c>
      <c r="IL48" s="91">
        <f>+[1]Generation_Budget!IA121</f>
        <v>0</v>
      </c>
      <c r="IM48" s="91">
        <f>+[1]Generation_Budget!IB121</f>
        <v>0</v>
      </c>
      <c r="IN48" s="91">
        <f>+[1]Generation_Budget!IC121</f>
        <v>0</v>
      </c>
      <c r="IO48" s="91">
        <f>+[1]Generation_Budget!ID121</f>
        <v>0</v>
      </c>
      <c r="IP48" s="91">
        <f>+[1]Generation_Budget!IE121</f>
        <v>0</v>
      </c>
      <c r="IQ48" s="91">
        <f>+[1]Generation_Budget!IF121</f>
        <v>0</v>
      </c>
      <c r="IR48" s="91">
        <f>+[1]Generation_Budget!IG121</f>
        <v>0</v>
      </c>
      <c r="IS48" s="91">
        <f>+[1]Generation_Budget!IH121</f>
        <v>0</v>
      </c>
      <c r="IT48" s="91">
        <f>+[1]Generation_Budget!II121</f>
        <v>0</v>
      </c>
      <c r="IU48" s="91">
        <f>+[1]Generation_Budget!IJ121</f>
        <v>0</v>
      </c>
      <c r="IV48" s="91">
        <f>+[1]Generation_Budget!IK121</f>
        <v>0</v>
      </c>
      <c r="IW48" s="91">
        <f>+[1]Generation_Budget!IL121</f>
        <v>0</v>
      </c>
      <c r="IX48" s="91">
        <f>+[1]Generation_Budget!IM121</f>
        <v>0</v>
      </c>
      <c r="IY48" s="91">
        <f>+[1]Generation_Budget!IN121</f>
        <v>0</v>
      </c>
      <c r="IZ48" s="91">
        <f>+[1]Generation_Budget!IO121</f>
        <v>0</v>
      </c>
      <c r="JA48" s="91">
        <f>+[1]Generation_Budget!IP121</f>
        <v>0</v>
      </c>
      <c r="JB48" s="91">
        <f>+[1]Generation_Budget!IQ121</f>
        <v>0</v>
      </c>
      <c r="JC48" s="91">
        <f>+[1]Generation_Budget!IR121</f>
        <v>0</v>
      </c>
      <c r="JD48" s="91">
        <f>+[1]Generation_Budget!IS121</f>
        <v>0</v>
      </c>
      <c r="JE48" s="91">
        <f>+[1]Generation_Budget!IT121</f>
        <v>0</v>
      </c>
      <c r="JF48" s="91">
        <f>+[1]Generation_Budget!IU121</f>
        <v>0</v>
      </c>
      <c r="JG48" s="91">
        <f>+[1]Generation_Budget!IV121</f>
        <v>0</v>
      </c>
      <c r="JH48" s="91">
        <f>+[1]Generation_Budget!IW121</f>
        <v>0</v>
      </c>
      <c r="JI48" s="91">
        <f>+[1]Generation_Budget!IX121</f>
        <v>0</v>
      </c>
      <c r="JJ48" s="91">
        <f>+[1]Generation_Budget!IY121</f>
        <v>0</v>
      </c>
      <c r="JK48" s="91">
        <f>+[1]Generation_Budget!IZ121</f>
        <v>0</v>
      </c>
      <c r="JL48" s="91">
        <f>+[1]Generation_Budget!JA121</f>
        <v>0</v>
      </c>
      <c r="JM48" s="91">
        <f>+[1]Generation_Budget!JB121</f>
        <v>0</v>
      </c>
      <c r="JN48" s="91">
        <f>+[1]Generation_Budget!JC121</f>
        <v>0</v>
      </c>
      <c r="JO48" s="91">
        <f>+[1]Generation_Budget!JD121</f>
        <v>0</v>
      </c>
      <c r="JP48" s="91">
        <f>+[1]Generation_Budget!JE121</f>
        <v>0</v>
      </c>
      <c r="JQ48" s="91">
        <f>+[1]Generation_Budget!JF121</f>
        <v>0</v>
      </c>
      <c r="JR48" s="91">
        <f>+[1]Generation_Budget!JG121</f>
        <v>0</v>
      </c>
      <c r="JS48" s="91">
        <f>+[1]Generation_Budget!JH121</f>
        <v>0</v>
      </c>
      <c r="JT48" s="91">
        <f>+[1]Generation_Budget!JI121</f>
        <v>0</v>
      </c>
      <c r="JU48" s="91">
        <f>+[1]Generation_Budget!JJ121</f>
        <v>0</v>
      </c>
      <c r="JV48" s="91">
        <f>+[1]Generation_Budget!JK121</f>
        <v>0</v>
      </c>
      <c r="JW48" s="91">
        <f>+[1]Generation_Budget!JL121</f>
        <v>0</v>
      </c>
      <c r="JX48" s="91">
        <f>+[1]Generation_Budget!JM121</f>
        <v>0</v>
      </c>
      <c r="JY48" s="91">
        <f>+[1]Generation_Budget!JN121</f>
        <v>0</v>
      </c>
      <c r="JZ48" s="91">
        <f>+[1]Generation_Budget!JO121</f>
        <v>0</v>
      </c>
      <c r="KA48" s="91">
        <f>+[1]Generation_Budget!JP121</f>
        <v>0</v>
      </c>
      <c r="KB48" s="91">
        <f>+[1]Generation_Budget!JQ121</f>
        <v>0</v>
      </c>
      <c r="KC48" s="91">
        <f>+[1]Generation_Budget!JR121</f>
        <v>0</v>
      </c>
      <c r="KD48" s="91">
        <f>+[1]Generation_Budget!JS121</f>
        <v>0</v>
      </c>
      <c r="KE48" s="91">
        <f>+[1]Generation_Budget!JT121</f>
        <v>0</v>
      </c>
      <c r="KF48" s="91">
        <f>+[1]Generation_Budget!JU121</f>
        <v>0</v>
      </c>
      <c r="KG48" s="91">
        <f>+[1]Generation_Budget!JV121</f>
        <v>0</v>
      </c>
      <c r="KH48" s="91">
        <f>+[1]Generation_Budget!JW121</f>
        <v>0</v>
      </c>
      <c r="KI48" s="91">
        <f>+[1]Generation_Budget!JX121</f>
        <v>0</v>
      </c>
      <c r="KJ48" s="91">
        <f>+[1]Generation_Budget!JY121</f>
        <v>0</v>
      </c>
      <c r="KK48" s="91">
        <f>+[1]Generation_Budget!JZ121</f>
        <v>0</v>
      </c>
      <c r="KL48" s="91">
        <f>+[1]Generation_Budget!KA121</f>
        <v>0</v>
      </c>
      <c r="KM48" s="91">
        <f>+[1]Generation_Budget!KB121</f>
        <v>0</v>
      </c>
      <c r="KN48" s="91">
        <f>+[1]Generation_Budget!KC121</f>
        <v>0</v>
      </c>
      <c r="KO48" s="91">
        <f>+[1]Generation_Budget!KD121</f>
        <v>0</v>
      </c>
      <c r="KP48" s="91">
        <f>+[1]Generation_Budget!KE121</f>
        <v>0</v>
      </c>
      <c r="KQ48" s="91">
        <f>+[1]Generation_Budget!KF121</f>
        <v>0</v>
      </c>
      <c r="KR48" s="91">
        <f>+[1]Generation_Budget!KG121</f>
        <v>0</v>
      </c>
      <c r="KS48" s="91">
        <f>+[1]Generation_Budget!KH121</f>
        <v>0</v>
      </c>
      <c r="KT48" s="91">
        <f>+[1]Generation_Budget!KI121</f>
        <v>0</v>
      </c>
      <c r="KU48" s="91">
        <f>+[1]Generation_Budget!KJ121</f>
        <v>0</v>
      </c>
      <c r="KV48" s="91">
        <f>+[1]Generation_Budget!KK121</f>
        <v>0</v>
      </c>
      <c r="KW48" s="91">
        <f>+[1]Generation_Budget!KL121</f>
        <v>0</v>
      </c>
      <c r="KX48" s="91">
        <f>+[1]Generation_Budget!KM121</f>
        <v>0</v>
      </c>
      <c r="KY48" s="91">
        <f>+[1]Generation_Budget!KN121</f>
        <v>0</v>
      </c>
      <c r="KZ48" s="91">
        <f>+[1]Generation_Budget!KO121</f>
        <v>0</v>
      </c>
      <c r="LA48" s="91">
        <f>+[1]Generation_Budget!KP121</f>
        <v>0</v>
      </c>
      <c r="LB48" s="91">
        <f>+[1]Generation_Budget!KQ121</f>
        <v>0</v>
      </c>
      <c r="LC48" s="91">
        <f>+[1]Generation_Budget!KR121</f>
        <v>0</v>
      </c>
      <c r="LD48" s="91">
        <f>+[1]Generation_Budget!KS121</f>
        <v>0</v>
      </c>
      <c r="LE48" s="91">
        <f>+[1]Generation_Budget!KT121</f>
        <v>0</v>
      </c>
      <c r="LF48" s="91">
        <f>+[1]Generation_Budget!KU121</f>
        <v>0</v>
      </c>
      <c r="LG48" s="91">
        <f>+[1]Generation_Budget!KV121</f>
        <v>0</v>
      </c>
      <c r="LH48" s="91">
        <f>+[1]Generation_Budget!KW121</f>
        <v>0</v>
      </c>
      <c r="LI48" s="91">
        <f>+[1]Generation_Budget!KX121</f>
        <v>0</v>
      </c>
      <c r="LJ48" s="91">
        <f>+[1]Generation_Budget!KY121</f>
        <v>0</v>
      </c>
      <c r="LK48" s="91">
        <f>+[1]Generation_Budget!KZ121</f>
        <v>0</v>
      </c>
      <c r="LL48" s="91">
        <f>+[1]Generation_Budget!LA121</f>
        <v>0</v>
      </c>
      <c r="LM48" s="91">
        <f>+[1]Generation_Budget!LB121</f>
        <v>0</v>
      </c>
      <c r="LN48" s="91">
        <f>+[1]Generation_Budget!LC121</f>
        <v>0</v>
      </c>
      <c r="LO48" s="91">
        <f>+[1]Generation_Budget!LD121</f>
        <v>0</v>
      </c>
      <c r="LP48" s="91">
        <f>+[1]Generation_Budget!LE121</f>
        <v>0</v>
      </c>
      <c r="LQ48" s="91">
        <f>+[1]Generation_Budget!LF121</f>
        <v>0</v>
      </c>
      <c r="LR48" s="91">
        <f>+[1]Generation_Budget!LG121</f>
        <v>0</v>
      </c>
      <c r="LS48" s="91">
        <f>+[1]Generation_Budget!LH121</f>
        <v>0</v>
      </c>
      <c r="LT48" s="91">
        <f>+[1]Generation_Budget!LI121</f>
        <v>0</v>
      </c>
      <c r="LU48" s="91">
        <f>+[1]Generation_Budget!LJ121</f>
        <v>0</v>
      </c>
      <c r="LV48" s="91">
        <f>+[1]Generation_Budget!LK121</f>
        <v>0</v>
      </c>
      <c r="LW48" s="91">
        <f>+[1]Generation_Budget!LL121</f>
        <v>0</v>
      </c>
      <c r="LX48" s="91">
        <f>+[1]Generation_Budget!LM121</f>
        <v>0</v>
      </c>
      <c r="LY48" s="91">
        <f>+[1]Generation_Budget!LN121</f>
        <v>0</v>
      </c>
      <c r="LZ48" s="91">
        <f>+[1]Generation_Budget!LO121</f>
        <v>0</v>
      </c>
      <c r="MA48" s="91">
        <f>+[1]Generation_Budget!LP121</f>
        <v>0</v>
      </c>
      <c r="MB48" s="91">
        <f>+[1]Generation_Budget!LQ121</f>
        <v>0</v>
      </c>
      <c r="MC48" s="91">
        <f>+[1]Generation_Budget!LR121</f>
        <v>0</v>
      </c>
      <c r="MD48" s="91">
        <f>+[1]Generation_Budget!LS121</f>
        <v>0</v>
      </c>
      <c r="ME48" s="91">
        <f>+[1]Generation_Budget!LT121</f>
        <v>0</v>
      </c>
      <c r="MF48" s="91">
        <f>+[1]Generation_Budget!LU121</f>
        <v>0</v>
      </c>
      <c r="MG48" s="91">
        <f>+[1]Generation_Budget!LV121</f>
        <v>0</v>
      </c>
      <c r="MH48" s="91">
        <f>+[1]Generation_Budget!LW121</f>
        <v>0</v>
      </c>
      <c r="MI48" s="91">
        <f>+[1]Generation_Budget!LX121</f>
        <v>0</v>
      </c>
      <c r="MJ48" s="91">
        <f>+[1]Generation_Budget!LY121</f>
        <v>0</v>
      </c>
      <c r="MK48" s="91">
        <f>+[1]Generation_Budget!LZ121</f>
        <v>0</v>
      </c>
      <c r="ML48" s="91">
        <f>+[1]Generation_Budget!MA121</f>
        <v>0</v>
      </c>
      <c r="MM48" s="91">
        <f>+[1]Generation_Budget!MB121</f>
        <v>0</v>
      </c>
      <c r="MN48" s="91">
        <f>+[1]Generation_Budget!MC121</f>
        <v>0</v>
      </c>
      <c r="MO48" s="91">
        <f>+[1]Generation_Budget!MD121</f>
        <v>0</v>
      </c>
      <c r="MP48" s="91">
        <f>+[1]Generation_Budget!ME121</f>
        <v>0</v>
      </c>
      <c r="MQ48" s="91">
        <f>+[1]Generation_Budget!MF121</f>
        <v>0</v>
      </c>
      <c r="MR48" s="91">
        <f>+[1]Generation_Budget!MG121</f>
        <v>0</v>
      </c>
      <c r="MS48" s="91">
        <f>+[1]Generation_Budget!MH121</f>
        <v>0</v>
      </c>
      <c r="MT48" s="91">
        <f>+[1]Generation_Budget!MI121</f>
        <v>0</v>
      </c>
      <c r="MU48" s="91">
        <f>+[1]Generation_Budget!MJ121</f>
        <v>0</v>
      </c>
      <c r="MV48" s="91">
        <f>+[1]Generation_Budget!MK121</f>
        <v>0</v>
      </c>
      <c r="MW48" s="91">
        <f>+[1]Generation_Budget!ML121</f>
        <v>0</v>
      </c>
      <c r="MX48" s="91">
        <f>+[1]Generation_Budget!MM121</f>
        <v>0</v>
      </c>
      <c r="MY48" s="91">
        <f>+[1]Generation_Budget!MN121</f>
        <v>0</v>
      </c>
    </row>
    <row r="49" spans="1:363" x14ac:dyDescent="0.25">
      <c r="A49" s="175"/>
      <c r="B49" s="78" t="s">
        <v>237</v>
      </c>
      <c r="C49" s="4" t="str">
        <f>+C53</f>
        <v>MA Class I</v>
      </c>
      <c r="D49" s="91"/>
      <c r="E49" s="91"/>
      <c r="F49" s="91"/>
      <c r="G49" s="91"/>
      <c r="H49" s="91"/>
      <c r="I49" s="91"/>
      <c r="J49" s="91"/>
      <c r="K49" s="91"/>
      <c r="L49" s="91"/>
      <c r="M49" s="91"/>
      <c r="N49" s="91"/>
      <c r="O49" s="91"/>
      <c r="P49" s="91"/>
      <c r="Q49" s="91"/>
      <c r="R49" s="91"/>
      <c r="S49" s="91"/>
      <c r="T49" s="91"/>
      <c r="U49" s="91"/>
      <c r="V49" s="91"/>
      <c r="W49" s="91"/>
      <c r="X49" s="91"/>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1"/>
      <c r="BD49" s="91"/>
      <c r="BE49" s="91"/>
      <c r="BF49" s="91"/>
      <c r="BG49" s="91"/>
      <c r="BH49" s="91"/>
      <c r="BI49" s="91"/>
      <c r="BJ49" s="91"/>
      <c r="BK49" s="91"/>
      <c r="BL49" s="91"/>
      <c r="BM49" s="91"/>
      <c r="BN49" s="91"/>
      <c r="BO49" s="91"/>
      <c r="BP49" s="91"/>
      <c r="BQ49" s="91"/>
      <c r="BR49" s="91"/>
      <c r="BS49" s="91"/>
      <c r="BT49" s="91"/>
      <c r="BU49" s="91"/>
      <c r="BV49" s="91"/>
      <c r="BW49" s="91"/>
      <c r="BX49" s="91"/>
      <c r="BY49" s="91"/>
      <c r="BZ49" s="91"/>
      <c r="CA49" s="91"/>
      <c r="CB49" s="91"/>
      <c r="CC49" s="91"/>
      <c r="CD49" s="91"/>
      <c r="CE49" s="91"/>
      <c r="CF49" s="91"/>
      <c r="CG49" s="91"/>
      <c r="CH49" s="91"/>
      <c r="CI49" s="91"/>
      <c r="CJ49" s="91"/>
      <c r="CK49" s="91"/>
      <c r="CL49" s="91"/>
      <c r="CM49" s="91"/>
      <c r="CN49" s="91"/>
      <c r="CO49" s="91"/>
      <c r="CP49" s="91"/>
      <c r="CQ49" s="91"/>
      <c r="CR49" s="91"/>
      <c r="CS49" s="91"/>
      <c r="CT49" s="91"/>
      <c r="CU49" s="91"/>
      <c r="CV49" s="91"/>
      <c r="CW49" s="91"/>
      <c r="CX49" s="91"/>
      <c r="CY49" s="91"/>
      <c r="CZ49" s="91"/>
      <c r="DA49" s="91"/>
      <c r="DB49" s="91"/>
      <c r="DC49" s="91"/>
      <c r="DD49" s="91"/>
      <c r="DE49" s="91"/>
      <c r="DF49" s="91"/>
      <c r="DG49" s="91"/>
      <c r="DH49" s="91"/>
      <c r="DI49" s="91"/>
      <c r="DJ49" s="91"/>
      <c r="DK49" s="91"/>
      <c r="DL49" s="91"/>
      <c r="DM49" s="91"/>
      <c r="DN49" s="91"/>
      <c r="DO49" s="91"/>
      <c r="DP49" s="91"/>
      <c r="DQ49" s="91"/>
      <c r="DR49" s="91"/>
      <c r="DS49" s="91"/>
      <c r="DT49" s="91"/>
      <c r="DU49" s="91"/>
      <c r="DV49" s="91"/>
      <c r="DW49" s="91"/>
      <c r="DX49" s="91"/>
      <c r="DY49" s="91"/>
      <c r="DZ49" s="91"/>
      <c r="EA49" s="91"/>
      <c r="EB49" s="91"/>
      <c r="EC49" s="91"/>
      <c r="ED49" s="91"/>
      <c r="EE49" s="91"/>
      <c r="EF49" s="91"/>
      <c r="EG49" s="91"/>
      <c r="EH49" s="91"/>
      <c r="EI49" s="91"/>
      <c r="EJ49" s="91"/>
      <c r="EK49" s="91"/>
      <c r="EL49" s="91"/>
      <c r="EM49" s="91"/>
      <c r="EN49" s="91"/>
      <c r="EO49" s="91"/>
      <c r="EP49" s="91"/>
      <c r="EQ49" s="91"/>
      <c r="ER49" s="91"/>
      <c r="ES49" s="91"/>
      <c r="ET49" s="91"/>
      <c r="EU49" s="91"/>
      <c r="EV49" s="91"/>
      <c r="EW49" s="91"/>
      <c r="EX49" s="91"/>
      <c r="EY49" s="91"/>
      <c r="EZ49" s="91"/>
      <c r="FA49" s="91"/>
      <c r="FB49" s="91"/>
      <c r="FC49" s="91"/>
      <c r="FD49" s="91"/>
      <c r="FE49" s="91"/>
      <c r="FF49" s="91"/>
      <c r="FG49" s="91"/>
      <c r="FH49" s="91"/>
      <c r="FI49" s="91"/>
      <c r="FJ49" s="91"/>
      <c r="FK49" s="91"/>
      <c r="FL49" s="91"/>
      <c r="FM49" s="91"/>
      <c r="FN49" s="91"/>
      <c r="FO49" s="91"/>
      <c r="FP49" s="91"/>
      <c r="FQ49" s="91"/>
      <c r="FR49" s="91"/>
      <c r="FS49" s="91"/>
      <c r="FT49" s="91"/>
      <c r="FU49" s="91"/>
      <c r="FV49" s="91"/>
      <c r="FW49" s="91"/>
      <c r="FX49" s="91"/>
      <c r="FY49" s="91"/>
      <c r="FZ49" s="91"/>
      <c r="GA49" s="91"/>
      <c r="GB49" s="91"/>
      <c r="GC49" s="91"/>
      <c r="GD49" s="91"/>
      <c r="GE49" s="91"/>
      <c r="GF49" s="91"/>
      <c r="GG49" s="91"/>
      <c r="GH49" s="91"/>
      <c r="GI49" s="91"/>
      <c r="GJ49" s="91"/>
      <c r="GK49" s="91"/>
      <c r="GL49" s="91"/>
      <c r="GM49" s="91"/>
      <c r="GN49" s="91"/>
      <c r="GO49" s="91"/>
      <c r="GP49" s="91"/>
      <c r="GQ49" s="91"/>
      <c r="GR49" s="91"/>
      <c r="GS49" s="91"/>
      <c r="GT49" s="91"/>
      <c r="GU49" s="91"/>
      <c r="GV49" s="91"/>
      <c r="GW49" s="91"/>
      <c r="GX49" s="91"/>
      <c r="GY49" s="91"/>
      <c r="GZ49" s="91"/>
      <c r="HA49" s="91"/>
      <c r="HB49" s="91"/>
      <c r="HC49" s="91"/>
      <c r="HD49" s="91"/>
      <c r="HE49" s="91"/>
      <c r="HF49" s="91"/>
      <c r="HG49" s="91"/>
      <c r="HH49" s="91"/>
      <c r="HI49" s="91"/>
      <c r="HJ49" s="91"/>
      <c r="HK49" s="91"/>
      <c r="HL49" s="91"/>
      <c r="HM49" s="91"/>
      <c r="HN49" s="91"/>
      <c r="HO49" s="91"/>
      <c r="HP49" s="91"/>
      <c r="HQ49" s="91"/>
      <c r="HR49" s="91"/>
      <c r="HS49" s="91"/>
      <c r="HT49" s="91"/>
      <c r="HU49" s="91"/>
      <c r="HV49" s="91"/>
      <c r="HW49" s="91"/>
      <c r="HX49" s="91"/>
      <c r="HY49" s="91"/>
      <c r="HZ49" s="91"/>
      <c r="IA49" s="91"/>
      <c r="IB49" s="91"/>
      <c r="IC49" s="91"/>
      <c r="ID49" s="91"/>
      <c r="IE49" s="91"/>
      <c r="IF49" s="91"/>
      <c r="IG49" s="91"/>
      <c r="IH49" s="91"/>
      <c r="II49" s="91"/>
      <c r="IJ49" s="91"/>
      <c r="IK49" s="91"/>
      <c r="IL49" s="91"/>
      <c r="IM49" s="91"/>
      <c r="IN49" s="91"/>
      <c r="IO49" s="91"/>
      <c r="IP49" s="91"/>
      <c r="IQ49" s="91"/>
      <c r="IR49" s="91"/>
      <c r="IS49" s="91"/>
      <c r="IT49" s="91"/>
      <c r="IU49" s="91"/>
      <c r="IV49" s="91"/>
      <c r="IW49" s="91"/>
      <c r="IX49" s="91"/>
      <c r="IY49" s="91"/>
      <c r="IZ49" s="91"/>
      <c r="JA49" s="91"/>
      <c r="JB49" s="91"/>
      <c r="JC49" s="91"/>
      <c r="JD49" s="91"/>
      <c r="JE49" s="91"/>
      <c r="JF49" s="91"/>
      <c r="JG49" s="91"/>
      <c r="JH49" s="91"/>
      <c r="JI49" s="91"/>
      <c r="JJ49" s="91"/>
      <c r="JK49" s="91"/>
      <c r="JL49" s="91"/>
      <c r="JM49" s="91"/>
      <c r="JN49" s="91"/>
      <c r="JO49" s="91"/>
      <c r="JP49" s="91"/>
      <c r="JQ49" s="91"/>
      <c r="JR49" s="91"/>
      <c r="JS49" s="91"/>
      <c r="JT49" s="91"/>
      <c r="JU49" s="91"/>
      <c r="JV49" s="91"/>
      <c r="JW49" s="91"/>
      <c r="JX49" s="91"/>
      <c r="JY49" s="91"/>
      <c r="JZ49" s="91"/>
      <c r="KA49" s="91"/>
      <c r="KB49" s="91"/>
      <c r="KC49" s="91"/>
      <c r="KD49" s="91"/>
      <c r="KE49" s="91"/>
      <c r="KF49" s="91"/>
      <c r="KG49" s="91"/>
      <c r="KH49" s="91"/>
      <c r="KI49" s="91"/>
      <c r="KJ49" s="91"/>
      <c r="KK49" s="91"/>
      <c r="KL49" s="91"/>
      <c r="KM49" s="91"/>
      <c r="KN49" s="91"/>
      <c r="KO49" s="91"/>
      <c r="KP49" s="91"/>
      <c r="KQ49" s="91"/>
      <c r="KR49" s="91"/>
      <c r="KS49" s="91"/>
      <c r="KT49" s="91"/>
      <c r="KU49" s="91"/>
      <c r="KV49" s="91"/>
      <c r="KW49" s="91"/>
      <c r="KX49" s="91"/>
      <c r="KY49" s="91"/>
      <c r="KZ49" s="91"/>
      <c r="LA49" s="91"/>
      <c r="LB49" s="91"/>
      <c r="LC49" s="91"/>
      <c r="LD49" s="91"/>
      <c r="LE49" s="91"/>
      <c r="LF49" s="91"/>
      <c r="LG49" s="91"/>
      <c r="LH49" s="91"/>
      <c r="LI49" s="91"/>
      <c r="LJ49" s="91"/>
      <c r="LK49" s="91"/>
      <c r="LL49" s="91"/>
      <c r="LM49" s="91"/>
      <c r="LN49" s="91"/>
      <c r="LO49" s="91"/>
      <c r="LP49" s="91"/>
      <c r="LQ49" s="91"/>
      <c r="LR49" s="91"/>
      <c r="LS49" s="91"/>
      <c r="LT49" s="91"/>
      <c r="LU49" s="91"/>
      <c r="LV49" s="91"/>
      <c r="LW49" s="91"/>
      <c r="LX49" s="91"/>
      <c r="LY49" s="91"/>
      <c r="LZ49" s="91"/>
      <c r="MA49" s="91"/>
      <c r="MB49" s="91"/>
      <c r="MC49" s="91"/>
      <c r="MD49" s="91"/>
      <c r="ME49" s="91"/>
      <c r="MF49" s="91"/>
      <c r="MG49" s="91"/>
      <c r="MH49" s="91"/>
      <c r="MI49" s="91"/>
      <c r="MJ49" s="91"/>
      <c r="MK49" s="91"/>
      <c r="ML49" s="91"/>
      <c r="MM49" s="91"/>
      <c r="MN49" s="91"/>
      <c r="MO49" s="91"/>
      <c r="MP49" s="91"/>
      <c r="MQ49" s="91"/>
      <c r="MR49" s="91"/>
      <c r="MS49" s="91"/>
      <c r="MT49" s="91"/>
      <c r="MU49" s="91"/>
      <c r="MV49" s="91"/>
      <c r="MW49" s="91"/>
      <c r="MX49" s="91"/>
      <c r="MY49" s="91"/>
    </row>
    <row r="50" spans="1:363" x14ac:dyDescent="0.25">
      <c r="A50" s="175"/>
      <c r="B50" s="78" t="s">
        <v>215</v>
      </c>
      <c r="C50" s="4" t="s">
        <v>216</v>
      </c>
      <c r="D50" s="91">
        <f>+[1]Generation_Budget!E185</f>
        <v>0</v>
      </c>
      <c r="E50" s="91">
        <f>+[1]Generation_Budget!F185</f>
        <v>0</v>
      </c>
      <c r="F50" s="91">
        <f>+[1]Generation_Budget!G185</f>
        <v>0</v>
      </c>
      <c r="G50" s="91">
        <f>+[1]Generation_Budget!H185</f>
        <v>0</v>
      </c>
      <c r="H50" s="91">
        <f>+[1]Generation_Budget!I185</f>
        <v>0</v>
      </c>
      <c r="I50" s="91">
        <f>+[1]Generation_Budget!J185</f>
        <v>0</v>
      </c>
      <c r="J50" s="91">
        <f>+[1]Generation_Budget!K185</f>
        <v>0</v>
      </c>
      <c r="K50" s="91">
        <f>+[1]Generation_Budget!L185</f>
        <v>0</v>
      </c>
      <c r="L50" s="91">
        <f>+[1]Generation_Budget!M185</f>
        <v>0</v>
      </c>
      <c r="M50" s="91">
        <f>+[1]Generation_Budget!N185</f>
        <v>0</v>
      </c>
      <c r="N50" s="91">
        <f>+[1]Generation_Budget!O185</f>
        <v>0</v>
      </c>
      <c r="O50" s="91">
        <f>+[1]Generation_Budget!P185</f>
        <v>0</v>
      </c>
      <c r="P50" s="91">
        <f>+[1]Generation_Budget!E185</f>
        <v>0</v>
      </c>
      <c r="Q50" s="91">
        <f>+[1]Generation_Budget!F185</f>
        <v>0</v>
      </c>
      <c r="R50" s="91">
        <f>+[1]Generation_Budget!G185</f>
        <v>0</v>
      </c>
      <c r="S50" s="91">
        <f>+[1]Generation_Budget!H185</f>
        <v>0</v>
      </c>
      <c r="T50" s="91">
        <f>+[1]Generation_Budget!I185</f>
        <v>0</v>
      </c>
      <c r="U50" s="91">
        <f>+[1]Generation_Budget!J185</f>
        <v>0</v>
      </c>
      <c r="V50" s="91">
        <f>+[1]Generation_Budget!K185</f>
        <v>0</v>
      </c>
      <c r="W50" s="91">
        <f>+[1]Generation_Budget!L185</f>
        <v>0</v>
      </c>
      <c r="X50" s="91">
        <f>+[1]Generation_Budget!M185</f>
        <v>0</v>
      </c>
      <c r="Y50" s="91">
        <f>+[1]Generation_Budget!N185</f>
        <v>0</v>
      </c>
      <c r="Z50" s="91">
        <f>+[1]Generation_Budget!O185</f>
        <v>0</v>
      </c>
      <c r="AA50" s="91">
        <f>+[1]Generation_Budget!P185</f>
        <v>0</v>
      </c>
      <c r="AB50" s="91">
        <f>+[1]Generation_Budget!Q185</f>
        <v>0</v>
      </c>
      <c r="AC50" s="91">
        <f>+[1]Generation_Budget!R185</f>
        <v>0</v>
      </c>
      <c r="AD50" s="91">
        <f>+[1]Generation_Budget!S185</f>
        <v>0</v>
      </c>
      <c r="AE50" s="91">
        <f>+[1]Generation_Budget!T185</f>
        <v>0</v>
      </c>
      <c r="AF50" s="91">
        <f>+[1]Generation_Budget!U185</f>
        <v>0</v>
      </c>
      <c r="AG50" s="91">
        <f>+[1]Generation_Budget!V185</f>
        <v>0</v>
      </c>
      <c r="AH50" s="91">
        <f>+[1]Generation_Budget!W185</f>
        <v>0</v>
      </c>
      <c r="AI50" s="91">
        <f>+[1]Generation_Budget!X185</f>
        <v>0</v>
      </c>
      <c r="AJ50" s="91">
        <f>+[1]Generation_Budget!Y185</f>
        <v>0</v>
      </c>
      <c r="AK50" s="91">
        <f>+[1]Generation_Budget!Z185</f>
        <v>0</v>
      </c>
      <c r="AL50" s="91">
        <f>+[1]Generation_Budget!AA185</f>
        <v>0</v>
      </c>
      <c r="AM50" s="91">
        <f>+[1]Generation_Budget!AB185</f>
        <v>0</v>
      </c>
      <c r="AN50" s="91">
        <f>+[1]Generation_Budget!AC185</f>
        <v>0</v>
      </c>
      <c r="AO50" s="91">
        <f>+[1]Generation_Budget!AD185</f>
        <v>0</v>
      </c>
      <c r="AP50" s="91">
        <f>+[1]Generation_Budget!AE185</f>
        <v>0</v>
      </c>
      <c r="AQ50" s="91">
        <f>+[1]Generation_Budget!AF185</f>
        <v>0</v>
      </c>
      <c r="AR50" s="91">
        <f>+[1]Generation_Budget!AG185</f>
        <v>0</v>
      </c>
      <c r="AS50" s="91">
        <f>+[1]Generation_Budget!AH185</f>
        <v>0</v>
      </c>
      <c r="AT50" s="91">
        <f>+[1]Generation_Budget!AI185</f>
        <v>0</v>
      </c>
      <c r="AU50" s="91">
        <f>+[1]Generation_Budget!AJ185</f>
        <v>0</v>
      </c>
      <c r="AV50" s="91">
        <f>+[1]Generation_Budget!AK185</f>
        <v>0</v>
      </c>
      <c r="AW50" s="91">
        <f>+[1]Generation_Budget!AL185</f>
        <v>0</v>
      </c>
      <c r="AX50" s="91">
        <f>+[1]Generation_Budget!AM185</f>
        <v>0</v>
      </c>
      <c r="AY50" s="91">
        <f>+[1]Generation_Budget!AN185</f>
        <v>0</v>
      </c>
      <c r="AZ50" s="91">
        <f>+[1]Generation_Budget!AO185</f>
        <v>0</v>
      </c>
      <c r="BA50" s="91">
        <f>+[1]Generation_Budget!AP185</f>
        <v>0</v>
      </c>
      <c r="BB50" s="91">
        <f>+[1]Generation_Budget!AQ185</f>
        <v>0</v>
      </c>
      <c r="BC50" s="91">
        <f>+[1]Generation_Budget!AR185</f>
        <v>0</v>
      </c>
      <c r="BD50" s="91">
        <f>+[1]Generation_Budget!AS185</f>
        <v>0</v>
      </c>
      <c r="BE50" s="91">
        <f>+[1]Generation_Budget!AT185</f>
        <v>0</v>
      </c>
      <c r="BF50" s="91">
        <f>+[1]Generation_Budget!AU185</f>
        <v>0</v>
      </c>
      <c r="BG50" s="91">
        <f>+[1]Generation_Budget!AV185</f>
        <v>0</v>
      </c>
      <c r="BH50" s="91">
        <f>+[1]Generation_Budget!AW185</f>
        <v>0</v>
      </c>
      <c r="BI50" s="91">
        <f>+[1]Generation_Budget!AX185</f>
        <v>0</v>
      </c>
      <c r="BJ50" s="91">
        <f>+[1]Generation_Budget!AY185</f>
        <v>0</v>
      </c>
      <c r="BK50" s="91">
        <f>+[1]Generation_Budget!AZ185</f>
        <v>0</v>
      </c>
      <c r="BL50" s="91">
        <f>+[1]Generation_Budget!BA185</f>
        <v>0</v>
      </c>
      <c r="BM50" s="91">
        <f>+[1]Generation_Budget!BB185</f>
        <v>0</v>
      </c>
      <c r="BN50" s="91">
        <f>+[1]Generation_Budget!BC185</f>
        <v>0</v>
      </c>
      <c r="BO50" s="91">
        <f>+[1]Generation_Budget!BD185</f>
        <v>0</v>
      </c>
      <c r="BP50" s="91">
        <f>+[1]Generation_Budget!BE185</f>
        <v>0</v>
      </c>
      <c r="BQ50" s="91">
        <f>+[1]Generation_Budget!BF185</f>
        <v>0</v>
      </c>
      <c r="BR50" s="91">
        <f>+[1]Generation_Budget!BG185</f>
        <v>0</v>
      </c>
      <c r="BS50" s="91">
        <f>+[1]Generation_Budget!BH185</f>
        <v>0</v>
      </c>
      <c r="BT50" s="91">
        <f>+[1]Generation_Budget!BI185</f>
        <v>0</v>
      </c>
      <c r="BU50" s="91">
        <f>+[1]Generation_Budget!BJ185</f>
        <v>0</v>
      </c>
      <c r="BV50" s="91">
        <f>+[1]Generation_Budget!BK185</f>
        <v>0</v>
      </c>
      <c r="BW50" s="91">
        <f>+[1]Generation_Budget!BL185</f>
        <v>0</v>
      </c>
      <c r="BX50" s="91">
        <f>+[1]Generation_Budget!BM185</f>
        <v>0</v>
      </c>
      <c r="BY50" s="91">
        <f>+[1]Generation_Budget!BN185</f>
        <v>0</v>
      </c>
      <c r="BZ50" s="91">
        <f>+[1]Generation_Budget!BO185</f>
        <v>0</v>
      </c>
      <c r="CA50" s="91">
        <f>+[1]Generation_Budget!BP185</f>
        <v>0</v>
      </c>
      <c r="CB50" s="91">
        <f>+[1]Generation_Budget!BQ185</f>
        <v>0</v>
      </c>
      <c r="CC50" s="91">
        <f>+[1]Generation_Budget!BR185</f>
        <v>0</v>
      </c>
      <c r="CD50" s="91">
        <f>+[1]Generation_Budget!BS185</f>
        <v>0</v>
      </c>
      <c r="CE50" s="91">
        <f>+[1]Generation_Budget!BT185</f>
        <v>0</v>
      </c>
      <c r="CF50" s="91">
        <f>+[1]Generation_Budget!BU185</f>
        <v>0</v>
      </c>
      <c r="CG50" s="91">
        <f>+[1]Generation_Budget!BV185</f>
        <v>0</v>
      </c>
      <c r="CH50" s="91">
        <f>+[1]Generation_Budget!BW185</f>
        <v>0</v>
      </c>
      <c r="CI50" s="91">
        <f>+[1]Generation_Budget!BX185</f>
        <v>0</v>
      </c>
      <c r="CJ50" s="91">
        <f>+[1]Generation_Budget!BY185</f>
        <v>0</v>
      </c>
      <c r="CK50" s="91">
        <f>+[1]Generation_Budget!BZ185</f>
        <v>0</v>
      </c>
      <c r="CL50" s="91">
        <f>+[1]Generation_Budget!CA185</f>
        <v>0</v>
      </c>
      <c r="CM50" s="91">
        <f>+[1]Generation_Budget!CB185</f>
        <v>0</v>
      </c>
      <c r="CN50" s="91">
        <f>+[1]Generation_Budget!CC185</f>
        <v>0</v>
      </c>
      <c r="CO50" s="91">
        <f>+[1]Generation_Budget!CD185</f>
        <v>0</v>
      </c>
      <c r="CP50" s="91">
        <f>+[1]Generation_Budget!CE185</f>
        <v>0</v>
      </c>
      <c r="CQ50" s="91">
        <f>+[1]Generation_Budget!CF185</f>
        <v>0</v>
      </c>
      <c r="CR50" s="91">
        <f>+[1]Generation_Budget!CG185</f>
        <v>0</v>
      </c>
      <c r="CS50" s="91">
        <f>+[1]Generation_Budget!CH185</f>
        <v>0</v>
      </c>
      <c r="CT50" s="91">
        <f>+[1]Generation_Budget!CI185</f>
        <v>0</v>
      </c>
      <c r="CU50" s="91">
        <f>+[1]Generation_Budget!CJ185</f>
        <v>0</v>
      </c>
      <c r="CV50" s="91">
        <f>+[1]Generation_Budget!CK185</f>
        <v>0</v>
      </c>
      <c r="CW50" s="91">
        <f>+[1]Generation_Budget!CL185</f>
        <v>0</v>
      </c>
      <c r="CX50" s="91">
        <f>+[1]Generation_Budget!CM185</f>
        <v>0</v>
      </c>
      <c r="CY50" s="91">
        <f>+[1]Generation_Budget!CN185</f>
        <v>0</v>
      </c>
      <c r="CZ50" s="91">
        <f>+[1]Generation_Budget!CO185</f>
        <v>0</v>
      </c>
      <c r="DA50" s="91">
        <f>+[1]Generation_Budget!CP185</f>
        <v>0</v>
      </c>
      <c r="DB50" s="91">
        <f>+[1]Generation_Budget!CQ185</f>
        <v>0</v>
      </c>
      <c r="DC50" s="91">
        <f>+[1]Generation_Budget!CR185</f>
        <v>0</v>
      </c>
      <c r="DD50" s="91">
        <f>+[1]Generation_Budget!CS185</f>
        <v>0</v>
      </c>
      <c r="DE50" s="91">
        <f>+[1]Generation_Budget!CT185</f>
        <v>0</v>
      </c>
      <c r="DF50" s="91">
        <f>+[1]Generation_Budget!CU185</f>
        <v>0</v>
      </c>
      <c r="DG50" s="91">
        <f>+[1]Generation_Budget!CV185</f>
        <v>0</v>
      </c>
      <c r="DH50" s="91">
        <f>+[1]Generation_Budget!CW185</f>
        <v>0</v>
      </c>
      <c r="DI50" s="91">
        <f>+[1]Generation_Budget!CX185</f>
        <v>0</v>
      </c>
      <c r="DJ50" s="91">
        <f>+[1]Generation_Budget!CY185</f>
        <v>0</v>
      </c>
      <c r="DK50" s="91">
        <f>+[1]Generation_Budget!CZ185</f>
        <v>0</v>
      </c>
      <c r="DL50" s="91">
        <f>+[1]Generation_Budget!DA185</f>
        <v>0</v>
      </c>
      <c r="DM50" s="91">
        <f>+[1]Generation_Budget!DB185</f>
        <v>0</v>
      </c>
      <c r="DN50" s="91">
        <f>+[1]Generation_Budget!DC185</f>
        <v>0</v>
      </c>
      <c r="DO50" s="91">
        <f>+[1]Generation_Budget!DD185</f>
        <v>0</v>
      </c>
      <c r="DP50" s="91">
        <f>+[1]Generation_Budget!DE185</f>
        <v>0</v>
      </c>
      <c r="DQ50" s="91">
        <f>+[1]Generation_Budget!DF185</f>
        <v>0</v>
      </c>
      <c r="DR50" s="91">
        <f>+[1]Generation_Budget!DG185</f>
        <v>0</v>
      </c>
      <c r="DS50" s="91">
        <f>+[1]Generation_Budget!DH185</f>
        <v>0</v>
      </c>
      <c r="DT50" s="91">
        <f>+[1]Generation_Budget!DI185</f>
        <v>0</v>
      </c>
      <c r="DU50" s="91">
        <f>+[1]Generation_Budget!DJ185</f>
        <v>0</v>
      </c>
      <c r="DV50" s="91">
        <f>+[1]Generation_Budget!DK185</f>
        <v>0</v>
      </c>
      <c r="DW50" s="91">
        <f>+[1]Generation_Budget!DL185</f>
        <v>0</v>
      </c>
      <c r="DX50" s="91">
        <f>+[1]Generation_Budget!DM185</f>
        <v>0</v>
      </c>
      <c r="DY50" s="91">
        <f>+[1]Generation_Budget!DN185</f>
        <v>0</v>
      </c>
      <c r="DZ50" s="91">
        <f>+[1]Generation_Budget!DO185</f>
        <v>0</v>
      </c>
      <c r="EA50" s="91">
        <f>+[1]Generation_Budget!DP185</f>
        <v>0</v>
      </c>
      <c r="EB50" s="91">
        <f>+[1]Generation_Budget!DQ185</f>
        <v>0</v>
      </c>
      <c r="EC50" s="91">
        <f>+[1]Generation_Budget!DR185</f>
        <v>0</v>
      </c>
      <c r="ED50" s="91">
        <f>+[1]Generation_Budget!DS185</f>
        <v>0</v>
      </c>
      <c r="EE50" s="91">
        <f>+[1]Generation_Budget!DT185</f>
        <v>0</v>
      </c>
      <c r="EF50" s="91">
        <f>+[1]Generation_Budget!DU185</f>
        <v>0</v>
      </c>
      <c r="EG50" s="91">
        <f>+[1]Generation_Budget!DV185</f>
        <v>0</v>
      </c>
      <c r="EH50" s="91">
        <f>+[1]Generation_Budget!DW185</f>
        <v>0</v>
      </c>
      <c r="EI50" s="91">
        <f>+[1]Generation_Budget!DX185</f>
        <v>0</v>
      </c>
      <c r="EJ50" s="91">
        <f>+[1]Generation_Budget!DY185</f>
        <v>0</v>
      </c>
      <c r="EK50" s="91">
        <f>+[1]Generation_Budget!DZ185</f>
        <v>0</v>
      </c>
      <c r="EL50" s="91">
        <f>+[1]Generation_Budget!EA185</f>
        <v>0</v>
      </c>
      <c r="EM50" s="91">
        <f>+[1]Generation_Budget!EB185</f>
        <v>0</v>
      </c>
      <c r="EN50" s="91">
        <f>+[1]Generation_Budget!EC185</f>
        <v>0</v>
      </c>
      <c r="EO50" s="91">
        <f>+[1]Generation_Budget!ED185</f>
        <v>0</v>
      </c>
      <c r="EP50" s="91">
        <f>+[1]Generation_Budget!EE185</f>
        <v>0</v>
      </c>
      <c r="EQ50" s="91">
        <f>+[1]Generation_Budget!EF185</f>
        <v>0</v>
      </c>
      <c r="ER50" s="91">
        <f>+[1]Generation_Budget!EG185</f>
        <v>0</v>
      </c>
      <c r="ES50" s="91">
        <f>+[1]Generation_Budget!EH185</f>
        <v>0</v>
      </c>
      <c r="ET50" s="91">
        <f>+[1]Generation_Budget!EI185</f>
        <v>0</v>
      </c>
      <c r="EU50" s="91">
        <f>+[1]Generation_Budget!EJ185</f>
        <v>0</v>
      </c>
      <c r="EV50" s="91">
        <f>+[1]Generation_Budget!EK185</f>
        <v>0</v>
      </c>
      <c r="EW50" s="91">
        <f>+[1]Generation_Budget!EL185</f>
        <v>0</v>
      </c>
      <c r="EX50" s="91">
        <f>+[1]Generation_Budget!EM185</f>
        <v>0</v>
      </c>
      <c r="EY50" s="91">
        <f>+[1]Generation_Budget!EN185</f>
        <v>0</v>
      </c>
      <c r="EZ50" s="91">
        <f>+[1]Generation_Budget!EO185</f>
        <v>0</v>
      </c>
      <c r="FA50" s="91">
        <f>+[1]Generation_Budget!EP185</f>
        <v>0</v>
      </c>
      <c r="FB50" s="91">
        <f>+[1]Generation_Budget!EQ185</f>
        <v>0</v>
      </c>
      <c r="FC50" s="91">
        <f>+[1]Generation_Budget!ER185</f>
        <v>0</v>
      </c>
      <c r="FD50" s="91">
        <f>+[1]Generation_Budget!ES185</f>
        <v>0</v>
      </c>
      <c r="FE50" s="91">
        <f>+[1]Generation_Budget!ET185</f>
        <v>0</v>
      </c>
      <c r="FF50" s="91">
        <f>+[1]Generation_Budget!EU185</f>
        <v>0</v>
      </c>
      <c r="FG50" s="91">
        <f>+[1]Generation_Budget!EV185</f>
        <v>0</v>
      </c>
      <c r="FH50" s="91">
        <f>+[1]Generation_Budget!EW185</f>
        <v>0</v>
      </c>
      <c r="FI50" s="91">
        <f>+[1]Generation_Budget!EX185</f>
        <v>0</v>
      </c>
      <c r="FJ50" s="91">
        <f>+[1]Generation_Budget!EY185</f>
        <v>0</v>
      </c>
      <c r="FK50" s="91">
        <f>+[1]Generation_Budget!EZ185</f>
        <v>0</v>
      </c>
      <c r="FL50" s="91">
        <f>+[1]Generation_Budget!FA185</f>
        <v>0</v>
      </c>
      <c r="FM50" s="91">
        <f>+[1]Generation_Budget!FB185</f>
        <v>0</v>
      </c>
      <c r="FN50" s="91">
        <f>+[1]Generation_Budget!FC185</f>
        <v>0</v>
      </c>
      <c r="FO50" s="91">
        <f>+[1]Generation_Budget!FD185</f>
        <v>0</v>
      </c>
      <c r="FP50" s="91">
        <f>+[1]Generation_Budget!FE185</f>
        <v>0</v>
      </c>
      <c r="FQ50" s="91">
        <f>+[1]Generation_Budget!FF185</f>
        <v>0</v>
      </c>
      <c r="FR50" s="91">
        <f>+[1]Generation_Budget!FG185</f>
        <v>0</v>
      </c>
      <c r="FS50" s="91">
        <f>+[1]Generation_Budget!FH185</f>
        <v>0</v>
      </c>
      <c r="FT50" s="91">
        <f>+[1]Generation_Budget!FI185</f>
        <v>0</v>
      </c>
      <c r="FU50" s="91">
        <f>+[1]Generation_Budget!FJ185</f>
        <v>0</v>
      </c>
      <c r="FV50" s="91">
        <f>+[1]Generation_Budget!FK185</f>
        <v>0</v>
      </c>
      <c r="FW50" s="91">
        <f>+[1]Generation_Budget!FL185</f>
        <v>0</v>
      </c>
      <c r="FX50" s="91">
        <f>+[1]Generation_Budget!FM185</f>
        <v>0</v>
      </c>
      <c r="FY50" s="91">
        <f>+[1]Generation_Budget!FN185</f>
        <v>0</v>
      </c>
      <c r="FZ50" s="91">
        <f>+[1]Generation_Budget!FO185</f>
        <v>0</v>
      </c>
      <c r="GA50" s="91">
        <f>+[1]Generation_Budget!FP185</f>
        <v>0</v>
      </c>
      <c r="GB50" s="91">
        <f>+[1]Generation_Budget!FQ185</f>
        <v>0</v>
      </c>
      <c r="GC50" s="91">
        <f>+[1]Generation_Budget!FR185</f>
        <v>0</v>
      </c>
      <c r="GD50" s="91">
        <f>+[1]Generation_Budget!FS185</f>
        <v>0</v>
      </c>
      <c r="GE50" s="91">
        <f>+[1]Generation_Budget!FT185</f>
        <v>0</v>
      </c>
      <c r="GF50" s="91">
        <f>+[1]Generation_Budget!FU185</f>
        <v>0</v>
      </c>
      <c r="GG50" s="91">
        <f>+[1]Generation_Budget!FV185</f>
        <v>0</v>
      </c>
      <c r="GH50" s="91">
        <f>+[1]Generation_Budget!FW185</f>
        <v>0</v>
      </c>
      <c r="GI50" s="91">
        <f>+[1]Generation_Budget!FX185</f>
        <v>0</v>
      </c>
      <c r="GJ50" s="91">
        <f>+[1]Generation_Budget!FY185</f>
        <v>0</v>
      </c>
      <c r="GK50" s="91">
        <f>+[1]Generation_Budget!FZ185</f>
        <v>0</v>
      </c>
      <c r="GL50" s="91">
        <f>+[1]Generation_Budget!GA185</f>
        <v>0</v>
      </c>
      <c r="GM50" s="91">
        <f>+[1]Generation_Budget!GB185</f>
        <v>0</v>
      </c>
      <c r="GN50" s="91">
        <f>+[1]Generation_Budget!GC185</f>
        <v>0</v>
      </c>
      <c r="GO50" s="91">
        <f>+[1]Generation_Budget!GD185</f>
        <v>0</v>
      </c>
      <c r="GP50" s="91">
        <f>+[1]Generation_Budget!GE185</f>
        <v>0</v>
      </c>
      <c r="GQ50" s="91">
        <f>+[1]Generation_Budget!GF185</f>
        <v>0</v>
      </c>
      <c r="GR50" s="91">
        <f>+[1]Generation_Budget!GG185</f>
        <v>0</v>
      </c>
      <c r="GS50" s="91">
        <f>+[1]Generation_Budget!GH185</f>
        <v>0</v>
      </c>
      <c r="GT50" s="91">
        <f>+[1]Generation_Budget!GI185</f>
        <v>0</v>
      </c>
      <c r="GU50" s="91">
        <f>+[1]Generation_Budget!GJ185</f>
        <v>0</v>
      </c>
      <c r="GV50" s="91">
        <f>+[1]Generation_Budget!GK185</f>
        <v>0</v>
      </c>
      <c r="GW50" s="91">
        <f>+[1]Generation_Budget!GL185</f>
        <v>0</v>
      </c>
      <c r="GX50" s="91">
        <f>+[1]Generation_Budget!GM185</f>
        <v>0</v>
      </c>
      <c r="GY50" s="91">
        <f>+[1]Generation_Budget!GN185</f>
        <v>0</v>
      </c>
      <c r="GZ50" s="91">
        <f>+[1]Generation_Budget!GO185</f>
        <v>0</v>
      </c>
      <c r="HA50" s="91">
        <f>+[1]Generation_Budget!GP185</f>
        <v>0</v>
      </c>
      <c r="HB50" s="91">
        <f>+[1]Generation_Budget!GQ185</f>
        <v>0</v>
      </c>
      <c r="HC50" s="91">
        <f>+[1]Generation_Budget!GR185</f>
        <v>0</v>
      </c>
      <c r="HD50" s="91">
        <f>+[1]Generation_Budget!GS185</f>
        <v>0</v>
      </c>
      <c r="HE50" s="91">
        <f>+[1]Generation_Budget!GT185</f>
        <v>0</v>
      </c>
      <c r="HF50" s="91">
        <f>+[1]Generation_Budget!GU185</f>
        <v>0</v>
      </c>
      <c r="HG50" s="91">
        <f>+[1]Generation_Budget!GV185</f>
        <v>0</v>
      </c>
      <c r="HH50" s="91">
        <f>+[1]Generation_Budget!GW185</f>
        <v>0</v>
      </c>
      <c r="HI50" s="91">
        <f>+[1]Generation_Budget!GX185</f>
        <v>0</v>
      </c>
      <c r="HJ50" s="91">
        <f>+[1]Generation_Budget!GY185</f>
        <v>0</v>
      </c>
      <c r="HK50" s="91">
        <f>+[1]Generation_Budget!GZ185</f>
        <v>0</v>
      </c>
      <c r="HL50" s="91">
        <f>+[1]Generation_Budget!HA185</f>
        <v>0</v>
      </c>
      <c r="HM50" s="91">
        <f>+[1]Generation_Budget!HB185</f>
        <v>0</v>
      </c>
      <c r="HN50" s="91">
        <f>+[1]Generation_Budget!HC185</f>
        <v>0</v>
      </c>
      <c r="HO50" s="91">
        <f>+[1]Generation_Budget!HD185</f>
        <v>0</v>
      </c>
      <c r="HP50" s="91">
        <f>+[1]Generation_Budget!HE185</f>
        <v>0</v>
      </c>
      <c r="HQ50" s="91">
        <f>+[1]Generation_Budget!HF185</f>
        <v>0</v>
      </c>
      <c r="HR50" s="91">
        <f>+[1]Generation_Budget!HG185</f>
        <v>0</v>
      </c>
      <c r="HS50" s="91">
        <f>+[1]Generation_Budget!HH185</f>
        <v>0</v>
      </c>
      <c r="HT50" s="91">
        <f>+[1]Generation_Budget!HI185</f>
        <v>0</v>
      </c>
      <c r="HU50" s="91">
        <f>+[1]Generation_Budget!HJ185</f>
        <v>0</v>
      </c>
      <c r="HV50" s="91">
        <f>+[1]Generation_Budget!HK185</f>
        <v>0</v>
      </c>
      <c r="HW50" s="91">
        <f>+[1]Generation_Budget!HL185</f>
        <v>0</v>
      </c>
      <c r="HX50" s="91">
        <f>+[1]Generation_Budget!HM185</f>
        <v>0</v>
      </c>
      <c r="HY50" s="91">
        <f>+[1]Generation_Budget!HN185</f>
        <v>0</v>
      </c>
      <c r="HZ50" s="91">
        <f>+[1]Generation_Budget!HO185</f>
        <v>0</v>
      </c>
      <c r="IA50" s="91">
        <f>+[1]Generation_Budget!HP185</f>
        <v>0</v>
      </c>
      <c r="IB50" s="91">
        <f>+[1]Generation_Budget!HQ185</f>
        <v>0</v>
      </c>
      <c r="IC50" s="91">
        <f>+[1]Generation_Budget!HR185</f>
        <v>0</v>
      </c>
      <c r="ID50" s="91">
        <f>+[1]Generation_Budget!HS185</f>
        <v>0</v>
      </c>
      <c r="IE50" s="91">
        <f>+[1]Generation_Budget!HT185</f>
        <v>0</v>
      </c>
      <c r="IF50" s="91">
        <f>+[1]Generation_Budget!HU185</f>
        <v>0</v>
      </c>
      <c r="IG50" s="91">
        <f>+[1]Generation_Budget!HV185</f>
        <v>0</v>
      </c>
      <c r="IH50" s="91">
        <f>+[1]Generation_Budget!HW185</f>
        <v>0</v>
      </c>
      <c r="II50" s="91">
        <f>+[1]Generation_Budget!HX185</f>
        <v>0</v>
      </c>
      <c r="IJ50" s="91">
        <f>+[1]Generation_Budget!HY185</f>
        <v>0</v>
      </c>
      <c r="IK50" s="91">
        <f>+[1]Generation_Budget!HZ185</f>
        <v>0</v>
      </c>
      <c r="IL50" s="91">
        <f>+[1]Generation_Budget!IA185</f>
        <v>0</v>
      </c>
      <c r="IM50" s="91">
        <f>+[1]Generation_Budget!IB185</f>
        <v>0</v>
      </c>
      <c r="IN50" s="91">
        <f>+[1]Generation_Budget!IC185</f>
        <v>0</v>
      </c>
      <c r="IO50" s="91">
        <f>+[1]Generation_Budget!ID185</f>
        <v>0</v>
      </c>
      <c r="IP50" s="91">
        <f>+[1]Generation_Budget!IE185</f>
        <v>0</v>
      </c>
      <c r="IQ50" s="91">
        <f>+[1]Generation_Budget!IF185</f>
        <v>0</v>
      </c>
      <c r="IR50" s="91">
        <f>+[1]Generation_Budget!IG185</f>
        <v>0</v>
      </c>
      <c r="IS50" s="91">
        <f>+[1]Generation_Budget!IH185</f>
        <v>0</v>
      </c>
      <c r="IT50" s="91">
        <f>+[1]Generation_Budget!II185</f>
        <v>0</v>
      </c>
      <c r="IU50" s="91">
        <f>+[1]Generation_Budget!IJ185</f>
        <v>0</v>
      </c>
      <c r="IV50" s="91">
        <f>+[1]Generation_Budget!IK185</f>
        <v>0</v>
      </c>
      <c r="IW50" s="91">
        <f>+[1]Generation_Budget!IL185</f>
        <v>0</v>
      </c>
      <c r="IX50" s="91">
        <f>+[1]Generation_Budget!IM185</f>
        <v>0</v>
      </c>
      <c r="IY50" s="91">
        <f>+[1]Generation_Budget!IN185</f>
        <v>0</v>
      </c>
      <c r="IZ50" s="91">
        <f>+[1]Generation_Budget!IO185</f>
        <v>0</v>
      </c>
      <c r="JA50" s="91">
        <f>+[1]Generation_Budget!IP185</f>
        <v>0</v>
      </c>
      <c r="JB50" s="91">
        <f>+[1]Generation_Budget!IQ185</f>
        <v>0</v>
      </c>
      <c r="JC50" s="91">
        <f>+[1]Generation_Budget!IR185</f>
        <v>0</v>
      </c>
      <c r="JD50" s="91">
        <f>+[1]Generation_Budget!IS185</f>
        <v>0</v>
      </c>
      <c r="JE50" s="91">
        <f>+[1]Generation_Budget!IT185</f>
        <v>0</v>
      </c>
      <c r="JF50" s="91">
        <f>+[1]Generation_Budget!IU185</f>
        <v>0</v>
      </c>
      <c r="JG50" s="91">
        <f>+[1]Generation_Budget!IV185</f>
        <v>0</v>
      </c>
      <c r="JH50" s="91">
        <f>+[1]Generation_Budget!IW185</f>
        <v>0</v>
      </c>
      <c r="JI50" s="91">
        <f>+[1]Generation_Budget!IX185</f>
        <v>0</v>
      </c>
      <c r="JJ50" s="91">
        <f>+[1]Generation_Budget!IY185</f>
        <v>0</v>
      </c>
      <c r="JK50" s="91">
        <f>+[1]Generation_Budget!IZ185</f>
        <v>0</v>
      </c>
      <c r="JL50" s="91">
        <f>+[1]Generation_Budget!JA185</f>
        <v>0</v>
      </c>
      <c r="JM50" s="91">
        <f>+[1]Generation_Budget!JB185</f>
        <v>0</v>
      </c>
      <c r="JN50" s="91">
        <f>+[1]Generation_Budget!JC185</f>
        <v>0</v>
      </c>
      <c r="JO50" s="91">
        <f>+[1]Generation_Budget!JD185</f>
        <v>0</v>
      </c>
      <c r="JP50" s="91">
        <f>+[1]Generation_Budget!JE185</f>
        <v>0</v>
      </c>
      <c r="JQ50" s="91">
        <f>+[1]Generation_Budget!JF185</f>
        <v>0</v>
      </c>
      <c r="JR50" s="91">
        <f>+[1]Generation_Budget!JG185</f>
        <v>0</v>
      </c>
      <c r="JS50" s="91">
        <f>+[1]Generation_Budget!JH185</f>
        <v>0</v>
      </c>
      <c r="JT50" s="91">
        <f>+[1]Generation_Budget!JI185</f>
        <v>0</v>
      </c>
      <c r="JU50" s="91">
        <f>+[1]Generation_Budget!JJ185</f>
        <v>0</v>
      </c>
      <c r="JV50" s="91">
        <f>+[1]Generation_Budget!JK185</f>
        <v>0</v>
      </c>
      <c r="JW50" s="91">
        <f>+[1]Generation_Budget!JL185</f>
        <v>0</v>
      </c>
      <c r="JX50" s="91">
        <f>+[1]Generation_Budget!JM185</f>
        <v>0</v>
      </c>
      <c r="JY50" s="91">
        <f>+[1]Generation_Budget!JN185</f>
        <v>0</v>
      </c>
      <c r="JZ50" s="91">
        <f>+[1]Generation_Budget!JO185</f>
        <v>0</v>
      </c>
      <c r="KA50" s="91">
        <f>+[1]Generation_Budget!JP185</f>
        <v>0</v>
      </c>
      <c r="KB50" s="91">
        <f>+[1]Generation_Budget!JQ185</f>
        <v>0</v>
      </c>
      <c r="KC50" s="91">
        <f>+[1]Generation_Budget!JR185</f>
        <v>0</v>
      </c>
      <c r="KD50" s="91">
        <f>+[1]Generation_Budget!JS185</f>
        <v>0</v>
      </c>
      <c r="KE50" s="91">
        <f>+[1]Generation_Budget!JT185</f>
        <v>0</v>
      </c>
      <c r="KF50" s="91">
        <f>+[1]Generation_Budget!JU185</f>
        <v>0</v>
      </c>
      <c r="KG50" s="91">
        <f>+[1]Generation_Budget!JV185</f>
        <v>0</v>
      </c>
      <c r="KH50" s="91">
        <f>+[1]Generation_Budget!JW185</f>
        <v>0</v>
      </c>
      <c r="KI50" s="91">
        <f>+[1]Generation_Budget!JX185</f>
        <v>0</v>
      </c>
      <c r="KJ50" s="91">
        <f>+[1]Generation_Budget!JY185</f>
        <v>0</v>
      </c>
      <c r="KK50" s="91">
        <f>+[1]Generation_Budget!JZ185</f>
        <v>0</v>
      </c>
      <c r="KL50" s="91">
        <f>+[1]Generation_Budget!KA185</f>
        <v>0</v>
      </c>
      <c r="KM50" s="91">
        <f>+[1]Generation_Budget!KB185</f>
        <v>0</v>
      </c>
      <c r="KN50" s="91">
        <f>+[1]Generation_Budget!KC185</f>
        <v>0</v>
      </c>
      <c r="KO50" s="91">
        <f>+[1]Generation_Budget!KD185</f>
        <v>0</v>
      </c>
      <c r="KP50" s="91">
        <f>+[1]Generation_Budget!KE185</f>
        <v>0</v>
      </c>
      <c r="KQ50" s="91">
        <f>+[1]Generation_Budget!KF185</f>
        <v>0</v>
      </c>
      <c r="KR50" s="91">
        <f>+[1]Generation_Budget!KG185</f>
        <v>0</v>
      </c>
      <c r="KS50" s="91">
        <f>+[1]Generation_Budget!KH185</f>
        <v>0</v>
      </c>
      <c r="KT50" s="91">
        <f>+[1]Generation_Budget!KI185</f>
        <v>0</v>
      </c>
      <c r="KU50" s="91">
        <f>+[1]Generation_Budget!KJ185</f>
        <v>0</v>
      </c>
      <c r="KV50" s="91">
        <f>+[1]Generation_Budget!KK185</f>
        <v>0</v>
      </c>
      <c r="KW50" s="91">
        <f>+[1]Generation_Budget!KL185</f>
        <v>0</v>
      </c>
      <c r="KX50" s="91">
        <f>+[1]Generation_Budget!KM185</f>
        <v>0</v>
      </c>
      <c r="KY50" s="91">
        <f>+[1]Generation_Budget!KN185</f>
        <v>0</v>
      </c>
      <c r="KZ50" s="91">
        <f>+[1]Generation_Budget!KO185</f>
        <v>0</v>
      </c>
      <c r="LA50" s="91">
        <f>+[1]Generation_Budget!KP185</f>
        <v>0</v>
      </c>
      <c r="LB50" s="91">
        <f>+[1]Generation_Budget!KQ185</f>
        <v>0</v>
      </c>
      <c r="LC50" s="91">
        <f>+[1]Generation_Budget!KR185</f>
        <v>0</v>
      </c>
      <c r="LD50" s="91">
        <f>+[1]Generation_Budget!KS185</f>
        <v>0</v>
      </c>
      <c r="LE50" s="91">
        <f>+[1]Generation_Budget!KT185</f>
        <v>0</v>
      </c>
      <c r="LF50" s="91">
        <f>+[1]Generation_Budget!KU185</f>
        <v>0</v>
      </c>
      <c r="LG50" s="91">
        <f>+[1]Generation_Budget!KV185</f>
        <v>0</v>
      </c>
      <c r="LH50" s="91">
        <f>+[1]Generation_Budget!KW185</f>
        <v>0</v>
      </c>
      <c r="LI50" s="91">
        <f>+[1]Generation_Budget!KX185</f>
        <v>0</v>
      </c>
      <c r="LJ50" s="91">
        <f>+[1]Generation_Budget!KY185</f>
        <v>0</v>
      </c>
      <c r="LK50" s="91">
        <f>+[1]Generation_Budget!KZ185</f>
        <v>0</v>
      </c>
      <c r="LL50" s="91">
        <f>+[1]Generation_Budget!LA185</f>
        <v>0</v>
      </c>
      <c r="LM50" s="91">
        <f>+[1]Generation_Budget!LB185</f>
        <v>0</v>
      </c>
      <c r="LN50" s="91">
        <f>+[1]Generation_Budget!LC185</f>
        <v>0</v>
      </c>
      <c r="LO50" s="91">
        <f>+[1]Generation_Budget!LD185</f>
        <v>0</v>
      </c>
      <c r="LP50" s="91">
        <f>+[1]Generation_Budget!LE185</f>
        <v>0</v>
      </c>
      <c r="LQ50" s="91">
        <f>+[1]Generation_Budget!LF185</f>
        <v>0</v>
      </c>
      <c r="LR50" s="91">
        <f>+[1]Generation_Budget!LG185</f>
        <v>0</v>
      </c>
      <c r="LS50" s="91">
        <f>+[1]Generation_Budget!LH185</f>
        <v>0</v>
      </c>
      <c r="LT50" s="91">
        <f>+[1]Generation_Budget!LI185</f>
        <v>0</v>
      </c>
      <c r="LU50" s="91">
        <f>+[1]Generation_Budget!LJ185</f>
        <v>0</v>
      </c>
      <c r="LV50" s="91">
        <f>+[1]Generation_Budget!LK185</f>
        <v>0</v>
      </c>
      <c r="LW50" s="91">
        <f>+[1]Generation_Budget!LL185</f>
        <v>0</v>
      </c>
      <c r="LX50" s="91">
        <f>+[1]Generation_Budget!LM185</f>
        <v>0</v>
      </c>
      <c r="LY50" s="91">
        <f>+[1]Generation_Budget!LN185</f>
        <v>0</v>
      </c>
      <c r="LZ50" s="91">
        <f>+[1]Generation_Budget!LO185</f>
        <v>0</v>
      </c>
      <c r="MA50" s="91">
        <f>+[1]Generation_Budget!LP185</f>
        <v>0</v>
      </c>
      <c r="MB50" s="91">
        <f>+[1]Generation_Budget!LQ185</f>
        <v>0</v>
      </c>
      <c r="MC50" s="91">
        <f>+[1]Generation_Budget!LR185</f>
        <v>0</v>
      </c>
      <c r="MD50" s="91">
        <f>+[1]Generation_Budget!LS185</f>
        <v>0</v>
      </c>
      <c r="ME50" s="91">
        <f>+[1]Generation_Budget!LT185</f>
        <v>0</v>
      </c>
      <c r="MF50" s="91">
        <f>+[1]Generation_Budget!LU185</f>
        <v>0</v>
      </c>
      <c r="MG50" s="91">
        <f>+[1]Generation_Budget!LV185</f>
        <v>0</v>
      </c>
      <c r="MH50" s="91">
        <f>+[1]Generation_Budget!LW185</f>
        <v>0</v>
      </c>
      <c r="MI50" s="91">
        <f>+[1]Generation_Budget!LX185</f>
        <v>0</v>
      </c>
      <c r="MJ50" s="91">
        <f>+[1]Generation_Budget!LY185</f>
        <v>0</v>
      </c>
      <c r="MK50" s="91">
        <f>+[1]Generation_Budget!LZ185</f>
        <v>0</v>
      </c>
      <c r="ML50" s="91">
        <f>+[1]Generation_Budget!MA185</f>
        <v>0</v>
      </c>
      <c r="MM50" s="91">
        <f>+[1]Generation_Budget!MB185</f>
        <v>0</v>
      </c>
      <c r="MN50" s="91">
        <f>+[1]Generation_Budget!MC185</f>
        <v>0</v>
      </c>
      <c r="MO50" s="91">
        <f>+[1]Generation_Budget!MD185</f>
        <v>0</v>
      </c>
      <c r="MP50" s="91">
        <f>+[1]Generation_Budget!ME185</f>
        <v>0</v>
      </c>
      <c r="MQ50" s="91">
        <f>+[1]Generation_Budget!MF185</f>
        <v>0</v>
      </c>
      <c r="MR50" s="91">
        <f>+[1]Generation_Budget!MG185</f>
        <v>0</v>
      </c>
      <c r="MS50" s="91">
        <f>+[1]Generation_Budget!MH185</f>
        <v>0</v>
      </c>
      <c r="MT50" s="91">
        <f>+[1]Generation_Budget!MI185</f>
        <v>0</v>
      </c>
      <c r="MU50" s="91">
        <f>+[1]Generation_Budget!MJ185</f>
        <v>0</v>
      </c>
      <c r="MV50" s="91">
        <f>+[1]Generation_Budget!MK185</f>
        <v>0</v>
      </c>
      <c r="MW50" s="91">
        <f>+[1]Generation_Budget!ML185</f>
        <v>0</v>
      </c>
      <c r="MX50" s="91">
        <f>+[1]Generation_Budget!MM185</f>
        <v>0</v>
      </c>
      <c r="MY50" s="91">
        <f>+[1]Generation_Budget!MN185</f>
        <v>0</v>
      </c>
    </row>
    <row r="51" spans="1:363" x14ac:dyDescent="0.25">
      <c r="A51" s="175"/>
      <c r="B51" s="78" t="s">
        <v>240</v>
      </c>
      <c r="C51" s="4" t="s">
        <v>211</v>
      </c>
      <c r="D51" s="91"/>
      <c r="E51" s="91"/>
      <c r="F51" s="91"/>
      <c r="G51" s="91"/>
      <c r="H51" s="91"/>
      <c r="I51" s="91"/>
      <c r="J51" s="91"/>
      <c r="K51" s="91"/>
      <c r="L51" s="91"/>
      <c r="M51" s="91"/>
      <c r="N51" s="91"/>
      <c r="O51" s="91"/>
      <c r="P51" s="91"/>
      <c r="Q51" s="91"/>
      <c r="R51" s="91"/>
      <c r="S51" s="91"/>
      <c r="T51" s="91"/>
      <c r="U51" s="91"/>
      <c r="V51" s="91"/>
      <c r="W51" s="91"/>
      <c r="X51" s="91"/>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c r="BZ51" s="91"/>
      <c r="CA51" s="91"/>
      <c r="CB51" s="91"/>
      <c r="CC51" s="91"/>
      <c r="CD51" s="91"/>
      <c r="CE51" s="91"/>
      <c r="CF51" s="91"/>
      <c r="CG51" s="91"/>
      <c r="CH51" s="91"/>
      <c r="CI51" s="91"/>
      <c r="CJ51" s="91"/>
      <c r="CK51" s="91"/>
      <c r="CL51" s="91"/>
      <c r="CM51" s="91"/>
      <c r="CN51" s="91"/>
      <c r="CO51" s="91"/>
      <c r="CP51" s="91"/>
      <c r="CQ51" s="91"/>
      <c r="CR51" s="91"/>
      <c r="CS51" s="91"/>
      <c r="CT51" s="91"/>
      <c r="CU51" s="91"/>
      <c r="CV51" s="91"/>
      <c r="CW51" s="91"/>
      <c r="CX51" s="91"/>
      <c r="CY51" s="91"/>
      <c r="CZ51" s="91"/>
      <c r="DA51" s="91"/>
      <c r="DB51" s="91"/>
      <c r="DC51" s="91"/>
      <c r="DD51" s="91"/>
      <c r="DE51" s="91"/>
      <c r="DF51" s="91"/>
      <c r="DG51" s="91"/>
      <c r="DH51" s="91"/>
      <c r="DI51" s="91"/>
      <c r="DJ51" s="91"/>
      <c r="DK51" s="91"/>
      <c r="DL51" s="91"/>
      <c r="DM51" s="91"/>
      <c r="DN51" s="91"/>
      <c r="DO51" s="91"/>
      <c r="DP51" s="91"/>
      <c r="DQ51" s="91"/>
      <c r="DR51" s="91"/>
      <c r="DS51" s="91"/>
      <c r="DT51" s="91"/>
      <c r="DU51" s="91"/>
      <c r="DV51" s="91"/>
      <c r="DW51" s="91"/>
      <c r="DX51" s="91"/>
      <c r="DY51" s="91"/>
      <c r="DZ51" s="91"/>
      <c r="EA51" s="91"/>
      <c r="EB51" s="91"/>
      <c r="EC51" s="91"/>
      <c r="ED51" s="91"/>
      <c r="EE51" s="91"/>
      <c r="EF51" s="91"/>
      <c r="EG51" s="91"/>
      <c r="EH51" s="91"/>
      <c r="EI51" s="91"/>
      <c r="EJ51" s="91"/>
      <c r="EK51" s="91"/>
      <c r="EL51" s="91"/>
      <c r="EM51" s="91"/>
      <c r="EN51" s="91"/>
      <c r="EO51" s="91"/>
      <c r="EP51" s="91"/>
      <c r="EQ51" s="91"/>
      <c r="ER51" s="91"/>
      <c r="ES51" s="91"/>
      <c r="ET51" s="91"/>
      <c r="EU51" s="91"/>
      <c r="EV51" s="91"/>
      <c r="EW51" s="91"/>
      <c r="EX51" s="91"/>
      <c r="EY51" s="91"/>
      <c r="EZ51" s="91"/>
      <c r="FA51" s="91"/>
      <c r="FB51" s="91"/>
      <c r="FC51" s="91"/>
      <c r="FD51" s="91"/>
      <c r="FE51" s="91"/>
      <c r="FF51" s="91"/>
      <c r="FG51" s="91"/>
      <c r="FH51" s="91"/>
      <c r="FI51" s="91"/>
      <c r="FJ51" s="91"/>
      <c r="FK51" s="91"/>
      <c r="FL51" s="91"/>
      <c r="FM51" s="91"/>
      <c r="FN51" s="91"/>
      <c r="FO51" s="91"/>
      <c r="FP51" s="91"/>
      <c r="FQ51" s="91"/>
      <c r="FR51" s="91"/>
      <c r="FS51" s="91"/>
      <c r="FT51" s="91"/>
      <c r="FU51" s="91"/>
      <c r="FV51" s="91"/>
      <c r="FW51" s="91"/>
      <c r="FX51" s="91"/>
      <c r="FY51" s="91"/>
      <c r="FZ51" s="91"/>
      <c r="GA51" s="91"/>
      <c r="GB51" s="91"/>
      <c r="GC51" s="91"/>
      <c r="GD51" s="91"/>
      <c r="GE51" s="91"/>
      <c r="GF51" s="91"/>
      <c r="GG51" s="91"/>
      <c r="GH51" s="91"/>
      <c r="GI51" s="91"/>
      <c r="GJ51" s="91"/>
      <c r="GK51" s="91"/>
      <c r="GL51" s="91"/>
      <c r="GM51" s="91"/>
      <c r="GN51" s="91"/>
      <c r="GO51" s="91"/>
      <c r="GP51" s="91"/>
      <c r="GQ51" s="91"/>
      <c r="GR51" s="91"/>
      <c r="GS51" s="91"/>
      <c r="GT51" s="91"/>
      <c r="GU51" s="91"/>
      <c r="GV51" s="91"/>
      <c r="GW51" s="91"/>
      <c r="GX51" s="91"/>
      <c r="GY51" s="91"/>
      <c r="GZ51" s="91"/>
      <c r="HA51" s="91"/>
      <c r="HB51" s="91"/>
      <c r="HC51" s="91"/>
      <c r="HD51" s="91"/>
      <c r="HE51" s="91"/>
      <c r="HF51" s="91"/>
      <c r="HG51" s="91"/>
      <c r="HH51" s="91"/>
      <c r="HI51" s="91"/>
      <c r="HJ51" s="91"/>
      <c r="HK51" s="91"/>
      <c r="HL51" s="91"/>
      <c r="HM51" s="91"/>
      <c r="HN51" s="91"/>
      <c r="HO51" s="91"/>
      <c r="HP51" s="91"/>
      <c r="HQ51" s="91"/>
      <c r="HR51" s="91"/>
      <c r="HS51" s="91"/>
      <c r="HT51" s="91"/>
      <c r="HU51" s="91"/>
      <c r="HV51" s="91"/>
      <c r="HW51" s="91"/>
      <c r="HX51" s="91"/>
      <c r="HY51" s="91"/>
      <c r="HZ51" s="91"/>
      <c r="IA51" s="91"/>
      <c r="IB51" s="91"/>
      <c r="IC51" s="91"/>
      <c r="ID51" s="91"/>
      <c r="IE51" s="91"/>
      <c r="IF51" s="91"/>
      <c r="IG51" s="91"/>
      <c r="IH51" s="91"/>
      <c r="II51" s="91"/>
      <c r="IJ51" s="91"/>
      <c r="IK51" s="91"/>
      <c r="IL51" s="91"/>
      <c r="IM51" s="91"/>
      <c r="IN51" s="91"/>
      <c r="IO51" s="91"/>
      <c r="IP51" s="91"/>
      <c r="IQ51" s="91"/>
      <c r="IR51" s="91"/>
      <c r="IS51" s="91"/>
      <c r="IT51" s="91"/>
      <c r="IU51" s="91"/>
      <c r="IV51" s="91"/>
      <c r="IW51" s="91"/>
      <c r="IX51" s="91"/>
      <c r="IY51" s="91"/>
      <c r="IZ51" s="91"/>
      <c r="JA51" s="91"/>
      <c r="JB51" s="91"/>
      <c r="JC51" s="91"/>
      <c r="JD51" s="91"/>
      <c r="JE51" s="91"/>
      <c r="JF51" s="91"/>
      <c r="JG51" s="91"/>
      <c r="JH51" s="91"/>
      <c r="JI51" s="91"/>
      <c r="JJ51" s="91"/>
      <c r="JK51" s="91"/>
      <c r="JL51" s="91"/>
      <c r="JM51" s="91"/>
      <c r="JN51" s="91"/>
      <c r="JO51" s="91"/>
      <c r="JP51" s="91"/>
      <c r="JQ51" s="91"/>
      <c r="JR51" s="91"/>
      <c r="JS51" s="91"/>
      <c r="JT51" s="91"/>
      <c r="JU51" s="91"/>
      <c r="JV51" s="91"/>
      <c r="JW51" s="91"/>
      <c r="JX51" s="91"/>
      <c r="JY51" s="91"/>
      <c r="JZ51" s="91"/>
      <c r="KA51" s="91"/>
      <c r="KB51" s="91"/>
      <c r="KC51" s="91"/>
      <c r="KD51" s="91"/>
      <c r="KE51" s="91"/>
      <c r="KF51" s="91"/>
      <c r="KG51" s="91"/>
      <c r="KH51" s="91"/>
      <c r="KI51" s="91"/>
      <c r="KJ51" s="91"/>
      <c r="KK51" s="91"/>
      <c r="KL51" s="91"/>
      <c r="KM51" s="91"/>
      <c r="KN51" s="91"/>
      <c r="KO51" s="91"/>
      <c r="KP51" s="91"/>
      <c r="KQ51" s="91"/>
      <c r="KR51" s="91"/>
      <c r="KS51" s="91"/>
      <c r="KT51" s="91"/>
      <c r="KU51" s="91"/>
      <c r="KV51" s="91"/>
      <c r="KW51" s="91"/>
      <c r="KX51" s="91"/>
      <c r="KY51" s="91"/>
      <c r="KZ51" s="91"/>
      <c r="LA51" s="91"/>
      <c r="LB51" s="91"/>
      <c r="LC51" s="91"/>
      <c r="LD51" s="91"/>
      <c r="LE51" s="91"/>
      <c r="LF51" s="91"/>
      <c r="LG51" s="91"/>
      <c r="LH51" s="91"/>
      <c r="LI51" s="91"/>
      <c r="LJ51" s="91"/>
      <c r="LK51" s="91"/>
      <c r="LL51" s="91"/>
      <c r="LM51" s="91"/>
      <c r="LN51" s="91"/>
      <c r="LO51" s="91"/>
      <c r="LP51" s="91"/>
      <c r="LQ51" s="91"/>
      <c r="LR51" s="91"/>
      <c r="LS51" s="91"/>
      <c r="LT51" s="91"/>
      <c r="LU51" s="91"/>
      <c r="LV51" s="91"/>
      <c r="LW51" s="91"/>
      <c r="LX51" s="91"/>
      <c r="LY51" s="91"/>
      <c r="LZ51" s="91"/>
      <c r="MA51" s="91"/>
      <c r="MB51" s="91"/>
      <c r="MC51" s="91"/>
      <c r="MD51" s="91"/>
      <c r="ME51" s="91"/>
      <c r="MF51" s="91"/>
      <c r="MG51" s="91"/>
      <c r="MH51" s="91"/>
      <c r="MI51" s="91"/>
      <c r="MJ51" s="91"/>
      <c r="MK51" s="91"/>
      <c r="ML51" s="91"/>
      <c r="MM51" s="91"/>
      <c r="MN51" s="91"/>
      <c r="MO51" s="91"/>
      <c r="MP51" s="91"/>
      <c r="MQ51" s="91"/>
      <c r="MR51" s="91"/>
      <c r="MS51" s="91"/>
      <c r="MT51" s="91"/>
      <c r="MU51" s="91"/>
      <c r="MV51" s="91"/>
      <c r="MW51" s="91"/>
      <c r="MX51" s="91"/>
      <c r="MY51" s="91"/>
    </row>
    <row r="52" spans="1:363" x14ac:dyDescent="0.25">
      <c r="A52" s="175"/>
      <c r="B52" s="78" t="s">
        <v>212</v>
      </c>
      <c r="C52" s="4" t="s">
        <v>213</v>
      </c>
      <c r="D52" s="91">
        <f>+[1]Generation_Budget!E233/0.16</f>
        <v>0</v>
      </c>
      <c r="E52" s="91">
        <f>+[1]Generation_Budget!F233/0.16</f>
        <v>0</v>
      </c>
      <c r="F52" s="91">
        <f>+[1]Generation_Budget!G233/0.16</f>
        <v>0</v>
      </c>
      <c r="G52" s="91">
        <f>+[1]Generation_Budget!H233/0.16</f>
        <v>0</v>
      </c>
      <c r="H52" s="91">
        <f>+[1]Generation_Budget!I233/0.16</f>
        <v>0</v>
      </c>
      <c r="I52" s="91">
        <f>+[1]Generation_Budget!J233/0.16</f>
        <v>0</v>
      </c>
      <c r="J52" s="91">
        <f>+[1]Generation_Budget!K233/0.16</f>
        <v>0</v>
      </c>
      <c r="K52" s="91">
        <f>+[1]Generation_Budget!L233/0.16</f>
        <v>0</v>
      </c>
      <c r="L52" s="91">
        <f>+[1]Generation_Budget!M233/0.16</f>
        <v>0</v>
      </c>
      <c r="M52" s="91">
        <f>+[1]Generation_Budget!N233/0.16</f>
        <v>0</v>
      </c>
      <c r="N52" s="91">
        <f>+[1]Generation_Budget!O233/0.16</f>
        <v>0</v>
      </c>
      <c r="O52" s="91">
        <f>+[1]Generation_Budget!P233/0.16</f>
        <v>0</v>
      </c>
      <c r="P52" s="91">
        <f>+[1]Generation_Budget!E233/0.16</f>
        <v>0</v>
      </c>
      <c r="Q52" s="91">
        <f>+[1]Generation_Budget!F233/0.16</f>
        <v>0</v>
      </c>
      <c r="R52" s="91">
        <f>+[1]Generation_Budget!G233/0.16</f>
        <v>0</v>
      </c>
      <c r="S52" s="91">
        <f>+[1]Generation_Budget!H233/0.16</f>
        <v>0</v>
      </c>
      <c r="T52" s="91">
        <f>+[1]Generation_Budget!I233/0.16</f>
        <v>0</v>
      </c>
      <c r="U52" s="91">
        <f>+[1]Generation_Budget!J233/0.16</f>
        <v>0</v>
      </c>
      <c r="V52" s="91">
        <f>+[1]Generation_Budget!K233/0.16</f>
        <v>0</v>
      </c>
      <c r="W52" s="91">
        <f>+[1]Generation_Budget!L233/0.16</f>
        <v>0</v>
      </c>
      <c r="X52" s="91">
        <f>+[1]Generation_Budget!M233/0.16</f>
        <v>0</v>
      </c>
      <c r="Y52" s="91">
        <f>+[1]Generation_Budget!N233/0.16</f>
        <v>0</v>
      </c>
      <c r="Z52" s="91">
        <f>+[1]Generation_Budget!O233/0.16</f>
        <v>0</v>
      </c>
      <c r="AA52" s="91">
        <f>+[1]Generation_Budget!P233/0.16</f>
        <v>0</v>
      </c>
      <c r="AB52" s="91">
        <f>+[1]Generation_Budget!Q233/0.16</f>
        <v>0</v>
      </c>
      <c r="AC52" s="91">
        <f>+[1]Generation_Budget!R233/0.16</f>
        <v>0</v>
      </c>
      <c r="AD52" s="91">
        <f>+[1]Generation_Budget!S233/0.16</f>
        <v>0</v>
      </c>
      <c r="AE52" s="91">
        <f>+[1]Generation_Budget!T233/0.16</f>
        <v>0</v>
      </c>
      <c r="AF52" s="91">
        <f>+[1]Generation_Budget!U233/0.16</f>
        <v>0</v>
      </c>
      <c r="AG52" s="91">
        <f>+[1]Generation_Budget!V233/0.16</f>
        <v>0</v>
      </c>
      <c r="AH52" s="91">
        <f>+[1]Generation_Budget!W233/0.16</f>
        <v>0</v>
      </c>
      <c r="AI52" s="91">
        <f>+[1]Generation_Budget!X233/0.16</f>
        <v>0</v>
      </c>
      <c r="AJ52" s="91">
        <f>+[1]Generation_Budget!Y233/0.16</f>
        <v>0</v>
      </c>
      <c r="AK52" s="91">
        <f>+[1]Generation_Budget!Z233/0.16</f>
        <v>0</v>
      </c>
      <c r="AL52" s="91">
        <f>+[1]Generation_Budget!AA233/0.16</f>
        <v>0</v>
      </c>
      <c r="AM52" s="91">
        <f>+[1]Generation_Budget!AB233/0.16</f>
        <v>0</v>
      </c>
      <c r="AN52" s="91">
        <f>+[1]Generation_Budget!AC233/0.16</f>
        <v>0</v>
      </c>
      <c r="AO52" s="91">
        <f>+[1]Generation_Budget!AD233/0.16</f>
        <v>0</v>
      </c>
      <c r="AP52" s="91">
        <f>+[1]Generation_Budget!AE233/0.16</f>
        <v>0</v>
      </c>
      <c r="AQ52" s="91">
        <f>+[1]Generation_Budget!AF233/0.16</f>
        <v>0</v>
      </c>
      <c r="AR52" s="91">
        <f>+[1]Generation_Budget!AG233/0.16</f>
        <v>0</v>
      </c>
      <c r="AS52" s="91">
        <f>+[1]Generation_Budget!AH233/0.16</f>
        <v>0</v>
      </c>
      <c r="AT52" s="91">
        <f>+[1]Generation_Budget!AI233/0.16</f>
        <v>0</v>
      </c>
      <c r="AU52" s="91">
        <f>+[1]Generation_Budget!AJ233/0.16</f>
        <v>0</v>
      </c>
      <c r="AV52" s="91">
        <f>+[1]Generation_Budget!AK233/0.16</f>
        <v>0</v>
      </c>
      <c r="AW52" s="91">
        <f>+[1]Generation_Budget!AL233/0.16</f>
        <v>0</v>
      </c>
      <c r="AX52" s="91">
        <f>+[1]Generation_Budget!AM233/0.16</f>
        <v>0</v>
      </c>
      <c r="AY52" s="91">
        <f>+[1]Generation_Budget!AN233/0.16</f>
        <v>0</v>
      </c>
      <c r="AZ52" s="91">
        <f>+[1]Generation_Budget!AO233/0.16</f>
        <v>0</v>
      </c>
      <c r="BA52" s="91">
        <f>+[1]Generation_Budget!AP233/0.16</f>
        <v>0</v>
      </c>
      <c r="BB52" s="91">
        <f>+[1]Generation_Budget!AQ233/0.16</f>
        <v>0</v>
      </c>
      <c r="BC52" s="91">
        <f>+[1]Generation_Budget!AR233/0.16</f>
        <v>0</v>
      </c>
      <c r="BD52" s="91">
        <f>+[1]Generation_Budget!AS233/0.16</f>
        <v>0</v>
      </c>
      <c r="BE52" s="91">
        <f>+[1]Generation_Budget!AT233/0.16</f>
        <v>0</v>
      </c>
      <c r="BF52" s="91">
        <f>+[1]Generation_Budget!AU233/0.16</f>
        <v>0</v>
      </c>
      <c r="BG52" s="91">
        <f>+[1]Generation_Budget!AV233/0.16</f>
        <v>0</v>
      </c>
      <c r="BH52" s="91">
        <f>+[1]Generation_Budget!AW233/0.16</f>
        <v>0</v>
      </c>
      <c r="BI52" s="91">
        <f>+[1]Generation_Budget!AX233/0.16</f>
        <v>0</v>
      </c>
      <c r="BJ52" s="91">
        <f>+[1]Generation_Budget!AY233/0.16</f>
        <v>0</v>
      </c>
      <c r="BK52" s="91">
        <f>+[1]Generation_Budget!AZ233/0.16</f>
        <v>0</v>
      </c>
      <c r="BL52" s="91">
        <f>+[1]Generation_Budget!BA233/0.16</f>
        <v>0</v>
      </c>
      <c r="BM52" s="91">
        <f>+[1]Generation_Budget!BB233/0.16</f>
        <v>0</v>
      </c>
      <c r="BN52" s="91">
        <f>+[1]Generation_Budget!BC233/0.16</f>
        <v>0</v>
      </c>
      <c r="BO52" s="91">
        <f>+[1]Generation_Budget!BD233/0.16</f>
        <v>0</v>
      </c>
      <c r="BP52" s="91">
        <f>+[1]Generation_Budget!BE233/0.16</f>
        <v>0</v>
      </c>
      <c r="BQ52" s="91">
        <f>+[1]Generation_Budget!BF233/0.16</f>
        <v>0</v>
      </c>
      <c r="BR52" s="91">
        <f>+[1]Generation_Budget!BG233/0.16</f>
        <v>0</v>
      </c>
      <c r="BS52" s="91">
        <f>+[1]Generation_Budget!BH233/0.16</f>
        <v>0</v>
      </c>
      <c r="BT52" s="91">
        <f>+[1]Generation_Budget!BI233/0.16</f>
        <v>0</v>
      </c>
      <c r="BU52" s="91">
        <f>+[1]Generation_Budget!BJ233/0.16</f>
        <v>0</v>
      </c>
      <c r="BV52" s="91">
        <f>+[1]Generation_Budget!BK233/0.16</f>
        <v>0</v>
      </c>
      <c r="BW52" s="91">
        <f>+[1]Generation_Budget!BL233/0.16</f>
        <v>0</v>
      </c>
      <c r="BX52" s="91">
        <f>+[1]Generation_Budget!BM233/0.16</f>
        <v>0</v>
      </c>
      <c r="BY52" s="91">
        <f>+[1]Generation_Budget!BN233/0.16</f>
        <v>0</v>
      </c>
      <c r="BZ52" s="91">
        <f>+[1]Generation_Budget!BO233/0.16</f>
        <v>0</v>
      </c>
      <c r="CA52" s="91">
        <f>+[1]Generation_Budget!BP233/0.16</f>
        <v>0</v>
      </c>
      <c r="CB52" s="91">
        <f>+[1]Generation_Budget!BQ233/0.16</f>
        <v>0</v>
      </c>
      <c r="CC52" s="91">
        <f>+[1]Generation_Budget!BR233/0.16</f>
        <v>0</v>
      </c>
      <c r="CD52" s="91">
        <f>+[1]Generation_Budget!BS233/0.16</f>
        <v>0</v>
      </c>
      <c r="CE52" s="91">
        <f>+[1]Generation_Budget!BT233/0.16</f>
        <v>0</v>
      </c>
      <c r="CF52" s="91">
        <f>+[1]Generation_Budget!BU233/0.16</f>
        <v>0</v>
      </c>
      <c r="CG52" s="91">
        <f>+[1]Generation_Budget!BV233/0.16</f>
        <v>0</v>
      </c>
      <c r="CH52" s="91">
        <f>+[1]Generation_Budget!BW233/0.16</f>
        <v>0</v>
      </c>
      <c r="CI52" s="91">
        <f>+[1]Generation_Budget!BX233/0.16</f>
        <v>0</v>
      </c>
      <c r="CJ52" s="91">
        <f>+[1]Generation_Budget!BY233/0.16</f>
        <v>0</v>
      </c>
      <c r="CK52" s="91">
        <f>+[1]Generation_Budget!BZ233/0.16</f>
        <v>0</v>
      </c>
      <c r="CL52" s="91">
        <f>+[1]Generation_Budget!CA233/0.16</f>
        <v>0</v>
      </c>
      <c r="CM52" s="91">
        <f>+[1]Generation_Budget!CB233/0.16</f>
        <v>0</v>
      </c>
      <c r="CN52" s="91">
        <f>+[1]Generation_Budget!CC233/0.16</f>
        <v>0</v>
      </c>
      <c r="CO52" s="91">
        <f>+[1]Generation_Budget!CD233/0.16</f>
        <v>0</v>
      </c>
      <c r="CP52" s="91">
        <f>+[1]Generation_Budget!CE233/0.16</f>
        <v>0</v>
      </c>
      <c r="CQ52" s="91">
        <f>+[1]Generation_Budget!CF233/0.16</f>
        <v>0</v>
      </c>
      <c r="CR52" s="91">
        <f>+[1]Generation_Budget!CG233/0.16</f>
        <v>0</v>
      </c>
      <c r="CS52" s="91">
        <f>+[1]Generation_Budget!CH233/0.16</f>
        <v>0</v>
      </c>
      <c r="CT52" s="91">
        <f>+[1]Generation_Budget!CI233/0.16</f>
        <v>0</v>
      </c>
      <c r="CU52" s="91">
        <f>+[1]Generation_Budget!CJ233/0.16</f>
        <v>0</v>
      </c>
      <c r="CV52" s="91">
        <f>+[1]Generation_Budget!CK233/0.16</f>
        <v>0</v>
      </c>
      <c r="CW52" s="91">
        <f>+[1]Generation_Budget!CL233/0.16</f>
        <v>0</v>
      </c>
      <c r="CX52" s="91">
        <f>+[1]Generation_Budget!CM233/0.16</f>
        <v>0</v>
      </c>
      <c r="CY52" s="91">
        <f>+[1]Generation_Budget!CN233/0.16</f>
        <v>0</v>
      </c>
      <c r="CZ52" s="91">
        <f>+[1]Generation_Budget!CO233/0.16</f>
        <v>0</v>
      </c>
      <c r="DA52" s="91">
        <f>+[1]Generation_Budget!CP233/0.16</f>
        <v>0</v>
      </c>
      <c r="DB52" s="91">
        <f>+[1]Generation_Budget!CQ233/0.16</f>
        <v>0</v>
      </c>
      <c r="DC52" s="91">
        <f>+[1]Generation_Budget!CR233/0.16</f>
        <v>0</v>
      </c>
      <c r="DD52" s="91">
        <f>+[1]Generation_Budget!CS233/0.16</f>
        <v>0</v>
      </c>
      <c r="DE52" s="91">
        <f>+[1]Generation_Budget!CT233/0.16</f>
        <v>0</v>
      </c>
      <c r="DF52" s="91">
        <f>+[1]Generation_Budget!CU233/0.16</f>
        <v>0</v>
      </c>
      <c r="DG52" s="91">
        <f>+[1]Generation_Budget!CV233/0.16</f>
        <v>0</v>
      </c>
      <c r="DH52" s="91">
        <f>+[1]Generation_Budget!CW233/0.16</f>
        <v>0</v>
      </c>
      <c r="DI52" s="91">
        <f>+[1]Generation_Budget!CX233/0.16</f>
        <v>0</v>
      </c>
      <c r="DJ52" s="91">
        <f>+[1]Generation_Budget!CY233/0.16</f>
        <v>0</v>
      </c>
      <c r="DK52" s="91">
        <f>+[1]Generation_Budget!CZ233/0.16</f>
        <v>0</v>
      </c>
      <c r="DL52" s="91">
        <f>+[1]Generation_Budget!DA233/0.16</f>
        <v>0</v>
      </c>
      <c r="DM52" s="91">
        <f>+[1]Generation_Budget!DB233/0.16</f>
        <v>0</v>
      </c>
      <c r="DN52" s="91">
        <f>+[1]Generation_Budget!DC233/0.16</f>
        <v>0</v>
      </c>
      <c r="DO52" s="91">
        <f>+[1]Generation_Budget!DD233/0.16</f>
        <v>0</v>
      </c>
      <c r="DP52" s="91">
        <f>+[1]Generation_Budget!DE233/0.16</f>
        <v>0</v>
      </c>
      <c r="DQ52" s="91">
        <f>+[1]Generation_Budget!DF233/0.16</f>
        <v>0</v>
      </c>
      <c r="DR52" s="91">
        <f>+[1]Generation_Budget!DG233/0.16</f>
        <v>0</v>
      </c>
      <c r="DS52" s="91">
        <f>+[1]Generation_Budget!DH233/0.16</f>
        <v>0</v>
      </c>
      <c r="DT52" s="91">
        <f>+[1]Generation_Budget!DI233/0.16</f>
        <v>0</v>
      </c>
      <c r="DU52" s="91">
        <f>+[1]Generation_Budget!DJ233/0.16</f>
        <v>0</v>
      </c>
      <c r="DV52" s="91">
        <f>+[1]Generation_Budget!DK233/0.16</f>
        <v>0</v>
      </c>
      <c r="DW52" s="91">
        <f>+[1]Generation_Budget!DL233/0.16</f>
        <v>0</v>
      </c>
      <c r="DX52" s="91">
        <f>+[1]Generation_Budget!DM233/0.16</f>
        <v>0</v>
      </c>
      <c r="DY52" s="91">
        <f>+[1]Generation_Budget!DN233/0.16</f>
        <v>0</v>
      </c>
      <c r="DZ52" s="91">
        <f>+[1]Generation_Budget!DO233/0.16</f>
        <v>0</v>
      </c>
      <c r="EA52" s="91">
        <f>+[1]Generation_Budget!DP233/0.16</f>
        <v>0</v>
      </c>
      <c r="EB52" s="91">
        <f>+[1]Generation_Budget!DQ233/0.16</f>
        <v>0</v>
      </c>
      <c r="EC52" s="91">
        <f>+[1]Generation_Budget!DR233/0.16</f>
        <v>0</v>
      </c>
      <c r="ED52" s="91">
        <f>+[1]Generation_Budget!DS233/0.16</f>
        <v>0</v>
      </c>
      <c r="EE52" s="91">
        <f>+[1]Generation_Budget!DT233/0.16</f>
        <v>0</v>
      </c>
      <c r="EF52" s="91">
        <f>+[1]Generation_Budget!DU233/0.16</f>
        <v>0</v>
      </c>
      <c r="EG52" s="91">
        <f>+[1]Generation_Budget!DV233/0.16</f>
        <v>0</v>
      </c>
      <c r="EH52" s="91">
        <f>+[1]Generation_Budget!DW233/0.16</f>
        <v>0</v>
      </c>
      <c r="EI52" s="91">
        <f>+[1]Generation_Budget!DX233/0.16</f>
        <v>0</v>
      </c>
      <c r="EJ52" s="91">
        <f>+[1]Generation_Budget!DY233/0.16</f>
        <v>0</v>
      </c>
      <c r="EK52" s="91">
        <f>+[1]Generation_Budget!DZ233/0.16</f>
        <v>0</v>
      </c>
      <c r="EL52" s="91">
        <f>+[1]Generation_Budget!EA233/0.16</f>
        <v>0</v>
      </c>
      <c r="EM52" s="91">
        <f>+[1]Generation_Budget!EB233/0.16</f>
        <v>0</v>
      </c>
      <c r="EN52" s="91">
        <f>+[1]Generation_Budget!EC233/0.16</f>
        <v>0</v>
      </c>
      <c r="EO52" s="91">
        <f>+[1]Generation_Budget!ED233/0.16</f>
        <v>0</v>
      </c>
      <c r="EP52" s="91">
        <f>+[1]Generation_Budget!EE233/0.16</f>
        <v>0</v>
      </c>
      <c r="EQ52" s="91">
        <f>+[1]Generation_Budget!EF233/0.16</f>
        <v>0</v>
      </c>
      <c r="ER52" s="91">
        <f>+[1]Generation_Budget!EG233/0.16</f>
        <v>0</v>
      </c>
      <c r="ES52" s="91">
        <f>+[1]Generation_Budget!EH233/0.16</f>
        <v>0</v>
      </c>
      <c r="ET52" s="91">
        <f>+[1]Generation_Budget!EI233/0.16</f>
        <v>0</v>
      </c>
      <c r="EU52" s="91">
        <f>+[1]Generation_Budget!EJ233/0.16</f>
        <v>0</v>
      </c>
      <c r="EV52" s="91">
        <f>+[1]Generation_Budget!EK233/0.16</f>
        <v>0</v>
      </c>
      <c r="EW52" s="91">
        <f>+[1]Generation_Budget!EL233/0.16</f>
        <v>0</v>
      </c>
      <c r="EX52" s="91">
        <f>+[1]Generation_Budget!EM233/0.16</f>
        <v>0</v>
      </c>
      <c r="EY52" s="91">
        <f>+[1]Generation_Budget!EN233/0.16</f>
        <v>0</v>
      </c>
      <c r="EZ52" s="91">
        <f>+[1]Generation_Budget!EO233/0.16</f>
        <v>0</v>
      </c>
      <c r="FA52" s="91">
        <f>+[1]Generation_Budget!EP233/0.16</f>
        <v>0</v>
      </c>
      <c r="FB52" s="91">
        <f>+[1]Generation_Budget!EQ233/0.16</f>
        <v>0</v>
      </c>
      <c r="FC52" s="91">
        <f>+[1]Generation_Budget!ER233/0.16</f>
        <v>0</v>
      </c>
      <c r="FD52" s="91">
        <f>+[1]Generation_Budget!ES233/0.16</f>
        <v>0</v>
      </c>
      <c r="FE52" s="91">
        <f>+[1]Generation_Budget!ET233/0.16</f>
        <v>0</v>
      </c>
      <c r="FF52" s="91">
        <f>+[1]Generation_Budget!EU233/0.16</f>
        <v>0</v>
      </c>
      <c r="FG52" s="91">
        <f>+[1]Generation_Budget!EV233/0.16</f>
        <v>0</v>
      </c>
      <c r="FH52" s="91">
        <f>+[1]Generation_Budget!EW233/0.16</f>
        <v>0</v>
      </c>
      <c r="FI52" s="91">
        <f>+[1]Generation_Budget!EX233/0.16</f>
        <v>0</v>
      </c>
      <c r="FJ52" s="91">
        <f>+[1]Generation_Budget!EY233/0.16</f>
        <v>0</v>
      </c>
      <c r="FK52" s="91">
        <f>+[1]Generation_Budget!EZ233/0.16</f>
        <v>0</v>
      </c>
      <c r="FL52" s="91">
        <f>+[1]Generation_Budget!FA233/0.16</f>
        <v>0</v>
      </c>
      <c r="FM52" s="91">
        <f>+[1]Generation_Budget!FB233/0.16</f>
        <v>0</v>
      </c>
      <c r="FN52" s="91">
        <f>+[1]Generation_Budget!FC233/0.16</f>
        <v>0</v>
      </c>
      <c r="FO52" s="91">
        <f>+[1]Generation_Budget!FD233/0.16</f>
        <v>0</v>
      </c>
      <c r="FP52" s="91">
        <f>+[1]Generation_Budget!FE233/0.16</f>
        <v>0</v>
      </c>
      <c r="FQ52" s="91">
        <f>+[1]Generation_Budget!FF233/0.16</f>
        <v>0</v>
      </c>
      <c r="FR52" s="91">
        <f>+[1]Generation_Budget!FG233/0.16</f>
        <v>0</v>
      </c>
      <c r="FS52" s="91">
        <f>+[1]Generation_Budget!FH233/0.16</f>
        <v>0</v>
      </c>
      <c r="FT52" s="91">
        <f>+[1]Generation_Budget!FI233/0.16</f>
        <v>0</v>
      </c>
      <c r="FU52" s="91">
        <f>+[1]Generation_Budget!FJ233/0.16</f>
        <v>0</v>
      </c>
      <c r="FV52" s="91">
        <f>+[1]Generation_Budget!FK233/0.16</f>
        <v>0</v>
      </c>
      <c r="FW52" s="91">
        <f>+[1]Generation_Budget!FL233/0.16</f>
        <v>0</v>
      </c>
      <c r="FX52" s="91">
        <f>+[1]Generation_Budget!FM233/0.16</f>
        <v>0</v>
      </c>
      <c r="FY52" s="91">
        <f>+[1]Generation_Budget!FN233/0.16</f>
        <v>0</v>
      </c>
      <c r="FZ52" s="91">
        <f>+[1]Generation_Budget!FO233/0.16</f>
        <v>0</v>
      </c>
      <c r="GA52" s="91">
        <f>+[1]Generation_Budget!FP233/0.16</f>
        <v>0</v>
      </c>
      <c r="GB52" s="91">
        <f>+[1]Generation_Budget!FQ233/0.16</f>
        <v>0</v>
      </c>
      <c r="GC52" s="91">
        <f>+[1]Generation_Budget!FR233/0.16</f>
        <v>0</v>
      </c>
      <c r="GD52" s="91">
        <f>+[1]Generation_Budget!FS233/0.16</f>
        <v>0</v>
      </c>
      <c r="GE52" s="91">
        <f>+[1]Generation_Budget!FT233/0.16</f>
        <v>0</v>
      </c>
      <c r="GF52" s="91">
        <f>+[1]Generation_Budget!FU233/0.16</f>
        <v>0</v>
      </c>
      <c r="GG52" s="91">
        <f>+[1]Generation_Budget!FV233/0.16</f>
        <v>0</v>
      </c>
      <c r="GH52" s="91">
        <f>+[1]Generation_Budget!FW233/0.16</f>
        <v>0</v>
      </c>
      <c r="GI52" s="91">
        <f>+[1]Generation_Budget!FX233/0.16</f>
        <v>0</v>
      </c>
      <c r="GJ52" s="91">
        <f>+[1]Generation_Budget!FY233/0.16</f>
        <v>0</v>
      </c>
      <c r="GK52" s="91">
        <f>+[1]Generation_Budget!FZ233/0.16</f>
        <v>0</v>
      </c>
      <c r="GL52" s="91">
        <f>+[1]Generation_Budget!GA233/0.16</f>
        <v>0</v>
      </c>
      <c r="GM52" s="91">
        <f>+[1]Generation_Budget!GB233/0.16</f>
        <v>0</v>
      </c>
      <c r="GN52" s="91">
        <f>+[1]Generation_Budget!GC233/0.16</f>
        <v>0</v>
      </c>
      <c r="GO52" s="91">
        <f>+[1]Generation_Budget!GD233/0.16</f>
        <v>0</v>
      </c>
      <c r="GP52" s="91">
        <f>+[1]Generation_Budget!GE233/0.16</f>
        <v>0</v>
      </c>
      <c r="GQ52" s="91">
        <f>+[1]Generation_Budget!GF233/0.16</f>
        <v>0</v>
      </c>
      <c r="GR52" s="91">
        <f>+[1]Generation_Budget!GG233/0.16</f>
        <v>0</v>
      </c>
      <c r="GS52" s="91">
        <f>+[1]Generation_Budget!GH233/0.16</f>
        <v>0</v>
      </c>
      <c r="GT52" s="91">
        <f>+[1]Generation_Budget!GI233/0.16</f>
        <v>0</v>
      </c>
      <c r="GU52" s="91">
        <f>+[1]Generation_Budget!GJ233/0.16</f>
        <v>0</v>
      </c>
      <c r="GV52" s="91">
        <f>+[1]Generation_Budget!GK233/0.16</f>
        <v>0</v>
      </c>
      <c r="GW52" s="91">
        <f>+[1]Generation_Budget!GL233/0.16</f>
        <v>0</v>
      </c>
      <c r="GX52" s="91">
        <f>+[1]Generation_Budget!GM233/0.16</f>
        <v>0</v>
      </c>
      <c r="GY52" s="91">
        <f>+[1]Generation_Budget!GN233/0.16</f>
        <v>0</v>
      </c>
      <c r="GZ52" s="91">
        <f>+[1]Generation_Budget!GO233/0.16</f>
        <v>0</v>
      </c>
      <c r="HA52" s="91">
        <f>+[1]Generation_Budget!GP233/0.16</f>
        <v>0</v>
      </c>
      <c r="HB52" s="91">
        <f>+[1]Generation_Budget!GQ233/0.16</f>
        <v>0</v>
      </c>
      <c r="HC52" s="91">
        <f>+[1]Generation_Budget!GR233/0.16</f>
        <v>0</v>
      </c>
      <c r="HD52" s="91">
        <f>+[1]Generation_Budget!GS233/0.16</f>
        <v>0</v>
      </c>
      <c r="HE52" s="91">
        <f>+[1]Generation_Budget!GT233/0.16</f>
        <v>0</v>
      </c>
      <c r="HF52" s="91">
        <f>+[1]Generation_Budget!GU233/0.16</f>
        <v>0</v>
      </c>
      <c r="HG52" s="91">
        <f>+[1]Generation_Budget!GV233/0.16</f>
        <v>0</v>
      </c>
      <c r="HH52" s="91">
        <f>+[1]Generation_Budget!GW233/0.16</f>
        <v>0</v>
      </c>
      <c r="HI52" s="91">
        <f>+[1]Generation_Budget!GX233/0.16</f>
        <v>0</v>
      </c>
      <c r="HJ52" s="91">
        <f>+[1]Generation_Budget!GY233/0.16</f>
        <v>0</v>
      </c>
      <c r="HK52" s="91">
        <f>+[1]Generation_Budget!GZ233/0.16</f>
        <v>0</v>
      </c>
      <c r="HL52" s="91">
        <f>+[1]Generation_Budget!HA233/0.16</f>
        <v>0</v>
      </c>
      <c r="HM52" s="91">
        <f>+[1]Generation_Budget!HB233/0.16</f>
        <v>0</v>
      </c>
      <c r="HN52" s="91">
        <f>+[1]Generation_Budget!HC233/0.16</f>
        <v>0</v>
      </c>
      <c r="HO52" s="91">
        <f>+[1]Generation_Budget!HD233/0.16</f>
        <v>0</v>
      </c>
      <c r="HP52" s="91">
        <f>+[1]Generation_Budget!HE233/0.16</f>
        <v>0</v>
      </c>
      <c r="HQ52" s="91">
        <f>+[1]Generation_Budget!HF233/0.16</f>
        <v>0</v>
      </c>
      <c r="HR52" s="91">
        <f>+[1]Generation_Budget!HG233/0.16</f>
        <v>0</v>
      </c>
      <c r="HS52" s="91">
        <f>+[1]Generation_Budget!HH233/0.16</f>
        <v>0</v>
      </c>
      <c r="HT52" s="91">
        <f>+[1]Generation_Budget!HI233/0.16</f>
        <v>0</v>
      </c>
      <c r="HU52" s="91">
        <f>+[1]Generation_Budget!HJ233/0.16</f>
        <v>0</v>
      </c>
      <c r="HV52" s="91">
        <f>+[1]Generation_Budget!HK233/0.16</f>
        <v>0</v>
      </c>
      <c r="HW52" s="91">
        <f>+[1]Generation_Budget!HL233/0.16</f>
        <v>0</v>
      </c>
      <c r="HX52" s="91">
        <f>+[1]Generation_Budget!HM233/0.16</f>
        <v>0</v>
      </c>
      <c r="HY52" s="91">
        <f>+[1]Generation_Budget!HN233/0.16</f>
        <v>0</v>
      </c>
      <c r="HZ52" s="91">
        <f>+[1]Generation_Budget!HO233/0.16</f>
        <v>0</v>
      </c>
      <c r="IA52" s="91">
        <f>+[1]Generation_Budget!HP233/0.16</f>
        <v>0</v>
      </c>
      <c r="IB52" s="91">
        <f>+[1]Generation_Budget!HQ233/0.16</f>
        <v>0</v>
      </c>
      <c r="IC52" s="91">
        <f>+[1]Generation_Budget!HR233/0.16</f>
        <v>0</v>
      </c>
      <c r="ID52" s="91">
        <f>+[1]Generation_Budget!HS233/0.16</f>
        <v>0</v>
      </c>
      <c r="IE52" s="91">
        <f>+[1]Generation_Budget!HT233/0.16</f>
        <v>0</v>
      </c>
      <c r="IF52" s="91">
        <f>+[1]Generation_Budget!HU233/0.16</f>
        <v>0</v>
      </c>
      <c r="IG52" s="91">
        <f>+[1]Generation_Budget!HV233/0.16</f>
        <v>0</v>
      </c>
      <c r="IH52" s="91">
        <f>+[1]Generation_Budget!HW233/0.16</f>
        <v>0</v>
      </c>
      <c r="II52" s="91">
        <f>+[1]Generation_Budget!HX233/0.16</f>
        <v>0</v>
      </c>
      <c r="IJ52" s="91">
        <f>+[1]Generation_Budget!HY233/0.16</f>
        <v>0</v>
      </c>
      <c r="IK52" s="91">
        <f>+[1]Generation_Budget!HZ233/0.16</f>
        <v>0</v>
      </c>
      <c r="IL52" s="91">
        <f>+[1]Generation_Budget!IA233/0.16</f>
        <v>0</v>
      </c>
      <c r="IM52" s="91">
        <f>+[1]Generation_Budget!IB233/0.16</f>
        <v>0</v>
      </c>
      <c r="IN52" s="91">
        <f>+[1]Generation_Budget!IC233/0.16</f>
        <v>0</v>
      </c>
      <c r="IO52" s="91">
        <f>+[1]Generation_Budget!ID233/0.16</f>
        <v>0</v>
      </c>
      <c r="IP52" s="91">
        <f>+[1]Generation_Budget!IE233/0.16</f>
        <v>0</v>
      </c>
      <c r="IQ52" s="91">
        <f>+[1]Generation_Budget!IF233/0.16</f>
        <v>0</v>
      </c>
      <c r="IR52" s="91">
        <f>+[1]Generation_Budget!IG233/0.16</f>
        <v>0</v>
      </c>
      <c r="IS52" s="91">
        <f>+[1]Generation_Budget!IH233/0.16</f>
        <v>0</v>
      </c>
      <c r="IT52" s="91">
        <f>+[1]Generation_Budget!II233/0.16</f>
        <v>0</v>
      </c>
      <c r="IU52" s="91">
        <f>+[1]Generation_Budget!IJ233/0.16</f>
        <v>0</v>
      </c>
      <c r="IV52" s="91">
        <f>+[1]Generation_Budget!IK233/0.16</f>
        <v>0</v>
      </c>
      <c r="IW52" s="91">
        <f>+[1]Generation_Budget!IL233/0.16</f>
        <v>0</v>
      </c>
      <c r="IX52" s="91">
        <f>+[1]Generation_Budget!IM233/0.16</f>
        <v>0</v>
      </c>
      <c r="IY52" s="91">
        <f>+[1]Generation_Budget!IN233/0.16</f>
        <v>0</v>
      </c>
      <c r="IZ52" s="91">
        <f>+[1]Generation_Budget!IO233/0.16</f>
        <v>0</v>
      </c>
      <c r="JA52" s="91">
        <f>+[1]Generation_Budget!IP233/0.16</f>
        <v>0</v>
      </c>
      <c r="JB52" s="91">
        <f>+[1]Generation_Budget!IQ233/0.16</f>
        <v>0</v>
      </c>
      <c r="JC52" s="91">
        <f>+[1]Generation_Budget!IR233/0.16</f>
        <v>0</v>
      </c>
      <c r="JD52" s="91">
        <f>+[1]Generation_Budget!IS233/0.16</f>
        <v>0</v>
      </c>
      <c r="JE52" s="91">
        <f>+[1]Generation_Budget!IT233/0.16</f>
        <v>0</v>
      </c>
      <c r="JF52" s="91">
        <f>+[1]Generation_Budget!IU233/0.16</f>
        <v>0</v>
      </c>
      <c r="JG52" s="91">
        <f>+[1]Generation_Budget!IV233/0.16</f>
        <v>0</v>
      </c>
      <c r="JH52" s="91">
        <f>+[1]Generation_Budget!IW233/0.16</f>
        <v>0</v>
      </c>
      <c r="JI52" s="91">
        <f>+[1]Generation_Budget!IX233/0.16</f>
        <v>0</v>
      </c>
      <c r="JJ52" s="91">
        <f>+[1]Generation_Budget!IY233/0.16</f>
        <v>0</v>
      </c>
      <c r="JK52" s="91">
        <f>+[1]Generation_Budget!IZ233/0.16</f>
        <v>0</v>
      </c>
      <c r="JL52" s="91">
        <f>+[1]Generation_Budget!JA233/0.16</f>
        <v>0</v>
      </c>
      <c r="JM52" s="91">
        <f>+[1]Generation_Budget!JB233/0.16</f>
        <v>0</v>
      </c>
      <c r="JN52" s="91">
        <f>+[1]Generation_Budget!JC233/0.16</f>
        <v>0</v>
      </c>
      <c r="JO52" s="91">
        <f>+[1]Generation_Budget!JD233/0.16</f>
        <v>0</v>
      </c>
      <c r="JP52" s="91">
        <f>+[1]Generation_Budget!JE233/0.16</f>
        <v>0</v>
      </c>
      <c r="JQ52" s="91">
        <f>+[1]Generation_Budget!JF233/0.16</f>
        <v>0</v>
      </c>
      <c r="JR52" s="91">
        <f>+[1]Generation_Budget!JG233/0.16</f>
        <v>0</v>
      </c>
      <c r="JS52" s="91">
        <f>+[1]Generation_Budget!JH233/0.16</f>
        <v>0</v>
      </c>
      <c r="JT52" s="91">
        <f>+[1]Generation_Budget!JI233/0.16</f>
        <v>0</v>
      </c>
      <c r="JU52" s="91">
        <f>+[1]Generation_Budget!JJ233/0.16</f>
        <v>0</v>
      </c>
      <c r="JV52" s="91">
        <f>+[1]Generation_Budget!JK233/0.16</f>
        <v>0</v>
      </c>
      <c r="JW52" s="91">
        <f>+[1]Generation_Budget!JL233/0.16</f>
        <v>0</v>
      </c>
      <c r="JX52" s="91">
        <f>+[1]Generation_Budget!JM233/0.16</f>
        <v>0</v>
      </c>
      <c r="JY52" s="91">
        <f>+[1]Generation_Budget!JN233/0.16</f>
        <v>0</v>
      </c>
      <c r="JZ52" s="91">
        <f>+[1]Generation_Budget!JO233/0.16</f>
        <v>0</v>
      </c>
      <c r="KA52" s="91">
        <f>+[1]Generation_Budget!JP233/0.16</f>
        <v>0</v>
      </c>
      <c r="KB52" s="91">
        <f>+[1]Generation_Budget!JQ233/0.16</f>
        <v>0</v>
      </c>
      <c r="KC52" s="91">
        <f>+[1]Generation_Budget!JR233/0.16</f>
        <v>0</v>
      </c>
      <c r="KD52" s="91">
        <f>+[1]Generation_Budget!JS233/0.16</f>
        <v>0</v>
      </c>
      <c r="KE52" s="91">
        <f>+[1]Generation_Budget!JT233/0.16</f>
        <v>0</v>
      </c>
      <c r="KF52" s="91">
        <f>+[1]Generation_Budget!JU233/0.16</f>
        <v>0</v>
      </c>
      <c r="KG52" s="91">
        <f>+[1]Generation_Budget!JV233/0.16</f>
        <v>0</v>
      </c>
      <c r="KH52" s="91">
        <f>+[1]Generation_Budget!JW233/0.16</f>
        <v>0</v>
      </c>
      <c r="KI52" s="91">
        <f>+[1]Generation_Budget!JX233/0.16</f>
        <v>0</v>
      </c>
      <c r="KJ52" s="91">
        <f>+[1]Generation_Budget!JY233/0.16</f>
        <v>0</v>
      </c>
      <c r="KK52" s="91">
        <f>+[1]Generation_Budget!JZ233/0.16</f>
        <v>0</v>
      </c>
      <c r="KL52" s="91">
        <f>+[1]Generation_Budget!KA233/0.16</f>
        <v>0</v>
      </c>
      <c r="KM52" s="91">
        <f>+[1]Generation_Budget!KB233/0.16</f>
        <v>0</v>
      </c>
      <c r="KN52" s="91">
        <f>+[1]Generation_Budget!KC233/0.16</f>
        <v>0</v>
      </c>
      <c r="KO52" s="91">
        <f>+[1]Generation_Budget!KD233/0.16</f>
        <v>0</v>
      </c>
      <c r="KP52" s="91">
        <f>+[1]Generation_Budget!KE233/0.16</f>
        <v>0</v>
      </c>
      <c r="KQ52" s="91">
        <f>+[1]Generation_Budget!KF233/0.16</f>
        <v>0</v>
      </c>
      <c r="KR52" s="91">
        <f>+[1]Generation_Budget!KG233/0.16</f>
        <v>0</v>
      </c>
      <c r="KS52" s="91">
        <f>+[1]Generation_Budget!KH233/0.16</f>
        <v>0</v>
      </c>
      <c r="KT52" s="91">
        <f>+[1]Generation_Budget!KI233/0.16</f>
        <v>0</v>
      </c>
      <c r="KU52" s="91">
        <f>+[1]Generation_Budget!KJ233/0.16</f>
        <v>0</v>
      </c>
      <c r="KV52" s="91">
        <f>+[1]Generation_Budget!KK233/0.16</f>
        <v>0</v>
      </c>
      <c r="KW52" s="91">
        <f>+[1]Generation_Budget!KL233/0.16</f>
        <v>0</v>
      </c>
      <c r="KX52" s="91">
        <f>+[1]Generation_Budget!KM233/0.16</f>
        <v>0</v>
      </c>
      <c r="KY52" s="91">
        <f>+[1]Generation_Budget!KN233/0.16</f>
        <v>0</v>
      </c>
      <c r="KZ52" s="91">
        <f>+[1]Generation_Budget!KO233/0.16</f>
        <v>0</v>
      </c>
      <c r="LA52" s="91">
        <f>+[1]Generation_Budget!KP233/0.16</f>
        <v>0</v>
      </c>
      <c r="LB52" s="91">
        <f>+[1]Generation_Budget!KQ233/0.16</f>
        <v>0</v>
      </c>
      <c r="LC52" s="91">
        <f>+[1]Generation_Budget!KR233/0.16</f>
        <v>0</v>
      </c>
      <c r="LD52" s="91">
        <f>+[1]Generation_Budget!KS233/0.16</f>
        <v>0</v>
      </c>
      <c r="LE52" s="91">
        <f>+[1]Generation_Budget!KT233/0.16</f>
        <v>0</v>
      </c>
      <c r="LF52" s="91">
        <f>+[1]Generation_Budget!KU233/0.16</f>
        <v>0</v>
      </c>
      <c r="LG52" s="91">
        <f>+[1]Generation_Budget!KV233/0.16</f>
        <v>0</v>
      </c>
      <c r="LH52" s="91">
        <f>+[1]Generation_Budget!KW233/0.16</f>
        <v>0</v>
      </c>
      <c r="LI52" s="91">
        <f>+[1]Generation_Budget!KX233/0.16</f>
        <v>0</v>
      </c>
      <c r="LJ52" s="91">
        <f>+[1]Generation_Budget!KY233/0.16</f>
        <v>0</v>
      </c>
      <c r="LK52" s="91">
        <f>+[1]Generation_Budget!KZ233/0.16</f>
        <v>0</v>
      </c>
      <c r="LL52" s="91">
        <f>+[1]Generation_Budget!LA233/0.16</f>
        <v>0</v>
      </c>
      <c r="LM52" s="91">
        <f>+[1]Generation_Budget!LB233/0.16</f>
        <v>0</v>
      </c>
      <c r="LN52" s="91">
        <f>+[1]Generation_Budget!LC233/0.16</f>
        <v>0</v>
      </c>
      <c r="LO52" s="91">
        <f>+[1]Generation_Budget!LD233/0.16</f>
        <v>0</v>
      </c>
      <c r="LP52" s="91">
        <f>+[1]Generation_Budget!LE233/0.16</f>
        <v>0</v>
      </c>
      <c r="LQ52" s="91">
        <f>+[1]Generation_Budget!LF233/0.16</f>
        <v>0</v>
      </c>
      <c r="LR52" s="91">
        <f>+[1]Generation_Budget!LG233/0.16</f>
        <v>0</v>
      </c>
      <c r="LS52" s="91">
        <f>+[1]Generation_Budget!LH233/0.16</f>
        <v>0</v>
      </c>
      <c r="LT52" s="91">
        <f>+[1]Generation_Budget!LI233/0.16</f>
        <v>0</v>
      </c>
      <c r="LU52" s="91">
        <f>+[1]Generation_Budget!LJ233/0.16</f>
        <v>0</v>
      </c>
      <c r="LV52" s="91">
        <f>+[1]Generation_Budget!LK233/0.16</f>
        <v>0</v>
      </c>
      <c r="LW52" s="91">
        <f>+[1]Generation_Budget!LL233/0.16</f>
        <v>0</v>
      </c>
      <c r="LX52" s="91">
        <f>+[1]Generation_Budget!LM233/0.16</f>
        <v>0</v>
      </c>
      <c r="LY52" s="91">
        <f>+[1]Generation_Budget!LN233/0.16</f>
        <v>0</v>
      </c>
      <c r="LZ52" s="91">
        <f>+[1]Generation_Budget!LO233/0.16</f>
        <v>0</v>
      </c>
      <c r="MA52" s="91">
        <f>+[1]Generation_Budget!LP233/0.16</f>
        <v>0</v>
      </c>
      <c r="MB52" s="91">
        <f>+[1]Generation_Budget!LQ233/0.16</f>
        <v>0</v>
      </c>
      <c r="MC52" s="91">
        <f>+[1]Generation_Budget!LR233/0.16</f>
        <v>0</v>
      </c>
      <c r="MD52" s="91">
        <f>+[1]Generation_Budget!LS233/0.16</f>
        <v>0</v>
      </c>
      <c r="ME52" s="91">
        <f>+[1]Generation_Budget!LT233/0.16</f>
        <v>0</v>
      </c>
      <c r="MF52" s="91">
        <f>+[1]Generation_Budget!LU233/0.16</f>
        <v>0</v>
      </c>
      <c r="MG52" s="91">
        <f>+[1]Generation_Budget!LV233/0.16</f>
        <v>0</v>
      </c>
      <c r="MH52" s="91">
        <f>+[1]Generation_Budget!LW233/0.16</f>
        <v>0</v>
      </c>
      <c r="MI52" s="91">
        <f>+[1]Generation_Budget!LX233/0.16</f>
        <v>0</v>
      </c>
      <c r="MJ52" s="91">
        <f>+[1]Generation_Budget!LY233/0.16</f>
        <v>0</v>
      </c>
      <c r="MK52" s="91">
        <f>+[1]Generation_Budget!LZ233/0.16</f>
        <v>0</v>
      </c>
      <c r="ML52" s="91">
        <f>+[1]Generation_Budget!MA233/0.16</f>
        <v>0</v>
      </c>
      <c r="MM52" s="91">
        <f>+[1]Generation_Budget!MB233/0.16</f>
        <v>0</v>
      </c>
      <c r="MN52" s="91">
        <f>+[1]Generation_Budget!MC233/0.16</f>
        <v>0</v>
      </c>
      <c r="MO52" s="91">
        <f>+[1]Generation_Budget!MD233/0.16</f>
        <v>0</v>
      </c>
      <c r="MP52" s="91">
        <f>+[1]Generation_Budget!ME233/0.16</f>
        <v>0</v>
      </c>
      <c r="MQ52" s="91">
        <f>+[1]Generation_Budget!MF233/0.16</f>
        <v>0</v>
      </c>
      <c r="MR52" s="91">
        <f>+[1]Generation_Budget!MG233/0.16</f>
        <v>0</v>
      </c>
      <c r="MS52" s="91">
        <f>+[1]Generation_Budget!MH233/0.16</f>
        <v>0</v>
      </c>
      <c r="MT52" s="91">
        <f>+[1]Generation_Budget!MI233/0.16</f>
        <v>0</v>
      </c>
      <c r="MU52" s="91">
        <f>+[1]Generation_Budget!MJ233/0.16</f>
        <v>0</v>
      </c>
      <c r="MV52" s="91">
        <f>+[1]Generation_Budget!MK233/0.16</f>
        <v>0</v>
      </c>
      <c r="MW52" s="91">
        <f>+[1]Generation_Budget!ML233/0.16</f>
        <v>0</v>
      </c>
      <c r="MX52" s="91">
        <f>+[1]Generation_Budget!MM233/0.16</f>
        <v>0</v>
      </c>
      <c r="MY52" s="91">
        <f>+[1]Generation_Budget!MN233/0.16</f>
        <v>0</v>
      </c>
    </row>
    <row r="53" spans="1:363" x14ac:dyDescent="0.25">
      <c r="A53" s="175"/>
      <c r="B53" s="78" t="s">
        <v>367</v>
      </c>
      <c r="C53" s="4" t="s">
        <v>211</v>
      </c>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c r="CG53" s="91"/>
      <c r="CH53" s="91"/>
      <c r="CI53" s="91"/>
      <c r="CJ53" s="91"/>
      <c r="CK53" s="91"/>
      <c r="CL53" s="91"/>
      <c r="CM53" s="91"/>
      <c r="CN53" s="91"/>
      <c r="CO53" s="91"/>
      <c r="CP53" s="91"/>
      <c r="CQ53" s="91"/>
      <c r="CR53" s="91"/>
      <c r="CS53" s="91"/>
      <c r="CT53" s="91"/>
      <c r="CU53" s="91"/>
      <c r="CV53" s="91"/>
      <c r="CW53" s="91"/>
      <c r="CX53" s="91"/>
      <c r="CY53" s="91"/>
      <c r="CZ53" s="91"/>
      <c r="DA53" s="91"/>
      <c r="DB53" s="91"/>
      <c r="DC53" s="91"/>
      <c r="DD53" s="91"/>
      <c r="DE53" s="91"/>
      <c r="DF53" s="91"/>
      <c r="DG53" s="91"/>
      <c r="DH53" s="91"/>
      <c r="DI53" s="91"/>
      <c r="DJ53" s="91"/>
      <c r="DK53" s="91"/>
      <c r="DL53" s="91"/>
      <c r="DM53" s="91"/>
      <c r="DN53" s="91"/>
      <c r="DO53" s="91"/>
      <c r="DP53" s="91"/>
      <c r="DQ53" s="91"/>
      <c r="DR53" s="91"/>
      <c r="DS53" s="91"/>
      <c r="DT53" s="91"/>
      <c r="DU53" s="91"/>
      <c r="DV53" s="91"/>
      <c r="DW53" s="91"/>
      <c r="DX53" s="91"/>
      <c r="DY53" s="91"/>
      <c r="DZ53" s="91"/>
      <c r="EA53" s="91"/>
      <c r="EB53" s="91"/>
      <c r="EC53" s="91"/>
      <c r="ED53" s="91"/>
      <c r="EE53" s="91"/>
      <c r="EF53" s="91"/>
      <c r="EG53" s="91"/>
      <c r="EH53" s="91"/>
      <c r="EI53" s="91"/>
      <c r="EJ53" s="91"/>
      <c r="EK53" s="91"/>
      <c r="EL53" s="91"/>
      <c r="EM53" s="91"/>
      <c r="EN53" s="91"/>
      <c r="EO53" s="91"/>
      <c r="EP53" s="91"/>
      <c r="EQ53" s="91"/>
      <c r="ER53" s="91"/>
      <c r="ES53" s="91"/>
      <c r="ET53" s="91"/>
      <c r="EU53" s="91"/>
      <c r="EV53" s="91"/>
      <c r="EW53" s="91"/>
      <c r="EX53" s="91"/>
      <c r="EY53" s="91"/>
      <c r="EZ53" s="91"/>
      <c r="FA53" s="91"/>
      <c r="FB53" s="91"/>
      <c r="FC53" s="91"/>
      <c r="FD53" s="91"/>
      <c r="FE53" s="91"/>
      <c r="FF53" s="91"/>
      <c r="FG53" s="91"/>
      <c r="FH53" s="91"/>
      <c r="FI53" s="91"/>
      <c r="FJ53" s="91"/>
      <c r="FK53" s="91"/>
      <c r="FL53" s="91"/>
      <c r="FM53" s="91"/>
      <c r="FN53" s="91"/>
      <c r="FO53" s="91"/>
      <c r="FP53" s="91"/>
      <c r="FQ53" s="91"/>
      <c r="FR53" s="91"/>
      <c r="FS53" s="91"/>
      <c r="FT53" s="91"/>
      <c r="FU53" s="91"/>
      <c r="FV53" s="91"/>
      <c r="FW53" s="91"/>
      <c r="FX53" s="91"/>
      <c r="FY53" s="91"/>
      <c r="FZ53" s="91"/>
      <c r="GA53" s="91"/>
      <c r="GB53" s="91"/>
      <c r="GC53" s="91"/>
      <c r="GD53" s="91"/>
      <c r="GE53" s="91"/>
      <c r="GF53" s="91"/>
      <c r="GG53" s="91"/>
      <c r="GH53" s="91"/>
      <c r="GI53" s="91"/>
      <c r="GJ53" s="91"/>
      <c r="GK53" s="91"/>
      <c r="GL53" s="91"/>
      <c r="GM53" s="91"/>
      <c r="GN53" s="91"/>
      <c r="GO53" s="91"/>
      <c r="GP53" s="91"/>
      <c r="GQ53" s="91"/>
      <c r="GR53" s="91"/>
      <c r="GS53" s="91"/>
      <c r="GT53" s="91"/>
      <c r="GU53" s="91"/>
      <c r="GV53" s="91"/>
      <c r="GW53" s="91"/>
      <c r="GX53" s="91"/>
      <c r="GY53" s="91"/>
      <c r="GZ53" s="91"/>
      <c r="HA53" s="91"/>
      <c r="HB53" s="91"/>
      <c r="HC53" s="91"/>
      <c r="HD53" s="91"/>
      <c r="HE53" s="91"/>
      <c r="HF53" s="91"/>
      <c r="HG53" s="91"/>
      <c r="HH53" s="91"/>
      <c r="HI53" s="91"/>
      <c r="HJ53" s="91"/>
      <c r="HK53" s="91"/>
      <c r="HL53" s="91"/>
      <c r="HM53" s="91"/>
      <c r="HN53" s="91"/>
      <c r="HO53" s="91"/>
      <c r="HP53" s="91"/>
      <c r="HQ53" s="91"/>
      <c r="HR53" s="91"/>
      <c r="HS53" s="91"/>
      <c r="HT53" s="91"/>
      <c r="HU53" s="91"/>
      <c r="HV53" s="91"/>
      <c r="HW53" s="91"/>
      <c r="HX53" s="91"/>
      <c r="HY53" s="91"/>
      <c r="HZ53" s="91"/>
      <c r="IA53" s="91"/>
      <c r="IB53" s="91"/>
      <c r="IC53" s="91"/>
      <c r="ID53" s="91"/>
      <c r="IE53" s="91"/>
      <c r="IF53" s="91"/>
      <c r="IG53" s="91"/>
      <c r="IH53" s="91"/>
      <c r="II53" s="91"/>
      <c r="IJ53" s="91"/>
      <c r="IK53" s="91"/>
      <c r="IL53" s="91"/>
      <c r="IM53" s="91"/>
      <c r="IN53" s="91"/>
      <c r="IO53" s="91"/>
      <c r="IP53" s="91"/>
      <c r="IQ53" s="91"/>
      <c r="IR53" s="91"/>
      <c r="IS53" s="91"/>
      <c r="IT53" s="91"/>
      <c r="IU53" s="91"/>
      <c r="IV53" s="91"/>
      <c r="IW53" s="91"/>
      <c r="IX53" s="91"/>
      <c r="IY53" s="91"/>
      <c r="IZ53" s="91"/>
      <c r="JA53" s="91"/>
      <c r="JB53" s="91"/>
      <c r="JC53" s="91"/>
      <c r="JD53" s="91"/>
      <c r="JE53" s="91"/>
      <c r="JF53" s="91"/>
      <c r="JG53" s="91"/>
      <c r="JH53" s="91"/>
      <c r="JI53" s="91"/>
      <c r="JJ53" s="91"/>
      <c r="JK53" s="91"/>
      <c r="JL53" s="91"/>
      <c r="JM53" s="91"/>
      <c r="JN53" s="91"/>
      <c r="JO53" s="91"/>
      <c r="JP53" s="91"/>
      <c r="JQ53" s="91"/>
      <c r="JR53" s="91"/>
      <c r="JS53" s="91"/>
      <c r="JT53" s="91"/>
      <c r="JU53" s="91"/>
      <c r="JV53" s="91"/>
      <c r="JW53" s="91"/>
      <c r="JX53" s="91"/>
      <c r="JY53" s="91"/>
      <c r="JZ53" s="91"/>
      <c r="KA53" s="91"/>
      <c r="KB53" s="91"/>
      <c r="KC53" s="91"/>
      <c r="KD53" s="91"/>
      <c r="KE53" s="91"/>
      <c r="KF53" s="91"/>
      <c r="KG53" s="91"/>
      <c r="KH53" s="91"/>
      <c r="KI53" s="91"/>
      <c r="KJ53" s="91"/>
      <c r="KK53" s="91"/>
      <c r="KL53" s="91"/>
      <c r="KM53" s="91"/>
      <c r="KN53" s="91"/>
      <c r="KO53" s="91"/>
      <c r="KP53" s="91"/>
      <c r="KQ53" s="91"/>
      <c r="KR53" s="91"/>
      <c r="KS53" s="91"/>
      <c r="KT53" s="91"/>
      <c r="KU53" s="91"/>
      <c r="KV53" s="91"/>
      <c r="KW53" s="91"/>
      <c r="KX53" s="91"/>
      <c r="KY53" s="91"/>
      <c r="KZ53" s="91"/>
      <c r="LA53" s="91"/>
      <c r="LB53" s="91"/>
      <c r="LC53" s="91"/>
      <c r="LD53" s="91"/>
      <c r="LE53" s="91"/>
      <c r="LF53" s="91"/>
      <c r="LG53" s="91"/>
      <c r="LH53" s="91"/>
      <c r="LI53" s="91"/>
      <c r="LJ53" s="91"/>
      <c r="LK53" s="91"/>
      <c r="LL53" s="91"/>
      <c r="LM53" s="91"/>
      <c r="LN53" s="91"/>
      <c r="LO53" s="91"/>
      <c r="LP53" s="91"/>
      <c r="LQ53" s="91"/>
      <c r="LR53" s="91"/>
      <c r="LS53" s="91"/>
      <c r="LT53" s="91"/>
      <c r="LU53" s="91"/>
      <c r="LV53" s="91"/>
      <c r="LW53" s="91"/>
      <c r="LX53" s="91"/>
      <c r="LY53" s="91"/>
      <c r="LZ53" s="91"/>
      <c r="MA53" s="91"/>
      <c r="MB53" s="91"/>
      <c r="MC53" s="91"/>
      <c r="MD53" s="91"/>
      <c r="ME53" s="91"/>
      <c r="MF53" s="91"/>
      <c r="MG53" s="91"/>
      <c r="MH53" s="91"/>
      <c r="MI53" s="91"/>
      <c r="MJ53" s="91"/>
      <c r="MK53" s="91"/>
      <c r="ML53" s="91"/>
      <c r="MM53" s="91"/>
      <c r="MN53" s="91"/>
      <c r="MO53" s="91"/>
      <c r="MP53" s="91"/>
      <c r="MQ53" s="91"/>
      <c r="MR53" s="91"/>
      <c r="MS53" s="91"/>
      <c r="MT53" s="91"/>
      <c r="MU53" s="91"/>
      <c r="MV53" s="91"/>
      <c r="MW53" s="91"/>
      <c r="MX53" s="91"/>
      <c r="MY53" s="91"/>
    </row>
    <row r="54" spans="1:363" x14ac:dyDescent="0.25">
      <c r="A54" s="175"/>
      <c r="B54" s="78" t="s">
        <v>214</v>
      </c>
      <c r="C54" s="9" t="s">
        <v>213</v>
      </c>
      <c r="D54" s="91">
        <f>[1]Generation_Budget!$E$281</f>
        <v>1.4661E-2</v>
      </c>
      <c r="E54" s="91">
        <f>[1]Generation_Budget!$E$281</f>
        <v>1.4661E-2</v>
      </c>
      <c r="F54" s="91">
        <f>[1]Generation_Budget!$E$281</f>
        <v>1.4661E-2</v>
      </c>
      <c r="G54" s="91">
        <f>[1]Generation_Budget!$E$281</f>
        <v>1.4661E-2</v>
      </c>
      <c r="H54" s="91">
        <f>[1]Generation_Budget!$E$281</f>
        <v>1.4661E-2</v>
      </c>
      <c r="I54" s="91">
        <f>[1]Generation_Budget!$E$281</f>
        <v>1.4661E-2</v>
      </c>
      <c r="J54" s="91">
        <f>[1]Generation_Budget!$E$281</f>
        <v>1.4661E-2</v>
      </c>
      <c r="K54" s="91">
        <f>[1]Generation_Budget!$E$281</f>
        <v>1.4661E-2</v>
      </c>
      <c r="L54" s="91">
        <f>[1]Generation_Budget!$E$281</f>
        <v>1.4661E-2</v>
      </c>
      <c r="M54" s="91">
        <f>[1]Generation_Budget!$E$281</f>
        <v>1.4661E-2</v>
      </c>
      <c r="N54" s="91">
        <f>[1]Generation_Budget!$E$281</f>
        <v>1.4661E-2</v>
      </c>
      <c r="O54" s="91">
        <f>[1]Generation_Budget!$E$281</f>
        <v>1.4661E-2</v>
      </c>
      <c r="P54" s="91">
        <f>[1]Generation_Budget!$E$281</f>
        <v>1.4661E-2</v>
      </c>
      <c r="Q54" s="91">
        <f>[1]Generation_Budget!$E$281</f>
        <v>1.4661E-2</v>
      </c>
      <c r="R54" s="91">
        <f>[1]Generation_Budget!$E$281</f>
        <v>1.4661E-2</v>
      </c>
      <c r="S54" s="91">
        <f>[1]Generation_Budget!$E$281</f>
        <v>1.4661E-2</v>
      </c>
      <c r="T54" s="91">
        <f>[1]Generation_Budget!$E$281</f>
        <v>1.4661E-2</v>
      </c>
      <c r="U54" s="91">
        <f>[1]Generation_Budget!$E$281</f>
        <v>1.4661E-2</v>
      </c>
      <c r="V54" s="91">
        <f>[1]Generation_Budget!$E$281</f>
        <v>1.4661E-2</v>
      </c>
      <c r="W54" s="91">
        <f>[1]Generation_Budget!$E$281</f>
        <v>1.4661E-2</v>
      </c>
      <c r="X54" s="91">
        <f>[1]Generation_Budget!$E$281</f>
        <v>1.4661E-2</v>
      </c>
      <c r="Y54" s="91">
        <f>[1]Generation_Budget!$E$281</f>
        <v>1.4661E-2</v>
      </c>
      <c r="Z54" s="91">
        <f>[1]Generation_Budget!$E$281</f>
        <v>1.4661E-2</v>
      </c>
      <c r="AA54" s="91">
        <f>[1]Generation_Budget!$E$281</f>
        <v>1.4661E-2</v>
      </c>
      <c r="AB54" s="91">
        <f>[1]Generation_Budget!$E$281</f>
        <v>1.4661E-2</v>
      </c>
      <c r="AC54" s="91">
        <f>[1]Generation_Budget!$E$281</f>
        <v>1.4661E-2</v>
      </c>
      <c r="AD54" s="91">
        <f>[1]Generation_Budget!$E$281</f>
        <v>1.4661E-2</v>
      </c>
      <c r="AE54" s="91">
        <f>[1]Generation_Budget!$E$281</f>
        <v>1.4661E-2</v>
      </c>
      <c r="AF54" s="91">
        <f>[1]Generation_Budget!$E$281</f>
        <v>1.4661E-2</v>
      </c>
      <c r="AG54" s="91">
        <f>[1]Generation_Budget!$E$281</f>
        <v>1.4661E-2</v>
      </c>
      <c r="AH54" s="91">
        <f>[1]Generation_Budget!$E$281</f>
        <v>1.4661E-2</v>
      </c>
      <c r="AI54" s="91">
        <f>[1]Generation_Budget!$E$281</f>
        <v>1.4661E-2</v>
      </c>
      <c r="AJ54" s="91">
        <f>[1]Generation_Budget!$E$281</f>
        <v>1.4661E-2</v>
      </c>
      <c r="AK54" s="91">
        <f>[1]Generation_Budget!$E$281</f>
        <v>1.4661E-2</v>
      </c>
      <c r="AL54" s="91">
        <f>[1]Generation_Budget!$E$281</f>
        <v>1.4661E-2</v>
      </c>
      <c r="AM54" s="91">
        <f>[1]Generation_Budget!$E$281</f>
        <v>1.4661E-2</v>
      </c>
      <c r="AN54" s="91">
        <f>[1]Generation_Budget!$E$281</f>
        <v>1.4661E-2</v>
      </c>
      <c r="AO54" s="91">
        <f>[1]Generation_Budget!$E$281</f>
        <v>1.4661E-2</v>
      </c>
      <c r="AP54" s="91">
        <f>[1]Generation_Budget!$E$281</f>
        <v>1.4661E-2</v>
      </c>
      <c r="AQ54" s="91">
        <f>[1]Generation_Budget!$E$281</f>
        <v>1.4661E-2</v>
      </c>
      <c r="AR54" s="91">
        <f>[1]Generation_Budget!$E$281</f>
        <v>1.4661E-2</v>
      </c>
      <c r="AS54" s="91">
        <f>[1]Generation_Budget!$E$281</f>
        <v>1.4661E-2</v>
      </c>
      <c r="AT54" s="91">
        <f>[1]Generation_Budget!$E$281</f>
        <v>1.4661E-2</v>
      </c>
      <c r="AU54" s="91">
        <f>[1]Generation_Budget!$E$281</f>
        <v>1.4661E-2</v>
      </c>
      <c r="AV54" s="91">
        <f>[1]Generation_Budget!$E$281</f>
        <v>1.4661E-2</v>
      </c>
      <c r="AW54" s="91">
        <f>[1]Generation_Budget!$E$281</f>
        <v>1.4661E-2</v>
      </c>
      <c r="AX54" s="91">
        <f>[1]Generation_Budget!$E$281</f>
        <v>1.4661E-2</v>
      </c>
      <c r="AY54" s="91">
        <f>[1]Generation_Budget!$E$281</f>
        <v>1.4661E-2</v>
      </c>
      <c r="AZ54" s="91">
        <f>[1]Generation_Budget!$E$281</f>
        <v>1.4661E-2</v>
      </c>
      <c r="BA54" s="91">
        <f>[1]Generation_Budget!$E$281</f>
        <v>1.4661E-2</v>
      </c>
      <c r="BB54" s="91">
        <f>[1]Generation_Budget!$E$281</f>
        <v>1.4661E-2</v>
      </c>
      <c r="BC54" s="91">
        <f>[1]Generation_Budget!$E$281</f>
        <v>1.4661E-2</v>
      </c>
      <c r="BD54" s="91">
        <f>[1]Generation_Budget!$E$281</f>
        <v>1.4661E-2</v>
      </c>
      <c r="BE54" s="91">
        <f>[1]Generation_Budget!$E$281</f>
        <v>1.4661E-2</v>
      </c>
      <c r="BF54" s="91">
        <f>[1]Generation_Budget!$E$281</f>
        <v>1.4661E-2</v>
      </c>
      <c r="BG54" s="91">
        <f>[1]Generation_Budget!$E$281</f>
        <v>1.4661E-2</v>
      </c>
      <c r="BH54" s="91">
        <f>[1]Generation_Budget!$E$281</f>
        <v>1.4661E-2</v>
      </c>
      <c r="BI54" s="91">
        <f>[1]Generation_Budget!$E$281</f>
        <v>1.4661E-2</v>
      </c>
      <c r="BJ54" s="91">
        <f>[1]Generation_Budget!$E$281</f>
        <v>1.4661E-2</v>
      </c>
      <c r="BK54" s="91">
        <f>[1]Generation_Budget!$E$281</f>
        <v>1.4661E-2</v>
      </c>
      <c r="BL54" s="91">
        <f>[1]Generation_Budget!$E$281</f>
        <v>1.4661E-2</v>
      </c>
      <c r="BM54" s="91">
        <f>[1]Generation_Budget!$E$281</f>
        <v>1.4661E-2</v>
      </c>
      <c r="BN54" s="91">
        <f>[1]Generation_Budget!$E$281</f>
        <v>1.4661E-2</v>
      </c>
      <c r="BO54" s="91">
        <f>[1]Generation_Budget!$E$281</f>
        <v>1.4661E-2</v>
      </c>
      <c r="BP54" s="91">
        <f>[1]Generation_Budget!$E$281</f>
        <v>1.4661E-2</v>
      </c>
      <c r="BQ54" s="91">
        <f>[1]Generation_Budget!$E$281</f>
        <v>1.4661E-2</v>
      </c>
      <c r="BR54" s="91">
        <f>[1]Generation_Budget!$E$281</f>
        <v>1.4661E-2</v>
      </c>
      <c r="BS54" s="91">
        <f>[1]Generation_Budget!$E$281</f>
        <v>1.4661E-2</v>
      </c>
      <c r="BT54" s="91">
        <f>[1]Generation_Budget!$E$281</f>
        <v>1.4661E-2</v>
      </c>
      <c r="BU54" s="91">
        <f>[1]Generation_Budget!$E$281</f>
        <v>1.4661E-2</v>
      </c>
      <c r="BV54" s="91">
        <f>[1]Generation_Budget!$E$281</f>
        <v>1.4661E-2</v>
      </c>
      <c r="BW54" s="91">
        <f>[1]Generation_Budget!$E$281</f>
        <v>1.4661E-2</v>
      </c>
      <c r="BX54" s="91">
        <f>[1]Generation_Budget!$E$281</f>
        <v>1.4661E-2</v>
      </c>
      <c r="BY54" s="91">
        <f>[1]Generation_Budget!$E$281</f>
        <v>1.4661E-2</v>
      </c>
      <c r="BZ54" s="91">
        <f>[1]Generation_Budget!$E$281</f>
        <v>1.4661E-2</v>
      </c>
      <c r="CA54" s="91">
        <f>[1]Generation_Budget!$E$281</f>
        <v>1.4661E-2</v>
      </c>
      <c r="CB54" s="91">
        <f>[1]Generation_Budget!$E$281</f>
        <v>1.4661E-2</v>
      </c>
      <c r="CC54" s="91">
        <f>[1]Generation_Budget!$E$281</f>
        <v>1.4661E-2</v>
      </c>
      <c r="CD54" s="91">
        <f>[1]Generation_Budget!$E$281</f>
        <v>1.4661E-2</v>
      </c>
      <c r="CE54" s="91">
        <f>[1]Generation_Budget!$E$281</f>
        <v>1.4661E-2</v>
      </c>
      <c r="CF54" s="91">
        <f>[1]Generation_Budget!$E$281</f>
        <v>1.4661E-2</v>
      </c>
      <c r="CG54" s="91">
        <f>[1]Generation_Budget!$E$281</f>
        <v>1.4661E-2</v>
      </c>
      <c r="CH54" s="91">
        <f>[1]Generation_Budget!$E$281</f>
        <v>1.4661E-2</v>
      </c>
      <c r="CI54" s="91">
        <f>[1]Generation_Budget!$E$281</f>
        <v>1.4661E-2</v>
      </c>
      <c r="CJ54" s="91">
        <f>[1]Generation_Budget!$E$281</f>
        <v>1.4661E-2</v>
      </c>
      <c r="CK54" s="91">
        <f>[1]Generation_Budget!$E$281</f>
        <v>1.4661E-2</v>
      </c>
      <c r="CL54" s="91">
        <f>[1]Generation_Budget!$E$281</f>
        <v>1.4661E-2</v>
      </c>
      <c r="CM54" s="91">
        <f>[1]Generation_Budget!$E$281</f>
        <v>1.4661E-2</v>
      </c>
      <c r="CN54" s="91">
        <f>[1]Generation_Budget!$E$281</f>
        <v>1.4661E-2</v>
      </c>
      <c r="CO54" s="91">
        <f>[1]Generation_Budget!$E$281</f>
        <v>1.4661E-2</v>
      </c>
      <c r="CP54" s="91">
        <f>[1]Generation_Budget!$E$281</f>
        <v>1.4661E-2</v>
      </c>
      <c r="CQ54" s="91">
        <f>[1]Generation_Budget!$E$281</f>
        <v>1.4661E-2</v>
      </c>
      <c r="CR54" s="91">
        <f>[1]Generation_Budget!$E$281</f>
        <v>1.4661E-2</v>
      </c>
      <c r="CS54" s="91">
        <f>[1]Generation_Budget!$E$281</f>
        <v>1.4661E-2</v>
      </c>
      <c r="CT54" s="91">
        <f>[1]Generation_Budget!$E$281</f>
        <v>1.4661E-2</v>
      </c>
      <c r="CU54" s="91">
        <f>[1]Generation_Budget!$E$281</f>
        <v>1.4661E-2</v>
      </c>
      <c r="CV54" s="91">
        <f>[1]Generation_Budget!$E$281</f>
        <v>1.4661E-2</v>
      </c>
      <c r="CW54" s="91">
        <f>[1]Generation_Budget!$E$281</f>
        <v>1.4661E-2</v>
      </c>
      <c r="CX54" s="91">
        <f>[1]Generation_Budget!$E$281</f>
        <v>1.4661E-2</v>
      </c>
      <c r="CY54" s="91">
        <f>[1]Generation_Budget!$E$281</f>
        <v>1.4661E-2</v>
      </c>
      <c r="CZ54" s="91">
        <f>[1]Generation_Budget!$E$281</f>
        <v>1.4661E-2</v>
      </c>
      <c r="DA54" s="91">
        <f>[1]Generation_Budget!$E$281</f>
        <v>1.4661E-2</v>
      </c>
      <c r="DB54" s="91">
        <f>[1]Generation_Budget!$E$281</f>
        <v>1.4661E-2</v>
      </c>
      <c r="DC54" s="91">
        <f>[1]Generation_Budget!$E$281</f>
        <v>1.4661E-2</v>
      </c>
      <c r="DD54" s="91">
        <f>[1]Generation_Budget!$E$281</f>
        <v>1.4661E-2</v>
      </c>
      <c r="DE54" s="91">
        <f>[1]Generation_Budget!$E$281</f>
        <v>1.4661E-2</v>
      </c>
      <c r="DF54" s="91">
        <f>[1]Generation_Budget!$E$281</f>
        <v>1.4661E-2</v>
      </c>
      <c r="DG54" s="91">
        <f>[1]Generation_Budget!$E$281</f>
        <v>1.4661E-2</v>
      </c>
      <c r="DH54" s="91">
        <f>[1]Generation_Budget!$E$281</f>
        <v>1.4661E-2</v>
      </c>
      <c r="DI54" s="91">
        <f>[1]Generation_Budget!$E$281</f>
        <v>1.4661E-2</v>
      </c>
      <c r="DJ54" s="91">
        <f>[1]Generation_Budget!$E$281</f>
        <v>1.4661E-2</v>
      </c>
      <c r="DK54" s="91">
        <f>[1]Generation_Budget!$E$281</f>
        <v>1.4661E-2</v>
      </c>
      <c r="DL54" s="91">
        <f>[1]Generation_Budget!$E$281</f>
        <v>1.4661E-2</v>
      </c>
      <c r="DM54" s="91">
        <f>[1]Generation_Budget!$E$281</f>
        <v>1.4661E-2</v>
      </c>
      <c r="DN54" s="91">
        <f>[1]Generation_Budget!$E$281</f>
        <v>1.4661E-2</v>
      </c>
      <c r="DO54" s="91">
        <f>[1]Generation_Budget!$E$281</f>
        <v>1.4661E-2</v>
      </c>
      <c r="DP54" s="91">
        <f>[1]Generation_Budget!$E$281</f>
        <v>1.4661E-2</v>
      </c>
      <c r="DQ54" s="91">
        <f>[1]Generation_Budget!$E$281</f>
        <v>1.4661E-2</v>
      </c>
      <c r="DR54" s="91">
        <f>[1]Generation_Budget!$E$281</f>
        <v>1.4661E-2</v>
      </c>
      <c r="DS54" s="91">
        <f>[1]Generation_Budget!$E$281</f>
        <v>1.4661E-2</v>
      </c>
      <c r="DT54" s="91">
        <f>[1]Generation_Budget!$E$281</f>
        <v>1.4661E-2</v>
      </c>
      <c r="DU54" s="91">
        <f>[1]Generation_Budget!$E$281</f>
        <v>1.4661E-2</v>
      </c>
      <c r="DV54" s="91">
        <f>[1]Generation_Budget!$E$281</f>
        <v>1.4661E-2</v>
      </c>
      <c r="DW54" s="91">
        <f>[1]Generation_Budget!$E$281</f>
        <v>1.4661E-2</v>
      </c>
      <c r="DX54" s="91">
        <f>[1]Generation_Budget!$E$281</f>
        <v>1.4661E-2</v>
      </c>
      <c r="DY54" s="91">
        <f>[1]Generation_Budget!$E$281</f>
        <v>1.4661E-2</v>
      </c>
      <c r="DZ54" s="91">
        <f>[1]Generation_Budget!$E$281</f>
        <v>1.4661E-2</v>
      </c>
      <c r="EA54" s="91">
        <f>[1]Generation_Budget!$E$281</f>
        <v>1.4661E-2</v>
      </c>
      <c r="EB54" s="91">
        <f>[1]Generation_Budget!$E$281</f>
        <v>1.4661E-2</v>
      </c>
      <c r="EC54" s="91">
        <f>[1]Generation_Budget!$E$281</f>
        <v>1.4661E-2</v>
      </c>
      <c r="ED54" s="91">
        <f>[1]Generation_Budget!$E$281</f>
        <v>1.4661E-2</v>
      </c>
      <c r="EE54" s="91">
        <f>[1]Generation_Budget!$E$281</f>
        <v>1.4661E-2</v>
      </c>
      <c r="EF54" s="91">
        <f>[1]Generation_Budget!$E$281</f>
        <v>1.4661E-2</v>
      </c>
      <c r="EG54" s="91">
        <f>[1]Generation_Budget!$E$281</f>
        <v>1.4661E-2</v>
      </c>
      <c r="EH54" s="91">
        <f>[1]Generation_Budget!$E$281</f>
        <v>1.4661E-2</v>
      </c>
      <c r="EI54" s="91">
        <f>[1]Generation_Budget!$E$281</f>
        <v>1.4661E-2</v>
      </c>
      <c r="EJ54" s="91">
        <f>[1]Generation_Budget!$E$281</f>
        <v>1.4661E-2</v>
      </c>
      <c r="EK54" s="91">
        <f>[1]Generation_Budget!$E$281</f>
        <v>1.4661E-2</v>
      </c>
      <c r="EL54" s="91">
        <f>[1]Generation_Budget!$E$281</f>
        <v>1.4661E-2</v>
      </c>
      <c r="EM54" s="91">
        <f>[1]Generation_Budget!$E$281</f>
        <v>1.4661E-2</v>
      </c>
      <c r="EN54" s="91">
        <f>[1]Generation_Budget!$E$281</f>
        <v>1.4661E-2</v>
      </c>
      <c r="EO54" s="91">
        <f>[1]Generation_Budget!$E$281</f>
        <v>1.4661E-2</v>
      </c>
      <c r="EP54" s="91">
        <f>[1]Generation_Budget!$E$281</f>
        <v>1.4661E-2</v>
      </c>
      <c r="EQ54" s="91">
        <f>[1]Generation_Budget!$E$281</f>
        <v>1.4661E-2</v>
      </c>
      <c r="ER54" s="91">
        <f>[1]Generation_Budget!$E$281</f>
        <v>1.4661E-2</v>
      </c>
      <c r="ES54" s="91">
        <f>[1]Generation_Budget!$E$281</f>
        <v>1.4661E-2</v>
      </c>
      <c r="ET54" s="91">
        <f>[1]Generation_Budget!$E$281</f>
        <v>1.4661E-2</v>
      </c>
      <c r="EU54" s="91">
        <f>[1]Generation_Budget!$E$281</f>
        <v>1.4661E-2</v>
      </c>
      <c r="EV54" s="91">
        <f>[1]Generation_Budget!$E$281</f>
        <v>1.4661E-2</v>
      </c>
      <c r="EW54" s="91">
        <f>[1]Generation_Budget!$E$281</f>
        <v>1.4661E-2</v>
      </c>
      <c r="EX54" s="91">
        <f>[1]Generation_Budget!$E$281</f>
        <v>1.4661E-2</v>
      </c>
      <c r="EY54" s="91">
        <f>[1]Generation_Budget!$E$281</f>
        <v>1.4661E-2</v>
      </c>
      <c r="EZ54" s="91">
        <f>[1]Generation_Budget!$E$281</f>
        <v>1.4661E-2</v>
      </c>
      <c r="FA54" s="91">
        <f>[1]Generation_Budget!$E$281</f>
        <v>1.4661E-2</v>
      </c>
      <c r="FB54" s="91">
        <f>[1]Generation_Budget!$E$281</f>
        <v>1.4661E-2</v>
      </c>
      <c r="FC54" s="91">
        <f>[1]Generation_Budget!$E$281</f>
        <v>1.4661E-2</v>
      </c>
      <c r="FD54" s="91">
        <f>[1]Generation_Budget!$E$281</f>
        <v>1.4661E-2</v>
      </c>
      <c r="FE54" s="91">
        <f>[1]Generation_Budget!$E$281</f>
        <v>1.4661E-2</v>
      </c>
      <c r="FF54" s="91">
        <f>[1]Generation_Budget!$E$281</f>
        <v>1.4661E-2</v>
      </c>
      <c r="FG54" s="91">
        <f>[1]Generation_Budget!$E$281</f>
        <v>1.4661E-2</v>
      </c>
      <c r="FH54" s="91">
        <f>[1]Generation_Budget!$E$281</f>
        <v>1.4661E-2</v>
      </c>
      <c r="FI54" s="91">
        <f>[1]Generation_Budget!$E$281</f>
        <v>1.4661E-2</v>
      </c>
      <c r="FJ54" s="91">
        <f>[1]Generation_Budget!$E$281</f>
        <v>1.4661E-2</v>
      </c>
      <c r="FK54" s="91">
        <f>[1]Generation_Budget!$E$281</f>
        <v>1.4661E-2</v>
      </c>
      <c r="FL54" s="91">
        <f>[1]Generation_Budget!$E$281</f>
        <v>1.4661E-2</v>
      </c>
      <c r="FM54" s="91">
        <f>[1]Generation_Budget!$E$281</f>
        <v>1.4661E-2</v>
      </c>
      <c r="FN54" s="91">
        <f>[1]Generation_Budget!$E$281</f>
        <v>1.4661E-2</v>
      </c>
      <c r="FO54" s="91">
        <f>[1]Generation_Budget!$E$281</f>
        <v>1.4661E-2</v>
      </c>
      <c r="FP54" s="91">
        <f>[1]Generation_Budget!$E$281</f>
        <v>1.4661E-2</v>
      </c>
      <c r="FQ54" s="91">
        <f>[1]Generation_Budget!$E$281</f>
        <v>1.4661E-2</v>
      </c>
      <c r="FR54" s="91">
        <f>[1]Generation_Budget!$E$281</f>
        <v>1.4661E-2</v>
      </c>
      <c r="FS54" s="91">
        <f>[1]Generation_Budget!$E$281</f>
        <v>1.4661E-2</v>
      </c>
      <c r="FT54" s="91">
        <f>[1]Generation_Budget!$E$281</f>
        <v>1.4661E-2</v>
      </c>
      <c r="FU54" s="91">
        <f>[1]Generation_Budget!$E$281</f>
        <v>1.4661E-2</v>
      </c>
      <c r="FV54" s="91">
        <f>[1]Generation_Budget!$E$281</f>
        <v>1.4661E-2</v>
      </c>
      <c r="FW54" s="91">
        <f>[1]Generation_Budget!$E$281</f>
        <v>1.4661E-2</v>
      </c>
      <c r="FX54" s="91">
        <f>[1]Generation_Budget!$E$281</f>
        <v>1.4661E-2</v>
      </c>
      <c r="FY54" s="91">
        <f>[1]Generation_Budget!$E$281</f>
        <v>1.4661E-2</v>
      </c>
      <c r="FZ54" s="91">
        <f>[1]Generation_Budget!$E$281</f>
        <v>1.4661E-2</v>
      </c>
      <c r="GA54" s="91">
        <f>[1]Generation_Budget!$E$281</f>
        <v>1.4661E-2</v>
      </c>
      <c r="GB54" s="91">
        <f>[1]Generation_Budget!$E$281</f>
        <v>1.4661E-2</v>
      </c>
      <c r="GC54" s="91">
        <f>[1]Generation_Budget!$E$281</f>
        <v>1.4661E-2</v>
      </c>
      <c r="GD54" s="91">
        <f>[1]Generation_Budget!$E$281</f>
        <v>1.4661E-2</v>
      </c>
      <c r="GE54" s="91">
        <f>[1]Generation_Budget!$E$281</f>
        <v>1.4661E-2</v>
      </c>
      <c r="GF54" s="91">
        <f>[1]Generation_Budget!$E$281</f>
        <v>1.4661E-2</v>
      </c>
      <c r="GG54" s="91">
        <f>[1]Generation_Budget!$E$281</f>
        <v>1.4661E-2</v>
      </c>
      <c r="GH54" s="91">
        <f>[1]Generation_Budget!$E$281</f>
        <v>1.4661E-2</v>
      </c>
      <c r="GI54" s="91">
        <f>[1]Generation_Budget!$E$281</f>
        <v>1.4661E-2</v>
      </c>
      <c r="GJ54" s="91">
        <f>[1]Generation_Budget!$E$281</f>
        <v>1.4661E-2</v>
      </c>
      <c r="GK54" s="91">
        <f>[1]Generation_Budget!$E$281</f>
        <v>1.4661E-2</v>
      </c>
      <c r="GL54" s="91">
        <f>[1]Generation_Budget!$E$281</f>
        <v>1.4661E-2</v>
      </c>
      <c r="GM54" s="91">
        <f>[1]Generation_Budget!$E$281</f>
        <v>1.4661E-2</v>
      </c>
      <c r="GN54" s="91">
        <f>[1]Generation_Budget!$E$281</f>
        <v>1.4661E-2</v>
      </c>
      <c r="GO54" s="91">
        <f>[1]Generation_Budget!$E$281</f>
        <v>1.4661E-2</v>
      </c>
      <c r="GP54" s="91">
        <f>[1]Generation_Budget!$E$281</f>
        <v>1.4661E-2</v>
      </c>
      <c r="GQ54" s="91">
        <f>[1]Generation_Budget!$E$281</f>
        <v>1.4661E-2</v>
      </c>
      <c r="GR54" s="91">
        <f>[1]Generation_Budget!$E$281</f>
        <v>1.4661E-2</v>
      </c>
      <c r="GS54" s="91">
        <f>[1]Generation_Budget!$E$281</f>
        <v>1.4661E-2</v>
      </c>
      <c r="GT54" s="91">
        <f>[1]Generation_Budget!$E$281</f>
        <v>1.4661E-2</v>
      </c>
      <c r="GU54" s="91">
        <f>[1]Generation_Budget!$E$281</f>
        <v>1.4661E-2</v>
      </c>
      <c r="GV54" s="91">
        <f>[1]Generation_Budget!$E$281</f>
        <v>1.4661E-2</v>
      </c>
      <c r="GW54" s="91">
        <f>[1]Generation_Budget!$E$281</f>
        <v>1.4661E-2</v>
      </c>
      <c r="GX54" s="91">
        <f>[1]Generation_Budget!$E$281</f>
        <v>1.4661E-2</v>
      </c>
      <c r="GY54" s="91">
        <f>[1]Generation_Budget!$E$281</f>
        <v>1.4661E-2</v>
      </c>
      <c r="GZ54" s="91">
        <f>[1]Generation_Budget!$E$281</f>
        <v>1.4661E-2</v>
      </c>
      <c r="HA54" s="91">
        <f>[1]Generation_Budget!$E$281</f>
        <v>1.4661E-2</v>
      </c>
      <c r="HB54" s="91">
        <f>[1]Generation_Budget!$E$281</f>
        <v>1.4661E-2</v>
      </c>
      <c r="HC54" s="91">
        <f>[1]Generation_Budget!$E$281</f>
        <v>1.4661E-2</v>
      </c>
      <c r="HD54" s="91">
        <f>[1]Generation_Budget!$E$281</f>
        <v>1.4661E-2</v>
      </c>
      <c r="HE54" s="91">
        <f>[1]Generation_Budget!$E$281</f>
        <v>1.4661E-2</v>
      </c>
      <c r="HF54" s="91">
        <f>[1]Generation_Budget!$E$281</f>
        <v>1.4661E-2</v>
      </c>
      <c r="HG54" s="91">
        <f>[1]Generation_Budget!$E$281</f>
        <v>1.4661E-2</v>
      </c>
      <c r="HH54" s="91">
        <f>[1]Generation_Budget!$E$281</f>
        <v>1.4661E-2</v>
      </c>
      <c r="HI54" s="91">
        <f>[1]Generation_Budget!$E$281</f>
        <v>1.4661E-2</v>
      </c>
      <c r="HJ54" s="91">
        <f>[1]Generation_Budget!$E$281</f>
        <v>1.4661E-2</v>
      </c>
      <c r="HK54" s="91">
        <f>[1]Generation_Budget!$E$281</f>
        <v>1.4661E-2</v>
      </c>
      <c r="HL54" s="91">
        <f>[1]Generation_Budget!$E$281</f>
        <v>1.4661E-2</v>
      </c>
      <c r="HM54" s="91">
        <f>[1]Generation_Budget!$E$281</f>
        <v>1.4661E-2</v>
      </c>
      <c r="HN54" s="91">
        <f>[1]Generation_Budget!$E$281</f>
        <v>1.4661E-2</v>
      </c>
      <c r="HO54" s="91">
        <f>[1]Generation_Budget!$E$281</f>
        <v>1.4661E-2</v>
      </c>
      <c r="HP54" s="91">
        <f>[1]Generation_Budget!$E$281</f>
        <v>1.4661E-2</v>
      </c>
      <c r="HQ54" s="91">
        <f>[1]Generation_Budget!$E$281</f>
        <v>1.4661E-2</v>
      </c>
      <c r="HR54" s="91">
        <f>[1]Generation_Budget!$E$281</f>
        <v>1.4661E-2</v>
      </c>
      <c r="HS54" s="91">
        <f>[1]Generation_Budget!$E$281</f>
        <v>1.4661E-2</v>
      </c>
      <c r="HT54" s="91">
        <f>[1]Generation_Budget!$E$281</f>
        <v>1.4661E-2</v>
      </c>
      <c r="HU54" s="91">
        <f>[1]Generation_Budget!$E$281</f>
        <v>1.4661E-2</v>
      </c>
      <c r="HV54" s="91">
        <f>[1]Generation_Budget!$E$281</f>
        <v>1.4661E-2</v>
      </c>
      <c r="HW54" s="91">
        <f>[1]Generation_Budget!$E$281</f>
        <v>1.4661E-2</v>
      </c>
      <c r="HX54" s="91">
        <f>[1]Generation_Budget!$E$281</f>
        <v>1.4661E-2</v>
      </c>
      <c r="HY54" s="91">
        <f>[1]Generation_Budget!$E$281</f>
        <v>1.4661E-2</v>
      </c>
      <c r="HZ54" s="91">
        <f>[1]Generation_Budget!$E$281</f>
        <v>1.4661E-2</v>
      </c>
      <c r="IA54" s="91">
        <f>[1]Generation_Budget!$E$281</f>
        <v>1.4661E-2</v>
      </c>
      <c r="IB54" s="91">
        <f>[1]Generation_Budget!$E$281</f>
        <v>1.4661E-2</v>
      </c>
      <c r="IC54" s="91">
        <f>[1]Generation_Budget!$E$281</f>
        <v>1.4661E-2</v>
      </c>
      <c r="ID54" s="91">
        <f>[1]Generation_Budget!$E$281</f>
        <v>1.4661E-2</v>
      </c>
      <c r="IE54" s="91">
        <f>[1]Generation_Budget!$E$281</f>
        <v>1.4661E-2</v>
      </c>
      <c r="IF54" s="91">
        <f>[1]Generation_Budget!$E$281</f>
        <v>1.4661E-2</v>
      </c>
      <c r="IG54" s="91">
        <f>[1]Generation_Budget!$E$281</f>
        <v>1.4661E-2</v>
      </c>
      <c r="IH54" s="91">
        <f>[1]Generation_Budget!$E$281</f>
        <v>1.4661E-2</v>
      </c>
      <c r="II54" s="91">
        <f>[1]Generation_Budget!$E$281</f>
        <v>1.4661E-2</v>
      </c>
      <c r="IJ54" s="91">
        <f>[1]Generation_Budget!$E$281</f>
        <v>1.4661E-2</v>
      </c>
      <c r="IK54" s="91">
        <f>[1]Generation_Budget!$E$281</f>
        <v>1.4661E-2</v>
      </c>
      <c r="IL54" s="91">
        <f>[1]Generation_Budget!$E$281</f>
        <v>1.4661E-2</v>
      </c>
      <c r="IM54" s="91">
        <f>[1]Generation_Budget!$E$281</f>
        <v>1.4661E-2</v>
      </c>
      <c r="IN54" s="91">
        <f>[1]Generation_Budget!$E$281</f>
        <v>1.4661E-2</v>
      </c>
      <c r="IO54" s="91">
        <f>[1]Generation_Budget!$E$281</f>
        <v>1.4661E-2</v>
      </c>
      <c r="IP54" s="91">
        <f>[1]Generation_Budget!$E$281</f>
        <v>1.4661E-2</v>
      </c>
      <c r="IQ54" s="91">
        <f>[1]Generation_Budget!$E$281</f>
        <v>1.4661E-2</v>
      </c>
      <c r="IR54" s="91">
        <f>[1]Generation_Budget!$E$281</f>
        <v>1.4661E-2</v>
      </c>
      <c r="IS54" s="91">
        <f>[1]Generation_Budget!$E$281</f>
        <v>1.4661E-2</v>
      </c>
      <c r="IT54" s="91">
        <f>[1]Generation_Budget!$E$281</f>
        <v>1.4661E-2</v>
      </c>
      <c r="IU54" s="91">
        <f>[1]Generation_Budget!$E$281</f>
        <v>1.4661E-2</v>
      </c>
      <c r="IV54" s="91">
        <f>[1]Generation_Budget!$E$281</f>
        <v>1.4661E-2</v>
      </c>
      <c r="IW54" s="91">
        <f>[1]Generation_Budget!$E$281</f>
        <v>1.4661E-2</v>
      </c>
      <c r="IX54" s="91">
        <f>[1]Generation_Budget!$E$281</f>
        <v>1.4661E-2</v>
      </c>
      <c r="IY54" s="91">
        <f>[1]Generation_Budget!$E$281</f>
        <v>1.4661E-2</v>
      </c>
      <c r="IZ54" s="91">
        <f>[1]Generation_Budget!$E$281</f>
        <v>1.4661E-2</v>
      </c>
      <c r="JA54" s="91">
        <f>[1]Generation_Budget!$E$281</f>
        <v>1.4661E-2</v>
      </c>
      <c r="JB54" s="91">
        <f>[1]Generation_Budget!$E$281</f>
        <v>1.4661E-2</v>
      </c>
      <c r="JC54" s="91">
        <f>[1]Generation_Budget!$E$281</f>
        <v>1.4661E-2</v>
      </c>
      <c r="JD54" s="91">
        <f>[1]Generation_Budget!$E$281</f>
        <v>1.4661E-2</v>
      </c>
      <c r="JE54" s="91">
        <f>[1]Generation_Budget!$E$281</f>
        <v>1.4661E-2</v>
      </c>
      <c r="JF54" s="91">
        <f>[1]Generation_Budget!$E$281</f>
        <v>1.4661E-2</v>
      </c>
      <c r="JG54" s="91">
        <f>[1]Generation_Budget!$E$281</f>
        <v>1.4661E-2</v>
      </c>
      <c r="JH54" s="91">
        <f>[1]Generation_Budget!$E$281</f>
        <v>1.4661E-2</v>
      </c>
      <c r="JI54" s="91">
        <f>[1]Generation_Budget!$E$281</f>
        <v>1.4661E-2</v>
      </c>
      <c r="JJ54" s="91">
        <f>[1]Generation_Budget!$E$281</f>
        <v>1.4661E-2</v>
      </c>
      <c r="JK54" s="91">
        <f>[1]Generation_Budget!$E$281</f>
        <v>1.4661E-2</v>
      </c>
      <c r="JL54" s="91">
        <f>[1]Generation_Budget!$E$281</f>
        <v>1.4661E-2</v>
      </c>
      <c r="JM54" s="91">
        <f>[1]Generation_Budget!$E$281</f>
        <v>1.4661E-2</v>
      </c>
      <c r="JN54" s="91">
        <f>[1]Generation_Budget!$E$281</f>
        <v>1.4661E-2</v>
      </c>
      <c r="JO54" s="91">
        <f>[1]Generation_Budget!$E$281</f>
        <v>1.4661E-2</v>
      </c>
      <c r="JP54" s="91">
        <f>[1]Generation_Budget!$E$281</f>
        <v>1.4661E-2</v>
      </c>
      <c r="JQ54" s="91">
        <f>[1]Generation_Budget!$E$281</f>
        <v>1.4661E-2</v>
      </c>
      <c r="JR54" s="91">
        <f>[1]Generation_Budget!$E$281</f>
        <v>1.4661E-2</v>
      </c>
      <c r="JS54" s="91">
        <f>[1]Generation_Budget!$E$281</f>
        <v>1.4661E-2</v>
      </c>
      <c r="JT54" s="91">
        <f>[1]Generation_Budget!$E$281</f>
        <v>1.4661E-2</v>
      </c>
      <c r="JU54" s="91">
        <f>[1]Generation_Budget!$E$281</f>
        <v>1.4661E-2</v>
      </c>
      <c r="JV54" s="91">
        <f>[1]Generation_Budget!$E$281</f>
        <v>1.4661E-2</v>
      </c>
      <c r="JW54" s="91">
        <f>[1]Generation_Budget!$E$281</f>
        <v>1.4661E-2</v>
      </c>
      <c r="JX54" s="91">
        <f>[1]Generation_Budget!$E$281</f>
        <v>1.4661E-2</v>
      </c>
      <c r="JY54" s="91">
        <f>[1]Generation_Budget!$E$281</f>
        <v>1.4661E-2</v>
      </c>
      <c r="JZ54" s="91">
        <f>[1]Generation_Budget!$E$281</f>
        <v>1.4661E-2</v>
      </c>
      <c r="KA54" s="91">
        <f>[1]Generation_Budget!$E$281</f>
        <v>1.4661E-2</v>
      </c>
      <c r="KB54" s="91">
        <f>[1]Generation_Budget!$E$281</f>
        <v>1.4661E-2</v>
      </c>
      <c r="KC54" s="91">
        <f>[1]Generation_Budget!$E$281</f>
        <v>1.4661E-2</v>
      </c>
      <c r="KD54" s="91">
        <f>[1]Generation_Budget!$E$281</f>
        <v>1.4661E-2</v>
      </c>
      <c r="KE54" s="91">
        <f>[1]Generation_Budget!$E$281</f>
        <v>1.4661E-2</v>
      </c>
      <c r="KF54" s="91">
        <f>[1]Generation_Budget!$E$281</f>
        <v>1.4661E-2</v>
      </c>
      <c r="KG54" s="91">
        <f>[1]Generation_Budget!$E$281</f>
        <v>1.4661E-2</v>
      </c>
      <c r="KH54" s="91">
        <f>[1]Generation_Budget!$E$281</f>
        <v>1.4661E-2</v>
      </c>
      <c r="KI54" s="91">
        <f>[1]Generation_Budget!$E$281</f>
        <v>1.4661E-2</v>
      </c>
      <c r="KJ54" s="91">
        <f>[1]Generation_Budget!$E$281</f>
        <v>1.4661E-2</v>
      </c>
      <c r="KK54" s="91">
        <f>[1]Generation_Budget!$E$281</f>
        <v>1.4661E-2</v>
      </c>
      <c r="KL54" s="91">
        <f>[1]Generation_Budget!$E$281</f>
        <v>1.4661E-2</v>
      </c>
      <c r="KM54" s="91">
        <f>[1]Generation_Budget!$E$281</f>
        <v>1.4661E-2</v>
      </c>
      <c r="KN54" s="91">
        <f>[1]Generation_Budget!$E$281</f>
        <v>1.4661E-2</v>
      </c>
      <c r="KO54" s="91">
        <f>[1]Generation_Budget!$E$281</f>
        <v>1.4661E-2</v>
      </c>
      <c r="KP54" s="91">
        <f>[1]Generation_Budget!$E$281</f>
        <v>1.4661E-2</v>
      </c>
      <c r="KQ54" s="91">
        <f>[1]Generation_Budget!$E$281</f>
        <v>1.4661E-2</v>
      </c>
      <c r="KR54" s="91">
        <f>[1]Generation_Budget!$E$281</f>
        <v>1.4661E-2</v>
      </c>
      <c r="KS54" s="91">
        <f>[1]Generation_Budget!$E$281</f>
        <v>1.4661E-2</v>
      </c>
      <c r="KT54" s="91">
        <f>[1]Generation_Budget!$E$281</f>
        <v>1.4661E-2</v>
      </c>
      <c r="KU54" s="91">
        <f>[1]Generation_Budget!$E$281</f>
        <v>1.4661E-2</v>
      </c>
      <c r="KV54" s="91">
        <f>[1]Generation_Budget!$E$281</f>
        <v>1.4661E-2</v>
      </c>
      <c r="KW54" s="91">
        <f>[1]Generation_Budget!$E$281</f>
        <v>1.4661E-2</v>
      </c>
      <c r="KX54" s="91">
        <f>[1]Generation_Budget!$E$281</f>
        <v>1.4661E-2</v>
      </c>
      <c r="KY54" s="91">
        <f>[1]Generation_Budget!$E$281</f>
        <v>1.4661E-2</v>
      </c>
      <c r="KZ54" s="91">
        <f>[1]Generation_Budget!$E$281</f>
        <v>1.4661E-2</v>
      </c>
      <c r="LA54" s="91">
        <f>[1]Generation_Budget!$E$281</f>
        <v>1.4661E-2</v>
      </c>
      <c r="LB54" s="91">
        <f>[1]Generation_Budget!$E$281</f>
        <v>1.4661E-2</v>
      </c>
      <c r="LC54" s="91">
        <f>[1]Generation_Budget!$E$281</f>
        <v>1.4661E-2</v>
      </c>
      <c r="LD54" s="91">
        <f>[1]Generation_Budget!$E$281</f>
        <v>1.4661E-2</v>
      </c>
      <c r="LE54" s="91">
        <f>[1]Generation_Budget!$E$281</f>
        <v>1.4661E-2</v>
      </c>
      <c r="LF54" s="91">
        <f>[1]Generation_Budget!$E$281</f>
        <v>1.4661E-2</v>
      </c>
      <c r="LG54" s="91">
        <f>[1]Generation_Budget!$E$281</f>
        <v>1.4661E-2</v>
      </c>
      <c r="LH54" s="91">
        <f>[1]Generation_Budget!$E$281</f>
        <v>1.4661E-2</v>
      </c>
      <c r="LI54" s="91">
        <f>[1]Generation_Budget!$E$281</f>
        <v>1.4661E-2</v>
      </c>
      <c r="LJ54" s="91">
        <f>[1]Generation_Budget!$E$281</f>
        <v>1.4661E-2</v>
      </c>
      <c r="LK54" s="91">
        <f>[1]Generation_Budget!$E$281</f>
        <v>1.4661E-2</v>
      </c>
      <c r="LL54" s="91">
        <f>[1]Generation_Budget!$E$281</f>
        <v>1.4661E-2</v>
      </c>
      <c r="LM54" s="91">
        <f>[1]Generation_Budget!$E$281</f>
        <v>1.4661E-2</v>
      </c>
      <c r="LN54" s="91">
        <f>[1]Generation_Budget!$E$281</f>
        <v>1.4661E-2</v>
      </c>
      <c r="LO54" s="91">
        <f>[1]Generation_Budget!$E$281</f>
        <v>1.4661E-2</v>
      </c>
      <c r="LP54" s="91">
        <f>[1]Generation_Budget!$E$281</f>
        <v>1.4661E-2</v>
      </c>
      <c r="LQ54" s="91">
        <f>[1]Generation_Budget!$E$281</f>
        <v>1.4661E-2</v>
      </c>
      <c r="LR54" s="91">
        <f>[1]Generation_Budget!$E$281</f>
        <v>1.4661E-2</v>
      </c>
      <c r="LS54" s="91">
        <f>[1]Generation_Budget!$E$281</f>
        <v>1.4661E-2</v>
      </c>
      <c r="LT54" s="91">
        <f>[1]Generation_Budget!$E$281</f>
        <v>1.4661E-2</v>
      </c>
      <c r="LU54" s="91">
        <f>[1]Generation_Budget!$E$281</f>
        <v>1.4661E-2</v>
      </c>
      <c r="LV54" s="91">
        <f>[1]Generation_Budget!$E$281</f>
        <v>1.4661E-2</v>
      </c>
      <c r="LW54" s="91">
        <f>[1]Generation_Budget!$E$281</f>
        <v>1.4661E-2</v>
      </c>
      <c r="LX54" s="91">
        <f>[1]Generation_Budget!$E$281</f>
        <v>1.4661E-2</v>
      </c>
      <c r="LY54" s="91">
        <f>[1]Generation_Budget!$E$281</f>
        <v>1.4661E-2</v>
      </c>
      <c r="LZ54" s="91">
        <f>[1]Generation_Budget!$E$281</f>
        <v>1.4661E-2</v>
      </c>
      <c r="MA54" s="91">
        <f>[1]Generation_Budget!$E$281</f>
        <v>1.4661E-2</v>
      </c>
      <c r="MB54" s="91">
        <f>[1]Generation_Budget!$E$281</f>
        <v>1.4661E-2</v>
      </c>
      <c r="MC54" s="91">
        <f>[1]Generation_Budget!$E$281</f>
        <v>1.4661E-2</v>
      </c>
      <c r="MD54" s="91">
        <f>[1]Generation_Budget!$E$281</f>
        <v>1.4661E-2</v>
      </c>
      <c r="ME54" s="91">
        <f>[1]Generation_Budget!$E$281</f>
        <v>1.4661E-2</v>
      </c>
      <c r="MF54" s="91">
        <f>[1]Generation_Budget!$E$281</f>
        <v>1.4661E-2</v>
      </c>
      <c r="MG54" s="91">
        <f>[1]Generation_Budget!$E$281</f>
        <v>1.4661E-2</v>
      </c>
      <c r="MH54" s="91">
        <f>[1]Generation_Budget!$E$281</f>
        <v>1.4661E-2</v>
      </c>
      <c r="MI54" s="91">
        <f>[1]Generation_Budget!$E$281</f>
        <v>1.4661E-2</v>
      </c>
      <c r="MJ54" s="91">
        <f>[1]Generation_Budget!$E$281</f>
        <v>1.4661E-2</v>
      </c>
      <c r="MK54" s="91">
        <f>[1]Generation_Budget!$E$281</f>
        <v>1.4661E-2</v>
      </c>
      <c r="ML54" s="91">
        <f>[1]Generation_Budget!$E$281</f>
        <v>1.4661E-2</v>
      </c>
      <c r="MM54" s="91">
        <f>[1]Generation_Budget!$E$281</f>
        <v>1.4661E-2</v>
      </c>
      <c r="MN54" s="91">
        <f>[1]Generation_Budget!$E$281</f>
        <v>1.4661E-2</v>
      </c>
      <c r="MO54" s="91">
        <f>[1]Generation_Budget!$E$281</f>
        <v>1.4661E-2</v>
      </c>
      <c r="MP54" s="91">
        <f>[1]Generation_Budget!$E$281</f>
        <v>1.4661E-2</v>
      </c>
      <c r="MQ54" s="91">
        <f>[1]Generation_Budget!$E$281</f>
        <v>1.4661E-2</v>
      </c>
      <c r="MR54" s="91">
        <f>[1]Generation_Budget!$E$281</f>
        <v>1.4661E-2</v>
      </c>
      <c r="MS54" s="91">
        <f>[1]Generation_Budget!$E$281</f>
        <v>1.4661E-2</v>
      </c>
      <c r="MT54" s="91">
        <f>[1]Generation_Budget!$E$281</f>
        <v>1.4661E-2</v>
      </c>
      <c r="MU54" s="91">
        <f>[1]Generation_Budget!$E$281</f>
        <v>1.4661E-2</v>
      </c>
      <c r="MV54" s="91">
        <f>[1]Generation_Budget!$E$281</f>
        <v>1.4661E-2</v>
      </c>
      <c r="MW54" s="91">
        <f>[1]Generation_Budget!$E$281</f>
        <v>1.4661E-2</v>
      </c>
      <c r="MX54" s="91">
        <f>[1]Generation_Budget!$E$281</f>
        <v>1.4661E-2</v>
      </c>
      <c r="MY54" s="91">
        <f>[1]Generation_Budget!$E$281</f>
        <v>1.4661E-2</v>
      </c>
    </row>
    <row r="55" spans="1:363" x14ac:dyDescent="0.25">
      <c r="A55" s="175"/>
      <c r="B55" s="78" t="s">
        <v>217</v>
      </c>
      <c r="C55" s="4" t="s">
        <v>211</v>
      </c>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c r="DA55" s="22"/>
      <c r="DB55" s="22"/>
      <c r="DC55" s="22"/>
      <c r="DD55" s="22"/>
      <c r="DE55" s="22"/>
      <c r="DF55" s="22"/>
      <c r="DG55" s="22"/>
      <c r="DH55" s="22"/>
      <c r="DI55" s="22"/>
      <c r="DJ55" s="22"/>
      <c r="DK55" s="22"/>
      <c r="DL55" s="22"/>
      <c r="DM55" s="22"/>
      <c r="DN55" s="22"/>
      <c r="DO55" s="22"/>
      <c r="DP55" s="22"/>
      <c r="DQ55" s="22"/>
      <c r="DR55" s="22"/>
      <c r="DS55" s="22"/>
      <c r="DT55" s="22"/>
      <c r="DU55" s="22"/>
      <c r="DV55" s="22"/>
      <c r="DW55" s="22"/>
      <c r="DX55" s="22"/>
      <c r="DY55" s="22"/>
      <c r="DZ55" s="22"/>
      <c r="EA55" s="22"/>
      <c r="EB55" s="22"/>
      <c r="EC55" s="22"/>
      <c r="ED55" s="22"/>
      <c r="EE55" s="22"/>
      <c r="EF55" s="22"/>
      <c r="EG55" s="22"/>
      <c r="EH55" s="22"/>
      <c r="EI55" s="22"/>
      <c r="EJ55" s="22"/>
      <c r="EK55" s="22"/>
      <c r="EL55" s="22"/>
      <c r="EM55" s="22"/>
      <c r="EN55" s="22"/>
      <c r="EO55" s="22"/>
      <c r="EP55" s="22"/>
      <c r="EQ55" s="22"/>
      <c r="ER55" s="22"/>
      <c r="ES55" s="22"/>
      <c r="ET55" s="22"/>
      <c r="EU55" s="22"/>
      <c r="EV55" s="22"/>
      <c r="EW55" s="22"/>
      <c r="EX55" s="22"/>
      <c r="EY55" s="22"/>
      <c r="EZ55" s="22"/>
      <c r="FA55" s="22"/>
      <c r="FB55" s="22"/>
      <c r="FC55" s="22"/>
      <c r="FD55" s="22"/>
      <c r="FE55" s="22"/>
      <c r="FF55" s="22"/>
      <c r="FG55" s="22"/>
      <c r="FH55" s="22"/>
      <c r="FI55" s="22"/>
      <c r="FJ55" s="22"/>
      <c r="FK55" s="22"/>
      <c r="FL55" s="22"/>
      <c r="FM55" s="22"/>
      <c r="FN55" s="22"/>
      <c r="FO55" s="22"/>
      <c r="FP55" s="22"/>
      <c r="FQ55" s="22"/>
      <c r="FR55" s="22"/>
      <c r="FS55" s="22"/>
      <c r="FT55" s="22"/>
      <c r="FU55" s="22"/>
      <c r="FV55" s="22"/>
      <c r="FW55" s="22"/>
      <c r="FX55" s="22"/>
      <c r="FY55" s="22"/>
      <c r="FZ55" s="22"/>
      <c r="GA55" s="22"/>
      <c r="GB55" s="22"/>
      <c r="GC55" s="22"/>
      <c r="GD55" s="22"/>
      <c r="GE55" s="22"/>
      <c r="GF55" s="22"/>
      <c r="GG55" s="22"/>
      <c r="GH55" s="22"/>
      <c r="GI55" s="22"/>
      <c r="GJ55" s="22"/>
      <c r="GK55" s="22"/>
      <c r="GL55" s="22"/>
      <c r="GM55" s="22"/>
      <c r="GN55" s="22"/>
      <c r="GO55" s="22"/>
      <c r="GP55" s="22"/>
      <c r="GQ55" s="22"/>
      <c r="GR55" s="22"/>
      <c r="GS55" s="22"/>
      <c r="GT55" s="22"/>
      <c r="GU55" s="22"/>
      <c r="GV55" s="22"/>
      <c r="GW55" s="22"/>
      <c r="GX55" s="22"/>
      <c r="GY55" s="22"/>
      <c r="GZ55" s="22"/>
      <c r="HA55" s="22"/>
      <c r="HB55" s="22"/>
      <c r="HC55" s="22"/>
      <c r="HD55" s="22"/>
      <c r="HE55" s="22"/>
      <c r="HF55" s="22"/>
      <c r="HG55" s="22"/>
      <c r="HH55" s="22"/>
      <c r="HI55" s="22"/>
      <c r="HJ55" s="22"/>
      <c r="HK55" s="22"/>
      <c r="HL55" s="22"/>
      <c r="HM55" s="22"/>
      <c r="HN55" s="22"/>
      <c r="HO55" s="22"/>
      <c r="HP55" s="22"/>
      <c r="HQ55" s="22"/>
      <c r="HR55" s="22"/>
      <c r="HS55" s="22"/>
      <c r="HT55" s="22"/>
      <c r="HU55" s="22"/>
      <c r="HV55" s="22"/>
      <c r="HW55" s="22"/>
      <c r="HX55" s="22"/>
      <c r="HY55" s="22"/>
      <c r="HZ55" s="22"/>
      <c r="IA55" s="22"/>
      <c r="IB55" s="22"/>
      <c r="IC55" s="22"/>
      <c r="ID55" s="22"/>
      <c r="IE55" s="22"/>
      <c r="IF55" s="22"/>
      <c r="IG55" s="22"/>
      <c r="IH55" s="22"/>
      <c r="II55" s="22"/>
      <c r="IJ55" s="22"/>
      <c r="IK55" s="22"/>
      <c r="IL55" s="22"/>
      <c r="IM55" s="22"/>
      <c r="IN55" s="22"/>
      <c r="IO55" s="22"/>
      <c r="IP55" s="22"/>
      <c r="IQ55" s="22"/>
      <c r="IR55" s="22"/>
      <c r="IS55" s="22"/>
      <c r="IT55" s="22"/>
      <c r="IU55" s="22"/>
      <c r="IV55" s="22"/>
      <c r="IW55" s="22"/>
      <c r="IX55" s="22"/>
      <c r="IY55" s="22"/>
      <c r="IZ55" s="22"/>
      <c r="JA55" s="22"/>
      <c r="JB55" s="22"/>
      <c r="JC55" s="22"/>
      <c r="JD55" s="22"/>
      <c r="JE55" s="22"/>
      <c r="JF55" s="22"/>
      <c r="JG55" s="22"/>
      <c r="JH55" s="22"/>
      <c r="JI55" s="22"/>
      <c r="JJ55" s="22"/>
      <c r="JK55" s="22"/>
      <c r="JL55" s="22"/>
      <c r="JM55" s="22"/>
      <c r="JN55" s="22"/>
      <c r="JO55" s="22"/>
      <c r="JP55" s="22"/>
      <c r="JQ55" s="22"/>
      <c r="JR55" s="22"/>
      <c r="JS55" s="22"/>
      <c r="JT55" s="22"/>
      <c r="JU55" s="22"/>
      <c r="JV55" s="22"/>
      <c r="JW55" s="22"/>
      <c r="JX55" s="22"/>
      <c r="JY55" s="22"/>
      <c r="JZ55" s="22"/>
      <c r="KA55" s="22"/>
      <c r="KB55" s="22"/>
      <c r="KC55" s="22"/>
      <c r="KD55" s="22"/>
      <c r="KE55" s="22"/>
      <c r="KF55" s="22"/>
      <c r="KG55" s="22"/>
      <c r="KH55" s="22"/>
      <c r="KI55" s="22"/>
      <c r="KJ55" s="22"/>
      <c r="KK55" s="22"/>
      <c r="KL55" s="22"/>
      <c r="KM55" s="22"/>
      <c r="KN55" s="22"/>
      <c r="KO55" s="22"/>
      <c r="KP55" s="22"/>
      <c r="KQ55" s="22"/>
      <c r="KR55" s="22"/>
      <c r="KS55" s="22"/>
      <c r="KT55" s="22"/>
      <c r="KU55" s="22"/>
      <c r="KV55" s="22"/>
      <c r="KW55" s="22"/>
      <c r="KX55" s="22"/>
      <c r="KY55" s="22"/>
      <c r="KZ55" s="22"/>
      <c r="LA55" s="22"/>
      <c r="LB55" s="22"/>
      <c r="LC55" s="22"/>
      <c r="LD55" s="22"/>
      <c r="LE55" s="22"/>
      <c r="LF55" s="22"/>
      <c r="LG55" s="22"/>
      <c r="LH55" s="22"/>
      <c r="LI55" s="22"/>
      <c r="LJ55" s="22"/>
      <c r="LK55" s="22"/>
      <c r="LL55" s="22"/>
      <c r="LM55" s="22"/>
      <c r="LN55" s="22"/>
      <c r="LO55" s="22"/>
      <c r="LP55" s="22"/>
      <c r="LQ55" s="22"/>
      <c r="LR55" s="22"/>
      <c r="LS55" s="22"/>
      <c r="LT55" s="22"/>
      <c r="LU55" s="22"/>
      <c r="LV55" s="22"/>
      <c r="LW55" s="22"/>
      <c r="LX55" s="22"/>
      <c r="LY55" s="22"/>
      <c r="LZ55" s="22"/>
      <c r="MA55" s="22"/>
      <c r="MB55" s="22"/>
      <c r="MC55" s="22"/>
      <c r="MD55" s="22"/>
      <c r="ME55" s="22"/>
      <c r="MF55" s="22"/>
      <c r="MG55" s="22"/>
      <c r="MH55" s="22"/>
      <c r="MI55" s="22"/>
      <c r="MJ55" s="22"/>
      <c r="MK55" s="22"/>
      <c r="ML55" s="22"/>
      <c r="MM55" s="22"/>
      <c r="MN55" s="22"/>
      <c r="MO55" s="22"/>
      <c r="MP55" s="22"/>
      <c r="MQ55" s="22"/>
      <c r="MR55" s="22"/>
      <c r="MS55" s="22"/>
      <c r="MT55" s="22"/>
      <c r="MU55" s="22"/>
      <c r="MV55" s="22"/>
      <c r="MW55" s="22"/>
      <c r="MX55" s="22"/>
      <c r="MY55" s="22"/>
    </row>
    <row r="56" spans="1:363" x14ac:dyDescent="0.25">
      <c r="A56" s="94"/>
      <c r="B56" s="94"/>
      <c r="C56" s="94"/>
      <c r="D56" s="95"/>
      <c r="E56" s="95"/>
      <c r="F56" s="95"/>
      <c r="G56" s="95"/>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c r="GQ56" s="95"/>
      <c r="GR56" s="95"/>
      <c r="GS56" s="95"/>
      <c r="GT56" s="95"/>
      <c r="GU56" s="95"/>
      <c r="GV56" s="95"/>
      <c r="GW56" s="95"/>
      <c r="GX56" s="95"/>
      <c r="GY56" s="95"/>
      <c r="GZ56" s="95"/>
      <c r="HA56" s="95"/>
      <c r="HB56" s="95"/>
      <c r="HC56" s="95"/>
      <c r="HD56" s="95"/>
      <c r="HE56" s="95"/>
      <c r="HF56" s="95"/>
      <c r="HG56" s="95"/>
      <c r="HH56" s="95"/>
      <c r="HI56" s="95"/>
      <c r="HJ56" s="95"/>
      <c r="HK56" s="95"/>
      <c r="HL56" s="95"/>
      <c r="HM56" s="95"/>
      <c r="HN56" s="95"/>
      <c r="HO56" s="95"/>
      <c r="HP56" s="95"/>
      <c r="HQ56" s="95"/>
      <c r="HR56" s="95"/>
      <c r="HS56" s="95"/>
      <c r="HT56" s="95"/>
      <c r="HU56" s="95"/>
      <c r="HV56" s="95"/>
      <c r="HW56" s="95"/>
      <c r="HX56" s="95"/>
      <c r="HY56" s="95"/>
      <c r="HZ56" s="95"/>
      <c r="IA56" s="95"/>
      <c r="IB56" s="95"/>
      <c r="IC56" s="95"/>
      <c r="ID56" s="95"/>
      <c r="IE56" s="95"/>
      <c r="IF56" s="95"/>
      <c r="IG56" s="95"/>
      <c r="IH56" s="95"/>
      <c r="II56" s="95"/>
      <c r="IJ56" s="95"/>
      <c r="IK56" s="95"/>
      <c r="IL56" s="95"/>
      <c r="IM56" s="95"/>
      <c r="IN56" s="95"/>
      <c r="IO56" s="95"/>
      <c r="IP56" s="95"/>
      <c r="IQ56" s="95"/>
      <c r="IR56" s="95"/>
      <c r="IS56" s="95"/>
      <c r="IT56" s="95"/>
      <c r="IU56" s="95"/>
      <c r="IV56" s="95"/>
      <c r="IW56" s="95"/>
      <c r="IX56" s="95"/>
      <c r="IY56" s="95"/>
      <c r="IZ56" s="95"/>
      <c r="JA56" s="95"/>
      <c r="JB56" s="95"/>
      <c r="JC56" s="95"/>
      <c r="JD56" s="95"/>
      <c r="JE56" s="95"/>
      <c r="JF56" s="95"/>
      <c r="JG56" s="95"/>
      <c r="JH56" s="95"/>
      <c r="JI56" s="95"/>
      <c r="JJ56" s="95"/>
      <c r="JK56" s="95"/>
      <c r="JL56" s="95"/>
      <c r="JM56" s="95"/>
      <c r="JN56" s="95"/>
      <c r="JO56" s="95"/>
      <c r="JP56" s="95"/>
      <c r="JQ56" s="95"/>
      <c r="JR56" s="95"/>
      <c r="JS56" s="95"/>
      <c r="JT56" s="95"/>
      <c r="JU56" s="95"/>
      <c r="JV56" s="95"/>
      <c r="JW56" s="95"/>
      <c r="JX56" s="95"/>
      <c r="JY56" s="95"/>
      <c r="JZ56" s="95"/>
      <c r="KA56" s="95"/>
      <c r="KB56" s="95"/>
      <c r="KC56" s="95"/>
      <c r="KD56" s="95"/>
      <c r="KE56" s="95"/>
      <c r="KF56" s="95"/>
      <c r="KG56" s="95"/>
      <c r="KH56" s="95"/>
      <c r="KI56" s="95"/>
      <c r="KJ56" s="95"/>
      <c r="KK56" s="95"/>
      <c r="KL56" s="95"/>
      <c r="KM56" s="95"/>
      <c r="KN56" s="95"/>
      <c r="KO56" s="95"/>
      <c r="KP56" s="95"/>
      <c r="KQ56" s="95"/>
      <c r="KR56" s="95"/>
      <c r="KS56" s="95"/>
      <c r="KT56" s="95"/>
      <c r="KU56" s="95"/>
      <c r="KV56" s="95"/>
      <c r="KW56" s="95"/>
      <c r="KX56" s="95"/>
      <c r="KY56" s="95"/>
      <c r="KZ56" s="95"/>
      <c r="LA56" s="95"/>
      <c r="LB56" s="95"/>
      <c r="LC56" s="95"/>
      <c r="LD56" s="95"/>
      <c r="LE56" s="95"/>
      <c r="LF56" s="95"/>
      <c r="LG56" s="95"/>
      <c r="LH56" s="95"/>
      <c r="LI56" s="95"/>
      <c r="LJ56" s="95"/>
      <c r="LK56" s="95"/>
      <c r="LL56" s="95"/>
      <c r="LM56" s="95"/>
      <c r="LN56" s="95"/>
      <c r="LO56" s="95"/>
      <c r="LP56" s="95"/>
      <c r="LQ56" s="95"/>
      <c r="LR56" s="95"/>
      <c r="LS56" s="95"/>
      <c r="LT56" s="95"/>
      <c r="LU56" s="95"/>
      <c r="LV56" s="95"/>
      <c r="LW56" s="95"/>
      <c r="LX56" s="95"/>
      <c r="LY56" s="95"/>
      <c r="LZ56" s="95"/>
      <c r="MA56" s="95"/>
      <c r="MB56" s="95"/>
      <c r="MC56" s="95"/>
      <c r="MD56" s="95"/>
      <c r="ME56" s="95"/>
      <c r="MF56" s="95"/>
      <c r="MG56" s="95"/>
      <c r="MH56" s="95"/>
      <c r="MI56" s="95"/>
      <c r="MJ56" s="95"/>
      <c r="MK56" s="95"/>
      <c r="ML56" s="95"/>
      <c r="MM56" s="95"/>
      <c r="MN56" s="95"/>
      <c r="MO56" s="95"/>
      <c r="MP56" s="95"/>
      <c r="MQ56" s="95"/>
      <c r="MR56" s="95"/>
      <c r="MS56" s="95"/>
      <c r="MT56" s="95"/>
      <c r="MU56" s="95"/>
      <c r="MV56" s="95"/>
      <c r="MW56" s="95"/>
      <c r="MX56" s="95"/>
      <c r="MY56" s="95"/>
    </row>
    <row r="57" spans="1:363" x14ac:dyDescent="0.25">
      <c r="A57" s="1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8"/>
      <c r="DQ57" s="8"/>
      <c r="DR57" s="8"/>
      <c r="DS57" s="8"/>
      <c r="DT57" s="8"/>
      <c r="DU57" s="8"/>
      <c r="DV57" s="8"/>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8"/>
      <c r="FB57" s="8"/>
      <c r="FC57" s="8"/>
      <c r="FD57" s="8"/>
      <c r="FE57" s="8"/>
      <c r="FF57" s="8"/>
      <c r="FG57" s="8"/>
      <c r="FH57" s="8"/>
      <c r="FI57" s="8"/>
      <c r="FJ57" s="8"/>
      <c r="FK57" s="8"/>
      <c r="FL57" s="8"/>
      <c r="FM57" s="8"/>
      <c r="FN57" s="8"/>
      <c r="FO57" s="8"/>
      <c r="FP57" s="8"/>
      <c r="FQ57" s="8"/>
      <c r="FR57" s="8"/>
      <c r="FS57" s="8"/>
      <c r="FT57" s="8"/>
      <c r="FU57" s="8"/>
      <c r="FV57" s="8"/>
      <c r="FW57" s="8"/>
      <c r="FX57" s="8"/>
      <c r="FY57" s="8"/>
      <c r="FZ57" s="8"/>
      <c r="GA57" s="8"/>
      <c r="GB57" s="8"/>
      <c r="GC57" s="8"/>
      <c r="GD57" s="8"/>
      <c r="GE57" s="8"/>
      <c r="GF57" s="8"/>
      <c r="GG57" s="8"/>
      <c r="GH57" s="8"/>
      <c r="GI57" s="8"/>
      <c r="GJ57" s="8"/>
      <c r="GK57" s="8"/>
      <c r="GL57" s="8"/>
      <c r="GM57" s="8"/>
      <c r="GN57" s="8"/>
      <c r="GO57" s="8"/>
      <c r="GP57" s="8"/>
      <c r="GQ57" s="8"/>
      <c r="GR57" s="8"/>
      <c r="GS57" s="8"/>
      <c r="GT57" s="8"/>
      <c r="GU57" s="8"/>
      <c r="GV57" s="8"/>
      <c r="GW57" s="8"/>
      <c r="GX57" s="8"/>
      <c r="GY57" s="8"/>
      <c r="GZ57" s="8"/>
      <c r="HA57" s="8"/>
      <c r="HB57" s="8"/>
      <c r="HC57" s="8"/>
      <c r="HD57" s="8"/>
      <c r="HE57" s="8"/>
      <c r="HF57" s="8"/>
      <c r="HG57" s="8"/>
      <c r="HH57" s="8"/>
      <c r="HI57" s="8"/>
      <c r="HJ57" s="8"/>
      <c r="HK57" s="8"/>
      <c r="HL57" s="8"/>
      <c r="HM57" s="8"/>
      <c r="HN57" s="8"/>
      <c r="HO57" s="8"/>
      <c r="HP57" s="8"/>
      <c r="HQ57" s="8"/>
      <c r="HR57" s="8"/>
      <c r="HS57" s="8"/>
      <c r="HT57" s="8"/>
      <c r="HU57" s="8"/>
      <c r="HV57" s="8"/>
      <c r="HW57" s="8"/>
      <c r="HX57" s="8"/>
      <c r="HY57" s="8"/>
      <c r="HZ57" s="8"/>
      <c r="IA57" s="8"/>
      <c r="IB57" s="8"/>
      <c r="IC57" s="8"/>
      <c r="ID57" s="8"/>
      <c r="IE57" s="8"/>
      <c r="IF57" s="8"/>
      <c r="IG57" s="8"/>
      <c r="IH57" s="8"/>
      <c r="II57" s="8"/>
      <c r="IJ57" s="8"/>
      <c r="IK57" s="8"/>
      <c r="IL57" s="8"/>
      <c r="IM57" s="8"/>
      <c r="IN57" s="8"/>
      <c r="IO57" s="8"/>
      <c r="IP57" s="8"/>
      <c r="IQ57" s="8"/>
      <c r="IR57" s="8"/>
      <c r="IS57" s="8"/>
      <c r="IT57" s="8"/>
      <c r="IU57" s="8"/>
      <c r="IV57" s="8"/>
      <c r="IW57" s="8"/>
      <c r="IX57" s="8"/>
      <c r="IY57" s="8"/>
      <c r="IZ57" s="8"/>
      <c r="JA57" s="8"/>
      <c r="JB57" s="8"/>
      <c r="JC57" s="8"/>
      <c r="JD57" s="8"/>
      <c r="JE57" s="8"/>
      <c r="JF57" s="8"/>
      <c r="JG57" s="8"/>
      <c r="JH57" s="8"/>
      <c r="JI57" s="8"/>
      <c r="JJ57" s="8"/>
      <c r="JK57" s="8"/>
      <c r="JL57" s="8"/>
      <c r="JM57" s="8"/>
      <c r="JN57" s="8"/>
      <c r="JO57" s="8"/>
      <c r="JP57" s="8"/>
      <c r="JQ57" s="8"/>
      <c r="JR57" s="8"/>
      <c r="JS57" s="8"/>
      <c r="JT57" s="8"/>
      <c r="JU57" s="8"/>
      <c r="JV57" s="8"/>
      <c r="JW57" s="8"/>
      <c r="JX57" s="8"/>
      <c r="JY57" s="8"/>
      <c r="JZ57" s="8"/>
      <c r="KA57" s="8"/>
      <c r="KB57" s="8"/>
      <c r="KC57" s="8"/>
      <c r="KD57" s="8"/>
      <c r="KE57" s="8"/>
      <c r="KF57" s="8"/>
      <c r="KG57" s="8"/>
      <c r="KH57" s="8"/>
      <c r="KI57" s="8"/>
      <c r="KJ57" s="8"/>
      <c r="KK57" s="8"/>
      <c r="KL57" s="8"/>
      <c r="KM57" s="8"/>
      <c r="KN57" s="8"/>
      <c r="KO57" s="8"/>
      <c r="KP57" s="8"/>
      <c r="KQ57" s="8"/>
      <c r="KR57" s="8"/>
      <c r="KS57" s="8"/>
      <c r="KT57" s="8"/>
      <c r="KU57" s="8"/>
      <c r="KV57" s="8"/>
      <c r="KW57" s="8"/>
      <c r="KX57" s="8"/>
      <c r="KY57" s="8"/>
      <c r="KZ57" s="8"/>
      <c r="LA57" s="8"/>
      <c r="LB57" s="8"/>
      <c r="LC57" s="8"/>
      <c r="LD57" s="8"/>
      <c r="LE57" s="8"/>
      <c r="LF57" s="8"/>
      <c r="LG57" s="8"/>
      <c r="LH57" s="8"/>
      <c r="LI57" s="8"/>
      <c r="LJ57" s="8"/>
      <c r="LK57" s="8"/>
      <c r="LL57" s="8"/>
      <c r="LM57" s="8"/>
      <c r="LN57" s="8"/>
      <c r="LO57" s="8"/>
      <c r="LP57" s="8"/>
      <c r="LQ57" s="8"/>
      <c r="LR57" s="8"/>
      <c r="LS57" s="8"/>
      <c r="LT57" s="8"/>
      <c r="LU57" s="8"/>
      <c r="LV57" s="8"/>
      <c r="LW57" s="8"/>
      <c r="LX57" s="8"/>
      <c r="LY57" s="8"/>
      <c r="LZ57" s="8"/>
      <c r="MA57" s="8"/>
      <c r="MB57" s="8"/>
      <c r="MC57" s="8"/>
      <c r="MD57" s="8"/>
      <c r="ME57" s="8"/>
      <c r="MF57" s="8"/>
      <c r="MG57" s="8"/>
      <c r="MH57" s="8"/>
      <c r="MI57" s="8"/>
      <c r="MJ57" s="8"/>
      <c r="MK57" s="8"/>
      <c r="ML57" s="8"/>
      <c r="MM57" s="8"/>
      <c r="MN57" s="8"/>
      <c r="MO57" s="8"/>
      <c r="MP57" s="8"/>
      <c r="MQ57" s="8"/>
      <c r="MR57" s="8"/>
      <c r="MS57" s="8"/>
      <c r="MT57" s="8"/>
      <c r="MU57" s="8"/>
      <c r="MV57" s="8"/>
      <c r="MW57" s="8"/>
      <c r="MX57" s="8"/>
      <c r="MY57" s="8"/>
    </row>
    <row r="58" spans="1:363" ht="15" customHeight="1" x14ac:dyDescent="0.25">
      <c r="A58" s="175" t="s">
        <v>225</v>
      </c>
      <c r="B58" s="73" t="s">
        <v>218</v>
      </c>
      <c r="C58" s="74" t="s">
        <v>208</v>
      </c>
      <c r="D58" s="75"/>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c r="DM58" s="8"/>
      <c r="DN58" s="8"/>
      <c r="DO58" s="8"/>
      <c r="DP58" s="8"/>
      <c r="DQ58" s="8"/>
      <c r="DR58" s="8"/>
      <c r="DS58" s="8"/>
      <c r="DT58" s="8"/>
      <c r="DU58" s="8"/>
      <c r="DV58" s="8"/>
      <c r="DW58" s="8"/>
      <c r="DX58" s="8"/>
      <c r="DY58" s="8"/>
      <c r="DZ58" s="8"/>
      <c r="EA58" s="8"/>
      <c r="EB58" s="8"/>
      <c r="EC58" s="8"/>
      <c r="ED58" s="8"/>
      <c r="EE58" s="8"/>
      <c r="EF58" s="8"/>
      <c r="EG58" s="8"/>
      <c r="EH58" s="8"/>
      <c r="EI58" s="8"/>
      <c r="EJ58" s="8"/>
      <c r="EK58" s="8"/>
      <c r="EL58" s="8"/>
      <c r="EM58" s="8"/>
      <c r="EN58" s="8"/>
      <c r="EO58" s="8"/>
      <c r="EP58" s="8"/>
      <c r="EQ58" s="8"/>
      <c r="ER58" s="8"/>
      <c r="ES58" s="8"/>
      <c r="ET58" s="8"/>
      <c r="EU58" s="8"/>
      <c r="EV58" s="8"/>
      <c r="EW58" s="8"/>
      <c r="EX58" s="8"/>
      <c r="EY58" s="8"/>
      <c r="EZ58" s="8"/>
      <c r="FA58" s="8"/>
      <c r="FB58" s="8"/>
      <c r="FC58" s="8"/>
      <c r="FD58" s="8"/>
      <c r="FE58" s="8"/>
      <c r="FF58" s="8"/>
      <c r="FG58" s="8"/>
      <c r="FH58" s="8"/>
      <c r="FI58" s="8"/>
      <c r="FJ58" s="8"/>
      <c r="FK58" s="8"/>
      <c r="FL58" s="8"/>
      <c r="FM58" s="8"/>
      <c r="FN58" s="8"/>
      <c r="FO58" s="8"/>
      <c r="FP58" s="8"/>
      <c r="FQ58" s="8"/>
      <c r="FR58" s="8"/>
      <c r="FS58" s="8"/>
      <c r="FT58" s="8"/>
      <c r="FU58" s="8"/>
      <c r="FV58" s="8"/>
      <c r="FW58" s="8"/>
      <c r="FX58" s="8"/>
      <c r="FY58" s="8"/>
      <c r="FZ58" s="8"/>
      <c r="GA58" s="8"/>
      <c r="GB58" s="8"/>
      <c r="GC58" s="8"/>
      <c r="GD58" s="8"/>
      <c r="GE58" s="8"/>
      <c r="GF58" s="8"/>
      <c r="GG58" s="8"/>
      <c r="GH58" s="8"/>
      <c r="GI58" s="8"/>
      <c r="GJ58" s="8"/>
      <c r="GK58" s="8"/>
      <c r="GL58" s="8"/>
      <c r="GM58" s="8"/>
      <c r="GN58" s="8"/>
      <c r="GO58" s="8"/>
      <c r="GP58" s="8"/>
      <c r="GQ58" s="8"/>
      <c r="GR58" s="8"/>
      <c r="GS58" s="8"/>
      <c r="GT58" s="8"/>
      <c r="GU58" s="8"/>
      <c r="GV58" s="8"/>
      <c r="GW58" s="8"/>
      <c r="GX58" s="8"/>
      <c r="GY58" s="8"/>
      <c r="GZ58" s="8"/>
      <c r="HA58" s="8"/>
      <c r="HB58" s="8"/>
      <c r="HC58" s="8"/>
      <c r="HD58" s="8"/>
      <c r="HE58" s="8"/>
      <c r="HF58" s="8"/>
      <c r="HG58" s="8"/>
      <c r="HH58" s="8"/>
      <c r="HI58" s="8"/>
      <c r="HJ58" s="8"/>
      <c r="HK58" s="8"/>
      <c r="HL58" s="8"/>
      <c r="HM58" s="8"/>
      <c r="HN58" s="8"/>
      <c r="HO58" s="8"/>
      <c r="HP58" s="8"/>
      <c r="HQ58" s="8"/>
      <c r="HR58" s="8"/>
      <c r="HS58" s="8"/>
      <c r="HT58" s="8"/>
      <c r="HU58" s="8"/>
      <c r="HV58" s="8"/>
      <c r="HW58" s="8"/>
      <c r="HX58" s="8"/>
      <c r="HY58" s="8"/>
      <c r="HZ58" s="8"/>
      <c r="IA58" s="8"/>
      <c r="IB58" s="8"/>
      <c r="IC58" s="8"/>
      <c r="ID58" s="8"/>
      <c r="IE58" s="8"/>
      <c r="IF58" s="8"/>
      <c r="IG58" s="8"/>
      <c r="IH58" s="8"/>
      <c r="II58" s="8"/>
      <c r="IJ58" s="8"/>
      <c r="IK58" s="8"/>
      <c r="IL58" s="8"/>
      <c r="IM58" s="8"/>
      <c r="IN58" s="8"/>
      <c r="IO58" s="8"/>
      <c r="IP58" s="8"/>
      <c r="IQ58" s="8"/>
      <c r="IR58" s="8"/>
      <c r="IS58" s="8"/>
      <c r="IT58" s="8"/>
      <c r="IU58" s="8"/>
      <c r="IV58" s="8"/>
      <c r="IW58" s="8"/>
      <c r="IX58" s="8"/>
      <c r="IY58" s="8"/>
      <c r="IZ58" s="8"/>
      <c r="JA58" s="8"/>
      <c r="JB58" s="8"/>
      <c r="JC58" s="8"/>
      <c r="JD58" s="8"/>
      <c r="JE58" s="8"/>
      <c r="JF58" s="8"/>
      <c r="JG58" s="8"/>
      <c r="JH58" s="8"/>
      <c r="JI58" s="8"/>
      <c r="JJ58" s="8"/>
      <c r="JK58" s="8"/>
      <c r="JL58" s="8"/>
      <c r="JM58" s="8"/>
      <c r="JN58" s="8"/>
      <c r="JO58" s="8"/>
      <c r="JP58" s="8"/>
      <c r="JQ58" s="8"/>
      <c r="JR58" s="8"/>
      <c r="JS58" s="8"/>
      <c r="JT58" s="8"/>
      <c r="JU58" s="8"/>
      <c r="JV58" s="8"/>
      <c r="JW58" s="8"/>
      <c r="JX58" s="8"/>
      <c r="JY58" s="8"/>
      <c r="JZ58" s="8"/>
      <c r="KA58" s="8"/>
      <c r="KB58" s="8"/>
      <c r="KC58" s="8"/>
      <c r="KD58" s="8"/>
      <c r="KE58" s="8"/>
      <c r="KF58" s="8"/>
      <c r="KG58" s="8"/>
      <c r="KH58" s="8"/>
      <c r="KI58" s="8"/>
      <c r="KJ58" s="8"/>
      <c r="KK58" s="8"/>
      <c r="KL58" s="8"/>
      <c r="KM58" s="8"/>
      <c r="KN58" s="8"/>
      <c r="KO58" s="8"/>
      <c r="KP58" s="8"/>
      <c r="KQ58" s="8"/>
      <c r="KR58" s="8"/>
      <c r="KS58" s="8"/>
      <c r="KT58" s="8"/>
      <c r="KU58" s="8"/>
      <c r="KV58" s="8"/>
      <c r="KW58" s="8"/>
      <c r="KX58" s="8"/>
      <c r="KY58" s="8"/>
      <c r="KZ58" s="8"/>
      <c r="LA58" s="8"/>
      <c r="LB58" s="8"/>
      <c r="LC58" s="8"/>
      <c r="LD58" s="8"/>
      <c r="LE58" s="8"/>
      <c r="LF58" s="8"/>
      <c r="LG58" s="8"/>
      <c r="LH58" s="8"/>
      <c r="LI58" s="8"/>
      <c r="LJ58" s="8"/>
      <c r="LK58" s="8"/>
      <c r="LL58" s="8"/>
      <c r="LM58" s="8"/>
      <c r="LN58" s="8"/>
      <c r="LO58" s="8"/>
      <c r="LP58" s="8"/>
      <c r="LQ58" s="8"/>
      <c r="LR58" s="8"/>
      <c r="LS58" s="8"/>
      <c r="LT58" s="8"/>
      <c r="LU58" s="8"/>
      <c r="LV58" s="8"/>
      <c r="LW58" s="8"/>
      <c r="LX58" s="8"/>
      <c r="LY58" s="8"/>
      <c r="LZ58" s="8"/>
      <c r="MA58" s="8"/>
      <c r="MB58" s="8"/>
      <c r="MC58" s="8"/>
      <c r="MD58" s="8"/>
      <c r="ME58" s="8"/>
      <c r="MF58" s="8"/>
      <c r="MG58" s="8"/>
      <c r="MH58" s="8"/>
      <c r="MI58" s="8"/>
      <c r="MJ58" s="8"/>
      <c r="MK58" s="8"/>
      <c r="ML58" s="8"/>
      <c r="MM58" s="8"/>
      <c r="MN58" s="8"/>
      <c r="MO58" s="8"/>
      <c r="MP58" s="8"/>
      <c r="MQ58" s="8"/>
      <c r="MR58" s="8"/>
      <c r="MS58" s="8"/>
      <c r="MT58" s="8"/>
      <c r="MU58" s="8"/>
      <c r="MV58" s="8"/>
      <c r="MW58" s="8"/>
      <c r="MX58" s="8"/>
      <c r="MY58" s="8"/>
    </row>
    <row r="59" spans="1:363" x14ac:dyDescent="0.25">
      <c r="A59" s="175"/>
      <c r="B59" s="70" t="s">
        <v>18</v>
      </c>
      <c r="C59" s="76" t="s">
        <v>209</v>
      </c>
      <c r="D59" s="22">
        <f t="shared" ref="D59:BI59" si="407">+D28*D44</f>
        <v>0</v>
      </c>
      <c r="E59" s="22">
        <f t="shared" si="407"/>
        <v>0</v>
      </c>
      <c r="F59" s="22">
        <f t="shared" si="407"/>
        <v>0</v>
      </c>
      <c r="G59" s="22">
        <f t="shared" si="407"/>
        <v>0</v>
      </c>
      <c r="H59" s="22">
        <f t="shared" si="407"/>
        <v>0</v>
      </c>
      <c r="I59" s="22">
        <f t="shared" si="407"/>
        <v>0</v>
      </c>
      <c r="J59" s="22">
        <f t="shared" si="407"/>
        <v>0</v>
      </c>
      <c r="K59" s="22">
        <f t="shared" si="407"/>
        <v>0</v>
      </c>
      <c r="L59" s="22">
        <f t="shared" si="407"/>
        <v>0</v>
      </c>
      <c r="M59" s="22">
        <f t="shared" si="407"/>
        <v>0</v>
      </c>
      <c r="N59" s="22">
        <f t="shared" si="407"/>
        <v>0</v>
      </c>
      <c r="O59" s="22">
        <f t="shared" si="407"/>
        <v>0</v>
      </c>
      <c r="P59" s="22">
        <f t="shared" si="407"/>
        <v>0</v>
      </c>
      <c r="Q59" s="22">
        <f t="shared" si="407"/>
        <v>0</v>
      </c>
      <c r="R59" s="22">
        <f t="shared" si="407"/>
        <v>0</v>
      </c>
      <c r="S59" s="22">
        <f t="shared" si="407"/>
        <v>0</v>
      </c>
      <c r="T59" s="22">
        <f t="shared" si="407"/>
        <v>0</v>
      </c>
      <c r="U59" s="22">
        <f t="shared" si="407"/>
        <v>0</v>
      </c>
      <c r="V59" s="22">
        <f t="shared" si="407"/>
        <v>0</v>
      </c>
      <c r="W59" s="22">
        <f t="shared" si="407"/>
        <v>0</v>
      </c>
      <c r="X59" s="22">
        <f t="shared" si="407"/>
        <v>0</v>
      </c>
      <c r="Y59" s="22">
        <f t="shared" si="407"/>
        <v>0</v>
      </c>
      <c r="Z59" s="22">
        <f t="shared" si="407"/>
        <v>0</v>
      </c>
      <c r="AA59" s="22">
        <f t="shared" si="407"/>
        <v>0</v>
      </c>
      <c r="AB59" s="22">
        <f t="shared" si="407"/>
        <v>0</v>
      </c>
      <c r="AC59" s="22">
        <f t="shared" si="407"/>
        <v>0</v>
      </c>
      <c r="AD59" s="22">
        <f t="shared" si="407"/>
        <v>0</v>
      </c>
      <c r="AE59" s="22">
        <f t="shared" si="407"/>
        <v>0</v>
      </c>
      <c r="AF59" s="22">
        <f t="shared" si="407"/>
        <v>0</v>
      </c>
      <c r="AG59" s="22">
        <f t="shared" si="407"/>
        <v>0</v>
      </c>
      <c r="AH59" s="22">
        <f t="shared" si="407"/>
        <v>0</v>
      </c>
      <c r="AI59" s="22">
        <f t="shared" si="407"/>
        <v>0</v>
      </c>
      <c r="AJ59" s="22">
        <f t="shared" si="407"/>
        <v>0</v>
      </c>
      <c r="AK59" s="22">
        <f t="shared" si="407"/>
        <v>0</v>
      </c>
      <c r="AL59" s="22">
        <f t="shared" si="407"/>
        <v>0</v>
      </c>
      <c r="AM59" s="22">
        <f t="shared" si="407"/>
        <v>0</v>
      </c>
      <c r="AN59" s="22">
        <f t="shared" si="407"/>
        <v>0</v>
      </c>
      <c r="AO59" s="22">
        <f t="shared" si="407"/>
        <v>0</v>
      </c>
      <c r="AP59" s="22">
        <f t="shared" si="407"/>
        <v>0</v>
      </c>
      <c r="AQ59" s="22">
        <f t="shared" si="407"/>
        <v>0</v>
      </c>
      <c r="AR59" s="22">
        <f t="shared" si="407"/>
        <v>0</v>
      </c>
      <c r="AS59" s="22">
        <f t="shared" si="407"/>
        <v>0</v>
      </c>
      <c r="AT59" s="22">
        <f t="shared" si="407"/>
        <v>0</v>
      </c>
      <c r="AU59" s="22">
        <f t="shared" si="407"/>
        <v>0</v>
      </c>
      <c r="AV59" s="22">
        <f t="shared" si="407"/>
        <v>0</v>
      </c>
      <c r="AW59" s="22">
        <f t="shared" si="407"/>
        <v>0</v>
      </c>
      <c r="AX59" s="22">
        <f t="shared" si="407"/>
        <v>0</v>
      </c>
      <c r="AY59" s="22">
        <f t="shared" si="407"/>
        <v>0</v>
      </c>
      <c r="AZ59" s="22">
        <f t="shared" si="407"/>
        <v>0</v>
      </c>
      <c r="BA59" s="22">
        <f t="shared" si="407"/>
        <v>0</v>
      </c>
      <c r="BB59" s="22">
        <f t="shared" si="407"/>
        <v>0</v>
      </c>
      <c r="BC59" s="22">
        <f t="shared" si="407"/>
        <v>0</v>
      </c>
      <c r="BD59" s="22">
        <f t="shared" si="407"/>
        <v>0</v>
      </c>
      <c r="BE59" s="22">
        <f t="shared" si="407"/>
        <v>0</v>
      </c>
      <c r="BF59" s="22">
        <f t="shared" si="407"/>
        <v>0</v>
      </c>
      <c r="BG59" s="22">
        <f t="shared" si="407"/>
        <v>0</v>
      </c>
      <c r="BH59" s="22">
        <f t="shared" si="407"/>
        <v>0</v>
      </c>
      <c r="BI59" s="22">
        <f t="shared" si="407"/>
        <v>0</v>
      </c>
      <c r="BJ59" s="22">
        <f t="shared" ref="BJ59:DU59" si="408">+BJ28*BJ44</f>
        <v>0</v>
      </c>
      <c r="BK59" s="22">
        <f t="shared" si="408"/>
        <v>0</v>
      </c>
      <c r="BL59" s="22">
        <f t="shared" si="408"/>
        <v>0</v>
      </c>
      <c r="BM59" s="22">
        <f t="shared" si="408"/>
        <v>0</v>
      </c>
      <c r="BN59" s="22">
        <f t="shared" si="408"/>
        <v>0</v>
      </c>
      <c r="BO59" s="22">
        <f t="shared" si="408"/>
        <v>0</v>
      </c>
      <c r="BP59" s="22">
        <f t="shared" si="408"/>
        <v>0</v>
      </c>
      <c r="BQ59" s="22">
        <f t="shared" si="408"/>
        <v>0</v>
      </c>
      <c r="BR59" s="22">
        <f t="shared" si="408"/>
        <v>0</v>
      </c>
      <c r="BS59" s="22">
        <f t="shared" si="408"/>
        <v>0</v>
      </c>
      <c r="BT59" s="22">
        <f t="shared" si="408"/>
        <v>0</v>
      </c>
      <c r="BU59" s="22">
        <f t="shared" si="408"/>
        <v>0</v>
      </c>
      <c r="BV59" s="22">
        <f t="shared" si="408"/>
        <v>0</v>
      </c>
      <c r="BW59" s="22">
        <f t="shared" si="408"/>
        <v>0</v>
      </c>
      <c r="BX59" s="22">
        <f t="shared" si="408"/>
        <v>0</v>
      </c>
      <c r="BY59" s="22">
        <f t="shared" si="408"/>
        <v>0</v>
      </c>
      <c r="BZ59" s="22">
        <f t="shared" si="408"/>
        <v>0</v>
      </c>
      <c r="CA59" s="22">
        <f t="shared" si="408"/>
        <v>0</v>
      </c>
      <c r="CB59" s="22">
        <f t="shared" si="408"/>
        <v>0</v>
      </c>
      <c r="CC59" s="22">
        <f t="shared" si="408"/>
        <v>0</v>
      </c>
      <c r="CD59" s="22">
        <f t="shared" si="408"/>
        <v>0</v>
      </c>
      <c r="CE59" s="22">
        <f t="shared" si="408"/>
        <v>0</v>
      </c>
      <c r="CF59" s="22">
        <f t="shared" si="408"/>
        <v>0</v>
      </c>
      <c r="CG59" s="22">
        <f t="shared" si="408"/>
        <v>0</v>
      </c>
      <c r="CH59" s="22">
        <f t="shared" si="408"/>
        <v>0</v>
      </c>
      <c r="CI59" s="22">
        <f t="shared" si="408"/>
        <v>0</v>
      </c>
      <c r="CJ59" s="22">
        <f t="shared" si="408"/>
        <v>0</v>
      </c>
      <c r="CK59" s="22">
        <f t="shared" si="408"/>
        <v>0</v>
      </c>
      <c r="CL59" s="22">
        <f t="shared" si="408"/>
        <v>0</v>
      </c>
      <c r="CM59" s="22">
        <f t="shared" si="408"/>
        <v>0</v>
      </c>
      <c r="CN59" s="22">
        <f t="shared" si="408"/>
        <v>0</v>
      </c>
      <c r="CO59" s="22">
        <f t="shared" si="408"/>
        <v>0</v>
      </c>
      <c r="CP59" s="22">
        <f t="shared" si="408"/>
        <v>0</v>
      </c>
      <c r="CQ59" s="22">
        <f t="shared" si="408"/>
        <v>0</v>
      </c>
      <c r="CR59" s="22">
        <f t="shared" si="408"/>
        <v>0</v>
      </c>
      <c r="CS59" s="22">
        <f t="shared" si="408"/>
        <v>0</v>
      </c>
      <c r="CT59" s="22">
        <f t="shared" si="408"/>
        <v>0</v>
      </c>
      <c r="CU59" s="22">
        <f t="shared" si="408"/>
        <v>0</v>
      </c>
      <c r="CV59" s="22">
        <f t="shared" si="408"/>
        <v>0</v>
      </c>
      <c r="CW59" s="22">
        <f t="shared" si="408"/>
        <v>0</v>
      </c>
      <c r="CX59" s="22">
        <f t="shared" si="408"/>
        <v>0</v>
      </c>
      <c r="CY59" s="22">
        <f t="shared" si="408"/>
        <v>0</v>
      </c>
      <c r="CZ59" s="22">
        <f t="shared" si="408"/>
        <v>0</v>
      </c>
      <c r="DA59" s="22">
        <f t="shared" si="408"/>
        <v>0</v>
      </c>
      <c r="DB59" s="22">
        <f t="shared" si="408"/>
        <v>0</v>
      </c>
      <c r="DC59" s="22">
        <f t="shared" si="408"/>
        <v>0</v>
      </c>
      <c r="DD59" s="22">
        <f t="shared" si="408"/>
        <v>0</v>
      </c>
      <c r="DE59" s="22">
        <f t="shared" si="408"/>
        <v>0</v>
      </c>
      <c r="DF59" s="22">
        <f t="shared" si="408"/>
        <v>0</v>
      </c>
      <c r="DG59" s="22">
        <f t="shared" si="408"/>
        <v>0</v>
      </c>
      <c r="DH59" s="22">
        <f t="shared" si="408"/>
        <v>0</v>
      </c>
      <c r="DI59" s="22">
        <f t="shared" si="408"/>
        <v>0</v>
      </c>
      <c r="DJ59" s="22">
        <f t="shared" si="408"/>
        <v>0</v>
      </c>
      <c r="DK59" s="22">
        <f t="shared" si="408"/>
        <v>0</v>
      </c>
      <c r="DL59" s="22">
        <f t="shared" si="408"/>
        <v>0</v>
      </c>
      <c r="DM59" s="22">
        <f t="shared" si="408"/>
        <v>0</v>
      </c>
      <c r="DN59" s="22">
        <f t="shared" si="408"/>
        <v>0</v>
      </c>
      <c r="DO59" s="22">
        <f t="shared" si="408"/>
        <v>0</v>
      </c>
      <c r="DP59" s="22">
        <f t="shared" si="408"/>
        <v>0</v>
      </c>
      <c r="DQ59" s="22">
        <f t="shared" si="408"/>
        <v>0</v>
      </c>
      <c r="DR59" s="22">
        <f t="shared" si="408"/>
        <v>0</v>
      </c>
      <c r="DS59" s="22">
        <f t="shared" si="408"/>
        <v>0</v>
      </c>
      <c r="DT59" s="22">
        <f t="shared" si="408"/>
        <v>0</v>
      </c>
      <c r="DU59" s="22">
        <f t="shared" si="408"/>
        <v>0</v>
      </c>
      <c r="DV59" s="22">
        <f t="shared" ref="DV59:GG59" si="409">+DV28*DV44</f>
        <v>0</v>
      </c>
      <c r="DW59" s="22">
        <f t="shared" si="409"/>
        <v>0</v>
      </c>
      <c r="DX59" s="22">
        <f t="shared" si="409"/>
        <v>0</v>
      </c>
      <c r="DY59" s="22">
        <f t="shared" si="409"/>
        <v>0</v>
      </c>
      <c r="DZ59" s="22">
        <f t="shared" si="409"/>
        <v>0</v>
      </c>
      <c r="EA59" s="22">
        <f t="shared" si="409"/>
        <v>0</v>
      </c>
      <c r="EB59" s="22">
        <f t="shared" si="409"/>
        <v>0</v>
      </c>
      <c r="EC59" s="22">
        <f t="shared" si="409"/>
        <v>0</v>
      </c>
      <c r="ED59" s="22">
        <f t="shared" si="409"/>
        <v>0</v>
      </c>
      <c r="EE59" s="22">
        <f t="shared" si="409"/>
        <v>0</v>
      </c>
      <c r="EF59" s="22">
        <f t="shared" si="409"/>
        <v>0</v>
      </c>
      <c r="EG59" s="22">
        <f t="shared" si="409"/>
        <v>0</v>
      </c>
      <c r="EH59" s="22">
        <f t="shared" si="409"/>
        <v>0</v>
      </c>
      <c r="EI59" s="22">
        <f t="shared" si="409"/>
        <v>0</v>
      </c>
      <c r="EJ59" s="22">
        <f t="shared" si="409"/>
        <v>0</v>
      </c>
      <c r="EK59" s="22">
        <f t="shared" si="409"/>
        <v>0</v>
      </c>
      <c r="EL59" s="22">
        <f t="shared" si="409"/>
        <v>0</v>
      </c>
      <c r="EM59" s="22">
        <f t="shared" si="409"/>
        <v>0</v>
      </c>
      <c r="EN59" s="22">
        <f t="shared" si="409"/>
        <v>0</v>
      </c>
      <c r="EO59" s="22">
        <f t="shared" si="409"/>
        <v>0</v>
      </c>
      <c r="EP59" s="22">
        <f t="shared" si="409"/>
        <v>0</v>
      </c>
      <c r="EQ59" s="22">
        <f t="shared" si="409"/>
        <v>0</v>
      </c>
      <c r="ER59" s="22">
        <f t="shared" si="409"/>
        <v>0</v>
      </c>
      <c r="ES59" s="22">
        <f t="shared" si="409"/>
        <v>0</v>
      </c>
      <c r="ET59" s="22">
        <f t="shared" si="409"/>
        <v>0</v>
      </c>
      <c r="EU59" s="22">
        <f t="shared" si="409"/>
        <v>0</v>
      </c>
      <c r="EV59" s="22">
        <f t="shared" si="409"/>
        <v>0</v>
      </c>
      <c r="EW59" s="22">
        <f t="shared" si="409"/>
        <v>0</v>
      </c>
      <c r="EX59" s="22">
        <f t="shared" si="409"/>
        <v>0</v>
      </c>
      <c r="EY59" s="22">
        <f t="shared" si="409"/>
        <v>0</v>
      </c>
      <c r="EZ59" s="22">
        <f t="shared" si="409"/>
        <v>0</v>
      </c>
      <c r="FA59" s="22">
        <f t="shared" si="409"/>
        <v>0</v>
      </c>
      <c r="FB59" s="22">
        <f t="shared" si="409"/>
        <v>0</v>
      </c>
      <c r="FC59" s="22">
        <f t="shared" si="409"/>
        <v>0</v>
      </c>
      <c r="FD59" s="22">
        <f t="shared" si="409"/>
        <v>0</v>
      </c>
      <c r="FE59" s="22">
        <f t="shared" si="409"/>
        <v>0</v>
      </c>
      <c r="FF59" s="22">
        <f t="shared" si="409"/>
        <v>0</v>
      </c>
      <c r="FG59" s="22">
        <f t="shared" si="409"/>
        <v>0</v>
      </c>
      <c r="FH59" s="22">
        <f t="shared" si="409"/>
        <v>0</v>
      </c>
      <c r="FI59" s="22">
        <f t="shared" si="409"/>
        <v>0</v>
      </c>
      <c r="FJ59" s="22">
        <f t="shared" si="409"/>
        <v>0</v>
      </c>
      <c r="FK59" s="22">
        <f t="shared" si="409"/>
        <v>0</v>
      </c>
      <c r="FL59" s="22">
        <f t="shared" si="409"/>
        <v>0</v>
      </c>
      <c r="FM59" s="22">
        <f t="shared" si="409"/>
        <v>0</v>
      </c>
      <c r="FN59" s="22">
        <f t="shared" si="409"/>
        <v>0</v>
      </c>
      <c r="FO59" s="22">
        <f t="shared" si="409"/>
        <v>0</v>
      </c>
      <c r="FP59" s="22">
        <f t="shared" si="409"/>
        <v>0</v>
      </c>
      <c r="FQ59" s="22">
        <f t="shared" si="409"/>
        <v>0</v>
      </c>
      <c r="FR59" s="22">
        <f t="shared" si="409"/>
        <v>0</v>
      </c>
      <c r="FS59" s="22">
        <f t="shared" si="409"/>
        <v>0</v>
      </c>
      <c r="FT59" s="22">
        <f t="shared" si="409"/>
        <v>0</v>
      </c>
      <c r="FU59" s="22">
        <f t="shared" si="409"/>
        <v>0</v>
      </c>
      <c r="FV59" s="22">
        <f t="shared" si="409"/>
        <v>0</v>
      </c>
      <c r="FW59" s="22">
        <f t="shared" si="409"/>
        <v>0</v>
      </c>
      <c r="FX59" s="22">
        <f t="shared" si="409"/>
        <v>0</v>
      </c>
      <c r="FY59" s="22">
        <f t="shared" si="409"/>
        <v>0</v>
      </c>
      <c r="FZ59" s="22">
        <f t="shared" si="409"/>
        <v>0</v>
      </c>
      <c r="GA59" s="22">
        <f t="shared" si="409"/>
        <v>0</v>
      </c>
      <c r="GB59" s="22">
        <f t="shared" si="409"/>
        <v>0</v>
      </c>
      <c r="GC59" s="22">
        <f t="shared" si="409"/>
        <v>0</v>
      </c>
      <c r="GD59" s="22">
        <f t="shared" si="409"/>
        <v>0</v>
      </c>
      <c r="GE59" s="22">
        <f t="shared" si="409"/>
        <v>0</v>
      </c>
      <c r="GF59" s="22">
        <f t="shared" si="409"/>
        <v>0</v>
      </c>
      <c r="GG59" s="22">
        <f t="shared" si="409"/>
        <v>0</v>
      </c>
      <c r="GH59" s="22">
        <f t="shared" ref="GH59:II59" si="410">+GH28*GH44</f>
        <v>0</v>
      </c>
      <c r="GI59" s="22">
        <f t="shared" si="410"/>
        <v>0</v>
      </c>
      <c r="GJ59" s="22">
        <f t="shared" si="410"/>
        <v>0</v>
      </c>
      <c r="GK59" s="22">
        <f t="shared" si="410"/>
        <v>0</v>
      </c>
      <c r="GL59" s="22">
        <f t="shared" si="410"/>
        <v>0</v>
      </c>
      <c r="GM59" s="22">
        <f t="shared" si="410"/>
        <v>0</v>
      </c>
      <c r="GN59" s="22">
        <f t="shared" si="410"/>
        <v>0</v>
      </c>
      <c r="GO59" s="22">
        <f t="shared" si="410"/>
        <v>0</v>
      </c>
      <c r="GP59" s="22">
        <f t="shared" si="410"/>
        <v>0</v>
      </c>
      <c r="GQ59" s="22">
        <f t="shared" si="410"/>
        <v>0</v>
      </c>
      <c r="GR59" s="22">
        <f t="shared" si="410"/>
        <v>0</v>
      </c>
      <c r="GS59" s="22">
        <f t="shared" si="410"/>
        <v>0</v>
      </c>
      <c r="GT59" s="22">
        <f t="shared" si="410"/>
        <v>0</v>
      </c>
      <c r="GU59" s="22">
        <f t="shared" si="410"/>
        <v>0</v>
      </c>
      <c r="GV59" s="22">
        <f t="shared" si="410"/>
        <v>0</v>
      </c>
      <c r="GW59" s="22">
        <f t="shared" si="410"/>
        <v>0</v>
      </c>
      <c r="GX59" s="22">
        <f t="shared" si="410"/>
        <v>0</v>
      </c>
      <c r="GY59" s="22">
        <f t="shared" si="410"/>
        <v>0</v>
      </c>
      <c r="GZ59" s="22">
        <f t="shared" si="410"/>
        <v>0</v>
      </c>
      <c r="HA59" s="22">
        <f t="shared" si="410"/>
        <v>0</v>
      </c>
      <c r="HB59" s="22">
        <f t="shared" si="410"/>
        <v>0</v>
      </c>
      <c r="HC59" s="22">
        <f t="shared" si="410"/>
        <v>0</v>
      </c>
      <c r="HD59" s="22">
        <f t="shared" si="410"/>
        <v>0</v>
      </c>
      <c r="HE59" s="22">
        <f t="shared" si="410"/>
        <v>0</v>
      </c>
      <c r="HF59" s="22">
        <f t="shared" si="410"/>
        <v>0</v>
      </c>
      <c r="HG59" s="22">
        <f t="shared" si="410"/>
        <v>0</v>
      </c>
      <c r="HH59" s="22">
        <f t="shared" si="410"/>
        <v>0</v>
      </c>
      <c r="HI59" s="22">
        <f t="shared" si="410"/>
        <v>0</v>
      </c>
      <c r="HJ59" s="22">
        <f t="shared" si="410"/>
        <v>0</v>
      </c>
      <c r="HK59" s="22">
        <f t="shared" si="410"/>
        <v>0</v>
      </c>
      <c r="HL59" s="22">
        <f t="shared" si="410"/>
        <v>0</v>
      </c>
      <c r="HM59" s="22">
        <f t="shared" si="410"/>
        <v>0</v>
      </c>
      <c r="HN59" s="22">
        <f t="shared" si="410"/>
        <v>0</v>
      </c>
      <c r="HO59" s="22">
        <f t="shared" si="410"/>
        <v>0</v>
      </c>
      <c r="HP59" s="22">
        <f t="shared" si="410"/>
        <v>0</v>
      </c>
      <c r="HQ59" s="22">
        <f t="shared" si="410"/>
        <v>0</v>
      </c>
      <c r="HR59" s="22">
        <f t="shared" si="410"/>
        <v>0</v>
      </c>
      <c r="HS59" s="22">
        <f t="shared" si="410"/>
        <v>0</v>
      </c>
      <c r="HT59" s="22">
        <f t="shared" si="410"/>
        <v>0</v>
      </c>
      <c r="HU59" s="22">
        <f t="shared" si="410"/>
        <v>0</v>
      </c>
      <c r="HV59" s="22">
        <f t="shared" si="410"/>
        <v>0</v>
      </c>
      <c r="HW59" s="22">
        <f t="shared" si="410"/>
        <v>0</v>
      </c>
      <c r="HX59" s="22">
        <f t="shared" si="410"/>
        <v>0</v>
      </c>
      <c r="HY59" s="22">
        <f t="shared" si="410"/>
        <v>0</v>
      </c>
      <c r="HZ59" s="22">
        <f t="shared" si="410"/>
        <v>0</v>
      </c>
      <c r="IA59" s="22">
        <f t="shared" si="410"/>
        <v>0</v>
      </c>
      <c r="IB59" s="22">
        <f t="shared" si="410"/>
        <v>0</v>
      </c>
      <c r="IC59" s="22">
        <f t="shared" si="410"/>
        <v>0</v>
      </c>
      <c r="ID59" s="22">
        <f t="shared" si="410"/>
        <v>0</v>
      </c>
      <c r="IE59" s="22">
        <f t="shared" si="410"/>
        <v>0</v>
      </c>
      <c r="IF59" s="22">
        <f t="shared" si="410"/>
        <v>0</v>
      </c>
      <c r="IG59" s="22">
        <f t="shared" si="410"/>
        <v>0</v>
      </c>
      <c r="IH59" s="22">
        <f t="shared" si="410"/>
        <v>0</v>
      </c>
      <c r="II59" s="22">
        <f t="shared" si="410"/>
        <v>0</v>
      </c>
      <c r="IJ59" s="22">
        <f t="shared" ref="IJ59:KU59" si="411">+IJ28*IJ44</f>
        <v>0</v>
      </c>
      <c r="IK59" s="22">
        <f t="shared" si="411"/>
        <v>0</v>
      </c>
      <c r="IL59" s="22">
        <f t="shared" si="411"/>
        <v>0</v>
      </c>
      <c r="IM59" s="22">
        <f t="shared" si="411"/>
        <v>0</v>
      </c>
      <c r="IN59" s="22">
        <f t="shared" si="411"/>
        <v>0</v>
      </c>
      <c r="IO59" s="22">
        <f t="shared" si="411"/>
        <v>0</v>
      </c>
      <c r="IP59" s="22">
        <f t="shared" si="411"/>
        <v>0</v>
      </c>
      <c r="IQ59" s="22">
        <f t="shared" si="411"/>
        <v>0</v>
      </c>
      <c r="IR59" s="22">
        <f t="shared" si="411"/>
        <v>0</v>
      </c>
      <c r="IS59" s="22">
        <f t="shared" si="411"/>
        <v>0</v>
      </c>
      <c r="IT59" s="22">
        <f t="shared" si="411"/>
        <v>0</v>
      </c>
      <c r="IU59" s="22">
        <f t="shared" si="411"/>
        <v>0</v>
      </c>
      <c r="IV59" s="22">
        <f t="shared" si="411"/>
        <v>0</v>
      </c>
      <c r="IW59" s="22">
        <f t="shared" si="411"/>
        <v>0</v>
      </c>
      <c r="IX59" s="22">
        <f t="shared" si="411"/>
        <v>0</v>
      </c>
      <c r="IY59" s="22">
        <f t="shared" si="411"/>
        <v>0</v>
      </c>
      <c r="IZ59" s="22">
        <f t="shared" si="411"/>
        <v>0</v>
      </c>
      <c r="JA59" s="22">
        <f t="shared" si="411"/>
        <v>0</v>
      </c>
      <c r="JB59" s="22">
        <f t="shared" si="411"/>
        <v>0</v>
      </c>
      <c r="JC59" s="22">
        <f t="shared" si="411"/>
        <v>0</v>
      </c>
      <c r="JD59" s="22">
        <f t="shared" si="411"/>
        <v>0</v>
      </c>
      <c r="JE59" s="22">
        <f t="shared" si="411"/>
        <v>0</v>
      </c>
      <c r="JF59" s="22">
        <f t="shared" si="411"/>
        <v>0</v>
      </c>
      <c r="JG59" s="22">
        <f t="shared" si="411"/>
        <v>0</v>
      </c>
      <c r="JH59" s="22">
        <f t="shared" si="411"/>
        <v>0</v>
      </c>
      <c r="JI59" s="22">
        <f t="shared" si="411"/>
        <v>0</v>
      </c>
      <c r="JJ59" s="22">
        <f t="shared" si="411"/>
        <v>0</v>
      </c>
      <c r="JK59" s="22">
        <f t="shared" si="411"/>
        <v>0</v>
      </c>
      <c r="JL59" s="22">
        <f t="shared" si="411"/>
        <v>0</v>
      </c>
      <c r="JM59" s="22">
        <f t="shared" si="411"/>
        <v>0</v>
      </c>
      <c r="JN59" s="22">
        <f t="shared" si="411"/>
        <v>0</v>
      </c>
      <c r="JO59" s="22">
        <f t="shared" si="411"/>
        <v>0</v>
      </c>
      <c r="JP59" s="22">
        <f t="shared" si="411"/>
        <v>0</v>
      </c>
      <c r="JQ59" s="22">
        <f t="shared" si="411"/>
        <v>0</v>
      </c>
      <c r="JR59" s="22">
        <f t="shared" si="411"/>
        <v>0</v>
      </c>
      <c r="JS59" s="22">
        <f t="shared" si="411"/>
        <v>0</v>
      </c>
      <c r="JT59" s="22">
        <f t="shared" si="411"/>
        <v>0</v>
      </c>
      <c r="JU59" s="22">
        <f t="shared" si="411"/>
        <v>0</v>
      </c>
      <c r="JV59" s="22">
        <f t="shared" si="411"/>
        <v>0</v>
      </c>
      <c r="JW59" s="22">
        <f t="shared" si="411"/>
        <v>0</v>
      </c>
      <c r="JX59" s="22">
        <f t="shared" si="411"/>
        <v>0</v>
      </c>
      <c r="JY59" s="22">
        <f t="shared" si="411"/>
        <v>0</v>
      </c>
      <c r="JZ59" s="22">
        <f t="shared" si="411"/>
        <v>0</v>
      </c>
      <c r="KA59" s="22">
        <f t="shared" si="411"/>
        <v>0</v>
      </c>
      <c r="KB59" s="22">
        <f t="shared" si="411"/>
        <v>0</v>
      </c>
      <c r="KC59" s="22">
        <f t="shared" si="411"/>
        <v>0</v>
      </c>
      <c r="KD59" s="22">
        <f t="shared" si="411"/>
        <v>0</v>
      </c>
      <c r="KE59" s="22">
        <f t="shared" si="411"/>
        <v>0</v>
      </c>
      <c r="KF59" s="22">
        <f t="shared" si="411"/>
        <v>0</v>
      </c>
      <c r="KG59" s="22">
        <f t="shared" si="411"/>
        <v>0</v>
      </c>
      <c r="KH59" s="22">
        <f t="shared" si="411"/>
        <v>0</v>
      </c>
      <c r="KI59" s="22">
        <f t="shared" si="411"/>
        <v>0</v>
      </c>
      <c r="KJ59" s="22">
        <f t="shared" si="411"/>
        <v>0</v>
      </c>
      <c r="KK59" s="22">
        <f t="shared" si="411"/>
        <v>0</v>
      </c>
      <c r="KL59" s="22">
        <f t="shared" si="411"/>
        <v>0</v>
      </c>
      <c r="KM59" s="22">
        <f t="shared" si="411"/>
        <v>0</v>
      </c>
      <c r="KN59" s="22">
        <f t="shared" si="411"/>
        <v>0</v>
      </c>
      <c r="KO59" s="22">
        <f t="shared" si="411"/>
        <v>0</v>
      </c>
      <c r="KP59" s="22">
        <f t="shared" si="411"/>
        <v>0</v>
      </c>
      <c r="KQ59" s="22">
        <f t="shared" si="411"/>
        <v>0</v>
      </c>
      <c r="KR59" s="22">
        <f t="shared" si="411"/>
        <v>0</v>
      </c>
      <c r="KS59" s="22">
        <f t="shared" si="411"/>
        <v>0</v>
      </c>
      <c r="KT59" s="22">
        <f t="shared" si="411"/>
        <v>0</v>
      </c>
      <c r="KU59" s="22">
        <f t="shared" si="411"/>
        <v>0</v>
      </c>
      <c r="KV59" s="22">
        <f t="shared" ref="KV59:MY59" si="412">+KV28*KV44</f>
        <v>0</v>
      </c>
      <c r="KW59" s="22">
        <f t="shared" si="412"/>
        <v>0</v>
      </c>
      <c r="KX59" s="22">
        <f t="shared" si="412"/>
        <v>0</v>
      </c>
      <c r="KY59" s="22">
        <f t="shared" si="412"/>
        <v>0</v>
      </c>
      <c r="KZ59" s="22">
        <f t="shared" si="412"/>
        <v>0</v>
      </c>
      <c r="LA59" s="22">
        <f t="shared" si="412"/>
        <v>0</v>
      </c>
      <c r="LB59" s="22">
        <f t="shared" si="412"/>
        <v>0</v>
      </c>
      <c r="LC59" s="22">
        <f t="shared" si="412"/>
        <v>0</v>
      </c>
      <c r="LD59" s="22">
        <f t="shared" si="412"/>
        <v>0</v>
      </c>
      <c r="LE59" s="22">
        <f t="shared" si="412"/>
        <v>0</v>
      </c>
      <c r="LF59" s="22">
        <f t="shared" si="412"/>
        <v>0</v>
      </c>
      <c r="LG59" s="22">
        <f t="shared" si="412"/>
        <v>0</v>
      </c>
      <c r="LH59" s="22">
        <f t="shared" si="412"/>
        <v>0</v>
      </c>
      <c r="LI59" s="22">
        <f t="shared" si="412"/>
        <v>0</v>
      </c>
      <c r="LJ59" s="22">
        <f t="shared" si="412"/>
        <v>0</v>
      </c>
      <c r="LK59" s="22">
        <f t="shared" si="412"/>
        <v>0</v>
      </c>
      <c r="LL59" s="22">
        <f t="shared" si="412"/>
        <v>0</v>
      </c>
      <c r="LM59" s="22">
        <f t="shared" si="412"/>
        <v>0</v>
      </c>
      <c r="LN59" s="22">
        <f t="shared" si="412"/>
        <v>0</v>
      </c>
      <c r="LO59" s="22">
        <f t="shared" si="412"/>
        <v>0</v>
      </c>
      <c r="LP59" s="22">
        <f t="shared" si="412"/>
        <v>0</v>
      </c>
      <c r="LQ59" s="22">
        <f t="shared" si="412"/>
        <v>0</v>
      </c>
      <c r="LR59" s="22">
        <f t="shared" si="412"/>
        <v>0</v>
      </c>
      <c r="LS59" s="22">
        <f t="shared" si="412"/>
        <v>0</v>
      </c>
      <c r="LT59" s="22">
        <f t="shared" si="412"/>
        <v>0</v>
      </c>
      <c r="LU59" s="22">
        <f t="shared" si="412"/>
        <v>0</v>
      </c>
      <c r="LV59" s="22">
        <f t="shared" si="412"/>
        <v>0</v>
      </c>
      <c r="LW59" s="22">
        <f t="shared" si="412"/>
        <v>0</v>
      </c>
      <c r="LX59" s="22">
        <f t="shared" si="412"/>
        <v>0</v>
      </c>
      <c r="LY59" s="22">
        <f t="shared" si="412"/>
        <v>0</v>
      </c>
      <c r="LZ59" s="22">
        <f t="shared" si="412"/>
        <v>0</v>
      </c>
      <c r="MA59" s="22">
        <f t="shared" si="412"/>
        <v>0</v>
      </c>
      <c r="MB59" s="22">
        <f t="shared" si="412"/>
        <v>0</v>
      </c>
      <c r="MC59" s="22">
        <f t="shared" si="412"/>
        <v>0</v>
      </c>
      <c r="MD59" s="22">
        <f t="shared" si="412"/>
        <v>0</v>
      </c>
      <c r="ME59" s="22">
        <f t="shared" si="412"/>
        <v>0</v>
      </c>
      <c r="MF59" s="22">
        <f t="shared" si="412"/>
        <v>0</v>
      </c>
      <c r="MG59" s="22">
        <f t="shared" si="412"/>
        <v>0</v>
      </c>
      <c r="MH59" s="22">
        <f t="shared" si="412"/>
        <v>0</v>
      </c>
      <c r="MI59" s="22">
        <f t="shared" si="412"/>
        <v>0</v>
      </c>
      <c r="MJ59" s="22">
        <f t="shared" si="412"/>
        <v>0</v>
      </c>
      <c r="MK59" s="22">
        <f t="shared" si="412"/>
        <v>0</v>
      </c>
      <c r="ML59" s="22">
        <f t="shared" si="412"/>
        <v>0</v>
      </c>
      <c r="MM59" s="22">
        <f t="shared" si="412"/>
        <v>0</v>
      </c>
      <c r="MN59" s="22">
        <f t="shared" si="412"/>
        <v>0</v>
      </c>
      <c r="MO59" s="22">
        <f t="shared" si="412"/>
        <v>0</v>
      </c>
      <c r="MP59" s="22">
        <f t="shared" si="412"/>
        <v>0</v>
      </c>
      <c r="MQ59" s="22">
        <f t="shared" si="412"/>
        <v>0</v>
      </c>
      <c r="MR59" s="22">
        <f t="shared" si="412"/>
        <v>0</v>
      </c>
      <c r="MS59" s="22">
        <f t="shared" si="412"/>
        <v>0</v>
      </c>
      <c r="MT59" s="22">
        <f t="shared" si="412"/>
        <v>0</v>
      </c>
      <c r="MU59" s="22">
        <f t="shared" si="412"/>
        <v>0</v>
      </c>
      <c r="MV59" s="22">
        <f t="shared" si="412"/>
        <v>0</v>
      </c>
      <c r="MW59" s="22">
        <f t="shared" si="412"/>
        <v>0</v>
      </c>
      <c r="MX59" s="22">
        <f t="shared" si="412"/>
        <v>0</v>
      </c>
      <c r="MY59" s="22">
        <f t="shared" si="412"/>
        <v>0</v>
      </c>
    </row>
    <row r="60" spans="1:363" x14ac:dyDescent="0.25">
      <c r="A60" s="175"/>
      <c r="B60" s="70" t="s">
        <v>238</v>
      </c>
      <c r="C60" s="76" t="s">
        <v>211</v>
      </c>
      <c r="D60" s="22">
        <f t="shared" ref="D60:BC60" si="413">+D29*D45</f>
        <v>0</v>
      </c>
      <c r="E60" s="22">
        <f t="shared" si="413"/>
        <v>0</v>
      </c>
      <c r="F60" s="22">
        <f t="shared" si="413"/>
        <v>0</v>
      </c>
      <c r="G60" s="22">
        <f t="shared" si="413"/>
        <v>0</v>
      </c>
      <c r="H60" s="22">
        <f t="shared" si="413"/>
        <v>0</v>
      </c>
      <c r="I60" s="22">
        <f t="shared" si="413"/>
        <v>0</v>
      </c>
      <c r="J60" s="22">
        <f t="shared" si="413"/>
        <v>0</v>
      </c>
      <c r="K60" s="22">
        <f t="shared" si="413"/>
        <v>0</v>
      </c>
      <c r="L60" s="22">
        <f t="shared" si="413"/>
        <v>0</v>
      </c>
      <c r="M60" s="22">
        <f t="shared" si="413"/>
        <v>0</v>
      </c>
      <c r="N60" s="22">
        <f t="shared" si="413"/>
        <v>0</v>
      </c>
      <c r="O60" s="22">
        <f t="shared" si="413"/>
        <v>0</v>
      </c>
      <c r="P60" s="22">
        <f t="shared" si="413"/>
        <v>0</v>
      </c>
      <c r="Q60" s="22">
        <f t="shared" si="413"/>
        <v>0</v>
      </c>
      <c r="R60" s="22">
        <f t="shared" si="413"/>
        <v>0</v>
      </c>
      <c r="S60" s="22">
        <f t="shared" si="413"/>
        <v>0</v>
      </c>
      <c r="T60" s="22">
        <f t="shared" si="413"/>
        <v>0</v>
      </c>
      <c r="U60" s="22">
        <f t="shared" si="413"/>
        <v>0</v>
      </c>
      <c r="V60" s="22">
        <f t="shared" si="413"/>
        <v>0</v>
      </c>
      <c r="W60" s="22">
        <f t="shared" si="413"/>
        <v>0</v>
      </c>
      <c r="X60" s="22">
        <f t="shared" si="413"/>
        <v>0</v>
      </c>
      <c r="Y60" s="22">
        <f t="shared" si="413"/>
        <v>0</v>
      </c>
      <c r="Z60" s="22">
        <f t="shared" si="413"/>
        <v>0</v>
      </c>
      <c r="AA60" s="22">
        <f t="shared" si="413"/>
        <v>0</v>
      </c>
      <c r="AB60" s="22">
        <f t="shared" si="413"/>
        <v>0</v>
      </c>
      <c r="AC60" s="22">
        <f t="shared" si="413"/>
        <v>0</v>
      </c>
      <c r="AD60" s="22">
        <f t="shared" si="413"/>
        <v>0</v>
      </c>
      <c r="AE60" s="22">
        <f t="shared" si="413"/>
        <v>0</v>
      </c>
      <c r="AF60" s="22">
        <f t="shared" si="413"/>
        <v>0</v>
      </c>
      <c r="AG60" s="22">
        <f t="shared" si="413"/>
        <v>0</v>
      </c>
      <c r="AH60" s="22">
        <f t="shared" si="413"/>
        <v>0</v>
      </c>
      <c r="AI60" s="22">
        <f t="shared" si="413"/>
        <v>0</v>
      </c>
      <c r="AJ60" s="22">
        <f t="shared" si="413"/>
        <v>0</v>
      </c>
      <c r="AK60" s="22">
        <f t="shared" si="413"/>
        <v>0</v>
      </c>
      <c r="AL60" s="22">
        <f t="shared" si="413"/>
        <v>0</v>
      </c>
      <c r="AM60" s="22">
        <f t="shared" si="413"/>
        <v>0</v>
      </c>
      <c r="AN60" s="22">
        <f t="shared" si="413"/>
        <v>0</v>
      </c>
      <c r="AO60" s="22">
        <f t="shared" si="413"/>
        <v>0</v>
      </c>
      <c r="AP60" s="22">
        <f t="shared" si="413"/>
        <v>0</v>
      </c>
      <c r="AQ60" s="22">
        <f t="shared" si="413"/>
        <v>0</v>
      </c>
      <c r="AR60" s="22">
        <f t="shared" si="413"/>
        <v>0</v>
      </c>
      <c r="AS60" s="22">
        <f t="shared" si="413"/>
        <v>0</v>
      </c>
      <c r="AT60" s="22">
        <f t="shared" si="413"/>
        <v>0</v>
      </c>
      <c r="AU60" s="22">
        <f t="shared" si="413"/>
        <v>0</v>
      </c>
      <c r="AV60" s="22">
        <f t="shared" si="413"/>
        <v>0</v>
      </c>
      <c r="AW60" s="22">
        <f t="shared" si="413"/>
        <v>0</v>
      </c>
      <c r="AX60" s="22">
        <f t="shared" si="413"/>
        <v>0</v>
      </c>
      <c r="AY60" s="22">
        <f t="shared" si="413"/>
        <v>0</v>
      </c>
      <c r="AZ60" s="22">
        <f t="shared" si="413"/>
        <v>0</v>
      </c>
      <c r="BA60" s="22">
        <f t="shared" si="413"/>
        <v>0</v>
      </c>
      <c r="BB60" s="22">
        <f t="shared" si="413"/>
        <v>0</v>
      </c>
      <c r="BC60" s="22">
        <f t="shared" si="413"/>
        <v>0</v>
      </c>
      <c r="BD60" s="22">
        <f t="shared" ref="BD60:DO60" si="414">+BD29*BD45</f>
        <v>0</v>
      </c>
      <c r="BE60" s="22">
        <f t="shared" si="414"/>
        <v>0</v>
      </c>
      <c r="BF60" s="22">
        <f t="shared" si="414"/>
        <v>0</v>
      </c>
      <c r="BG60" s="22">
        <f t="shared" si="414"/>
        <v>0</v>
      </c>
      <c r="BH60" s="22">
        <f t="shared" si="414"/>
        <v>0</v>
      </c>
      <c r="BI60" s="22">
        <f t="shared" si="414"/>
        <v>0</v>
      </c>
      <c r="BJ60" s="22">
        <f t="shared" si="414"/>
        <v>0</v>
      </c>
      <c r="BK60" s="22">
        <f t="shared" si="414"/>
        <v>0</v>
      </c>
      <c r="BL60" s="22">
        <f t="shared" si="414"/>
        <v>0</v>
      </c>
      <c r="BM60" s="22">
        <f t="shared" si="414"/>
        <v>0</v>
      </c>
      <c r="BN60" s="22">
        <f t="shared" si="414"/>
        <v>0</v>
      </c>
      <c r="BO60" s="22">
        <f t="shared" si="414"/>
        <v>0</v>
      </c>
      <c r="BP60" s="22">
        <f t="shared" si="414"/>
        <v>0</v>
      </c>
      <c r="BQ60" s="22">
        <f t="shared" si="414"/>
        <v>0</v>
      </c>
      <c r="BR60" s="22">
        <f t="shared" si="414"/>
        <v>0</v>
      </c>
      <c r="BS60" s="22">
        <f t="shared" si="414"/>
        <v>0</v>
      </c>
      <c r="BT60" s="22">
        <f t="shared" si="414"/>
        <v>0</v>
      </c>
      <c r="BU60" s="22">
        <f t="shared" si="414"/>
        <v>0</v>
      </c>
      <c r="BV60" s="22">
        <f t="shared" si="414"/>
        <v>0</v>
      </c>
      <c r="BW60" s="22">
        <f t="shared" si="414"/>
        <v>0</v>
      </c>
      <c r="BX60" s="22">
        <f t="shared" si="414"/>
        <v>0</v>
      </c>
      <c r="BY60" s="22">
        <f t="shared" si="414"/>
        <v>0</v>
      </c>
      <c r="BZ60" s="22">
        <f t="shared" si="414"/>
        <v>0</v>
      </c>
      <c r="CA60" s="22">
        <f t="shared" si="414"/>
        <v>0</v>
      </c>
      <c r="CB60" s="22">
        <f t="shared" si="414"/>
        <v>0</v>
      </c>
      <c r="CC60" s="22">
        <f t="shared" si="414"/>
        <v>0</v>
      </c>
      <c r="CD60" s="22">
        <f t="shared" si="414"/>
        <v>0</v>
      </c>
      <c r="CE60" s="22">
        <f t="shared" si="414"/>
        <v>0</v>
      </c>
      <c r="CF60" s="22">
        <f t="shared" si="414"/>
        <v>0</v>
      </c>
      <c r="CG60" s="22">
        <f t="shared" si="414"/>
        <v>0</v>
      </c>
      <c r="CH60" s="22">
        <f t="shared" si="414"/>
        <v>0</v>
      </c>
      <c r="CI60" s="22">
        <f t="shared" si="414"/>
        <v>0</v>
      </c>
      <c r="CJ60" s="22">
        <f t="shared" si="414"/>
        <v>0</v>
      </c>
      <c r="CK60" s="22">
        <f t="shared" si="414"/>
        <v>0</v>
      </c>
      <c r="CL60" s="22">
        <f t="shared" si="414"/>
        <v>0</v>
      </c>
      <c r="CM60" s="22">
        <f t="shared" si="414"/>
        <v>0</v>
      </c>
      <c r="CN60" s="22">
        <f t="shared" si="414"/>
        <v>0</v>
      </c>
      <c r="CO60" s="22">
        <f t="shared" si="414"/>
        <v>0</v>
      </c>
      <c r="CP60" s="22">
        <f t="shared" si="414"/>
        <v>0</v>
      </c>
      <c r="CQ60" s="22">
        <f t="shared" si="414"/>
        <v>0</v>
      </c>
      <c r="CR60" s="22">
        <f t="shared" si="414"/>
        <v>0</v>
      </c>
      <c r="CS60" s="22">
        <f t="shared" si="414"/>
        <v>0</v>
      </c>
      <c r="CT60" s="22">
        <f t="shared" si="414"/>
        <v>0</v>
      </c>
      <c r="CU60" s="22">
        <f t="shared" si="414"/>
        <v>0</v>
      </c>
      <c r="CV60" s="22">
        <f t="shared" si="414"/>
        <v>0</v>
      </c>
      <c r="CW60" s="22">
        <f t="shared" si="414"/>
        <v>0</v>
      </c>
      <c r="CX60" s="22">
        <f t="shared" si="414"/>
        <v>0</v>
      </c>
      <c r="CY60" s="22">
        <f t="shared" si="414"/>
        <v>0</v>
      </c>
      <c r="CZ60" s="22">
        <f t="shared" si="414"/>
        <v>0</v>
      </c>
      <c r="DA60" s="22">
        <f t="shared" si="414"/>
        <v>0</v>
      </c>
      <c r="DB60" s="22">
        <f t="shared" si="414"/>
        <v>0</v>
      </c>
      <c r="DC60" s="22">
        <f t="shared" si="414"/>
        <v>0</v>
      </c>
      <c r="DD60" s="22">
        <f t="shared" si="414"/>
        <v>0</v>
      </c>
      <c r="DE60" s="22">
        <f t="shared" si="414"/>
        <v>0</v>
      </c>
      <c r="DF60" s="22">
        <f t="shared" si="414"/>
        <v>0</v>
      </c>
      <c r="DG60" s="22">
        <f t="shared" si="414"/>
        <v>0</v>
      </c>
      <c r="DH60" s="22">
        <f t="shared" si="414"/>
        <v>0</v>
      </c>
      <c r="DI60" s="22">
        <f t="shared" si="414"/>
        <v>0</v>
      </c>
      <c r="DJ60" s="22">
        <f t="shared" si="414"/>
        <v>0</v>
      </c>
      <c r="DK60" s="22">
        <f t="shared" si="414"/>
        <v>0</v>
      </c>
      <c r="DL60" s="22">
        <f t="shared" si="414"/>
        <v>0</v>
      </c>
      <c r="DM60" s="22">
        <f t="shared" si="414"/>
        <v>0</v>
      </c>
      <c r="DN60" s="22">
        <f t="shared" si="414"/>
        <v>0</v>
      </c>
      <c r="DO60" s="22">
        <f t="shared" si="414"/>
        <v>0</v>
      </c>
      <c r="DP60" s="22">
        <f t="shared" ref="DP60:GA60" si="415">+DP29*DP45</f>
        <v>0</v>
      </c>
      <c r="DQ60" s="22">
        <f t="shared" si="415"/>
        <v>0</v>
      </c>
      <c r="DR60" s="22">
        <f t="shared" si="415"/>
        <v>0</v>
      </c>
      <c r="DS60" s="22">
        <f t="shared" si="415"/>
        <v>0</v>
      </c>
      <c r="DT60" s="22">
        <f t="shared" si="415"/>
        <v>0</v>
      </c>
      <c r="DU60" s="22">
        <f t="shared" si="415"/>
        <v>0</v>
      </c>
      <c r="DV60" s="22">
        <f t="shared" si="415"/>
        <v>0</v>
      </c>
      <c r="DW60" s="22">
        <f t="shared" si="415"/>
        <v>0</v>
      </c>
      <c r="DX60" s="22">
        <f t="shared" si="415"/>
        <v>0</v>
      </c>
      <c r="DY60" s="22">
        <f t="shared" si="415"/>
        <v>0</v>
      </c>
      <c r="DZ60" s="22">
        <f t="shared" si="415"/>
        <v>0</v>
      </c>
      <c r="EA60" s="22">
        <f t="shared" si="415"/>
        <v>0</v>
      </c>
      <c r="EB60" s="22">
        <f t="shared" si="415"/>
        <v>0</v>
      </c>
      <c r="EC60" s="22">
        <f t="shared" si="415"/>
        <v>0</v>
      </c>
      <c r="ED60" s="22">
        <f t="shared" si="415"/>
        <v>0</v>
      </c>
      <c r="EE60" s="22">
        <f t="shared" si="415"/>
        <v>0</v>
      </c>
      <c r="EF60" s="22">
        <f t="shared" si="415"/>
        <v>0</v>
      </c>
      <c r="EG60" s="22">
        <f t="shared" si="415"/>
        <v>0</v>
      </c>
      <c r="EH60" s="22">
        <f t="shared" si="415"/>
        <v>0</v>
      </c>
      <c r="EI60" s="22">
        <f t="shared" si="415"/>
        <v>0</v>
      </c>
      <c r="EJ60" s="22">
        <f t="shared" si="415"/>
        <v>0</v>
      </c>
      <c r="EK60" s="22">
        <f t="shared" si="415"/>
        <v>0</v>
      </c>
      <c r="EL60" s="22">
        <f t="shared" si="415"/>
        <v>0</v>
      </c>
      <c r="EM60" s="22">
        <f t="shared" si="415"/>
        <v>0</v>
      </c>
      <c r="EN60" s="22">
        <f t="shared" si="415"/>
        <v>0</v>
      </c>
      <c r="EO60" s="22">
        <f t="shared" si="415"/>
        <v>0</v>
      </c>
      <c r="EP60" s="22">
        <f t="shared" si="415"/>
        <v>0</v>
      </c>
      <c r="EQ60" s="22">
        <f t="shared" si="415"/>
        <v>0</v>
      </c>
      <c r="ER60" s="22">
        <f t="shared" si="415"/>
        <v>0</v>
      </c>
      <c r="ES60" s="22">
        <f t="shared" si="415"/>
        <v>0</v>
      </c>
      <c r="ET60" s="22">
        <f t="shared" si="415"/>
        <v>0</v>
      </c>
      <c r="EU60" s="22">
        <f t="shared" si="415"/>
        <v>0</v>
      </c>
      <c r="EV60" s="22">
        <f t="shared" si="415"/>
        <v>0</v>
      </c>
      <c r="EW60" s="22">
        <f t="shared" si="415"/>
        <v>0</v>
      </c>
      <c r="EX60" s="22">
        <f t="shared" si="415"/>
        <v>0</v>
      </c>
      <c r="EY60" s="22">
        <f t="shared" si="415"/>
        <v>0</v>
      </c>
      <c r="EZ60" s="22">
        <f t="shared" si="415"/>
        <v>0</v>
      </c>
      <c r="FA60" s="22">
        <f t="shared" si="415"/>
        <v>0</v>
      </c>
      <c r="FB60" s="22">
        <f t="shared" si="415"/>
        <v>0</v>
      </c>
      <c r="FC60" s="22">
        <f t="shared" si="415"/>
        <v>0</v>
      </c>
      <c r="FD60" s="22">
        <f t="shared" si="415"/>
        <v>0</v>
      </c>
      <c r="FE60" s="22">
        <f t="shared" si="415"/>
        <v>0</v>
      </c>
      <c r="FF60" s="22">
        <f t="shared" si="415"/>
        <v>0</v>
      </c>
      <c r="FG60" s="22">
        <f t="shared" si="415"/>
        <v>0</v>
      </c>
      <c r="FH60" s="22">
        <f t="shared" si="415"/>
        <v>0</v>
      </c>
      <c r="FI60" s="22">
        <f t="shared" si="415"/>
        <v>0</v>
      </c>
      <c r="FJ60" s="22">
        <f t="shared" si="415"/>
        <v>0</v>
      </c>
      <c r="FK60" s="22">
        <f t="shared" si="415"/>
        <v>0</v>
      </c>
      <c r="FL60" s="22">
        <f t="shared" si="415"/>
        <v>0</v>
      </c>
      <c r="FM60" s="22">
        <f t="shared" si="415"/>
        <v>0</v>
      </c>
      <c r="FN60" s="22">
        <f t="shared" si="415"/>
        <v>0</v>
      </c>
      <c r="FO60" s="22">
        <f t="shared" si="415"/>
        <v>0</v>
      </c>
      <c r="FP60" s="22">
        <f t="shared" si="415"/>
        <v>0</v>
      </c>
      <c r="FQ60" s="22">
        <f t="shared" si="415"/>
        <v>0</v>
      </c>
      <c r="FR60" s="22">
        <f t="shared" si="415"/>
        <v>0</v>
      </c>
      <c r="FS60" s="22">
        <f t="shared" si="415"/>
        <v>0</v>
      </c>
      <c r="FT60" s="22">
        <f t="shared" si="415"/>
        <v>0</v>
      </c>
      <c r="FU60" s="22">
        <f t="shared" si="415"/>
        <v>0</v>
      </c>
      <c r="FV60" s="22">
        <f t="shared" si="415"/>
        <v>0</v>
      </c>
      <c r="FW60" s="22">
        <f t="shared" si="415"/>
        <v>0</v>
      </c>
      <c r="FX60" s="22">
        <f t="shared" si="415"/>
        <v>0</v>
      </c>
      <c r="FY60" s="22">
        <f t="shared" si="415"/>
        <v>0</v>
      </c>
      <c r="FZ60" s="22">
        <f t="shared" si="415"/>
        <v>0</v>
      </c>
      <c r="GA60" s="22">
        <f t="shared" si="415"/>
        <v>0</v>
      </c>
      <c r="GB60" s="22">
        <f t="shared" ref="GB60:II60" si="416">+GB29*GB45</f>
        <v>0</v>
      </c>
      <c r="GC60" s="22">
        <f t="shared" si="416"/>
        <v>0</v>
      </c>
      <c r="GD60" s="22">
        <f t="shared" si="416"/>
        <v>0</v>
      </c>
      <c r="GE60" s="22">
        <f t="shared" si="416"/>
        <v>0</v>
      </c>
      <c r="GF60" s="22">
        <f t="shared" si="416"/>
        <v>0</v>
      </c>
      <c r="GG60" s="22">
        <f t="shared" si="416"/>
        <v>0</v>
      </c>
      <c r="GH60" s="22">
        <f t="shared" si="416"/>
        <v>0</v>
      </c>
      <c r="GI60" s="22">
        <f t="shared" si="416"/>
        <v>0</v>
      </c>
      <c r="GJ60" s="22">
        <f t="shared" si="416"/>
        <v>0</v>
      </c>
      <c r="GK60" s="22">
        <f t="shared" si="416"/>
        <v>0</v>
      </c>
      <c r="GL60" s="22">
        <f t="shared" si="416"/>
        <v>0</v>
      </c>
      <c r="GM60" s="22">
        <f t="shared" si="416"/>
        <v>0</v>
      </c>
      <c r="GN60" s="22">
        <f t="shared" si="416"/>
        <v>0</v>
      </c>
      <c r="GO60" s="22">
        <f t="shared" si="416"/>
        <v>0</v>
      </c>
      <c r="GP60" s="22">
        <f t="shared" si="416"/>
        <v>0</v>
      </c>
      <c r="GQ60" s="22">
        <f t="shared" si="416"/>
        <v>0</v>
      </c>
      <c r="GR60" s="22">
        <f t="shared" si="416"/>
        <v>0</v>
      </c>
      <c r="GS60" s="22">
        <f t="shared" si="416"/>
        <v>0</v>
      </c>
      <c r="GT60" s="22">
        <f t="shared" si="416"/>
        <v>0</v>
      </c>
      <c r="GU60" s="22">
        <f t="shared" si="416"/>
        <v>0</v>
      </c>
      <c r="GV60" s="22">
        <f t="shared" si="416"/>
        <v>0</v>
      </c>
      <c r="GW60" s="22">
        <f t="shared" si="416"/>
        <v>0</v>
      </c>
      <c r="GX60" s="22">
        <f t="shared" si="416"/>
        <v>0</v>
      </c>
      <c r="GY60" s="22">
        <f t="shared" si="416"/>
        <v>0</v>
      </c>
      <c r="GZ60" s="22">
        <f t="shared" si="416"/>
        <v>0</v>
      </c>
      <c r="HA60" s="22">
        <f t="shared" si="416"/>
        <v>0</v>
      </c>
      <c r="HB60" s="22">
        <f t="shared" si="416"/>
        <v>0</v>
      </c>
      <c r="HC60" s="22">
        <f t="shared" si="416"/>
        <v>0</v>
      </c>
      <c r="HD60" s="22">
        <f t="shared" si="416"/>
        <v>0</v>
      </c>
      <c r="HE60" s="22">
        <f t="shared" si="416"/>
        <v>0</v>
      </c>
      <c r="HF60" s="22">
        <f t="shared" si="416"/>
        <v>0</v>
      </c>
      <c r="HG60" s="22">
        <f t="shared" si="416"/>
        <v>0</v>
      </c>
      <c r="HH60" s="22">
        <f t="shared" si="416"/>
        <v>0</v>
      </c>
      <c r="HI60" s="22">
        <f t="shared" si="416"/>
        <v>0</v>
      </c>
      <c r="HJ60" s="22">
        <f t="shared" si="416"/>
        <v>0</v>
      </c>
      <c r="HK60" s="22">
        <f t="shared" si="416"/>
        <v>0</v>
      </c>
      <c r="HL60" s="22">
        <f t="shared" si="416"/>
        <v>0</v>
      </c>
      <c r="HM60" s="22">
        <f t="shared" si="416"/>
        <v>0</v>
      </c>
      <c r="HN60" s="22">
        <f t="shared" si="416"/>
        <v>0</v>
      </c>
      <c r="HO60" s="22">
        <f t="shared" si="416"/>
        <v>0</v>
      </c>
      <c r="HP60" s="22">
        <f t="shared" si="416"/>
        <v>0</v>
      </c>
      <c r="HQ60" s="22">
        <f t="shared" si="416"/>
        <v>0</v>
      </c>
      <c r="HR60" s="22">
        <f t="shared" si="416"/>
        <v>0</v>
      </c>
      <c r="HS60" s="22">
        <f t="shared" si="416"/>
        <v>0</v>
      </c>
      <c r="HT60" s="22">
        <f t="shared" si="416"/>
        <v>0</v>
      </c>
      <c r="HU60" s="22">
        <f t="shared" si="416"/>
        <v>0</v>
      </c>
      <c r="HV60" s="22">
        <f t="shared" si="416"/>
        <v>0</v>
      </c>
      <c r="HW60" s="22">
        <f t="shared" si="416"/>
        <v>0</v>
      </c>
      <c r="HX60" s="22">
        <f t="shared" si="416"/>
        <v>0</v>
      </c>
      <c r="HY60" s="22">
        <f t="shared" si="416"/>
        <v>0</v>
      </c>
      <c r="HZ60" s="22">
        <f t="shared" si="416"/>
        <v>0</v>
      </c>
      <c r="IA60" s="22">
        <f t="shared" si="416"/>
        <v>0</v>
      </c>
      <c r="IB60" s="22">
        <f t="shared" si="416"/>
        <v>0</v>
      </c>
      <c r="IC60" s="22">
        <f t="shared" si="416"/>
        <v>0</v>
      </c>
      <c r="ID60" s="22">
        <f t="shared" si="416"/>
        <v>0</v>
      </c>
      <c r="IE60" s="22">
        <f t="shared" si="416"/>
        <v>0</v>
      </c>
      <c r="IF60" s="22">
        <f t="shared" si="416"/>
        <v>0</v>
      </c>
      <c r="IG60" s="22">
        <f t="shared" si="416"/>
        <v>0</v>
      </c>
      <c r="IH60" s="22">
        <f t="shared" si="416"/>
        <v>0</v>
      </c>
      <c r="II60" s="22">
        <f t="shared" si="416"/>
        <v>0</v>
      </c>
      <c r="IJ60" s="22">
        <f t="shared" ref="IJ60:KU60" si="417">+IJ29*IJ45</f>
        <v>0</v>
      </c>
      <c r="IK60" s="22">
        <f t="shared" si="417"/>
        <v>0</v>
      </c>
      <c r="IL60" s="22">
        <f t="shared" si="417"/>
        <v>0</v>
      </c>
      <c r="IM60" s="22">
        <f t="shared" si="417"/>
        <v>0</v>
      </c>
      <c r="IN60" s="22">
        <f t="shared" si="417"/>
        <v>0</v>
      </c>
      <c r="IO60" s="22">
        <f t="shared" si="417"/>
        <v>0</v>
      </c>
      <c r="IP60" s="22">
        <f t="shared" si="417"/>
        <v>0</v>
      </c>
      <c r="IQ60" s="22">
        <f t="shared" si="417"/>
        <v>0</v>
      </c>
      <c r="IR60" s="22">
        <f t="shared" si="417"/>
        <v>0</v>
      </c>
      <c r="IS60" s="22">
        <f t="shared" si="417"/>
        <v>0</v>
      </c>
      <c r="IT60" s="22">
        <f t="shared" si="417"/>
        <v>0</v>
      </c>
      <c r="IU60" s="22">
        <f t="shared" si="417"/>
        <v>0</v>
      </c>
      <c r="IV60" s="22">
        <f t="shared" si="417"/>
        <v>0</v>
      </c>
      <c r="IW60" s="22">
        <f t="shared" si="417"/>
        <v>0</v>
      </c>
      <c r="IX60" s="22">
        <f t="shared" si="417"/>
        <v>0</v>
      </c>
      <c r="IY60" s="22">
        <f t="shared" si="417"/>
        <v>0</v>
      </c>
      <c r="IZ60" s="22">
        <f t="shared" si="417"/>
        <v>0</v>
      </c>
      <c r="JA60" s="22">
        <f t="shared" si="417"/>
        <v>0</v>
      </c>
      <c r="JB60" s="22">
        <f t="shared" si="417"/>
        <v>0</v>
      </c>
      <c r="JC60" s="22">
        <f t="shared" si="417"/>
        <v>0</v>
      </c>
      <c r="JD60" s="22">
        <f t="shared" si="417"/>
        <v>0</v>
      </c>
      <c r="JE60" s="22">
        <f t="shared" si="417"/>
        <v>0</v>
      </c>
      <c r="JF60" s="22">
        <f t="shared" si="417"/>
        <v>0</v>
      </c>
      <c r="JG60" s="22">
        <f t="shared" si="417"/>
        <v>0</v>
      </c>
      <c r="JH60" s="22">
        <f t="shared" si="417"/>
        <v>0</v>
      </c>
      <c r="JI60" s="22">
        <f t="shared" si="417"/>
        <v>0</v>
      </c>
      <c r="JJ60" s="22">
        <f t="shared" si="417"/>
        <v>0</v>
      </c>
      <c r="JK60" s="22">
        <f t="shared" si="417"/>
        <v>0</v>
      </c>
      <c r="JL60" s="22">
        <f t="shared" si="417"/>
        <v>0</v>
      </c>
      <c r="JM60" s="22">
        <f t="shared" si="417"/>
        <v>0</v>
      </c>
      <c r="JN60" s="22">
        <f t="shared" si="417"/>
        <v>0</v>
      </c>
      <c r="JO60" s="22">
        <f t="shared" si="417"/>
        <v>0</v>
      </c>
      <c r="JP60" s="22">
        <f t="shared" si="417"/>
        <v>0</v>
      </c>
      <c r="JQ60" s="22">
        <f t="shared" si="417"/>
        <v>0</v>
      </c>
      <c r="JR60" s="22">
        <f t="shared" si="417"/>
        <v>0</v>
      </c>
      <c r="JS60" s="22">
        <f t="shared" si="417"/>
        <v>0</v>
      </c>
      <c r="JT60" s="22">
        <f t="shared" si="417"/>
        <v>0</v>
      </c>
      <c r="JU60" s="22">
        <f t="shared" si="417"/>
        <v>0</v>
      </c>
      <c r="JV60" s="22">
        <f t="shared" si="417"/>
        <v>0</v>
      </c>
      <c r="JW60" s="22">
        <f t="shared" si="417"/>
        <v>0</v>
      </c>
      <c r="JX60" s="22">
        <f t="shared" si="417"/>
        <v>0</v>
      </c>
      <c r="JY60" s="22">
        <f t="shared" si="417"/>
        <v>0</v>
      </c>
      <c r="JZ60" s="22">
        <f t="shared" si="417"/>
        <v>0</v>
      </c>
      <c r="KA60" s="22">
        <f t="shared" si="417"/>
        <v>0</v>
      </c>
      <c r="KB60" s="22">
        <f t="shared" si="417"/>
        <v>0</v>
      </c>
      <c r="KC60" s="22">
        <f t="shared" si="417"/>
        <v>0</v>
      </c>
      <c r="KD60" s="22">
        <f t="shared" si="417"/>
        <v>0</v>
      </c>
      <c r="KE60" s="22">
        <f t="shared" si="417"/>
        <v>0</v>
      </c>
      <c r="KF60" s="22">
        <f t="shared" si="417"/>
        <v>0</v>
      </c>
      <c r="KG60" s="22">
        <f t="shared" si="417"/>
        <v>0</v>
      </c>
      <c r="KH60" s="22">
        <f t="shared" si="417"/>
        <v>0</v>
      </c>
      <c r="KI60" s="22">
        <f t="shared" si="417"/>
        <v>0</v>
      </c>
      <c r="KJ60" s="22">
        <f t="shared" si="417"/>
        <v>0</v>
      </c>
      <c r="KK60" s="22">
        <f t="shared" si="417"/>
        <v>0</v>
      </c>
      <c r="KL60" s="22">
        <f t="shared" si="417"/>
        <v>0</v>
      </c>
      <c r="KM60" s="22">
        <f t="shared" si="417"/>
        <v>0</v>
      </c>
      <c r="KN60" s="22">
        <f t="shared" si="417"/>
        <v>0</v>
      </c>
      <c r="KO60" s="22">
        <f t="shared" si="417"/>
        <v>0</v>
      </c>
      <c r="KP60" s="22">
        <f t="shared" si="417"/>
        <v>0</v>
      </c>
      <c r="KQ60" s="22">
        <f t="shared" si="417"/>
        <v>0</v>
      </c>
      <c r="KR60" s="22">
        <f t="shared" si="417"/>
        <v>0</v>
      </c>
      <c r="KS60" s="22">
        <f t="shared" si="417"/>
        <v>0</v>
      </c>
      <c r="KT60" s="22">
        <f t="shared" si="417"/>
        <v>0</v>
      </c>
      <c r="KU60" s="22">
        <f t="shared" si="417"/>
        <v>0</v>
      </c>
      <c r="KV60" s="22">
        <f t="shared" ref="KV60:MY60" si="418">+KV29*KV45</f>
        <v>0</v>
      </c>
      <c r="KW60" s="22">
        <f t="shared" si="418"/>
        <v>0</v>
      </c>
      <c r="KX60" s="22">
        <f t="shared" si="418"/>
        <v>0</v>
      </c>
      <c r="KY60" s="22">
        <f t="shared" si="418"/>
        <v>0</v>
      </c>
      <c r="KZ60" s="22">
        <f t="shared" si="418"/>
        <v>0</v>
      </c>
      <c r="LA60" s="22">
        <f t="shared" si="418"/>
        <v>0</v>
      </c>
      <c r="LB60" s="22">
        <f t="shared" si="418"/>
        <v>0</v>
      </c>
      <c r="LC60" s="22">
        <f t="shared" si="418"/>
        <v>0</v>
      </c>
      <c r="LD60" s="22">
        <f t="shared" si="418"/>
        <v>0</v>
      </c>
      <c r="LE60" s="22">
        <f t="shared" si="418"/>
        <v>0</v>
      </c>
      <c r="LF60" s="22">
        <f t="shared" si="418"/>
        <v>0</v>
      </c>
      <c r="LG60" s="22">
        <f t="shared" si="418"/>
        <v>0</v>
      </c>
      <c r="LH60" s="22">
        <f t="shared" si="418"/>
        <v>0</v>
      </c>
      <c r="LI60" s="22">
        <f t="shared" si="418"/>
        <v>0</v>
      </c>
      <c r="LJ60" s="22">
        <f t="shared" si="418"/>
        <v>0</v>
      </c>
      <c r="LK60" s="22">
        <f t="shared" si="418"/>
        <v>0</v>
      </c>
      <c r="LL60" s="22">
        <f t="shared" si="418"/>
        <v>0</v>
      </c>
      <c r="LM60" s="22">
        <f t="shared" si="418"/>
        <v>0</v>
      </c>
      <c r="LN60" s="22">
        <f t="shared" si="418"/>
        <v>0</v>
      </c>
      <c r="LO60" s="22">
        <f t="shared" si="418"/>
        <v>0</v>
      </c>
      <c r="LP60" s="22">
        <f t="shared" si="418"/>
        <v>0</v>
      </c>
      <c r="LQ60" s="22">
        <f t="shared" si="418"/>
        <v>0</v>
      </c>
      <c r="LR60" s="22">
        <f t="shared" si="418"/>
        <v>0</v>
      </c>
      <c r="LS60" s="22">
        <f t="shared" si="418"/>
        <v>0</v>
      </c>
      <c r="LT60" s="22">
        <f t="shared" si="418"/>
        <v>0</v>
      </c>
      <c r="LU60" s="22">
        <f t="shared" si="418"/>
        <v>0</v>
      </c>
      <c r="LV60" s="22">
        <f t="shared" si="418"/>
        <v>0</v>
      </c>
      <c r="LW60" s="22">
        <f t="shared" si="418"/>
        <v>0</v>
      </c>
      <c r="LX60" s="22">
        <f t="shared" si="418"/>
        <v>0</v>
      </c>
      <c r="LY60" s="22">
        <f t="shared" si="418"/>
        <v>0</v>
      </c>
      <c r="LZ60" s="22">
        <f t="shared" si="418"/>
        <v>0</v>
      </c>
      <c r="MA60" s="22">
        <f t="shared" si="418"/>
        <v>0</v>
      </c>
      <c r="MB60" s="22">
        <f t="shared" si="418"/>
        <v>0</v>
      </c>
      <c r="MC60" s="22">
        <f t="shared" si="418"/>
        <v>0</v>
      </c>
      <c r="MD60" s="22">
        <f t="shared" si="418"/>
        <v>0</v>
      </c>
      <c r="ME60" s="22">
        <f t="shared" si="418"/>
        <v>0</v>
      </c>
      <c r="MF60" s="22">
        <f t="shared" si="418"/>
        <v>0</v>
      </c>
      <c r="MG60" s="22">
        <f t="shared" si="418"/>
        <v>0</v>
      </c>
      <c r="MH60" s="22">
        <f t="shared" si="418"/>
        <v>0</v>
      </c>
      <c r="MI60" s="22">
        <f t="shared" si="418"/>
        <v>0</v>
      </c>
      <c r="MJ60" s="22">
        <f t="shared" si="418"/>
        <v>0</v>
      </c>
      <c r="MK60" s="22">
        <f t="shared" si="418"/>
        <v>0</v>
      </c>
      <c r="ML60" s="22">
        <f t="shared" si="418"/>
        <v>0</v>
      </c>
      <c r="MM60" s="22">
        <f t="shared" si="418"/>
        <v>0</v>
      </c>
      <c r="MN60" s="22">
        <f t="shared" si="418"/>
        <v>0</v>
      </c>
      <c r="MO60" s="22">
        <f t="shared" si="418"/>
        <v>0</v>
      </c>
      <c r="MP60" s="22">
        <f t="shared" si="418"/>
        <v>0</v>
      </c>
      <c r="MQ60" s="22">
        <f t="shared" si="418"/>
        <v>0</v>
      </c>
      <c r="MR60" s="22">
        <f t="shared" si="418"/>
        <v>0</v>
      </c>
      <c r="MS60" s="22">
        <f t="shared" si="418"/>
        <v>0</v>
      </c>
      <c r="MT60" s="22">
        <f t="shared" si="418"/>
        <v>0</v>
      </c>
      <c r="MU60" s="22">
        <f t="shared" si="418"/>
        <v>0</v>
      </c>
      <c r="MV60" s="22">
        <f t="shared" si="418"/>
        <v>0</v>
      </c>
      <c r="MW60" s="22">
        <f t="shared" si="418"/>
        <v>0</v>
      </c>
      <c r="MX60" s="22">
        <f t="shared" si="418"/>
        <v>0</v>
      </c>
      <c r="MY60" s="22">
        <f t="shared" si="418"/>
        <v>0</v>
      </c>
    </row>
    <row r="61" spans="1:363" x14ac:dyDescent="0.25">
      <c r="A61" s="175"/>
      <c r="B61" s="70" t="s">
        <v>239</v>
      </c>
      <c r="C61" s="76" t="s">
        <v>211</v>
      </c>
      <c r="D61" s="22">
        <f t="shared" ref="D61:BC61" si="419">+D30*D46</f>
        <v>0</v>
      </c>
      <c r="E61" s="22">
        <f t="shared" si="419"/>
        <v>0</v>
      </c>
      <c r="F61" s="22">
        <f t="shared" si="419"/>
        <v>0</v>
      </c>
      <c r="G61" s="22">
        <f t="shared" si="419"/>
        <v>0</v>
      </c>
      <c r="H61" s="22">
        <f t="shared" si="419"/>
        <v>0</v>
      </c>
      <c r="I61" s="22">
        <f t="shared" si="419"/>
        <v>0</v>
      </c>
      <c r="J61" s="22">
        <f t="shared" si="419"/>
        <v>0</v>
      </c>
      <c r="K61" s="22">
        <f t="shared" si="419"/>
        <v>0</v>
      </c>
      <c r="L61" s="22">
        <f t="shared" si="419"/>
        <v>0</v>
      </c>
      <c r="M61" s="22">
        <f t="shared" si="419"/>
        <v>0</v>
      </c>
      <c r="N61" s="22">
        <f t="shared" si="419"/>
        <v>0</v>
      </c>
      <c r="O61" s="22">
        <f t="shared" si="419"/>
        <v>0</v>
      </c>
      <c r="P61" s="22">
        <f t="shared" si="419"/>
        <v>0</v>
      </c>
      <c r="Q61" s="22">
        <f t="shared" si="419"/>
        <v>0</v>
      </c>
      <c r="R61" s="22">
        <f t="shared" si="419"/>
        <v>0</v>
      </c>
      <c r="S61" s="22">
        <f t="shared" si="419"/>
        <v>0</v>
      </c>
      <c r="T61" s="22">
        <f t="shared" si="419"/>
        <v>0</v>
      </c>
      <c r="U61" s="22">
        <f t="shared" si="419"/>
        <v>0</v>
      </c>
      <c r="V61" s="22">
        <f t="shared" si="419"/>
        <v>0</v>
      </c>
      <c r="W61" s="22">
        <f t="shared" si="419"/>
        <v>0</v>
      </c>
      <c r="X61" s="22">
        <f t="shared" si="419"/>
        <v>0</v>
      </c>
      <c r="Y61" s="22">
        <f t="shared" si="419"/>
        <v>0</v>
      </c>
      <c r="Z61" s="22">
        <f t="shared" si="419"/>
        <v>0</v>
      </c>
      <c r="AA61" s="22">
        <f t="shared" si="419"/>
        <v>0</v>
      </c>
      <c r="AB61" s="22">
        <f t="shared" si="419"/>
        <v>0</v>
      </c>
      <c r="AC61" s="22">
        <f t="shared" si="419"/>
        <v>0</v>
      </c>
      <c r="AD61" s="22">
        <f t="shared" si="419"/>
        <v>0</v>
      </c>
      <c r="AE61" s="22">
        <f t="shared" si="419"/>
        <v>0</v>
      </c>
      <c r="AF61" s="22">
        <f t="shared" si="419"/>
        <v>0</v>
      </c>
      <c r="AG61" s="22">
        <f t="shared" si="419"/>
        <v>0</v>
      </c>
      <c r="AH61" s="22">
        <f t="shared" si="419"/>
        <v>0</v>
      </c>
      <c r="AI61" s="22">
        <f t="shared" si="419"/>
        <v>0</v>
      </c>
      <c r="AJ61" s="22">
        <f t="shared" si="419"/>
        <v>0</v>
      </c>
      <c r="AK61" s="22">
        <f t="shared" si="419"/>
        <v>0</v>
      </c>
      <c r="AL61" s="22">
        <f t="shared" si="419"/>
        <v>0</v>
      </c>
      <c r="AM61" s="22">
        <f t="shared" si="419"/>
        <v>0</v>
      </c>
      <c r="AN61" s="22">
        <f t="shared" si="419"/>
        <v>0</v>
      </c>
      <c r="AO61" s="22">
        <f t="shared" si="419"/>
        <v>0</v>
      </c>
      <c r="AP61" s="22">
        <f t="shared" si="419"/>
        <v>0</v>
      </c>
      <c r="AQ61" s="22">
        <f t="shared" si="419"/>
        <v>0</v>
      </c>
      <c r="AR61" s="22">
        <f t="shared" si="419"/>
        <v>0</v>
      </c>
      <c r="AS61" s="22">
        <f t="shared" si="419"/>
        <v>0</v>
      </c>
      <c r="AT61" s="22">
        <f t="shared" si="419"/>
        <v>0</v>
      </c>
      <c r="AU61" s="22">
        <f t="shared" si="419"/>
        <v>0</v>
      </c>
      <c r="AV61" s="22">
        <f t="shared" si="419"/>
        <v>0</v>
      </c>
      <c r="AW61" s="22">
        <f t="shared" si="419"/>
        <v>0</v>
      </c>
      <c r="AX61" s="22">
        <f t="shared" si="419"/>
        <v>0</v>
      </c>
      <c r="AY61" s="22">
        <f t="shared" si="419"/>
        <v>0</v>
      </c>
      <c r="AZ61" s="22">
        <f t="shared" si="419"/>
        <v>0</v>
      </c>
      <c r="BA61" s="22">
        <f t="shared" si="419"/>
        <v>0</v>
      </c>
      <c r="BB61" s="22">
        <f t="shared" si="419"/>
        <v>0</v>
      </c>
      <c r="BC61" s="22">
        <f t="shared" si="419"/>
        <v>0</v>
      </c>
      <c r="BD61" s="22">
        <f t="shared" ref="BD61:DO61" si="420">+BD30*BD46</f>
        <v>0</v>
      </c>
      <c r="BE61" s="22">
        <f t="shared" si="420"/>
        <v>0</v>
      </c>
      <c r="BF61" s="22">
        <f t="shared" si="420"/>
        <v>0</v>
      </c>
      <c r="BG61" s="22">
        <f t="shared" si="420"/>
        <v>0</v>
      </c>
      <c r="BH61" s="22">
        <f t="shared" si="420"/>
        <v>0</v>
      </c>
      <c r="BI61" s="22">
        <f t="shared" si="420"/>
        <v>0</v>
      </c>
      <c r="BJ61" s="22">
        <f t="shared" si="420"/>
        <v>0</v>
      </c>
      <c r="BK61" s="22">
        <f t="shared" si="420"/>
        <v>0</v>
      </c>
      <c r="BL61" s="22">
        <f t="shared" si="420"/>
        <v>0</v>
      </c>
      <c r="BM61" s="22">
        <f t="shared" si="420"/>
        <v>0</v>
      </c>
      <c r="BN61" s="22">
        <f t="shared" si="420"/>
        <v>0</v>
      </c>
      <c r="BO61" s="22">
        <f t="shared" si="420"/>
        <v>0</v>
      </c>
      <c r="BP61" s="22">
        <f t="shared" si="420"/>
        <v>0</v>
      </c>
      <c r="BQ61" s="22">
        <f t="shared" si="420"/>
        <v>0</v>
      </c>
      <c r="BR61" s="22">
        <f t="shared" si="420"/>
        <v>0</v>
      </c>
      <c r="BS61" s="22">
        <f t="shared" si="420"/>
        <v>0</v>
      </c>
      <c r="BT61" s="22">
        <f t="shared" si="420"/>
        <v>0</v>
      </c>
      <c r="BU61" s="22">
        <f t="shared" si="420"/>
        <v>0</v>
      </c>
      <c r="BV61" s="22">
        <f t="shared" si="420"/>
        <v>0</v>
      </c>
      <c r="BW61" s="22">
        <f t="shared" si="420"/>
        <v>0</v>
      </c>
      <c r="BX61" s="22">
        <f t="shared" si="420"/>
        <v>0</v>
      </c>
      <c r="BY61" s="22">
        <f t="shared" si="420"/>
        <v>0</v>
      </c>
      <c r="BZ61" s="22">
        <f t="shared" si="420"/>
        <v>0</v>
      </c>
      <c r="CA61" s="22">
        <f t="shared" si="420"/>
        <v>0</v>
      </c>
      <c r="CB61" s="22">
        <f t="shared" si="420"/>
        <v>0</v>
      </c>
      <c r="CC61" s="22">
        <f t="shared" si="420"/>
        <v>0</v>
      </c>
      <c r="CD61" s="22">
        <f t="shared" si="420"/>
        <v>0</v>
      </c>
      <c r="CE61" s="22">
        <f t="shared" si="420"/>
        <v>0</v>
      </c>
      <c r="CF61" s="22">
        <f t="shared" si="420"/>
        <v>0</v>
      </c>
      <c r="CG61" s="22">
        <f t="shared" si="420"/>
        <v>0</v>
      </c>
      <c r="CH61" s="22">
        <f t="shared" si="420"/>
        <v>0</v>
      </c>
      <c r="CI61" s="22">
        <f t="shared" si="420"/>
        <v>0</v>
      </c>
      <c r="CJ61" s="22">
        <f t="shared" si="420"/>
        <v>0</v>
      </c>
      <c r="CK61" s="22">
        <f t="shared" si="420"/>
        <v>0</v>
      </c>
      <c r="CL61" s="22">
        <f t="shared" si="420"/>
        <v>0</v>
      </c>
      <c r="CM61" s="22">
        <f t="shared" si="420"/>
        <v>0</v>
      </c>
      <c r="CN61" s="22">
        <f t="shared" si="420"/>
        <v>0</v>
      </c>
      <c r="CO61" s="22">
        <f t="shared" si="420"/>
        <v>0</v>
      </c>
      <c r="CP61" s="22">
        <f t="shared" si="420"/>
        <v>0</v>
      </c>
      <c r="CQ61" s="22">
        <f t="shared" si="420"/>
        <v>0</v>
      </c>
      <c r="CR61" s="22">
        <f t="shared" si="420"/>
        <v>0</v>
      </c>
      <c r="CS61" s="22">
        <f t="shared" si="420"/>
        <v>0</v>
      </c>
      <c r="CT61" s="22">
        <f t="shared" si="420"/>
        <v>0</v>
      </c>
      <c r="CU61" s="22">
        <f t="shared" si="420"/>
        <v>0</v>
      </c>
      <c r="CV61" s="22">
        <f t="shared" si="420"/>
        <v>0</v>
      </c>
      <c r="CW61" s="22">
        <f t="shared" si="420"/>
        <v>0</v>
      </c>
      <c r="CX61" s="22">
        <f t="shared" si="420"/>
        <v>0</v>
      </c>
      <c r="CY61" s="22">
        <f t="shared" si="420"/>
        <v>0</v>
      </c>
      <c r="CZ61" s="22">
        <f t="shared" si="420"/>
        <v>0</v>
      </c>
      <c r="DA61" s="22">
        <f t="shared" si="420"/>
        <v>0</v>
      </c>
      <c r="DB61" s="22">
        <f t="shared" si="420"/>
        <v>0</v>
      </c>
      <c r="DC61" s="22">
        <f t="shared" si="420"/>
        <v>0</v>
      </c>
      <c r="DD61" s="22">
        <f t="shared" si="420"/>
        <v>0</v>
      </c>
      <c r="DE61" s="22">
        <f t="shared" si="420"/>
        <v>0</v>
      </c>
      <c r="DF61" s="22">
        <f t="shared" si="420"/>
        <v>0</v>
      </c>
      <c r="DG61" s="22">
        <f t="shared" si="420"/>
        <v>0</v>
      </c>
      <c r="DH61" s="22">
        <f t="shared" si="420"/>
        <v>0</v>
      </c>
      <c r="DI61" s="22">
        <f t="shared" si="420"/>
        <v>0</v>
      </c>
      <c r="DJ61" s="22">
        <f t="shared" si="420"/>
        <v>0</v>
      </c>
      <c r="DK61" s="22">
        <f t="shared" si="420"/>
        <v>0</v>
      </c>
      <c r="DL61" s="22">
        <f t="shared" si="420"/>
        <v>0</v>
      </c>
      <c r="DM61" s="22">
        <f t="shared" si="420"/>
        <v>0</v>
      </c>
      <c r="DN61" s="22">
        <f t="shared" si="420"/>
        <v>0</v>
      </c>
      <c r="DO61" s="22">
        <f t="shared" si="420"/>
        <v>0</v>
      </c>
      <c r="DP61" s="22">
        <f t="shared" ref="DP61:GA61" si="421">+DP30*DP46</f>
        <v>0</v>
      </c>
      <c r="DQ61" s="22">
        <f t="shared" si="421"/>
        <v>0</v>
      </c>
      <c r="DR61" s="22">
        <f t="shared" si="421"/>
        <v>0</v>
      </c>
      <c r="DS61" s="22">
        <f t="shared" si="421"/>
        <v>0</v>
      </c>
      <c r="DT61" s="22">
        <f t="shared" si="421"/>
        <v>0</v>
      </c>
      <c r="DU61" s="22">
        <f t="shared" si="421"/>
        <v>0</v>
      </c>
      <c r="DV61" s="22">
        <f t="shared" si="421"/>
        <v>0</v>
      </c>
      <c r="DW61" s="22">
        <f t="shared" si="421"/>
        <v>0</v>
      </c>
      <c r="DX61" s="22">
        <f t="shared" si="421"/>
        <v>0</v>
      </c>
      <c r="DY61" s="22">
        <f t="shared" si="421"/>
        <v>0</v>
      </c>
      <c r="DZ61" s="22">
        <f t="shared" si="421"/>
        <v>0</v>
      </c>
      <c r="EA61" s="22">
        <f t="shared" si="421"/>
        <v>0</v>
      </c>
      <c r="EB61" s="22">
        <f t="shared" si="421"/>
        <v>0</v>
      </c>
      <c r="EC61" s="22">
        <f t="shared" si="421"/>
        <v>0</v>
      </c>
      <c r="ED61" s="22">
        <f t="shared" si="421"/>
        <v>0</v>
      </c>
      <c r="EE61" s="22">
        <f t="shared" si="421"/>
        <v>0</v>
      </c>
      <c r="EF61" s="22">
        <f t="shared" si="421"/>
        <v>0</v>
      </c>
      <c r="EG61" s="22">
        <f t="shared" si="421"/>
        <v>0</v>
      </c>
      <c r="EH61" s="22">
        <f t="shared" si="421"/>
        <v>0</v>
      </c>
      <c r="EI61" s="22">
        <f t="shared" si="421"/>
        <v>0</v>
      </c>
      <c r="EJ61" s="22">
        <f t="shared" si="421"/>
        <v>0</v>
      </c>
      <c r="EK61" s="22">
        <f t="shared" si="421"/>
        <v>0</v>
      </c>
      <c r="EL61" s="22">
        <f t="shared" si="421"/>
        <v>0</v>
      </c>
      <c r="EM61" s="22">
        <f t="shared" si="421"/>
        <v>0</v>
      </c>
      <c r="EN61" s="22">
        <f t="shared" si="421"/>
        <v>0</v>
      </c>
      <c r="EO61" s="22">
        <f t="shared" si="421"/>
        <v>0</v>
      </c>
      <c r="EP61" s="22">
        <f t="shared" si="421"/>
        <v>0</v>
      </c>
      <c r="EQ61" s="22">
        <f t="shared" si="421"/>
        <v>0</v>
      </c>
      <c r="ER61" s="22">
        <f t="shared" si="421"/>
        <v>0</v>
      </c>
      <c r="ES61" s="22">
        <f t="shared" si="421"/>
        <v>0</v>
      </c>
      <c r="ET61" s="22">
        <f t="shared" si="421"/>
        <v>0</v>
      </c>
      <c r="EU61" s="22">
        <f t="shared" si="421"/>
        <v>0</v>
      </c>
      <c r="EV61" s="22">
        <f t="shared" si="421"/>
        <v>0</v>
      </c>
      <c r="EW61" s="22">
        <f t="shared" si="421"/>
        <v>0</v>
      </c>
      <c r="EX61" s="22">
        <f t="shared" si="421"/>
        <v>0</v>
      </c>
      <c r="EY61" s="22">
        <f t="shared" si="421"/>
        <v>0</v>
      </c>
      <c r="EZ61" s="22">
        <f t="shared" si="421"/>
        <v>0</v>
      </c>
      <c r="FA61" s="22">
        <f t="shared" si="421"/>
        <v>0</v>
      </c>
      <c r="FB61" s="22">
        <f t="shared" si="421"/>
        <v>0</v>
      </c>
      <c r="FC61" s="22">
        <f t="shared" si="421"/>
        <v>0</v>
      </c>
      <c r="FD61" s="22">
        <f t="shared" si="421"/>
        <v>0</v>
      </c>
      <c r="FE61" s="22">
        <f t="shared" si="421"/>
        <v>0</v>
      </c>
      <c r="FF61" s="22">
        <f t="shared" si="421"/>
        <v>0</v>
      </c>
      <c r="FG61" s="22">
        <f t="shared" si="421"/>
        <v>0</v>
      </c>
      <c r="FH61" s="22">
        <f t="shared" si="421"/>
        <v>0</v>
      </c>
      <c r="FI61" s="22">
        <f t="shared" si="421"/>
        <v>0</v>
      </c>
      <c r="FJ61" s="22">
        <f t="shared" si="421"/>
        <v>0</v>
      </c>
      <c r="FK61" s="22">
        <f t="shared" si="421"/>
        <v>0</v>
      </c>
      <c r="FL61" s="22">
        <f t="shared" si="421"/>
        <v>0</v>
      </c>
      <c r="FM61" s="22">
        <f t="shared" si="421"/>
        <v>0</v>
      </c>
      <c r="FN61" s="22">
        <f t="shared" si="421"/>
        <v>0</v>
      </c>
      <c r="FO61" s="22">
        <f t="shared" si="421"/>
        <v>0</v>
      </c>
      <c r="FP61" s="22">
        <f t="shared" si="421"/>
        <v>0</v>
      </c>
      <c r="FQ61" s="22">
        <f t="shared" si="421"/>
        <v>0</v>
      </c>
      <c r="FR61" s="22">
        <f t="shared" si="421"/>
        <v>0</v>
      </c>
      <c r="FS61" s="22">
        <f t="shared" si="421"/>
        <v>0</v>
      </c>
      <c r="FT61" s="22">
        <f t="shared" si="421"/>
        <v>0</v>
      </c>
      <c r="FU61" s="22">
        <f t="shared" si="421"/>
        <v>0</v>
      </c>
      <c r="FV61" s="22">
        <f t="shared" si="421"/>
        <v>0</v>
      </c>
      <c r="FW61" s="22">
        <f t="shared" si="421"/>
        <v>0</v>
      </c>
      <c r="FX61" s="22">
        <f t="shared" si="421"/>
        <v>0</v>
      </c>
      <c r="FY61" s="22">
        <f t="shared" si="421"/>
        <v>0</v>
      </c>
      <c r="FZ61" s="22">
        <f t="shared" si="421"/>
        <v>0</v>
      </c>
      <c r="GA61" s="22">
        <f t="shared" si="421"/>
        <v>0</v>
      </c>
      <c r="GB61" s="22">
        <f t="shared" ref="GB61:II61" si="422">+GB30*GB46</f>
        <v>0</v>
      </c>
      <c r="GC61" s="22">
        <f t="shared" si="422"/>
        <v>0</v>
      </c>
      <c r="GD61" s="22">
        <f t="shared" si="422"/>
        <v>0</v>
      </c>
      <c r="GE61" s="22">
        <f t="shared" si="422"/>
        <v>0</v>
      </c>
      <c r="GF61" s="22">
        <f t="shared" si="422"/>
        <v>0</v>
      </c>
      <c r="GG61" s="22">
        <f t="shared" si="422"/>
        <v>0</v>
      </c>
      <c r="GH61" s="22">
        <f t="shared" si="422"/>
        <v>0</v>
      </c>
      <c r="GI61" s="22">
        <f t="shared" si="422"/>
        <v>0</v>
      </c>
      <c r="GJ61" s="22">
        <f t="shared" si="422"/>
        <v>0</v>
      </c>
      <c r="GK61" s="22">
        <f t="shared" si="422"/>
        <v>0</v>
      </c>
      <c r="GL61" s="22">
        <f t="shared" si="422"/>
        <v>0</v>
      </c>
      <c r="GM61" s="22">
        <f t="shared" si="422"/>
        <v>0</v>
      </c>
      <c r="GN61" s="22">
        <f t="shared" si="422"/>
        <v>0</v>
      </c>
      <c r="GO61" s="22">
        <f t="shared" si="422"/>
        <v>0</v>
      </c>
      <c r="GP61" s="22">
        <f t="shared" si="422"/>
        <v>0</v>
      </c>
      <c r="GQ61" s="22">
        <f t="shared" si="422"/>
        <v>0</v>
      </c>
      <c r="GR61" s="22">
        <f t="shared" si="422"/>
        <v>0</v>
      </c>
      <c r="GS61" s="22">
        <f t="shared" si="422"/>
        <v>0</v>
      </c>
      <c r="GT61" s="22">
        <f t="shared" si="422"/>
        <v>0</v>
      </c>
      <c r="GU61" s="22">
        <f t="shared" si="422"/>
        <v>0</v>
      </c>
      <c r="GV61" s="22">
        <f t="shared" si="422"/>
        <v>0</v>
      </c>
      <c r="GW61" s="22">
        <f t="shared" si="422"/>
        <v>0</v>
      </c>
      <c r="GX61" s="22">
        <f t="shared" si="422"/>
        <v>0</v>
      </c>
      <c r="GY61" s="22">
        <f t="shared" si="422"/>
        <v>0</v>
      </c>
      <c r="GZ61" s="22">
        <f t="shared" si="422"/>
        <v>0</v>
      </c>
      <c r="HA61" s="22">
        <f t="shared" si="422"/>
        <v>0</v>
      </c>
      <c r="HB61" s="22">
        <f t="shared" si="422"/>
        <v>0</v>
      </c>
      <c r="HC61" s="22">
        <f t="shared" si="422"/>
        <v>0</v>
      </c>
      <c r="HD61" s="22">
        <f t="shared" si="422"/>
        <v>0</v>
      </c>
      <c r="HE61" s="22">
        <f t="shared" si="422"/>
        <v>0</v>
      </c>
      <c r="HF61" s="22">
        <f t="shared" si="422"/>
        <v>0</v>
      </c>
      <c r="HG61" s="22">
        <f t="shared" si="422"/>
        <v>0</v>
      </c>
      <c r="HH61" s="22">
        <f t="shared" si="422"/>
        <v>0</v>
      </c>
      <c r="HI61" s="22">
        <f t="shared" si="422"/>
        <v>0</v>
      </c>
      <c r="HJ61" s="22">
        <f t="shared" si="422"/>
        <v>0</v>
      </c>
      <c r="HK61" s="22">
        <f t="shared" si="422"/>
        <v>0</v>
      </c>
      <c r="HL61" s="22">
        <f t="shared" si="422"/>
        <v>0</v>
      </c>
      <c r="HM61" s="22">
        <f t="shared" si="422"/>
        <v>0</v>
      </c>
      <c r="HN61" s="22">
        <f t="shared" si="422"/>
        <v>0</v>
      </c>
      <c r="HO61" s="22">
        <f t="shared" si="422"/>
        <v>0</v>
      </c>
      <c r="HP61" s="22">
        <f t="shared" si="422"/>
        <v>0</v>
      </c>
      <c r="HQ61" s="22">
        <f t="shared" si="422"/>
        <v>0</v>
      </c>
      <c r="HR61" s="22">
        <f t="shared" si="422"/>
        <v>0</v>
      </c>
      <c r="HS61" s="22">
        <f t="shared" si="422"/>
        <v>0</v>
      </c>
      <c r="HT61" s="22">
        <f t="shared" si="422"/>
        <v>0</v>
      </c>
      <c r="HU61" s="22">
        <f t="shared" si="422"/>
        <v>0</v>
      </c>
      <c r="HV61" s="22">
        <f t="shared" si="422"/>
        <v>0</v>
      </c>
      <c r="HW61" s="22">
        <f t="shared" si="422"/>
        <v>0</v>
      </c>
      <c r="HX61" s="22">
        <f t="shared" si="422"/>
        <v>0</v>
      </c>
      <c r="HY61" s="22">
        <f t="shared" si="422"/>
        <v>0</v>
      </c>
      <c r="HZ61" s="22">
        <f t="shared" si="422"/>
        <v>0</v>
      </c>
      <c r="IA61" s="22">
        <f t="shared" si="422"/>
        <v>0</v>
      </c>
      <c r="IB61" s="22">
        <f t="shared" si="422"/>
        <v>0</v>
      </c>
      <c r="IC61" s="22">
        <f t="shared" si="422"/>
        <v>0</v>
      </c>
      <c r="ID61" s="22">
        <f t="shared" si="422"/>
        <v>0</v>
      </c>
      <c r="IE61" s="22">
        <f t="shared" si="422"/>
        <v>0</v>
      </c>
      <c r="IF61" s="22">
        <f t="shared" si="422"/>
        <v>0</v>
      </c>
      <c r="IG61" s="22">
        <f t="shared" si="422"/>
        <v>0</v>
      </c>
      <c r="IH61" s="22">
        <f t="shared" si="422"/>
        <v>0</v>
      </c>
      <c r="II61" s="22">
        <f t="shared" si="422"/>
        <v>0</v>
      </c>
      <c r="IJ61" s="22">
        <f t="shared" ref="IJ61:KU61" si="423">+IJ30*IJ46</f>
        <v>0</v>
      </c>
      <c r="IK61" s="22">
        <f t="shared" si="423"/>
        <v>0</v>
      </c>
      <c r="IL61" s="22">
        <f t="shared" si="423"/>
        <v>0</v>
      </c>
      <c r="IM61" s="22">
        <f t="shared" si="423"/>
        <v>0</v>
      </c>
      <c r="IN61" s="22">
        <f t="shared" si="423"/>
        <v>0</v>
      </c>
      <c r="IO61" s="22">
        <f t="shared" si="423"/>
        <v>0</v>
      </c>
      <c r="IP61" s="22">
        <f t="shared" si="423"/>
        <v>0</v>
      </c>
      <c r="IQ61" s="22">
        <f t="shared" si="423"/>
        <v>0</v>
      </c>
      <c r="IR61" s="22">
        <f t="shared" si="423"/>
        <v>0</v>
      </c>
      <c r="IS61" s="22">
        <f t="shared" si="423"/>
        <v>0</v>
      </c>
      <c r="IT61" s="22">
        <f t="shared" si="423"/>
        <v>0</v>
      </c>
      <c r="IU61" s="22">
        <f t="shared" si="423"/>
        <v>0</v>
      </c>
      <c r="IV61" s="22">
        <f t="shared" si="423"/>
        <v>0</v>
      </c>
      <c r="IW61" s="22">
        <f t="shared" si="423"/>
        <v>0</v>
      </c>
      <c r="IX61" s="22">
        <f t="shared" si="423"/>
        <v>0</v>
      </c>
      <c r="IY61" s="22">
        <f t="shared" si="423"/>
        <v>0</v>
      </c>
      <c r="IZ61" s="22">
        <f t="shared" si="423"/>
        <v>0</v>
      </c>
      <c r="JA61" s="22">
        <f t="shared" si="423"/>
        <v>0</v>
      </c>
      <c r="JB61" s="22">
        <f t="shared" si="423"/>
        <v>0</v>
      </c>
      <c r="JC61" s="22">
        <f t="shared" si="423"/>
        <v>0</v>
      </c>
      <c r="JD61" s="22">
        <f t="shared" si="423"/>
        <v>0</v>
      </c>
      <c r="JE61" s="22">
        <f t="shared" si="423"/>
        <v>0</v>
      </c>
      <c r="JF61" s="22">
        <f t="shared" si="423"/>
        <v>0</v>
      </c>
      <c r="JG61" s="22">
        <f t="shared" si="423"/>
        <v>0</v>
      </c>
      <c r="JH61" s="22">
        <f t="shared" si="423"/>
        <v>0</v>
      </c>
      <c r="JI61" s="22">
        <f t="shared" si="423"/>
        <v>0</v>
      </c>
      <c r="JJ61" s="22">
        <f t="shared" si="423"/>
        <v>0</v>
      </c>
      <c r="JK61" s="22">
        <f t="shared" si="423"/>
        <v>0</v>
      </c>
      <c r="JL61" s="22">
        <f t="shared" si="423"/>
        <v>0</v>
      </c>
      <c r="JM61" s="22">
        <f t="shared" si="423"/>
        <v>0</v>
      </c>
      <c r="JN61" s="22">
        <f t="shared" si="423"/>
        <v>0</v>
      </c>
      <c r="JO61" s="22">
        <f t="shared" si="423"/>
        <v>0</v>
      </c>
      <c r="JP61" s="22">
        <f t="shared" si="423"/>
        <v>0</v>
      </c>
      <c r="JQ61" s="22">
        <f t="shared" si="423"/>
        <v>0</v>
      </c>
      <c r="JR61" s="22">
        <f t="shared" si="423"/>
        <v>0</v>
      </c>
      <c r="JS61" s="22">
        <f t="shared" si="423"/>
        <v>0</v>
      </c>
      <c r="JT61" s="22">
        <f t="shared" si="423"/>
        <v>0</v>
      </c>
      <c r="JU61" s="22">
        <f t="shared" si="423"/>
        <v>0</v>
      </c>
      <c r="JV61" s="22">
        <f t="shared" si="423"/>
        <v>0</v>
      </c>
      <c r="JW61" s="22">
        <f t="shared" si="423"/>
        <v>0</v>
      </c>
      <c r="JX61" s="22">
        <f t="shared" si="423"/>
        <v>0</v>
      </c>
      <c r="JY61" s="22">
        <f t="shared" si="423"/>
        <v>0</v>
      </c>
      <c r="JZ61" s="22">
        <f t="shared" si="423"/>
        <v>0</v>
      </c>
      <c r="KA61" s="22">
        <f t="shared" si="423"/>
        <v>0</v>
      </c>
      <c r="KB61" s="22">
        <f t="shared" si="423"/>
        <v>0</v>
      </c>
      <c r="KC61" s="22">
        <f t="shared" si="423"/>
        <v>0</v>
      </c>
      <c r="KD61" s="22">
        <f t="shared" si="423"/>
        <v>0</v>
      </c>
      <c r="KE61" s="22">
        <f t="shared" si="423"/>
        <v>0</v>
      </c>
      <c r="KF61" s="22">
        <f t="shared" si="423"/>
        <v>0</v>
      </c>
      <c r="KG61" s="22">
        <f t="shared" si="423"/>
        <v>0</v>
      </c>
      <c r="KH61" s="22">
        <f t="shared" si="423"/>
        <v>0</v>
      </c>
      <c r="KI61" s="22">
        <f t="shared" si="423"/>
        <v>0</v>
      </c>
      <c r="KJ61" s="22">
        <f t="shared" si="423"/>
        <v>0</v>
      </c>
      <c r="KK61" s="22">
        <f t="shared" si="423"/>
        <v>0</v>
      </c>
      <c r="KL61" s="22">
        <f t="shared" si="423"/>
        <v>0</v>
      </c>
      <c r="KM61" s="22">
        <f t="shared" si="423"/>
        <v>0</v>
      </c>
      <c r="KN61" s="22">
        <f t="shared" si="423"/>
        <v>0</v>
      </c>
      <c r="KO61" s="22">
        <f t="shared" si="423"/>
        <v>0</v>
      </c>
      <c r="KP61" s="22">
        <f t="shared" si="423"/>
        <v>0</v>
      </c>
      <c r="KQ61" s="22">
        <f t="shared" si="423"/>
        <v>0</v>
      </c>
      <c r="KR61" s="22">
        <f t="shared" si="423"/>
        <v>0</v>
      </c>
      <c r="KS61" s="22">
        <f t="shared" si="423"/>
        <v>0</v>
      </c>
      <c r="KT61" s="22">
        <f t="shared" si="423"/>
        <v>0</v>
      </c>
      <c r="KU61" s="22">
        <f t="shared" si="423"/>
        <v>0</v>
      </c>
      <c r="KV61" s="22">
        <f t="shared" ref="KV61:MY61" si="424">+KV30*KV46</f>
        <v>0</v>
      </c>
      <c r="KW61" s="22">
        <f t="shared" si="424"/>
        <v>0</v>
      </c>
      <c r="KX61" s="22">
        <f t="shared" si="424"/>
        <v>0</v>
      </c>
      <c r="KY61" s="22">
        <f t="shared" si="424"/>
        <v>0</v>
      </c>
      <c r="KZ61" s="22">
        <f t="shared" si="424"/>
        <v>0</v>
      </c>
      <c r="LA61" s="22">
        <f t="shared" si="424"/>
        <v>0</v>
      </c>
      <c r="LB61" s="22">
        <f t="shared" si="424"/>
        <v>0</v>
      </c>
      <c r="LC61" s="22">
        <f t="shared" si="424"/>
        <v>0</v>
      </c>
      <c r="LD61" s="22">
        <f t="shared" si="424"/>
        <v>0</v>
      </c>
      <c r="LE61" s="22">
        <f t="shared" si="424"/>
        <v>0</v>
      </c>
      <c r="LF61" s="22">
        <f t="shared" si="424"/>
        <v>0</v>
      </c>
      <c r="LG61" s="22">
        <f t="shared" si="424"/>
        <v>0</v>
      </c>
      <c r="LH61" s="22">
        <f t="shared" si="424"/>
        <v>0</v>
      </c>
      <c r="LI61" s="22">
        <f t="shared" si="424"/>
        <v>0</v>
      </c>
      <c r="LJ61" s="22">
        <f t="shared" si="424"/>
        <v>0</v>
      </c>
      <c r="LK61" s="22">
        <f t="shared" si="424"/>
        <v>0</v>
      </c>
      <c r="LL61" s="22">
        <f t="shared" si="424"/>
        <v>0</v>
      </c>
      <c r="LM61" s="22">
        <f t="shared" si="424"/>
        <v>0</v>
      </c>
      <c r="LN61" s="22">
        <f t="shared" si="424"/>
        <v>0</v>
      </c>
      <c r="LO61" s="22">
        <f t="shared" si="424"/>
        <v>0</v>
      </c>
      <c r="LP61" s="22">
        <f t="shared" si="424"/>
        <v>0</v>
      </c>
      <c r="LQ61" s="22">
        <f t="shared" si="424"/>
        <v>0</v>
      </c>
      <c r="LR61" s="22">
        <f t="shared" si="424"/>
        <v>0</v>
      </c>
      <c r="LS61" s="22">
        <f t="shared" si="424"/>
        <v>0</v>
      </c>
      <c r="LT61" s="22">
        <f t="shared" si="424"/>
        <v>0</v>
      </c>
      <c r="LU61" s="22">
        <f t="shared" si="424"/>
        <v>0</v>
      </c>
      <c r="LV61" s="22">
        <f t="shared" si="424"/>
        <v>0</v>
      </c>
      <c r="LW61" s="22">
        <f t="shared" si="424"/>
        <v>0</v>
      </c>
      <c r="LX61" s="22">
        <f t="shared" si="424"/>
        <v>0</v>
      </c>
      <c r="LY61" s="22">
        <f t="shared" si="424"/>
        <v>0</v>
      </c>
      <c r="LZ61" s="22">
        <f t="shared" si="424"/>
        <v>0</v>
      </c>
      <c r="MA61" s="22">
        <f t="shared" si="424"/>
        <v>0</v>
      </c>
      <c r="MB61" s="22">
        <f t="shared" si="424"/>
        <v>0</v>
      </c>
      <c r="MC61" s="22">
        <f t="shared" si="424"/>
        <v>0</v>
      </c>
      <c r="MD61" s="22">
        <f t="shared" si="424"/>
        <v>0</v>
      </c>
      <c r="ME61" s="22">
        <f t="shared" si="424"/>
        <v>0</v>
      </c>
      <c r="MF61" s="22">
        <f t="shared" si="424"/>
        <v>0</v>
      </c>
      <c r="MG61" s="22">
        <f t="shared" si="424"/>
        <v>0</v>
      </c>
      <c r="MH61" s="22">
        <f t="shared" si="424"/>
        <v>0</v>
      </c>
      <c r="MI61" s="22">
        <f t="shared" si="424"/>
        <v>0</v>
      </c>
      <c r="MJ61" s="22">
        <f t="shared" si="424"/>
        <v>0</v>
      </c>
      <c r="MK61" s="22">
        <f t="shared" si="424"/>
        <v>0</v>
      </c>
      <c r="ML61" s="22">
        <f t="shared" si="424"/>
        <v>0</v>
      </c>
      <c r="MM61" s="22">
        <f t="shared" si="424"/>
        <v>0</v>
      </c>
      <c r="MN61" s="22">
        <f t="shared" si="424"/>
        <v>0</v>
      </c>
      <c r="MO61" s="22">
        <f t="shared" si="424"/>
        <v>0</v>
      </c>
      <c r="MP61" s="22">
        <f t="shared" si="424"/>
        <v>0</v>
      </c>
      <c r="MQ61" s="22">
        <f t="shared" si="424"/>
        <v>0</v>
      </c>
      <c r="MR61" s="22">
        <f t="shared" si="424"/>
        <v>0</v>
      </c>
      <c r="MS61" s="22">
        <f t="shared" si="424"/>
        <v>0</v>
      </c>
      <c r="MT61" s="22">
        <f t="shared" si="424"/>
        <v>0</v>
      </c>
      <c r="MU61" s="22">
        <f t="shared" si="424"/>
        <v>0</v>
      </c>
      <c r="MV61" s="22">
        <f t="shared" si="424"/>
        <v>0</v>
      </c>
      <c r="MW61" s="22">
        <f t="shared" si="424"/>
        <v>0</v>
      </c>
      <c r="MX61" s="22">
        <f t="shared" si="424"/>
        <v>0</v>
      </c>
      <c r="MY61" s="22">
        <f t="shared" si="424"/>
        <v>0</v>
      </c>
    </row>
    <row r="62" spans="1:363" x14ac:dyDescent="0.25">
      <c r="A62" s="175"/>
      <c r="B62" s="70" t="s">
        <v>228</v>
      </c>
      <c r="C62" s="76" t="s">
        <v>209</v>
      </c>
      <c r="D62" s="22">
        <f t="shared" ref="D62:BC62" si="425">+D31*D47</f>
        <v>0</v>
      </c>
      <c r="E62" s="22">
        <f t="shared" si="425"/>
        <v>0</v>
      </c>
      <c r="F62" s="22">
        <f t="shared" si="425"/>
        <v>0</v>
      </c>
      <c r="G62" s="22">
        <f t="shared" si="425"/>
        <v>0</v>
      </c>
      <c r="H62" s="22">
        <f t="shared" si="425"/>
        <v>0</v>
      </c>
      <c r="I62" s="22">
        <f t="shared" si="425"/>
        <v>0</v>
      </c>
      <c r="J62" s="22">
        <f t="shared" si="425"/>
        <v>0</v>
      </c>
      <c r="K62" s="22">
        <f t="shared" si="425"/>
        <v>0</v>
      </c>
      <c r="L62" s="22">
        <f t="shared" si="425"/>
        <v>0</v>
      </c>
      <c r="M62" s="22">
        <f t="shared" si="425"/>
        <v>0</v>
      </c>
      <c r="N62" s="22">
        <f t="shared" si="425"/>
        <v>0</v>
      </c>
      <c r="O62" s="22">
        <f t="shared" si="425"/>
        <v>0</v>
      </c>
      <c r="P62" s="22">
        <f t="shared" si="425"/>
        <v>0</v>
      </c>
      <c r="Q62" s="22">
        <f t="shared" si="425"/>
        <v>0</v>
      </c>
      <c r="R62" s="22">
        <f t="shared" si="425"/>
        <v>0</v>
      </c>
      <c r="S62" s="22">
        <f t="shared" si="425"/>
        <v>0</v>
      </c>
      <c r="T62" s="22">
        <f t="shared" si="425"/>
        <v>0</v>
      </c>
      <c r="U62" s="22">
        <f t="shared" si="425"/>
        <v>0</v>
      </c>
      <c r="V62" s="22">
        <f t="shared" si="425"/>
        <v>0</v>
      </c>
      <c r="W62" s="22">
        <f t="shared" si="425"/>
        <v>0</v>
      </c>
      <c r="X62" s="22">
        <f t="shared" si="425"/>
        <v>0</v>
      </c>
      <c r="Y62" s="22">
        <f t="shared" si="425"/>
        <v>0</v>
      </c>
      <c r="Z62" s="22">
        <f t="shared" si="425"/>
        <v>0</v>
      </c>
      <c r="AA62" s="22">
        <f t="shared" si="425"/>
        <v>0</v>
      </c>
      <c r="AB62" s="22">
        <f t="shared" si="425"/>
        <v>0</v>
      </c>
      <c r="AC62" s="22">
        <f t="shared" si="425"/>
        <v>0</v>
      </c>
      <c r="AD62" s="22">
        <f t="shared" si="425"/>
        <v>0</v>
      </c>
      <c r="AE62" s="22">
        <f t="shared" si="425"/>
        <v>0</v>
      </c>
      <c r="AF62" s="22">
        <f t="shared" si="425"/>
        <v>0</v>
      </c>
      <c r="AG62" s="22">
        <f t="shared" si="425"/>
        <v>0</v>
      </c>
      <c r="AH62" s="22">
        <f t="shared" si="425"/>
        <v>0</v>
      </c>
      <c r="AI62" s="22">
        <f t="shared" si="425"/>
        <v>0</v>
      </c>
      <c r="AJ62" s="22">
        <f t="shared" si="425"/>
        <v>0</v>
      </c>
      <c r="AK62" s="22">
        <f t="shared" si="425"/>
        <v>0</v>
      </c>
      <c r="AL62" s="22">
        <f t="shared" si="425"/>
        <v>0</v>
      </c>
      <c r="AM62" s="22">
        <f t="shared" si="425"/>
        <v>0</v>
      </c>
      <c r="AN62" s="22">
        <f t="shared" si="425"/>
        <v>0</v>
      </c>
      <c r="AO62" s="22">
        <f t="shared" si="425"/>
        <v>0</v>
      </c>
      <c r="AP62" s="22">
        <f t="shared" si="425"/>
        <v>0</v>
      </c>
      <c r="AQ62" s="22">
        <f t="shared" si="425"/>
        <v>0</v>
      </c>
      <c r="AR62" s="22">
        <f t="shared" si="425"/>
        <v>0</v>
      </c>
      <c r="AS62" s="22">
        <f t="shared" si="425"/>
        <v>0</v>
      </c>
      <c r="AT62" s="22">
        <f t="shared" si="425"/>
        <v>0</v>
      </c>
      <c r="AU62" s="22">
        <f t="shared" si="425"/>
        <v>0</v>
      </c>
      <c r="AV62" s="22">
        <f t="shared" si="425"/>
        <v>0</v>
      </c>
      <c r="AW62" s="22">
        <f t="shared" si="425"/>
        <v>0</v>
      </c>
      <c r="AX62" s="22">
        <f t="shared" si="425"/>
        <v>0</v>
      </c>
      <c r="AY62" s="22">
        <f t="shared" si="425"/>
        <v>0</v>
      </c>
      <c r="AZ62" s="22">
        <f t="shared" si="425"/>
        <v>0</v>
      </c>
      <c r="BA62" s="22">
        <f t="shared" si="425"/>
        <v>0</v>
      </c>
      <c r="BB62" s="22">
        <f t="shared" si="425"/>
        <v>0</v>
      </c>
      <c r="BC62" s="22">
        <f t="shared" si="425"/>
        <v>0</v>
      </c>
      <c r="BD62" s="22">
        <f t="shared" ref="BD62:DO62" si="426">+BD31*BD47</f>
        <v>0</v>
      </c>
      <c r="BE62" s="22">
        <f t="shared" si="426"/>
        <v>0</v>
      </c>
      <c r="BF62" s="22">
        <f t="shared" si="426"/>
        <v>0</v>
      </c>
      <c r="BG62" s="22">
        <f t="shared" si="426"/>
        <v>0</v>
      </c>
      <c r="BH62" s="22">
        <f t="shared" si="426"/>
        <v>0</v>
      </c>
      <c r="BI62" s="22">
        <f t="shared" si="426"/>
        <v>0</v>
      </c>
      <c r="BJ62" s="22">
        <f t="shared" si="426"/>
        <v>0</v>
      </c>
      <c r="BK62" s="22">
        <f t="shared" si="426"/>
        <v>0</v>
      </c>
      <c r="BL62" s="22">
        <f t="shared" si="426"/>
        <v>0</v>
      </c>
      <c r="BM62" s="22">
        <f t="shared" si="426"/>
        <v>0</v>
      </c>
      <c r="BN62" s="22">
        <f t="shared" si="426"/>
        <v>0</v>
      </c>
      <c r="BO62" s="22">
        <f t="shared" si="426"/>
        <v>0</v>
      </c>
      <c r="BP62" s="22">
        <f t="shared" si="426"/>
        <v>0</v>
      </c>
      <c r="BQ62" s="22">
        <f t="shared" si="426"/>
        <v>0</v>
      </c>
      <c r="BR62" s="22">
        <f t="shared" si="426"/>
        <v>0</v>
      </c>
      <c r="BS62" s="22">
        <f t="shared" si="426"/>
        <v>0</v>
      </c>
      <c r="BT62" s="22">
        <f t="shared" si="426"/>
        <v>0</v>
      </c>
      <c r="BU62" s="22">
        <f t="shared" si="426"/>
        <v>0</v>
      </c>
      <c r="BV62" s="22">
        <f t="shared" si="426"/>
        <v>0</v>
      </c>
      <c r="BW62" s="22">
        <f t="shared" si="426"/>
        <v>0</v>
      </c>
      <c r="BX62" s="22">
        <f t="shared" si="426"/>
        <v>0</v>
      </c>
      <c r="BY62" s="22">
        <f t="shared" si="426"/>
        <v>0</v>
      </c>
      <c r="BZ62" s="22">
        <f t="shared" si="426"/>
        <v>0</v>
      </c>
      <c r="CA62" s="22">
        <f t="shared" si="426"/>
        <v>0</v>
      </c>
      <c r="CB62" s="22">
        <f t="shared" si="426"/>
        <v>0</v>
      </c>
      <c r="CC62" s="22">
        <f t="shared" si="426"/>
        <v>0</v>
      </c>
      <c r="CD62" s="22">
        <f t="shared" si="426"/>
        <v>0</v>
      </c>
      <c r="CE62" s="22">
        <f t="shared" si="426"/>
        <v>0</v>
      </c>
      <c r="CF62" s="22">
        <f t="shared" si="426"/>
        <v>0</v>
      </c>
      <c r="CG62" s="22">
        <f t="shared" si="426"/>
        <v>0</v>
      </c>
      <c r="CH62" s="22">
        <f t="shared" si="426"/>
        <v>0</v>
      </c>
      <c r="CI62" s="22">
        <f t="shared" si="426"/>
        <v>0</v>
      </c>
      <c r="CJ62" s="22">
        <f t="shared" si="426"/>
        <v>0</v>
      </c>
      <c r="CK62" s="22">
        <f t="shared" si="426"/>
        <v>0</v>
      </c>
      <c r="CL62" s="22">
        <f t="shared" si="426"/>
        <v>0</v>
      </c>
      <c r="CM62" s="22">
        <f t="shared" si="426"/>
        <v>0</v>
      </c>
      <c r="CN62" s="22">
        <f t="shared" si="426"/>
        <v>0</v>
      </c>
      <c r="CO62" s="22">
        <f t="shared" si="426"/>
        <v>0</v>
      </c>
      <c r="CP62" s="22">
        <f t="shared" si="426"/>
        <v>0</v>
      </c>
      <c r="CQ62" s="22">
        <f t="shared" si="426"/>
        <v>0</v>
      </c>
      <c r="CR62" s="22">
        <f t="shared" si="426"/>
        <v>0</v>
      </c>
      <c r="CS62" s="22">
        <f t="shared" si="426"/>
        <v>0</v>
      </c>
      <c r="CT62" s="22">
        <f t="shared" si="426"/>
        <v>0</v>
      </c>
      <c r="CU62" s="22">
        <f t="shared" si="426"/>
        <v>0</v>
      </c>
      <c r="CV62" s="22">
        <f t="shared" si="426"/>
        <v>0</v>
      </c>
      <c r="CW62" s="22">
        <f t="shared" si="426"/>
        <v>0</v>
      </c>
      <c r="CX62" s="22">
        <f t="shared" si="426"/>
        <v>0</v>
      </c>
      <c r="CY62" s="22">
        <f t="shared" si="426"/>
        <v>0</v>
      </c>
      <c r="CZ62" s="22">
        <f t="shared" si="426"/>
        <v>0</v>
      </c>
      <c r="DA62" s="22">
        <f t="shared" si="426"/>
        <v>0</v>
      </c>
      <c r="DB62" s="22">
        <f t="shared" si="426"/>
        <v>0</v>
      </c>
      <c r="DC62" s="22">
        <f t="shared" si="426"/>
        <v>0</v>
      </c>
      <c r="DD62" s="22">
        <f t="shared" si="426"/>
        <v>0</v>
      </c>
      <c r="DE62" s="22">
        <f t="shared" si="426"/>
        <v>0</v>
      </c>
      <c r="DF62" s="22">
        <f t="shared" si="426"/>
        <v>0</v>
      </c>
      <c r="DG62" s="22">
        <f t="shared" si="426"/>
        <v>0</v>
      </c>
      <c r="DH62" s="22">
        <f t="shared" si="426"/>
        <v>0</v>
      </c>
      <c r="DI62" s="22">
        <f t="shared" si="426"/>
        <v>0</v>
      </c>
      <c r="DJ62" s="22">
        <f t="shared" si="426"/>
        <v>0</v>
      </c>
      <c r="DK62" s="22">
        <f t="shared" si="426"/>
        <v>0</v>
      </c>
      <c r="DL62" s="22">
        <f t="shared" si="426"/>
        <v>0</v>
      </c>
      <c r="DM62" s="22">
        <f t="shared" si="426"/>
        <v>0</v>
      </c>
      <c r="DN62" s="22">
        <f t="shared" si="426"/>
        <v>0</v>
      </c>
      <c r="DO62" s="22">
        <f t="shared" si="426"/>
        <v>0</v>
      </c>
      <c r="DP62" s="22">
        <f t="shared" ref="DP62:GA62" si="427">+DP31*DP47</f>
        <v>0</v>
      </c>
      <c r="DQ62" s="22">
        <f t="shared" si="427"/>
        <v>0</v>
      </c>
      <c r="DR62" s="22">
        <f t="shared" si="427"/>
        <v>0</v>
      </c>
      <c r="DS62" s="22">
        <f t="shared" si="427"/>
        <v>0</v>
      </c>
      <c r="DT62" s="22">
        <f t="shared" si="427"/>
        <v>0</v>
      </c>
      <c r="DU62" s="22">
        <f t="shared" si="427"/>
        <v>0</v>
      </c>
      <c r="DV62" s="22">
        <f t="shared" si="427"/>
        <v>0</v>
      </c>
      <c r="DW62" s="22">
        <f t="shared" si="427"/>
        <v>0</v>
      </c>
      <c r="DX62" s="22">
        <f t="shared" si="427"/>
        <v>0</v>
      </c>
      <c r="DY62" s="22">
        <f t="shared" si="427"/>
        <v>0</v>
      </c>
      <c r="DZ62" s="22">
        <f t="shared" si="427"/>
        <v>0</v>
      </c>
      <c r="EA62" s="22">
        <f t="shared" si="427"/>
        <v>0</v>
      </c>
      <c r="EB62" s="22">
        <f t="shared" si="427"/>
        <v>0</v>
      </c>
      <c r="EC62" s="22">
        <f t="shared" si="427"/>
        <v>0</v>
      </c>
      <c r="ED62" s="22">
        <f t="shared" si="427"/>
        <v>0</v>
      </c>
      <c r="EE62" s="22">
        <f t="shared" si="427"/>
        <v>0</v>
      </c>
      <c r="EF62" s="22">
        <f t="shared" si="427"/>
        <v>0</v>
      </c>
      <c r="EG62" s="22">
        <f t="shared" si="427"/>
        <v>0</v>
      </c>
      <c r="EH62" s="22">
        <f t="shared" si="427"/>
        <v>0</v>
      </c>
      <c r="EI62" s="22">
        <f t="shared" si="427"/>
        <v>0</v>
      </c>
      <c r="EJ62" s="22">
        <f t="shared" si="427"/>
        <v>0</v>
      </c>
      <c r="EK62" s="22">
        <f t="shared" si="427"/>
        <v>0</v>
      </c>
      <c r="EL62" s="22">
        <f t="shared" si="427"/>
        <v>0</v>
      </c>
      <c r="EM62" s="22">
        <f t="shared" si="427"/>
        <v>0</v>
      </c>
      <c r="EN62" s="22">
        <f t="shared" si="427"/>
        <v>0</v>
      </c>
      <c r="EO62" s="22">
        <f t="shared" si="427"/>
        <v>0</v>
      </c>
      <c r="EP62" s="22">
        <f t="shared" si="427"/>
        <v>0</v>
      </c>
      <c r="EQ62" s="22">
        <f t="shared" si="427"/>
        <v>0</v>
      </c>
      <c r="ER62" s="22">
        <f t="shared" si="427"/>
        <v>0</v>
      </c>
      <c r="ES62" s="22">
        <f t="shared" si="427"/>
        <v>0</v>
      </c>
      <c r="ET62" s="22">
        <f t="shared" si="427"/>
        <v>0</v>
      </c>
      <c r="EU62" s="22">
        <f t="shared" si="427"/>
        <v>0</v>
      </c>
      <c r="EV62" s="22">
        <f t="shared" si="427"/>
        <v>0</v>
      </c>
      <c r="EW62" s="22">
        <f t="shared" si="427"/>
        <v>0</v>
      </c>
      <c r="EX62" s="22">
        <f t="shared" si="427"/>
        <v>0</v>
      </c>
      <c r="EY62" s="22">
        <f t="shared" si="427"/>
        <v>0</v>
      </c>
      <c r="EZ62" s="22">
        <f t="shared" si="427"/>
        <v>0</v>
      </c>
      <c r="FA62" s="22">
        <f t="shared" si="427"/>
        <v>0</v>
      </c>
      <c r="FB62" s="22">
        <f t="shared" si="427"/>
        <v>0</v>
      </c>
      <c r="FC62" s="22">
        <f t="shared" si="427"/>
        <v>0</v>
      </c>
      <c r="FD62" s="22">
        <f t="shared" si="427"/>
        <v>0</v>
      </c>
      <c r="FE62" s="22">
        <f t="shared" si="427"/>
        <v>0</v>
      </c>
      <c r="FF62" s="22">
        <f t="shared" si="427"/>
        <v>0</v>
      </c>
      <c r="FG62" s="22">
        <f t="shared" si="427"/>
        <v>0</v>
      </c>
      <c r="FH62" s="22">
        <f t="shared" si="427"/>
        <v>0</v>
      </c>
      <c r="FI62" s="22">
        <f t="shared" si="427"/>
        <v>0</v>
      </c>
      <c r="FJ62" s="22">
        <f t="shared" si="427"/>
        <v>0</v>
      </c>
      <c r="FK62" s="22">
        <f t="shared" si="427"/>
        <v>0</v>
      </c>
      <c r="FL62" s="22">
        <f t="shared" si="427"/>
        <v>0</v>
      </c>
      <c r="FM62" s="22">
        <f t="shared" si="427"/>
        <v>0</v>
      </c>
      <c r="FN62" s="22">
        <f t="shared" si="427"/>
        <v>0</v>
      </c>
      <c r="FO62" s="22">
        <f t="shared" si="427"/>
        <v>0</v>
      </c>
      <c r="FP62" s="22">
        <f t="shared" si="427"/>
        <v>0</v>
      </c>
      <c r="FQ62" s="22">
        <f t="shared" si="427"/>
        <v>0</v>
      </c>
      <c r="FR62" s="22">
        <f t="shared" si="427"/>
        <v>0</v>
      </c>
      <c r="FS62" s="22">
        <f t="shared" si="427"/>
        <v>0</v>
      </c>
      <c r="FT62" s="22">
        <f t="shared" si="427"/>
        <v>0</v>
      </c>
      <c r="FU62" s="22">
        <f t="shared" si="427"/>
        <v>0</v>
      </c>
      <c r="FV62" s="22">
        <f t="shared" si="427"/>
        <v>0</v>
      </c>
      <c r="FW62" s="22">
        <f t="shared" si="427"/>
        <v>0</v>
      </c>
      <c r="FX62" s="22">
        <f t="shared" si="427"/>
        <v>0</v>
      </c>
      <c r="FY62" s="22">
        <f t="shared" si="427"/>
        <v>0</v>
      </c>
      <c r="FZ62" s="22">
        <f t="shared" si="427"/>
        <v>0</v>
      </c>
      <c r="GA62" s="22">
        <f t="shared" si="427"/>
        <v>0</v>
      </c>
      <c r="GB62" s="22">
        <f t="shared" ref="GB62:II62" si="428">+GB31*GB47</f>
        <v>0</v>
      </c>
      <c r="GC62" s="22">
        <f t="shared" si="428"/>
        <v>0</v>
      </c>
      <c r="GD62" s="22">
        <f t="shared" si="428"/>
        <v>0</v>
      </c>
      <c r="GE62" s="22">
        <f t="shared" si="428"/>
        <v>0</v>
      </c>
      <c r="GF62" s="22">
        <f t="shared" si="428"/>
        <v>0</v>
      </c>
      <c r="GG62" s="22">
        <f t="shared" si="428"/>
        <v>0</v>
      </c>
      <c r="GH62" s="22">
        <f t="shared" si="428"/>
        <v>0</v>
      </c>
      <c r="GI62" s="22">
        <f t="shared" si="428"/>
        <v>0</v>
      </c>
      <c r="GJ62" s="22">
        <f t="shared" si="428"/>
        <v>0</v>
      </c>
      <c r="GK62" s="22">
        <f t="shared" si="428"/>
        <v>0</v>
      </c>
      <c r="GL62" s="22">
        <f t="shared" si="428"/>
        <v>0</v>
      </c>
      <c r="GM62" s="22">
        <f t="shared" si="428"/>
        <v>0</v>
      </c>
      <c r="GN62" s="22">
        <f t="shared" si="428"/>
        <v>0</v>
      </c>
      <c r="GO62" s="22">
        <f t="shared" si="428"/>
        <v>0</v>
      </c>
      <c r="GP62" s="22">
        <f t="shared" si="428"/>
        <v>0</v>
      </c>
      <c r="GQ62" s="22">
        <f t="shared" si="428"/>
        <v>0</v>
      </c>
      <c r="GR62" s="22">
        <f t="shared" si="428"/>
        <v>0</v>
      </c>
      <c r="GS62" s="22">
        <f t="shared" si="428"/>
        <v>0</v>
      </c>
      <c r="GT62" s="22">
        <f t="shared" si="428"/>
        <v>0</v>
      </c>
      <c r="GU62" s="22">
        <f t="shared" si="428"/>
        <v>0</v>
      </c>
      <c r="GV62" s="22">
        <f t="shared" si="428"/>
        <v>0</v>
      </c>
      <c r="GW62" s="22">
        <f t="shared" si="428"/>
        <v>0</v>
      </c>
      <c r="GX62" s="22">
        <f t="shared" si="428"/>
        <v>0</v>
      </c>
      <c r="GY62" s="22">
        <f t="shared" si="428"/>
        <v>0</v>
      </c>
      <c r="GZ62" s="22">
        <f t="shared" si="428"/>
        <v>0</v>
      </c>
      <c r="HA62" s="22">
        <f t="shared" si="428"/>
        <v>0</v>
      </c>
      <c r="HB62" s="22">
        <f t="shared" si="428"/>
        <v>0</v>
      </c>
      <c r="HC62" s="22">
        <f t="shared" si="428"/>
        <v>0</v>
      </c>
      <c r="HD62" s="22">
        <f t="shared" si="428"/>
        <v>0</v>
      </c>
      <c r="HE62" s="22">
        <f t="shared" si="428"/>
        <v>0</v>
      </c>
      <c r="HF62" s="22">
        <f t="shared" si="428"/>
        <v>0</v>
      </c>
      <c r="HG62" s="22">
        <f t="shared" si="428"/>
        <v>0</v>
      </c>
      <c r="HH62" s="22">
        <f t="shared" si="428"/>
        <v>0</v>
      </c>
      <c r="HI62" s="22">
        <f t="shared" si="428"/>
        <v>0</v>
      </c>
      <c r="HJ62" s="22">
        <f t="shared" si="428"/>
        <v>0</v>
      </c>
      <c r="HK62" s="22">
        <f t="shared" si="428"/>
        <v>0</v>
      </c>
      <c r="HL62" s="22">
        <f t="shared" si="428"/>
        <v>0</v>
      </c>
      <c r="HM62" s="22">
        <f t="shared" si="428"/>
        <v>0</v>
      </c>
      <c r="HN62" s="22">
        <f t="shared" si="428"/>
        <v>0</v>
      </c>
      <c r="HO62" s="22">
        <f t="shared" si="428"/>
        <v>0</v>
      </c>
      <c r="HP62" s="22">
        <f t="shared" si="428"/>
        <v>0</v>
      </c>
      <c r="HQ62" s="22">
        <f t="shared" si="428"/>
        <v>0</v>
      </c>
      <c r="HR62" s="22">
        <f t="shared" si="428"/>
        <v>0</v>
      </c>
      <c r="HS62" s="22">
        <f t="shared" si="428"/>
        <v>0</v>
      </c>
      <c r="HT62" s="22">
        <f t="shared" si="428"/>
        <v>0</v>
      </c>
      <c r="HU62" s="22">
        <f t="shared" si="428"/>
        <v>0</v>
      </c>
      <c r="HV62" s="22">
        <f t="shared" si="428"/>
        <v>0</v>
      </c>
      <c r="HW62" s="22">
        <f t="shared" si="428"/>
        <v>0</v>
      </c>
      <c r="HX62" s="22">
        <f t="shared" si="428"/>
        <v>0</v>
      </c>
      <c r="HY62" s="22">
        <f t="shared" si="428"/>
        <v>0</v>
      </c>
      <c r="HZ62" s="22">
        <f t="shared" si="428"/>
        <v>0</v>
      </c>
      <c r="IA62" s="22">
        <f t="shared" si="428"/>
        <v>0</v>
      </c>
      <c r="IB62" s="22">
        <f t="shared" si="428"/>
        <v>0</v>
      </c>
      <c r="IC62" s="22">
        <f t="shared" si="428"/>
        <v>0</v>
      </c>
      <c r="ID62" s="22">
        <f t="shared" si="428"/>
        <v>0</v>
      </c>
      <c r="IE62" s="22">
        <f t="shared" si="428"/>
        <v>0</v>
      </c>
      <c r="IF62" s="22">
        <f t="shared" si="428"/>
        <v>0</v>
      </c>
      <c r="IG62" s="22">
        <f t="shared" si="428"/>
        <v>0</v>
      </c>
      <c r="IH62" s="22">
        <f t="shared" si="428"/>
        <v>0</v>
      </c>
      <c r="II62" s="22">
        <f t="shared" si="428"/>
        <v>0</v>
      </c>
      <c r="IJ62" s="22">
        <f t="shared" ref="IJ62:KU62" si="429">+IJ31*IJ47</f>
        <v>0</v>
      </c>
      <c r="IK62" s="22">
        <f t="shared" si="429"/>
        <v>0</v>
      </c>
      <c r="IL62" s="22">
        <f t="shared" si="429"/>
        <v>0</v>
      </c>
      <c r="IM62" s="22">
        <f t="shared" si="429"/>
        <v>0</v>
      </c>
      <c r="IN62" s="22">
        <f t="shared" si="429"/>
        <v>0</v>
      </c>
      <c r="IO62" s="22">
        <f t="shared" si="429"/>
        <v>0</v>
      </c>
      <c r="IP62" s="22">
        <f t="shared" si="429"/>
        <v>0</v>
      </c>
      <c r="IQ62" s="22">
        <f t="shared" si="429"/>
        <v>0</v>
      </c>
      <c r="IR62" s="22">
        <f t="shared" si="429"/>
        <v>0</v>
      </c>
      <c r="IS62" s="22">
        <f t="shared" si="429"/>
        <v>0</v>
      </c>
      <c r="IT62" s="22">
        <f t="shared" si="429"/>
        <v>0</v>
      </c>
      <c r="IU62" s="22">
        <f t="shared" si="429"/>
        <v>0</v>
      </c>
      <c r="IV62" s="22">
        <f t="shared" si="429"/>
        <v>0</v>
      </c>
      <c r="IW62" s="22">
        <f t="shared" si="429"/>
        <v>0</v>
      </c>
      <c r="IX62" s="22">
        <f t="shared" si="429"/>
        <v>0</v>
      </c>
      <c r="IY62" s="22">
        <f t="shared" si="429"/>
        <v>0</v>
      </c>
      <c r="IZ62" s="22">
        <f t="shared" si="429"/>
        <v>0</v>
      </c>
      <c r="JA62" s="22">
        <f t="shared" si="429"/>
        <v>0</v>
      </c>
      <c r="JB62" s="22">
        <f t="shared" si="429"/>
        <v>0</v>
      </c>
      <c r="JC62" s="22">
        <f t="shared" si="429"/>
        <v>0</v>
      </c>
      <c r="JD62" s="22">
        <f t="shared" si="429"/>
        <v>0</v>
      </c>
      <c r="JE62" s="22">
        <f t="shared" si="429"/>
        <v>0</v>
      </c>
      <c r="JF62" s="22">
        <f t="shared" si="429"/>
        <v>0</v>
      </c>
      <c r="JG62" s="22">
        <f t="shared" si="429"/>
        <v>0</v>
      </c>
      <c r="JH62" s="22">
        <f t="shared" si="429"/>
        <v>0</v>
      </c>
      <c r="JI62" s="22">
        <f t="shared" si="429"/>
        <v>0</v>
      </c>
      <c r="JJ62" s="22">
        <f t="shared" si="429"/>
        <v>0</v>
      </c>
      <c r="JK62" s="22">
        <f t="shared" si="429"/>
        <v>0</v>
      </c>
      <c r="JL62" s="22">
        <f t="shared" si="429"/>
        <v>0</v>
      </c>
      <c r="JM62" s="22">
        <f t="shared" si="429"/>
        <v>0</v>
      </c>
      <c r="JN62" s="22">
        <f t="shared" si="429"/>
        <v>0</v>
      </c>
      <c r="JO62" s="22">
        <f t="shared" si="429"/>
        <v>0</v>
      </c>
      <c r="JP62" s="22">
        <f t="shared" si="429"/>
        <v>0</v>
      </c>
      <c r="JQ62" s="22">
        <f t="shared" si="429"/>
        <v>0</v>
      </c>
      <c r="JR62" s="22">
        <f t="shared" si="429"/>
        <v>0</v>
      </c>
      <c r="JS62" s="22">
        <f t="shared" si="429"/>
        <v>0</v>
      </c>
      <c r="JT62" s="22">
        <f t="shared" si="429"/>
        <v>0</v>
      </c>
      <c r="JU62" s="22">
        <f t="shared" si="429"/>
        <v>0</v>
      </c>
      <c r="JV62" s="22">
        <f t="shared" si="429"/>
        <v>0</v>
      </c>
      <c r="JW62" s="22">
        <f t="shared" si="429"/>
        <v>0</v>
      </c>
      <c r="JX62" s="22">
        <f t="shared" si="429"/>
        <v>0</v>
      </c>
      <c r="JY62" s="22">
        <f t="shared" si="429"/>
        <v>0</v>
      </c>
      <c r="JZ62" s="22">
        <f t="shared" si="429"/>
        <v>0</v>
      </c>
      <c r="KA62" s="22">
        <f t="shared" si="429"/>
        <v>0</v>
      </c>
      <c r="KB62" s="22">
        <f t="shared" si="429"/>
        <v>0</v>
      </c>
      <c r="KC62" s="22">
        <f t="shared" si="429"/>
        <v>0</v>
      </c>
      <c r="KD62" s="22">
        <f t="shared" si="429"/>
        <v>0</v>
      </c>
      <c r="KE62" s="22">
        <f t="shared" si="429"/>
        <v>0</v>
      </c>
      <c r="KF62" s="22">
        <f t="shared" si="429"/>
        <v>0</v>
      </c>
      <c r="KG62" s="22">
        <f t="shared" si="429"/>
        <v>0</v>
      </c>
      <c r="KH62" s="22">
        <f t="shared" si="429"/>
        <v>0</v>
      </c>
      <c r="KI62" s="22">
        <f t="shared" si="429"/>
        <v>0</v>
      </c>
      <c r="KJ62" s="22">
        <f t="shared" si="429"/>
        <v>0</v>
      </c>
      <c r="KK62" s="22">
        <f t="shared" si="429"/>
        <v>0</v>
      </c>
      <c r="KL62" s="22">
        <f t="shared" si="429"/>
        <v>0</v>
      </c>
      <c r="KM62" s="22">
        <f t="shared" si="429"/>
        <v>0</v>
      </c>
      <c r="KN62" s="22">
        <f t="shared" si="429"/>
        <v>0</v>
      </c>
      <c r="KO62" s="22">
        <f t="shared" si="429"/>
        <v>0</v>
      </c>
      <c r="KP62" s="22">
        <f t="shared" si="429"/>
        <v>0</v>
      </c>
      <c r="KQ62" s="22">
        <f t="shared" si="429"/>
        <v>0</v>
      </c>
      <c r="KR62" s="22">
        <f t="shared" si="429"/>
        <v>0</v>
      </c>
      <c r="KS62" s="22">
        <f t="shared" si="429"/>
        <v>0</v>
      </c>
      <c r="KT62" s="22">
        <f t="shared" si="429"/>
        <v>0</v>
      </c>
      <c r="KU62" s="22">
        <f t="shared" si="429"/>
        <v>0</v>
      </c>
      <c r="KV62" s="22">
        <f t="shared" ref="KV62:MY62" si="430">+KV31*KV47</f>
        <v>0</v>
      </c>
      <c r="KW62" s="22">
        <f t="shared" si="430"/>
        <v>0</v>
      </c>
      <c r="KX62" s="22">
        <f t="shared" si="430"/>
        <v>0</v>
      </c>
      <c r="KY62" s="22">
        <f t="shared" si="430"/>
        <v>0</v>
      </c>
      <c r="KZ62" s="22">
        <f t="shared" si="430"/>
        <v>0</v>
      </c>
      <c r="LA62" s="22">
        <f t="shared" si="430"/>
        <v>0</v>
      </c>
      <c r="LB62" s="22">
        <f t="shared" si="430"/>
        <v>0</v>
      </c>
      <c r="LC62" s="22">
        <f t="shared" si="430"/>
        <v>0</v>
      </c>
      <c r="LD62" s="22">
        <f t="shared" si="430"/>
        <v>0</v>
      </c>
      <c r="LE62" s="22">
        <f t="shared" si="430"/>
        <v>0</v>
      </c>
      <c r="LF62" s="22">
        <f t="shared" si="430"/>
        <v>0</v>
      </c>
      <c r="LG62" s="22">
        <f t="shared" si="430"/>
        <v>0</v>
      </c>
      <c r="LH62" s="22">
        <f t="shared" si="430"/>
        <v>0</v>
      </c>
      <c r="LI62" s="22">
        <f t="shared" si="430"/>
        <v>0</v>
      </c>
      <c r="LJ62" s="22">
        <f t="shared" si="430"/>
        <v>0</v>
      </c>
      <c r="LK62" s="22">
        <f t="shared" si="430"/>
        <v>0</v>
      </c>
      <c r="LL62" s="22">
        <f t="shared" si="430"/>
        <v>0</v>
      </c>
      <c r="LM62" s="22">
        <f t="shared" si="430"/>
        <v>0</v>
      </c>
      <c r="LN62" s="22">
        <f t="shared" si="430"/>
        <v>0</v>
      </c>
      <c r="LO62" s="22">
        <f t="shared" si="430"/>
        <v>0</v>
      </c>
      <c r="LP62" s="22">
        <f t="shared" si="430"/>
        <v>0</v>
      </c>
      <c r="LQ62" s="22">
        <f t="shared" si="430"/>
        <v>0</v>
      </c>
      <c r="LR62" s="22">
        <f t="shared" si="430"/>
        <v>0</v>
      </c>
      <c r="LS62" s="22">
        <f t="shared" si="430"/>
        <v>0</v>
      </c>
      <c r="LT62" s="22">
        <f t="shared" si="430"/>
        <v>0</v>
      </c>
      <c r="LU62" s="22">
        <f t="shared" si="430"/>
        <v>0</v>
      </c>
      <c r="LV62" s="22">
        <f t="shared" si="430"/>
        <v>0</v>
      </c>
      <c r="LW62" s="22">
        <f t="shared" si="430"/>
        <v>0</v>
      </c>
      <c r="LX62" s="22">
        <f t="shared" si="430"/>
        <v>0</v>
      </c>
      <c r="LY62" s="22">
        <f t="shared" si="430"/>
        <v>0</v>
      </c>
      <c r="LZ62" s="22">
        <f t="shared" si="430"/>
        <v>0</v>
      </c>
      <c r="MA62" s="22">
        <f t="shared" si="430"/>
        <v>0</v>
      </c>
      <c r="MB62" s="22">
        <f t="shared" si="430"/>
        <v>0</v>
      </c>
      <c r="MC62" s="22">
        <f t="shared" si="430"/>
        <v>0</v>
      </c>
      <c r="MD62" s="22">
        <f t="shared" si="430"/>
        <v>0</v>
      </c>
      <c r="ME62" s="22">
        <f t="shared" si="430"/>
        <v>0</v>
      </c>
      <c r="MF62" s="22">
        <f t="shared" si="430"/>
        <v>0</v>
      </c>
      <c r="MG62" s="22">
        <f t="shared" si="430"/>
        <v>0</v>
      </c>
      <c r="MH62" s="22">
        <f t="shared" si="430"/>
        <v>0</v>
      </c>
      <c r="MI62" s="22">
        <f t="shared" si="430"/>
        <v>0</v>
      </c>
      <c r="MJ62" s="22">
        <f t="shared" si="430"/>
        <v>0</v>
      </c>
      <c r="MK62" s="22">
        <f t="shared" si="430"/>
        <v>0</v>
      </c>
      <c r="ML62" s="22">
        <f t="shared" si="430"/>
        <v>0</v>
      </c>
      <c r="MM62" s="22">
        <f t="shared" si="430"/>
        <v>0</v>
      </c>
      <c r="MN62" s="22">
        <f t="shared" si="430"/>
        <v>0</v>
      </c>
      <c r="MO62" s="22">
        <f t="shared" si="430"/>
        <v>0</v>
      </c>
      <c r="MP62" s="22">
        <f t="shared" si="430"/>
        <v>0</v>
      </c>
      <c r="MQ62" s="22">
        <f t="shared" si="430"/>
        <v>0</v>
      </c>
      <c r="MR62" s="22">
        <f t="shared" si="430"/>
        <v>0</v>
      </c>
      <c r="MS62" s="22">
        <f t="shared" si="430"/>
        <v>0</v>
      </c>
      <c r="MT62" s="22">
        <f t="shared" si="430"/>
        <v>0</v>
      </c>
      <c r="MU62" s="22">
        <f t="shared" si="430"/>
        <v>0</v>
      </c>
      <c r="MV62" s="22">
        <f t="shared" si="430"/>
        <v>0</v>
      </c>
      <c r="MW62" s="22">
        <f t="shared" si="430"/>
        <v>0</v>
      </c>
      <c r="MX62" s="22">
        <f t="shared" si="430"/>
        <v>0</v>
      </c>
      <c r="MY62" s="22">
        <f t="shared" si="430"/>
        <v>0</v>
      </c>
    </row>
    <row r="63" spans="1:363" x14ac:dyDescent="0.25">
      <c r="A63" s="175"/>
      <c r="B63" s="78" t="s">
        <v>210</v>
      </c>
      <c r="C63" s="79" t="s">
        <v>211</v>
      </c>
      <c r="D63" s="22">
        <f t="shared" ref="D63:BC63" si="431">+D32*D48</f>
        <v>0</v>
      </c>
      <c r="E63" s="22">
        <f t="shared" si="431"/>
        <v>0</v>
      </c>
      <c r="F63" s="22">
        <f t="shared" si="431"/>
        <v>0</v>
      </c>
      <c r="G63" s="22">
        <f t="shared" si="431"/>
        <v>0</v>
      </c>
      <c r="H63" s="22">
        <f t="shared" si="431"/>
        <v>0</v>
      </c>
      <c r="I63" s="22">
        <f t="shared" si="431"/>
        <v>0</v>
      </c>
      <c r="J63" s="22">
        <f t="shared" si="431"/>
        <v>0</v>
      </c>
      <c r="K63" s="22">
        <f t="shared" si="431"/>
        <v>0</v>
      </c>
      <c r="L63" s="22">
        <f t="shared" si="431"/>
        <v>0</v>
      </c>
      <c r="M63" s="22">
        <f t="shared" si="431"/>
        <v>0</v>
      </c>
      <c r="N63" s="22">
        <f t="shared" si="431"/>
        <v>0</v>
      </c>
      <c r="O63" s="22">
        <f t="shared" si="431"/>
        <v>0</v>
      </c>
      <c r="P63" s="22">
        <f t="shared" si="431"/>
        <v>0</v>
      </c>
      <c r="Q63" s="22">
        <f t="shared" si="431"/>
        <v>0</v>
      </c>
      <c r="R63" s="22">
        <f t="shared" si="431"/>
        <v>0</v>
      </c>
      <c r="S63" s="22">
        <f t="shared" si="431"/>
        <v>0</v>
      </c>
      <c r="T63" s="22">
        <f t="shared" si="431"/>
        <v>0</v>
      </c>
      <c r="U63" s="22">
        <f t="shared" si="431"/>
        <v>0</v>
      </c>
      <c r="V63" s="22">
        <f t="shared" si="431"/>
        <v>0</v>
      </c>
      <c r="W63" s="22">
        <f t="shared" si="431"/>
        <v>0</v>
      </c>
      <c r="X63" s="22">
        <f t="shared" si="431"/>
        <v>0</v>
      </c>
      <c r="Y63" s="22">
        <f t="shared" si="431"/>
        <v>0</v>
      </c>
      <c r="Z63" s="22">
        <f t="shared" si="431"/>
        <v>0</v>
      </c>
      <c r="AA63" s="22">
        <f t="shared" si="431"/>
        <v>0</v>
      </c>
      <c r="AB63" s="22">
        <f t="shared" si="431"/>
        <v>0</v>
      </c>
      <c r="AC63" s="22">
        <f t="shared" si="431"/>
        <v>0</v>
      </c>
      <c r="AD63" s="22">
        <f t="shared" si="431"/>
        <v>0</v>
      </c>
      <c r="AE63" s="22">
        <f t="shared" si="431"/>
        <v>0</v>
      </c>
      <c r="AF63" s="22">
        <f t="shared" si="431"/>
        <v>0</v>
      </c>
      <c r="AG63" s="22">
        <f t="shared" si="431"/>
        <v>0</v>
      </c>
      <c r="AH63" s="22">
        <f t="shared" si="431"/>
        <v>0</v>
      </c>
      <c r="AI63" s="22">
        <f t="shared" si="431"/>
        <v>0</v>
      </c>
      <c r="AJ63" s="22">
        <f t="shared" si="431"/>
        <v>0</v>
      </c>
      <c r="AK63" s="22">
        <f t="shared" si="431"/>
        <v>0</v>
      </c>
      <c r="AL63" s="22">
        <f t="shared" si="431"/>
        <v>0</v>
      </c>
      <c r="AM63" s="22">
        <f t="shared" si="431"/>
        <v>0</v>
      </c>
      <c r="AN63" s="22">
        <f t="shared" si="431"/>
        <v>0</v>
      </c>
      <c r="AO63" s="22">
        <f t="shared" si="431"/>
        <v>0</v>
      </c>
      <c r="AP63" s="22">
        <f t="shared" si="431"/>
        <v>0</v>
      </c>
      <c r="AQ63" s="22">
        <f t="shared" si="431"/>
        <v>0</v>
      </c>
      <c r="AR63" s="22">
        <f t="shared" si="431"/>
        <v>0</v>
      </c>
      <c r="AS63" s="22">
        <f t="shared" si="431"/>
        <v>0</v>
      </c>
      <c r="AT63" s="22">
        <f t="shared" si="431"/>
        <v>0</v>
      </c>
      <c r="AU63" s="22">
        <f t="shared" si="431"/>
        <v>0</v>
      </c>
      <c r="AV63" s="22">
        <f t="shared" si="431"/>
        <v>0</v>
      </c>
      <c r="AW63" s="22">
        <f t="shared" si="431"/>
        <v>0</v>
      </c>
      <c r="AX63" s="22">
        <f t="shared" si="431"/>
        <v>0</v>
      </c>
      <c r="AY63" s="22">
        <f t="shared" si="431"/>
        <v>0</v>
      </c>
      <c r="AZ63" s="22">
        <f t="shared" si="431"/>
        <v>0</v>
      </c>
      <c r="BA63" s="22">
        <f t="shared" si="431"/>
        <v>0</v>
      </c>
      <c r="BB63" s="22">
        <f t="shared" si="431"/>
        <v>0</v>
      </c>
      <c r="BC63" s="22">
        <f t="shared" si="431"/>
        <v>0</v>
      </c>
      <c r="BD63" s="22">
        <f t="shared" ref="BD63:DO63" si="432">+BD32*BD48</f>
        <v>0</v>
      </c>
      <c r="BE63" s="22">
        <f t="shared" si="432"/>
        <v>0</v>
      </c>
      <c r="BF63" s="22">
        <f t="shared" si="432"/>
        <v>0</v>
      </c>
      <c r="BG63" s="22">
        <f t="shared" si="432"/>
        <v>0</v>
      </c>
      <c r="BH63" s="22">
        <f t="shared" si="432"/>
        <v>0</v>
      </c>
      <c r="BI63" s="22">
        <f t="shared" si="432"/>
        <v>0</v>
      </c>
      <c r="BJ63" s="22">
        <f t="shared" si="432"/>
        <v>0</v>
      </c>
      <c r="BK63" s="22">
        <f t="shared" si="432"/>
        <v>0</v>
      </c>
      <c r="BL63" s="22">
        <f t="shared" si="432"/>
        <v>0</v>
      </c>
      <c r="BM63" s="22">
        <f t="shared" si="432"/>
        <v>0</v>
      </c>
      <c r="BN63" s="22">
        <f t="shared" si="432"/>
        <v>0</v>
      </c>
      <c r="BO63" s="22">
        <f t="shared" si="432"/>
        <v>0</v>
      </c>
      <c r="BP63" s="22">
        <f t="shared" si="432"/>
        <v>0</v>
      </c>
      <c r="BQ63" s="22">
        <f t="shared" si="432"/>
        <v>0</v>
      </c>
      <c r="BR63" s="22">
        <f t="shared" si="432"/>
        <v>0</v>
      </c>
      <c r="BS63" s="22">
        <f t="shared" si="432"/>
        <v>0</v>
      </c>
      <c r="BT63" s="22">
        <f t="shared" si="432"/>
        <v>0</v>
      </c>
      <c r="BU63" s="22">
        <f t="shared" si="432"/>
        <v>0</v>
      </c>
      <c r="BV63" s="22">
        <f t="shared" si="432"/>
        <v>0</v>
      </c>
      <c r="BW63" s="22">
        <f t="shared" si="432"/>
        <v>0</v>
      </c>
      <c r="BX63" s="22">
        <f t="shared" si="432"/>
        <v>0</v>
      </c>
      <c r="BY63" s="22">
        <f t="shared" si="432"/>
        <v>0</v>
      </c>
      <c r="BZ63" s="22">
        <f t="shared" si="432"/>
        <v>0</v>
      </c>
      <c r="CA63" s="22">
        <f t="shared" si="432"/>
        <v>0</v>
      </c>
      <c r="CB63" s="22">
        <f t="shared" si="432"/>
        <v>0</v>
      </c>
      <c r="CC63" s="22">
        <f t="shared" si="432"/>
        <v>0</v>
      </c>
      <c r="CD63" s="22">
        <f t="shared" si="432"/>
        <v>0</v>
      </c>
      <c r="CE63" s="22">
        <f t="shared" si="432"/>
        <v>0</v>
      </c>
      <c r="CF63" s="22">
        <f t="shared" si="432"/>
        <v>0</v>
      </c>
      <c r="CG63" s="22">
        <f t="shared" si="432"/>
        <v>0</v>
      </c>
      <c r="CH63" s="22">
        <f t="shared" si="432"/>
        <v>0</v>
      </c>
      <c r="CI63" s="22">
        <f t="shared" si="432"/>
        <v>0</v>
      </c>
      <c r="CJ63" s="22">
        <f t="shared" si="432"/>
        <v>0</v>
      </c>
      <c r="CK63" s="22">
        <f t="shared" si="432"/>
        <v>0</v>
      </c>
      <c r="CL63" s="22">
        <f t="shared" si="432"/>
        <v>0</v>
      </c>
      <c r="CM63" s="22">
        <f t="shared" si="432"/>
        <v>0</v>
      </c>
      <c r="CN63" s="22">
        <f t="shared" si="432"/>
        <v>0</v>
      </c>
      <c r="CO63" s="22">
        <f t="shared" si="432"/>
        <v>0</v>
      </c>
      <c r="CP63" s="22">
        <f t="shared" si="432"/>
        <v>0</v>
      </c>
      <c r="CQ63" s="22">
        <f t="shared" si="432"/>
        <v>0</v>
      </c>
      <c r="CR63" s="22">
        <f t="shared" si="432"/>
        <v>0</v>
      </c>
      <c r="CS63" s="22">
        <f t="shared" si="432"/>
        <v>0</v>
      </c>
      <c r="CT63" s="22">
        <f t="shared" si="432"/>
        <v>0</v>
      </c>
      <c r="CU63" s="22">
        <f t="shared" si="432"/>
        <v>0</v>
      </c>
      <c r="CV63" s="22">
        <f t="shared" si="432"/>
        <v>0</v>
      </c>
      <c r="CW63" s="22">
        <f t="shared" si="432"/>
        <v>0</v>
      </c>
      <c r="CX63" s="22">
        <f t="shared" si="432"/>
        <v>0</v>
      </c>
      <c r="CY63" s="22">
        <f t="shared" si="432"/>
        <v>0</v>
      </c>
      <c r="CZ63" s="22">
        <f t="shared" si="432"/>
        <v>0</v>
      </c>
      <c r="DA63" s="22">
        <f t="shared" si="432"/>
        <v>0</v>
      </c>
      <c r="DB63" s="22">
        <f t="shared" si="432"/>
        <v>0</v>
      </c>
      <c r="DC63" s="22">
        <f t="shared" si="432"/>
        <v>0</v>
      </c>
      <c r="DD63" s="22">
        <f t="shared" si="432"/>
        <v>0</v>
      </c>
      <c r="DE63" s="22">
        <f t="shared" si="432"/>
        <v>0</v>
      </c>
      <c r="DF63" s="22">
        <f t="shared" si="432"/>
        <v>0</v>
      </c>
      <c r="DG63" s="22">
        <f t="shared" si="432"/>
        <v>0</v>
      </c>
      <c r="DH63" s="22">
        <f t="shared" si="432"/>
        <v>0</v>
      </c>
      <c r="DI63" s="22">
        <f t="shared" si="432"/>
        <v>0</v>
      </c>
      <c r="DJ63" s="22">
        <f t="shared" si="432"/>
        <v>0</v>
      </c>
      <c r="DK63" s="22">
        <f t="shared" si="432"/>
        <v>0</v>
      </c>
      <c r="DL63" s="22">
        <f t="shared" si="432"/>
        <v>0</v>
      </c>
      <c r="DM63" s="22">
        <f t="shared" si="432"/>
        <v>0</v>
      </c>
      <c r="DN63" s="22">
        <f t="shared" si="432"/>
        <v>0</v>
      </c>
      <c r="DO63" s="22">
        <f t="shared" si="432"/>
        <v>0</v>
      </c>
      <c r="DP63" s="22">
        <f t="shared" ref="DP63:GA63" si="433">+DP32*DP48</f>
        <v>0</v>
      </c>
      <c r="DQ63" s="22">
        <f t="shared" si="433"/>
        <v>0</v>
      </c>
      <c r="DR63" s="22">
        <f t="shared" si="433"/>
        <v>0</v>
      </c>
      <c r="DS63" s="22">
        <f t="shared" si="433"/>
        <v>0</v>
      </c>
      <c r="DT63" s="22">
        <f t="shared" si="433"/>
        <v>0</v>
      </c>
      <c r="DU63" s="22">
        <f t="shared" si="433"/>
        <v>0</v>
      </c>
      <c r="DV63" s="22">
        <f t="shared" si="433"/>
        <v>0</v>
      </c>
      <c r="DW63" s="22">
        <f t="shared" si="433"/>
        <v>0</v>
      </c>
      <c r="DX63" s="22">
        <f t="shared" si="433"/>
        <v>0</v>
      </c>
      <c r="DY63" s="22">
        <f t="shared" si="433"/>
        <v>0</v>
      </c>
      <c r="DZ63" s="22">
        <f t="shared" si="433"/>
        <v>0</v>
      </c>
      <c r="EA63" s="22">
        <f t="shared" si="433"/>
        <v>0</v>
      </c>
      <c r="EB63" s="22">
        <f t="shared" si="433"/>
        <v>0</v>
      </c>
      <c r="EC63" s="22">
        <f t="shared" si="433"/>
        <v>0</v>
      </c>
      <c r="ED63" s="22">
        <f t="shared" si="433"/>
        <v>0</v>
      </c>
      <c r="EE63" s="22">
        <f t="shared" si="433"/>
        <v>0</v>
      </c>
      <c r="EF63" s="22">
        <f t="shared" si="433"/>
        <v>0</v>
      </c>
      <c r="EG63" s="22">
        <f t="shared" si="433"/>
        <v>0</v>
      </c>
      <c r="EH63" s="22">
        <f t="shared" si="433"/>
        <v>0</v>
      </c>
      <c r="EI63" s="22">
        <f t="shared" si="433"/>
        <v>0</v>
      </c>
      <c r="EJ63" s="22">
        <f t="shared" si="433"/>
        <v>0</v>
      </c>
      <c r="EK63" s="22">
        <f t="shared" si="433"/>
        <v>0</v>
      </c>
      <c r="EL63" s="22">
        <f t="shared" si="433"/>
        <v>0</v>
      </c>
      <c r="EM63" s="22">
        <f t="shared" si="433"/>
        <v>0</v>
      </c>
      <c r="EN63" s="22">
        <f t="shared" si="433"/>
        <v>0</v>
      </c>
      <c r="EO63" s="22">
        <f t="shared" si="433"/>
        <v>0</v>
      </c>
      <c r="EP63" s="22">
        <f t="shared" si="433"/>
        <v>0</v>
      </c>
      <c r="EQ63" s="22">
        <f t="shared" si="433"/>
        <v>0</v>
      </c>
      <c r="ER63" s="22">
        <f t="shared" si="433"/>
        <v>0</v>
      </c>
      <c r="ES63" s="22">
        <f t="shared" si="433"/>
        <v>0</v>
      </c>
      <c r="ET63" s="22">
        <f t="shared" si="433"/>
        <v>0</v>
      </c>
      <c r="EU63" s="22">
        <f t="shared" si="433"/>
        <v>0</v>
      </c>
      <c r="EV63" s="22">
        <f t="shared" si="433"/>
        <v>0</v>
      </c>
      <c r="EW63" s="22">
        <f t="shared" si="433"/>
        <v>0</v>
      </c>
      <c r="EX63" s="22">
        <f t="shared" si="433"/>
        <v>0</v>
      </c>
      <c r="EY63" s="22">
        <f t="shared" si="433"/>
        <v>0</v>
      </c>
      <c r="EZ63" s="22">
        <f t="shared" si="433"/>
        <v>0</v>
      </c>
      <c r="FA63" s="22">
        <f t="shared" si="433"/>
        <v>0</v>
      </c>
      <c r="FB63" s="22">
        <f t="shared" si="433"/>
        <v>0</v>
      </c>
      <c r="FC63" s="22">
        <f t="shared" si="433"/>
        <v>0</v>
      </c>
      <c r="FD63" s="22">
        <f t="shared" si="433"/>
        <v>0</v>
      </c>
      <c r="FE63" s="22">
        <f t="shared" si="433"/>
        <v>0</v>
      </c>
      <c r="FF63" s="22">
        <f t="shared" si="433"/>
        <v>0</v>
      </c>
      <c r="FG63" s="22">
        <f t="shared" si="433"/>
        <v>0</v>
      </c>
      <c r="FH63" s="22">
        <f t="shared" si="433"/>
        <v>0</v>
      </c>
      <c r="FI63" s="22">
        <f t="shared" si="433"/>
        <v>0</v>
      </c>
      <c r="FJ63" s="22">
        <f t="shared" si="433"/>
        <v>0</v>
      </c>
      <c r="FK63" s="22">
        <f t="shared" si="433"/>
        <v>0</v>
      </c>
      <c r="FL63" s="22">
        <f t="shared" si="433"/>
        <v>0</v>
      </c>
      <c r="FM63" s="22">
        <f t="shared" si="433"/>
        <v>0</v>
      </c>
      <c r="FN63" s="22">
        <f t="shared" si="433"/>
        <v>0</v>
      </c>
      <c r="FO63" s="22">
        <f t="shared" si="433"/>
        <v>0</v>
      </c>
      <c r="FP63" s="22">
        <f t="shared" si="433"/>
        <v>0</v>
      </c>
      <c r="FQ63" s="22">
        <f t="shared" si="433"/>
        <v>0</v>
      </c>
      <c r="FR63" s="22">
        <f t="shared" si="433"/>
        <v>0</v>
      </c>
      <c r="FS63" s="22">
        <f t="shared" si="433"/>
        <v>0</v>
      </c>
      <c r="FT63" s="22">
        <f t="shared" si="433"/>
        <v>0</v>
      </c>
      <c r="FU63" s="22">
        <f t="shared" si="433"/>
        <v>0</v>
      </c>
      <c r="FV63" s="22">
        <f t="shared" si="433"/>
        <v>0</v>
      </c>
      <c r="FW63" s="22">
        <f t="shared" si="433"/>
        <v>0</v>
      </c>
      <c r="FX63" s="22">
        <f t="shared" si="433"/>
        <v>0</v>
      </c>
      <c r="FY63" s="22">
        <f t="shared" si="433"/>
        <v>0</v>
      </c>
      <c r="FZ63" s="22">
        <f t="shared" si="433"/>
        <v>0</v>
      </c>
      <c r="GA63" s="22">
        <f t="shared" si="433"/>
        <v>0</v>
      </c>
      <c r="GB63" s="22">
        <f t="shared" ref="GB63:II63" si="434">+GB32*GB48</f>
        <v>0</v>
      </c>
      <c r="GC63" s="22">
        <f t="shared" si="434"/>
        <v>0</v>
      </c>
      <c r="GD63" s="22">
        <f t="shared" si="434"/>
        <v>0</v>
      </c>
      <c r="GE63" s="22">
        <f t="shared" si="434"/>
        <v>0</v>
      </c>
      <c r="GF63" s="22">
        <f t="shared" si="434"/>
        <v>0</v>
      </c>
      <c r="GG63" s="22">
        <f t="shared" si="434"/>
        <v>0</v>
      </c>
      <c r="GH63" s="22">
        <f t="shared" si="434"/>
        <v>0</v>
      </c>
      <c r="GI63" s="22">
        <f t="shared" si="434"/>
        <v>0</v>
      </c>
      <c r="GJ63" s="22">
        <f t="shared" si="434"/>
        <v>0</v>
      </c>
      <c r="GK63" s="22">
        <f t="shared" si="434"/>
        <v>0</v>
      </c>
      <c r="GL63" s="22">
        <f t="shared" si="434"/>
        <v>0</v>
      </c>
      <c r="GM63" s="22">
        <f t="shared" si="434"/>
        <v>0</v>
      </c>
      <c r="GN63" s="22">
        <f t="shared" si="434"/>
        <v>0</v>
      </c>
      <c r="GO63" s="22">
        <f t="shared" si="434"/>
        <v>0</v>
      </c>
      <c r="GP63" s="22">
        <f t="shared" si="434"/>
        <v>0</v>
      </c>
      <c r="GQ63" s="22">
        <f t="shared" si="434"/>
        <v>0</v>
      </c>
      <c r="GR63" s="22">
        <f t="shared" si="434"/>
        <v>0</v>
      </c>
      <c r="GS63" s="22">
        <f t="shared" si="434"/>
        <v>0</v>
      </c>
      <c r="GT63" s="22">
        <f t="shared" si="434"/>
        <v>0</v>
      </c>
      <c r="GU63" s="22">
        <f t="shared" si="434"/>
        <v>0</v>
      </c>
      <c r="GV63" s="22">
        <f t="shared" si="434"/>
        <v>0</v>
      </c>
      <c r="GW63" s="22">
        <f t="shared" si="434"/>
        <v>0</v>
      </c>
      <c r="GX63" s="22">
        <f t="shared" si="434"/>
        <v>0</v>
      </c>
      <c r="GY63" s="22">
        <f t="shared" si="434"/>
        <v>0</v>
      </c>
      <c r="GZ63" s="22">
        <f t="shared" si="434"/>
        <v>0</v>
      </c>
      <c r="HA63" s="22">
        <f t="shared" si="434"/>
        <v>0</v>
      </c>
      <c r="HB63" s="22">
        <f t="shared" si="434"/>
        <v>0</v>
      </c>
      <c r="HC63" s="22">
        <f t="shared" si="434"/>
        <v>0</v>
      </c>
      <c r="HD63" s="22">
        <f t="shared" si="434"/>
        <v>0</v>
      </c>
      <c r="HE63" s="22">
        <f t="shared" si="434"/>
        <v>0</v>
      </c>
      <c r="HF63" s="22">
        <f t="shared" si="434"/>
        <v>0</v>
      </c>
      <c r="HG63" s="22">
        <f t="shared" si="434"/>
        <v>0</v>
      </c>
      <c r="HH63" s="22">
        <f t="shared" si="434"/>
        <v>0</v>
      </c>
      <c r="HI63" s="22">
        <f t="shared" si="434"/>
        <v>0</v>
      </c>
      <c r="HJ63" s="22">
        <f t="shared" si="434"/>
        <v>0</v>
      </c>
      <c r="HK63" s="22">
        <f t="shared" si="434"/>
        <v>0</v>
      </c>
      <c r="HL63" s="22">
        <f t="shared" si="434"/>
        <v>0</v>
      </c>
      <c r="HM63" s="22">
        <f t="shared" si="434"/>
        <v>0</v>
      </c>
      <c r="HN63" s="22">
        <f t="shared" si="434"/>
        <v>0</v>
      </c>
      <c r="HO63" s="22">
        <f t="shared" si="434"/>
        <v>0</v>
      </c>
      <c r="HP63" s="22">
        <f t="shared" si="434"/>
        <v>0</v>
      </c>
      <c r="HQ63" s="22">
        <f t="shared" si="434"/>
        <v>0</v>
      </c>
      <c r="HR63" s="22">
        <f t="shared" si="434"/>
        <v>0</v>
      </c>
      <c r="HS63" s="22">
        <f t="shared" si="434"/>
        <v>0</v>
      </c>
      <c r="HT63" s="22">
        <f t="shared" si="434"/>
        <v>0</v>
      </c>
      <c r="HU63" s="22">
        <f t="shared" si="434"/>
        <v>0</v>
      </c>
      <c r="HV63" s="22">
        <f t="shared" si="434"/>
        <v>0</v>
      </c>
      <c r="HW63" s="22">
        <f t="shared" si="434"/>
        <v>0</v>
      </c>
      <c r="HX63" s="22">
        <f t="shared" si="434"/>
        <v>0</v>
      </c>
      <c r="HY63" s="22">
        <f t="shared" si="434"/>
        <v>0</v>
      </c>
      <c r="HZ63" s="22">
        <f t="shared" si="434"/>
        <v>0</v>
      </c>
      <c r="IA63" s="22">
        <f t="shared" si="434"/>
        <v>0</v>
      </c>
      <c r="IB63" s="22">
        <f t="shared" si="434"/>
        <v>0</v>
      </c>
      <c r="IC63" s="22">
        <f t="shared" si="434"/>
        <v>0</v>
      </c>
      <c r="ID63" s="22">
        <f t="shared" si="434"/>
        <v>0</v>
      </c>
      <c r="IE63" s="22">
        <f t="shared" si="434"/>
        <v>0</v>
      </c>
      <c r="IF63" s="22">
        <f t="shared" si="434"/>
        <v>0</v>
      </c>
      <c r="IG63" s="22">
        <f t="shared" si="434"/>
        <v>0</v>
      </c>
      <c r="IH63" s="22">
        <f t="shared" si="434"/>
        <v>0</v>
      </c>
      <c r="II63" s="22">
        <f t="shared" si="434"/>
        <v>0</v>
      </c>
      <c r="IJ63" s="22">
        <f t="shared" ref="IJ63:KU63" si="435">+IJ32*IJ48</f>
        <v>0</v>
      </c>
      <c r="IK63" s="22">
        <f t="shared" si="435"/>
        <v>0</v>
      </c>
      <c r="IL63" s="22">
        <f t="shared" si="435"/>
        <v>0</v>
      </c>
      <c r="IM63" s="22">
        <f t="shared" si="435"/>
        <v>0</v>
      </c>
      <c r="IN63" s="22">
        <f t="shared" si="435"/>
        <v>0</v>
      </c>
      <c r="IO63" s="22">
        <f t="shared" si="435"/>
        <v>0</v>
      </c>
      <c r="IP63" s="22">
        <f t="shared" si="435"/>
        <v>0</v>
      </c>
      <c r="IQ63" s="22">
        <f t="shared" si="435"/>
        <v>0</v>
      </c>
      <c r="IR63" s="22">
        <f t="shared" si="435"/>
        <v>0</v>
      </c>
      <c r="IS63" s="22">
        <f t="shared" si="435"/>
        <v>0</v>
      </c>
      <c r="IT63" s="22">
        <f t="shared" si="435"/>
        <v>0</v>
      </c>
      <c r="IU63" s="22">
        <f t="shared" si="435"/>
        <v>0</v>
      </c>
      <c r="IV63" s="22">
        <f t="shared" si="435"/>
        <v>0</v>
      </c>
      <c r="IW63" s="22">
        <f t="shared" si="435"/>
        <v>0</v>
      </c>
      <c r="IX63" s="22">
        <f t="shared" si="435"/>
        <v>0</v>
      </c>
      <c r="IY63" s="22">
        <f t="shared" si="435"/>
        <v>0</v>
      </c>
      <c r="IZ63" s="22">
        <f t="shared" si="435"/>
        <v>0</v>
      </c>
      <c r="JA63" s="22">
        <f t="shared" si="435"/>
        <v>0</v>
      </c>
      <c r="JB63" s="22">
        <f t="shared" si="435"/>
        <v>0</v>
      </c>
      <c r="JC63" s="22">
        <f t="shared" si="435"/>
        <v>0</v>
      </c>
      <c r="JD63" s="22">
        <f t="shared" si="435"/>
        <v>0</v>
      </c>
      <c r="JE63" s="22">
        <f t="shared" si="435"/>
        <v>0</v>
      </c>
      <c r="JF63" s="22">
        <f t="shared" si="435"/>
        <v>0</v>
      </c>
      <c r="JG63" s="22">
        <f t="shared" si="435"/>
        <v>0</v>
      </c>
      <c r="JH63" s="22">
        <f t="shared" si="435"/>
        <v>0</v>
      </c>
      <c r="JI63" s="22">
        <f t="shared" si="435"/>
        <v>0</v>
      </c>
      <c r="JJ63" s="22">
        <f t="shared" si="435"/>
        <v>0</v>
      </c>
      <c r="JK63" s="22">
        <f t="shared" si="435"/>
        <v>0</v>
      </c>
      <c r="JL63" s="22">
        <f t="shared" si="435"/>
        <v>0</v>
      </c>
      <c r="JM63" s="22">
        <f t="shared" si="435"/>
        <v>0</v>
      </c>
      <c r="JN63" s="22">
        <f t="shared" si="435"/>
        <v>0</v>
      </c>
      <c r="JO63" s="22">
        <f t="shared" si="435"/>
        <v>0</v>
      </c>
      <c r="JP63" s="22">
        <f t="shared" si="435"/>
        <v>0</v>
      </c>
      <c r="JQ63" s="22">
        <f t="shared" si="435"/>
        <v>0</v>
      </c>
      <c r="JR63" s="22">
        <f t="shared" si="435"/>
        <v>0</v>
      </c>
      <c r="JS63" s="22">
        <f t="shared" si="435"/>
        <v>0</v>
      </c>
      <c r="JT63" s="22">
        <f t="shared" si="435"/>
        <v>0</v>
      </c>
      <c r="JU63" s="22">
        <f t="shared" si="435"/>
        <v>0</v>
      </c>
      <c r="JV63" s="22">
        <f t="shared" si="435"/>
        <v>0</v>
      </c>
      <c r="JW63" s="22">
        <f t="shared" si="435"/>
        <v>0</v>
      </c>
      <c r="JX63" s="22">
        <f t="shared" si="435"/>
        <v>0</v>
      </c>
      <c r="JY63" s="22">
        <f t="shared" si="435"/>
        <v>0</v>
      </c>
      <c r="JZ63" s="22">
        <f t="shared" si="435"/>
        <v>0</v>
      </c>
      <c r="KA63" s="22">
        <f t="shared" si="435"/>
        <v>0</v>
      </c>
      <c r="KB63" s="22">
        <f t="shared" si="435"/>
        <v>0</v>
      </c>
      <c r="KC63" s="22">
        <f t="shared" si="435"/>
        <v>0</v>
      </c>
      <c r="KD63" s="22">
        <f t="shared" si="435"/>
        <v>0</v>
      </c>
      <c r="KE63" s="22">
        <f t="shared" si="435"/>
        <v>0</v>
      </c>
      <c r="KF63" s="22">
        <f t="shared" si="435"/>
        <v>0</v>
      </c>
      <c r="KG63" s="22">
        <f t="shared" si="435"/>
        <v>0</v>
      </c>
      <c r="KH63" s="22">
        <f t="shared" si="435"/>
        <v>0</v>
      </c>
      <c r="KI63" s="22">
        <f t="shared" si="435"/>
        <v>0</v>
      </c>
      <c r="KJ63" s="22">
        <f t="shared" si="435"/>
        <v>0</v>
      </c>
      <c r="KK63" s="22">
        <f t="shared" si="435"/>
        <v>0</v>
      </c>
      <c r="KL63" s="22">
        <f t="shared" si="435"/>
        <v>0</v>
      </c>
      <c r="KM63" s="22">
        <f t="shared" si="435"/>
        <v>0</v>
      </c>
      <c r="KN63" s="22">
        <f t="shared" si="435"/>
        <v>0</v>
      </c>
      <c r="KO63" s="22">
        <f t="shared" si="435"/>
        <v>0</v>
      </c>
      <c r="KP63" s="22">
        <f t="shared" si="435"/>
        <v>0</v>
      </c>
      <c r="KQ63" s="22">
        <f t="shared" si="435"/>
        <v>0</v>
      </c>
      <c r="KR63" s="22">
        <f t="shared" si="435"/>
        <v>0</v>
      </c>
      <c r="KS63" s="22">
        <f t="shared" si="435"/>
        <v>0</v>
      </c>
      <c r="KT63" s="22">
        <f t="shared" si="435"/>
        <v>0</v>
      </c>
      <c r="KU63" s="22">
        <f t="shared" si="435"/>
        <v>0</v>
      </c>
      <c r="KV63" s="22">
        <f t="shared" ref="KV63:MY63" si="436">+KV32*KV48</f>
        <v>0</v>
      </c>
      <c r="KW63" s="22">
        <f t="shared" si="436"/>
        <v>0</v>
      </c>
      <c r="KX63" s="22">
        <f t="shared" si="436"/>
        <v>0</v>
      </c>
      <c r="KY63" s="22">
        <f t="shared" si="436"/>
        <v>0</v>
      </c>
      <c r="KZ63" s="22">
        <f t="shared" si="436"/>
        <v>0</v>
      </c>
      <c r="LA63" s="22">
        <f t="shared" si="436"/>
        <v>0</v>
      </c>
      <c r="LB63" s="22">
        <f t="shared" si="436"/>
        <v>0</v>
      </c>
      <c r="LC63" s="22">
        <f t="shared" si="436"/>
        <v>0</v>
      </c>
      <c r="LD63" s="22">
        <f t="shared" si="436"/>
        <v>0</v>
      </c>
      <c r="LE63" s="22">
        <f t="shared" si="436"/>
        <v>0</v>
      </c>
      <c r="LF63" s="22">
        <f t="shared" si="436"/>
        <v>0</v>
      </c>
      <c r="LG63" s="22">
        <f t="shared" si="436"/>
        <v>0</v>
      </c>
      <c r="LH63" s="22">
        <f t="shared" si="436"/>
        <v>0</v>
      </c>
      <c r="LI63" s="22">
        <f t="shared" si="436"/>
        <v>0</v>
      </c>
      <c r="LJ63" s="22">
        <f t="shared" si="436"/>
        <v>0</v>
      </c>
      <c r="LK63" s="22">
        <f t="shared" si="436"/>
        <v>0</v>
      </c>
      <c r="LL63" s="22">
        <f t="shared" si="436"/>
        <v>0</v>
      </c>
      <c r="LM63" s="22">
        <f t="shared" si="436"/>
        <v>0</v>
      </c>
      <c r="LN63" s="22">
        <f t="shared" si="436"/>
        <v>0</v>
      </c>
      <c r="LO63" s="22">
        <f t="shared" si="436"/>
        <v>0</v>
      </c>
      <c r="LP63" s="22">
        <f t="shared" si="436"/>
        <v>0</v>
      </c>
      <c r="LQ63" s="22">
        <f t="shared" si="436"/>
        <v>0</v>
      </c>
      <c r="LR63" s="22">
        <f t="shared" si="436"/>
        <v>0</v>
      </c>
      <c r="LS63" s="22">
        <f t="shared" si="436"/>
        <v>0</v>
      </c>
      <c r="LT63" s="22">
        <f t="shared" si="436"/>
        <v>0</v>
      </c>
      <c r="LU63" s="22">
        <f t="shared" si="436"/>
        <v>0</v>
      </c>
      <c r="LV63" s="22">
        <f t="shared" si="436"/>
        <v>0</v>
      </c>
      <c r="LW63" s="22">
        <f t="shared" si="436"/>
        <v>0</v>
      </c>
      <c r="LX63" s="22">
        <f t="shared" si="436"/>
        <v>0</v>
      </c>
      <c r="LY63" s="22">
        <f t="shared" si="436"/>
        <v>0</v>
      </c>
      <c r="LZ63" s="22">
        <f t="shared" si="436"/>
        <v>0</v>
      </c>
      <c r="MA63" s="22">
        <f t="shared" si="436"/>
        <v>0</v>
      </c>
      <c r="MB63" s="22">
        <f t="shared" si="436"/>
        <v>0</v>
      </c>
      <c r="MC63" s="22">
        <f t="shared" si="436"/>
        <v>0</v>
      </c>
      <c r="MD63" s="22">
        <f t="shared" si="436"/>
        <v>0</v>
      </c>
      <c r="ME63" s="22">
        <f t="shared" si="436"/>
        <v>0</v>
      </c>
      <c r="MF63" s="22">
        <f t="shared" si="436"/>
        <v>0</v>
      </c>
      <c r="MG63" s="22">
        <f t="shared" si="436"/>
        <v>0</v>
      </c>
      <c r="MH63" s="22">
        <f t="shared" si="436"/>
        <v>0</v>
      </c>
      <c r="MI63" s="22">
        <f t="shared" si="436"/>
        <v>0</v>
      </c>
      <c r="MJ63" s="22">
        <f t="shared" si="436"/>
        <v>0</v>
      </c>
      <c r="MK63" s="22">
        <f t="shared" si="436"/>
        <v>0</v>
      </c>
      <c r="ML63" s="22">
        <f t="shared" si="436"/>
        <v>0</v>
      </c>
      <c r="MM63" s="22">
        <f t="shared" si="436"/>
        <v>0</v>
      </c>
      <c r="MN63" s="22">
        <f t="shared" si="436"/>
        <v>0</v>
      </c>
      <c r="MO63" s="22">
        <f t="shared" si="436"/>
        <v>0</v>
      </c>
      <c r="MP63" s="22">
        <f t="shared" si="436"/>
        <v>0</v>
      </c>
      <c r="MQ63" s="22">
        <f t="shared" si="436"/>
        <v>0</v>
      </c>
      <c r="MR63" s="22">
        <f t="shared" si="436"/>
        <v>0</v>
      </c>
      <c r="MS63" s="22">
        <f t="shared" si="436"/>
        <v>0</v>
      </c>
      <c r="MT63" s="22">
        <f t="shared" si="436"/>
        <v>0</v>
      </c>
      <c r="MU63" s="22">
        <f t="shared" si="436"/>
        <v>0</v>
      </c>
      <c r="MV63" s="22">
        <f t="shared" si="436"/>
        <v>0</v>
      </c>
      <c r="MW63" s="22">
        <f t="shared" si="436"/>
        <v>0</v>
      </c>
      <c r="MX63" s="22">
        <f t="shared" si="436"/>
        <v>0</v>
      </c>
      <c r="MY63" s="22">
        <f t="shared" si="436"/>
        <v>0</v>
      </c>
    </row>
    <row r="64" spans="1:363" x14ac:dyDescent="0.25">
      <c r="A64" s="175"/>
      <c r="B64" s="104" t="s">
        <v>237</v>
      </c>
      <c r="C64" s="105" t="str">
        <f>+C68</f>
        <v>MA Class I</v>
      </c>
      <c r="D64" s="22">
        <f t="shared" ref="D64:BC64" si="437">+D33*D49</f>
        <v>0</v>
      </c>
      <c r="E64" s="22">
        <f t="shared" si="437"/>
        <v>0</v>
      </c>
      <c r="F64" s="22">
        <f t="shared" si="437"/>
        <v>0</v>
      </c>
      <c r="G64" s="22">
        <f t="shared" si="437"/>
        <v>0</v>
      </c>
      <c r="H64" s="22">
        <f t="shared" si="437"/>
        <v>0</v>
      </c>
      <c r="I64" s="22">
        <f t="shared" si="437"/>
        <v>0</v>
      </c>
      <c r="J64" s="22">
        <f t="shared" si="437"/>
        <v>0</v>
      </c>
      <c r="K64" s="22">
        <f t="shared" si="437"/>
        <v>0</v>
      </c>
      <c r="L64" s="22">
        <f t="shared" si="437"/>
        <v>0</v>
      </c>
      <c r="M64" s="22">
        <f t="shared" si="437"/>
        <v>0</v>
      </c>
      <c r="N64" s="22">
        <f t="shared" si="437"/>
        <v>0</v>
      </c>
      <c r="O64" s="22">
        <f t="shared" si="437"/>
        <v>0</v>
      </c>
      <c r="P64" s="22">
        <f t="shared" si="437"/>
        <v>0</v>
      </c>
      <c r="Q64" s="22">
        <f t="shared" si="437"/>
        <v>0</v>
      </c>
      <c r="R64" s="22">
        <f t="shared" si="437"/>
        <v>0</v>
      </c>
      <c r="S64" s="22">
        <f t="shared" si="437"/>
        <v>0</v>
      </c>
      <c r="T64" s="22">
        <f t="shared" si="437"/>
        <v>0</v>
      </c>
      <c r="U64" s="22">
        <f t="shared" si="437"/>
        <v>0</v>
      </c>
      <c r="V64" s="22">
        <f t="shared" si="437"/>
        <v>0</v>
      </c>
      <c r="W64" s="22">
        <f t="shared" si="437"/>
        <v>0</v>
      </c>
      <c r="X64" s="22">
        <f t="shared" si="437"/>
        <v>0</v>
      </c>
      <c r="Y64" s="22">
        <f t="shared" si="437"/>
        <v>0</v>
      </c>
      <c r="Z64" s="22">
        <f t="shared" si="437"/>
        <v>0</v>
      </c>
      <c r="AA64" s="22">
        <f t="shared" si="437"/>
        <v>0</v>
      </c>
      <c r="AB64" s="22">
        <f t="shared" si="437"/>
        <v>0</v>
      </c>
      <c r="AC64" s="22">
        <f t="shared" si="437"/>
        <v>0</v>
      </c>
      <c r="AD64" s="22">
        <f t="shared" si="437"/>
        <v>0</v>
      </c>
      <c r="AE64" s="22">
        <f t="shared" si="437"/>
        <v>0</v>
      </c>
      <c r="AF64" s="22">
        <f t="shared" si="437"/>
        <v>0</v>
      </c>
      <c r="AG64" s="22">
        <f t="shared" si="437"/>
        <v>0</v>
      </c>
      <c r="AH64" s="22">
        <f t="shared" si="437"/>
        <v>0</v>
      </c>
      <c r="AI64" s="22">
        <f t="shared" si="437"/>
        <v>0</v>
      </c>
      <c r="AJ64" s="22">
        <f t="shared" si="437"/>
        <v>0</v>
      </c>
      <c r="AK64" s="22">
        <f t="shared" si="437"/>
        <v>0</v>
      </c>
      <c r="AL64" s="22">
        <f t="shared" si="437"/>
        <v>0</v>
      </c>
      <c r="AM64" s="22">
        <f t="shared" si="437"/>
        <v>0</v>
      </c>
      <c r="AN64" s="22">
        <f t="shared" si="437"/>
        <v>0</v>
      </c>
      <c r="AO64" s="22">
        <f t="shared" si="437"/>
        <v>0</v>
      </c>
      <c r="AP64" s="22">
        <f t="shared" si="437"/>
        <v>0</v>
      </c>
      <c r="AQ64" s="22">
        <f t="shared" si="437"/>
        <v>0</v>
      </c>
      <c r="AR64" s="22">
        <f t="shared" si="437"/>
        <v>0</v>
      </c>
      <c r="AS64" s="22">
        <f t="shared" si="437"/>
        <v>0</v>
      </c>
      <c r="AT64" s="22">
        <f t="shared" si="437"/>
        <v>0</v>
      </c>
      <c r="AU64" s="22">
        <f t="shared" si="437"/>
        <v>0</v>
      </c>
      <c r="AV64" s="22">
        <f t="shared" si="437"/>
        <v>0</v>
      </c>
      <c r="AW64" s="22">
        <f t="shared" si="437"/>
        <v>0</v>
      </c>
      <c r="AX64" s="22">
        <f t="shared" si="437"/>
        <v>0</v>
      </c>
      <c r="AY64" s="22">
        <f t="shared" si="437"/>
        <v>0</v>
      </c>
      <c r="AZ64" s="22">
        <f t="shared" si="437"/>
        <v>0</v>
      </c>
      <c r="BA64" s="22">
        <f t="shared" si="437"/>
        <v>0</v>
      </c>
      <c r="BB64" s="22">
        <f t="shared" si="437"/>
        <v>0</v>
      </c>
      <c r="BC64" s="22">
        <f t="shared" si="437"/>
        <v>0</v>
      </c>
      <c r="BD64" s="22">
        <f t="shared" ref="BD64:DO64" si="438">+BD33*BD49</f>
        <v>0</v>
      </c>
      <c r="BE64" s="22">
        <f t="shared" si="438"/>
        <v>0</v>
      </c>
      <c r="BF64" s="22">
        <f t="shared" si="438"/>
        <v>0</v>
      </c>
      <c r="BG64" s="22">
        <f t="shared" si="438"/>
        <v>0</v>
      </c>
      <c r="BH64" s="22">
        <f t="shared" si="438"/>
        <v>0</v>
      </c>
      <c r="BI64" s="22">
        <f t="shared" si="438"/>
        <v>0</v>
      </c>
      <c r="BJ64" s="22">
        <f t="shared" si="438"/>
        <v>0</v>
      </c>
      <c r="BK64" s="22">
        <f t="shared" si="438"/>
        <v>0</v>
      </c>
      <c r="BL64" s="22">
        <f t="shared" si="438"/>
        <v>0</v>
      </c>
      <c r="BM64" s="22">
        <f t="shared" si="438"/>
        <v>0</v>
      </c>
      <c r="BN64" s="22">
        <f t="shared" si="438"/>
        <v>0</v>
      </c>
      <c r="BO64" s="22">
        <f t="shared" si="438"/>
        <v>0</v>
      </c>
      <c r="BP64" s="22">
        <f t="shared" si="438"/>
        <v>0</v>
      </c>
      <c r="BQ64" s="22">
        <f t="shared" si="438"/>
        <v>0</v>
      </c>
      <c r="BR64" s="22">
        <f t="shared" si="438"/>
        <v>0</v>
      </c>
      <c r="BS64" s="22">
        <f t="shared" si="438"/>
        <v>0</v>
      </c>
      <c r="BT64" s="22">
        <f t="shared" si="438"/>
        <v>0</v>
      </c>
      <c r="BU64" s="22">
        <f t="shared" si="438"/>
        <v>0</v>
      </c>
      <c r="BV64" s="22">
        <f t="shared" si="438"/>
        <v>0</v>
      </c>
      <c r="BW64" s="22">
        <f t="shared" si="438"/>
        <v>0</v>
      </c>
      <c r="BX64" s="22">
        <f t="shared" si="438"/>
        <v>0</v>
      </c>
      <c r="BY64" s="22">
        <f t="shared" si="438"/>
        <v>0</v>
      </c>
      <c r="BZ64" s="22">
        <f t="shared" si="438"/>
        <v>0</v>
      </c>
      <c r="CA64" s="22">
        <f t="shared" si="438"/>
        <v>0</v>
      </c>
      <c r="CB64" s="22">
        <f t="shared" si="438"/>
        <v>0</v>
      </c>
      <c r="CC64" s="22">
        <f t="shared" si="438"/>
        <v>0</v>
      </c>
      <c r="CD64" s="22">
        <f t="shared" si="438"/>
        <v>0</v>
      </c>
      <c r="CE64" s="22">
        <f t="shared" si="438"/>
        <v>0</v>
      </c>
      <c r="CF64" s="22">
        <f t="shared" si="438"/>
        <v>0</v>
      </c>
      <c r="CG64" s="22">
        <f t="shared" si="438"/>
        <v>0</v>
      </c>
      <c r="CH64" s="22">
        <f t="shared" si="438"/>
        <v>0</v>
      </c>
      <c r="CI64" s="22">
        <f t="shared" si="438"/>
        <v>0</v>
      </c>
      <c r="CJ64" s="22">
        <f t="shared" si="438"/>
        <v>0</v>
      </c>
      <c r="CK64" s="22">
        <f t="shared" si="438"/>
        <v>0</v>
      </c>
      <c r="CL64" s="22">
        <f t="shared" si="438"/>
        <v>0</v>
      </c>
      <c r="CM64" s="22">
        <f t="shared" si="438"/>
        <v>0</v>
      </c>
      <c r="CN64" s="22">
        <f t="shared" si="438"/>
        <v>0</v>
      </c>
      <c r="CO64" s="22">
        <f t="shared" si="438"/>
        <v>0</v>
      </c>
      <c r="CP64" s="22">
        <f t="shared" si="438"/>
        <v>0</v>
      </c>
      <c r="CQ64" s="22">
        <f t="shared" si="438"/>
        <v>0</v>
      </c>
      <c r="CR64" s="22">
        <f t="shared" si="438"/>
        <v>0</v>
      </c>
      <c r="CS64" s="22">
        <f t="shared" si="438"/>
        <v>0</v>
      </c>
      <c r="CT64" s="22">
        <f t="shared" si="438"/>
        <v>0</v>
      </c>
      <c r="CU64" s="22">
        <f t="shared" si="438"/>
        <v>0</v>
      </c>
      <c r="CV64" s="22">
        <f t="shared" si="438"/>
        <v>0</v>
      </c>
      <c r="CW64" s="22">
        <f t="shared" si="438"/>
        <v>0</v>
      </c>
      <c r="CX64" s="22">
        <f t="shared" si="438"/>
        <v>0</v>
      </c>
      <c r="CY64" s="22">
        <f t="shared" si="438"/>
        <v>0</v>
      </c>
      <c r="CZ64" s="22">
        <f t="shared" si="438"/>
        <v>0</v>
      </c>
      <c r="DA64" s="22">
        <f t="shared" si="438"/>
        <v>0</v>
      </c>
      <c r="DB64" s="22">
        <f t="shared" si="438"/>
        <v>0</v>
      </c>
      <c r="DC64" s="22">
        <f t="shared" si="438"/>
        <v>0</v>
      </c>
      <c r="DD64" s="22">
        <f t="shared" si="438"/>
        <v>0</v>
      </c>
      <c r="DE64" s="22">
        <f t="shared" si="438"/>
        <v>0</v>
      </c>
      <c r="DF64" s="22">
        <f t="shared" si="438"/>
        <v>0</v>
      </c>
      <c r="DG64" s="22">
        <f t="shared" si="438"/>
        <v>0</v>
      </c>
      <c r="DH64" s="22">
        <f t="shared" si="438"/>
        <v>0</v>
      </c>
      <c r="DI64" s="22">
        <f t="shared" si="438"/>
        <v>0</v>
      </c>
      <c r="DJ64" s="22">
        <f t="shared" si="438"/>
        <v>0</v>
      </c>
      <c r="DK64" s="22">
        <f t="shared" si="438"/>
        <v>0</v>
      </c>
      <c r="DL64" s="22">
        <f t="shared" si="438"/>
        <v>0</v>
      </c>
      <c r="DM64" s="22">
        <f t="shared" si="438"/>
        <v>0</v>
      </c>
      <c r="DN64" s="22">
        <f t="shared" si="438"/>
        <v>0</v>
      </c>
      <c r="DO64" s="22">
        <f t="shared" si="438"/>
        <v>0</v>
      </c>
      <c r="DP64" s="22">
        <f t="shared" ref="DP64:GA64" si="439">+DP33*DP49</f>
        <v>0</v>
      </c>
      <c r="DQ64" s="22">
        <f t="shared" si="439"/>
        <v>0</v>
      </c>
      <c r="DR64" s="22">
        <f t="shared" si="439"/>
        <v>0</v>
      </c>
      <c r="DS64" s="22">
        <f t="shared" si="439"/>
        <v>0</v>
      </c>
      <c r="DT64" s="22">
        <f t="shared" si="439"/>
        <v>0</v>
      </c>
      <c r="DU64" s="22">
        <f t="shared" si="439"/>
        <v>0</v>
      </c>
      <c r="DV64" s="22">
        <f t="shared" si="439"/>
        <v>0</v>
      </c>
      <c r="DW64" s="22">
        <f t="shared" si="439"/>
        <v>0</v>
      </c>
      <c r="DX64" s="22">
        <f t="shared" si="439"/>
        <v>0</v>
      </c>
      <c r="DY64" s="22">
        <f t="shared" si="439"/>
        <v>0</v>
      </c>
      <c r="DZ64" s="22">
        <f t="shared" si="439"/>
        <v>0</v>
      </c>
      <c r="EA64" s="22">
        <f t="shared" si="439"/>
        <v>0</v>
      </c>
      <c r="EB64" s="22">
        <f t="shared" si="439"/>
        <v>0</v>
      </c>
      <c r="EC64" s="22">
        <f t="shared" si="439"/>
        <v>0</v>
      </c>
      <c r="ED64" s="22">
        <f t="shared" si="439"/>
        <v>0</v>
      </c>
      <c r="EE64" s="22">
        <f t="shared" si="439"/>
        <v>0</v>
      </c>
      <c r="EF64" s="22">
        <f t="shared" si="439"/>
        <v>0</v>
      </c>
      <c r="EG64" s="22">
        <f t="shared" si="439"/>
        <v>0</v>
      </c>
      <c r="EH64" s="22">
        <f t="shared" si="439"/>
        <v>0</v>
      </c>
      <c r="EI64" s="22">
        <f t="shared" si="439"/>
        <v>0</v>
      </c>
      <c r="EJ64" s="22">
        <f t="shared" si="439"/>
        <v>0</v>
      </c>
      <c r="EK64" s="22">
        <f t="shared" si="439"/>
        <v>0</v>
      </c>
      <c r="EL64" s="22">
        <f t="shared" si="439"/>
        <v>0</v>
      </c>
      <c r="EM64" s="22">
        <f t="shared" si="439"/>
        <v>0</v>
      </c>
      <c r="EN64" s="22">
        <f t="shared" si="439"/>
        <v>0</v>
      </c>
      <c r="EO64" s="22">
        <f t="shared" si="439"/>
        <v>0</v>
      </c>
      <c r="EP64" s="22">
        <f t="shared" si="439"/>
        <v>0</v>
      </c>
      <c r="EQ64" s="22">
        <f t="shared" si="439"/>
        <v>0</v>
      </c>
      <c r="ER64" s="22">
        <f t="shared" si="439"/>
        <v>0</v>
      </c>
      <c r="ES64" s="22">
        <f t="shared" si="439"/>
        <v>0</v>
      </c>
      <c r="ET64" s="22">
        <f t="shared" si="439"/>
        <v>0</v>
      </c>
      <c r="EU64" s="22">
        <f t="shared" si="439"/>
        <v>0</v>
      </c>
      <c r="EV64" s="22">
        <f t="shared" si="439"/>
        <v>0</v>
      </c>
      <c r="EW64" s="22">
        <f t="shared" si="439"/>
        <v>0</v>
      </c>
      <c r="EX64" s="22">
        <f t="shared" si="439"/>
        <v>0</v>
      </c>
      <c r="EY64" s="22">
        <f t="shared" si="439"/>
        <v>0</v>
      </c>
      <c r="EZ64" s="22">
        <f t="shared" si="439"/>
        <v>0</v>
      </c>
      <c r="FA64" s="22">
        <f t="shared" si="439"/>
        <v>0</v>
      </c>
      <c r="FB64" s="22">
        <f t="shared" si="439"/>
        <v>0</v>
      </c>
      <c r="FC64" s="22">
        <f t="shared" si="439"/>
        <v>0</v>
      </c>
      <c r="FD64" s="22">
        <f t="shared" si="439"/>
        <v>0</v>
      </c>
      <c r="FE64" s="22">
        <f t="shared" si="439"/>
        <v>0</v>
      </c>
      <c r="FF64" s="22">
        <f t="shared" si="439"/>
        <v>0</v>
      </c>
      <c r="FG64" s="22">
        <f t="shared" si="439"/>
        <v>0</v>
      </c>
      <c r="FH64" s="22">
        <f t="shared" si="439"/>
        <v>0</v>
      </c>
      <c r="FI64" s="22">
        <f t="shared" si="439"/>
        <v>0</v>
      </c>
      <c r="FJ64" s="22">
        <f t="shared" si="439"/>
        <v>0</v>
      </c>
      <c r="FK64" s="22">
        <f t="shared" si="439"/>
        <v>0</v>
      </c>
      <c r="FL64" s="22">
        <f t="shared" si="439"/>
        <v>0</v>
      </c>
      <c r="FM64" s="22">
        <f t="shared" si="439"/>
        <v>0</v>
      </c>
      <c r="FN64" s="22">
        <f t="shared" si="439"/>
        <v>0</v>
      </c>
      <c r="FO64" s="22">
        <f t="shared" si="439"/>
        <v>0</v>
      </c>
      <c r="FP64" s="22">
        <f t="shared" si="439"/>
        <v>0</v>
      </c>
      <c r="FQ64" s="22">
        <f t="shared" si="439"/>
        <v>0</v>
      </c>
      <c r="FR64" s="22">
        <f t="shared" si="439"/>
        <v>0</v>
      </c>
      <c r="FS64" s="22">
        <f t="shared" si="439"/>
        <v>0</v>
      </c>
      <c r="FT64" s="22">
        <f t="shared" si="439"/>
        <v>0</v>
      </c>
      <c r="FU64" s="22">
        <f t="shared" si="439"/>
        <v>0</v>
      </c>
      <c r="FV64" s="22">
        <f t="shared" si="439"/>
        <v>0</v>
      </c>
      <c r="FW64" s="22">
        <f t="shared" si="439"/>
        <v>0</v>
      </c>
      <c r="FX64" s="22">
        <f t="shared" si="439"/>
        <v>0</v>
      </c>
      <c r="FY64" s="22">
        <f t="shared" si="439"/>
        <v>0</v>
      </c>
      <c r="FZ64" s="22">
        <f t="shared" si="439"/>
        <v>0</v>
      </c>
      <c r="GA64" s="22">
        <f t="shared" si="439"/>
        <v>0</v>
      </c>
      <c r="GB64" s="22">
        <f t="shared" ref="GB64:II64" si="440">+GB33*GB49</f>
        <v>0</v>
      </c>
      <c r="GC64" s="22">
        <f t="shared" si="440"/>
        <v>0</v>
      </c>
      <c r="GD64" s="22">
        <f t="shared" si="440"/>
        <v>0</v>
      </c>
      <c r="GE64" s="22">
        <f t="shared" si="440"/>
        <v>0</v>
      </c>
      <c r="GF64" s="22">
        <f t="shared" si="440"/>
        <v>0</v>
      </c>
      <c r="GG64" s="22">
        <f t="shared" si="440"/>
        <v>0</v>
      </c>
      <c r="GH64" s="22">
        <f t="shared" si="440"/>
        <v>0</v>
      </c>
      <c r="GI64" s="22">
        <f t="shared" si="440"/>
        <v>0</v>
      </c>
      <c r="GJ64" s="22">
        <f t="shared" si="440"/>
        <v>0</v>
      </c>
      <c r="GK64" s="22">
        <f t="shared" si="440"/>
        <v>0</v>
      </c>
      <c r="GL64" s="22">
        <f t="shared" si="440"/>
        <v>0</v>
      </c>
      <c r="GM64" s="22">
        <f t="shared" si="440"/>
        <v>0</v>
      </c>
      <c r="GN64" s="22">
        <f t="shared" si="440"/>
        <v>0</v>
      </c>
      <c r="GO64" s="22">
        <f t="shared" si="440"/>
        <v>0</v>
      </c>
      <c r="GP64" s="22">
        <f t="shared" si="440"/>
        <v>0</v>
      </c>
      <c r="GQ64" s="22">
        <f t="shared" si="440"/>
        <v>0</v>
      </c>
      <c r="GR64" s="22">
        <f t="shared" si="440"/>
        <v>0</v>
      </c>
      <c r="GS64" s="22">
        <f t="shared" si="440"/>
        <v>0</v>
      </c>
      <c r="GT64" s="22">
        <f t="shared" si="440"/>
        <v>0</v>
      </c>
      <c r="GU64" s="22">
        <f t="shared" si="440"/>
        <v>0</v>
      </c>
      <c r="GV64" s="22">
        <f t="shared" si="440"/>
        <v>0</v>
      </c>
      <c r="GW64" s="22">
        <f t="shared" si="440"/>
        <v>0</v>
      </c>
      <c r="GX64" s="22">
        <f t="shared" si="440"/>
        <v>0</v>
      </c>
      <c r="GY64" s="22">
        <f t="shared" si="440"/>
        <v>0</v>
      </c>
      <c r="GZ64" s="22">
        <f t="shared" si="440"/>
        <v>0</v>
      </c>
      <c r="HA64" s="22">
        <f t="shared" si="440"/>
        <v>0</v>
      </c>
      <c r="HB64" s="22">
        <f t="shared" si="440"/>
        <v>0</v>
      </c>
      <c r="HC64" s="22">
        <f t="shared" si="440"/>
        <v>0</v>
      </c>
      <c r="HD64" s="22">
        <f t="shared" si="440"/>
        <v>0</v>
      </c>
      <c r="HE64" s="22">
        <f t="shared" si="440"/>
        <v>0</v>
      </c>
      <c r="HF64" s="22">
        <f t="shared" si="440"/>
        <v>0</v>
      </c>
      <c r="HG64" s="22">
        <f t="shared" si="440"/>
        <v>0</v>
      </c>
      <c r="HH64" s="22">
        <f t="shared" si="440"/>
        <v>0</v>
      </c>
      <c r="HI64" s="22">
        <f t="shared" si="440"/>
        <v>0</v>
      </c>
      <c r="HJ64" s="22">
        <f t="shared" si="440"/>
        <v>0</v>
      </c>
      <c r="HK64" s="22">
        <f t="shared" si="440"/>
        <v>0</v>
      </c>
      <c r="HL64" s="22">
        <f t="shared" si="440"/>
        <v>0</v>
      </c>
      <c r="HM64" s="22">
        <f t="shared" si="440"/>
        <v>0</v>
      </c>
      <c r="HN64" s="22">
        <f t="shared" si="440"/>
        <v>0</v>
      </c>
      <c r="HO64" s="22">
        <f t="shared" si="440"/>
        <v>0</v>
      </c>
      <c r="HP64" s="22">
        <f t="shared" si="440"/>
        <v>0</v>
      </c>
      <c r="HQ64" s="22">
        <f t="shared" si="440"/>
        <v>0</v>
      </c>
      <c r="HR64" s="22">
        <f t="shared" si="440"/>
        <v>0</v>
      </c>
      <c r="HS64" s="22">
        <f t="shared" si="440"/>
        <v>0</v>
      </c>
      <c r="HT64" s="22">
        <f t="shared" si="440"/>
        <v>0</v>
      </c>
      <c r="HU64" s="22">
        <f t="shared" si="440"/>
        <v>0</v>
      </c>
      <c r="HV64" s="22">
        <f t="shared" si="440"/>
        <v>0</v>
      </c>
      <c r="HW64" s="22">
        <f t="shared" si="440"/>
        <v>0</v>
      </c>
      <c r="HX64" s="22">
        <f t="shared" si="440"/>
        <v>0</v>
      </c>
      <c r="HY64" s="22">
        <f t="shared" si="440"/>
        <v>0</v>
      </c>
      <c r="HZ64" s="22">
        <f t="shared" si="440"/>
        <v>0</v>
      </c>
      <c r="IA64" s="22">
        <f t="shared" si="440"/>
        <v>0</v>
      </c>
      <c r="IB64" s="22">
        <f t="shared" si="440"/>
        <v>0</v>
      </c>
      <c r="IC64" s="22">
        <f t="shared" si="440"/>
        <v>0</v>
      </c>
      <c r="ID64" s="22">
        <f t="shared" si="440"/>
        <v>0</v>
      </c>
      <c r="IE64" s="22">
        <f t="shared" si="440"/>
        <v>0</v>
      </c>
      <c r="IF64" s="22">
        <f t="shared" si="440"/>
        <v>0</v>
      </c>
      <c r="IG64" s="22">
        <f t="shared" si="440"/>
        <v>0</v>
      </c>
      <c r="IH64" s="22">
        <f t="shared" si="440"/>
        <v>0</v>
      </c>
      <c r="II64" s="22">
        <f t="shared" si="440"/>
        <v>0</v>
      </c>
      <c r="IJ64" s="22">
        <f t="shared" ref="IJ64:KU64" si="441">+IJ33*IJ49</f>
        <v>0</v>
      </c>
      <c r="IK64" s="22">
        <f t="shared" si="441"/>
        <v>0</v>
      </c>
      <c r="IL64" s="22">
        <f t="shared" si="441"/>
        <v>0</v>
      </c>
      <c r="IM64" s="22">
        <f t="shared" si="441"/>
        <v>0</v>
      </c>
      <c r="IN64" s="22">
        <f t="shared" si="441"/>
        <v>0</v>
      </c>
      <c r="IO64" s="22">
        <f t="shared" si="441"/>
        <v>0</v>
      </c>
      <c r="IP64" s="22">
        <f t="shared" si="441"/>
        <v>0</v>
      </c>
      <c r="IQ64" s="22">
        <f t="shared" si="441"/>
        <v>0</v>
      </c>
      <c r="IR64" s="22">
        <f t="shared" si="441"/>
        <v>0</v>
      </c>
      <c r="IS64" s="22">
        <f t="shared" si="441"/>
        <v>0</v>
      </c>
      <c r="IT64" s="22">
        <f t="shared" si="441"/>
        <v>0</v>
      </c>
      <c r="IU64" s="22">
        <f t="shared" si="441"/>
        <v>0</v>
      </c>
      <c r="IV64" s="22">
        <f t="shared" si="441"/>
        <v>0</v>
      </c>
      <c r="IW64" s="22">
        <f t="shared" si="441"/>
        <v>0</v>
      </c>
      <c r="IX64" s="22">
        <f t="shared" si="441"/>
        <v>0</v>
      </c>
      <c r="IY64" s="22">
        <f t="shared" si="441"/>
        <v>0</v>
      </c>
      <c r="IZ64" s="22">
        <f t="shared" si="441"/>
        <v>0</v>
      </c>
      <c r="JA64" s="22">
        <f t="shared" si="441"/>
        <v>0</v>
      </c>
      <c r="JB64" s="22">
        <f t="shared" si="441"/>
        <v>0</v>
      </c>
      <c r="JC64" s="22">
        <f t="shared" si="441"/>
        <v>0</v>
      </c>
      <c r="JD64" s="22">
        <f t="shared" si="441"/>
        <v>0</v>
      </c>
      <c r="JE64" s="22">
        <f t="shared" si="441"/>
        <v>0</v>
      </c>
      <c r="JF64" s="22">
        <f t="shared" si="441"/>
        <v>0</v>
      </c>
      <c r="JG64" s="22">
        <f t="shared" si="441"/>
        <v>0</v>
      </c>
      <c r="JH64" s="22">
        <f t="shared" si="441"/>
        <v>0</v>
      </c>
      <c r="JI64" s="22">
        <f t="shared" si="441"/>
        <v>0</v>
      </c>
      <c r="JJ64" s="22">
        <f t="shared" si="441"/>
        <v>0</v>
      </c>
      <c r="JK64" s="22">
        <f t="shared" si="441"/>
        <v>0</v>
      </c>
      <c r="JL64" s="22">
        <f t="shared" si="441"/>
        <v>0</v>
      </c>
      <c r="JM64" s="22">
        <f t="shared" si="441"/>
        <v>0</v>
      </c>
      <c r="JN64" s="22">
        <f t="shared" si="441"/>
        <v>0</v>
      </c>
      <c r="JO64" s="22">
        <f t="shared" si="441"/>
        <v>0</v>
      </c>
      <c r="JP64" s="22">
        <f t="shared" si="441"/>
        <v>0</v>
      </c>
      <c r="JQ64" s="22">
        <f t="shared" si="441"/>
        <v>0</v>
      </c>
      <c r="JR64" s="22">
        <f t="shared" si="441"/>
        <v>0</v>
      </c>
      <c r="JS64" s="22">
        <f t="shared" si="441"/>
        <v>0</v>
      </c>
      <c r="JT64" s="22">
        <f t="shared" si="441"/>
        <v>0</v>
      </c>
      <c r="JU64" s="22">
        <f t="shared" si="441"/>
        <v>0</v>
      </c>
      <c r="JV64" s="22">
        <f t="shared" si="441"/>
        <v>0</v>
      </c>
      <c r="JW64" s="22">
        <f t="shared" si="441"/>
        <v>0</v>
      </c>
      <c r="JX64" s="22">
        <f t="shared" si="441"/>
        <v>0</v>
      </c>
      <c r="JY64" s="22">
        <f t="shared" si="441"/>
        <v>0</v>
      </c>
      <c r="JZ64" s="22">
        <f t="shared" si="441"/>
        <v>0</v>
      </c>
      <c r="KA64" s="22">
        <f t="shared" si="441"/>
        <v>0</v>
      </c>
      <c r="KB64" s="22">
        <f t="shared" si="441"/>
        <v>0</v>
      </c>
      <c r="KC64" s="22">
        <f t="shared" si="441"/>
        <v>0</v>
      </c>
      <c r="KD64" s="22">
        <f t="shared" si="441"/>
        <v>0</v>
      </c>
      <c r="KE64" s="22">
        <f t="shared" si="441"/>
        <v>0</v>
      </c>
      <c r="KF64" s="22">
        <f t="shared" si="441"/>
        <v>0</v>
      </c>
      <c r="KG64" s="22">
        <f t="shared" si="441"/>
        <v>0</v>
      </c>
      <c r="KH64" s="22">
        <f t="shared" si="441"/>
        <v>0</v>
      </c>
      <c r="KI64" s="22">
        <f t="shared" si="441"/>
        <v>0</v>
      </c>
      <c r="KJ64" s="22">
        <f t="shared" si="441"/>
        <v>0</v>
      </c>
      <c r="KK64" s="22">
        <f t="shared" si="441"/>
        <v>0</v>
      </c>
      <c r="KL64" s="22">
        <f t="shared" si="441"/>
        <v>0</v>
      </c>
      <c r="KM64" s="22">
        <f t="shared" si="441"/>
        <v>0</v>
      </c>
      <c r="KN64" s="22">
        <f t="shared" si="441"/>
        <v>0</v>
      </c>
      <c r="KO64" s="22">
        <f t="shared" si="441"/>
        <v>0</v>
      </c>
      <c r="KP64" s="22">
        <f t="shared" si="441"/>
        <v>0</v>
      </c>
      <c r="KQ64" s="22">
        <f t="shared" si="441"/>
        <v>0</v>
      </c>
      <c r="KR64" s="22">
        <f t="shared" si="441"/>
        <v>0</v>
      </c>
      <c r="KS64" s="22">
        <f t="shared" si="441"/>
        <v>0</v>
      </c>
      <c r="KT64" s="22">
        <f t="shared" si="441"/>
        <v>0</v>
      </c>
      <c r="KU64" s="22">
        <f t="shared" si="441"/>
        <v>0</v>
      </c>
      <c r="KV64" s="22">
        <f t="shared" ref="KV64:MY64" si="442">+KV33*KV49</f>
        <v>0</v>
      </c>
      <c r="KW64" s="22">
        <f t="shared" si="442"/>
        <v>0</v>
      </c>
      <c r="KX64" s="22">
        <f t="shared" si="442"/>
        <v>0</v>
      </c>
      <c r="KY64" s="22">
        <f t="shared" si="442"/>
        <v>0</v>
      </c>
      <c r="KZ64" s="22">
        <f t="shared" si="442"/>
        <v>0</v>
      </c>
      <c r="LA64" s="22">
        <f t="shared" si="442"/>
        <v>0</v>
      </c>
      <c r="LB64" s="22">
        <f t="shared" si="442"/>
        <v>0</v>
      </c>
      <c r="LC64" s="22">
        <f t="shared" si="442"/>
        <v>0</v>
      </c>
      <c r="LD64" s="22">
        <f t="shared" si="442"/>
        <v>0</v>
      </c>
      <c r="LE64" s="22">
        <f t="shared" si="442"/>
        <v>0</v>
      </c>
      <c r="LF64" s="22">
        <f t="shared" si="442"/>
        <v>0</v>
      </c>
      <c r="LG64" s="22">
        <f t="shared" si="442"/>
        <v>0</v>
      </c>
      <c r="LH64" s="22">
        <f t="shared" si="442"/>
        <v>0</v>
      </c>
      <c r="LI64" s="22">
        <f t="shared" si="442"/>
        <v>0</v>
      </c>
      <c r="LJ64" s="22">
        <f t="shared" si="442"/>
        <v>0</v>
      </c>
      <c r="LK64" s="22">
        <f t="shared" si="442"/>
        <v>0</v>
      </c>
      <c r="LL64" s="22">
        <f t="shared" si="442"/>
        <v>0</v>
      </c>
      <c r="LM64" s="22">
        <f t="shared" si="442"/>
        <v>0</v>
      </c>
      <c r="LN64" s="22">
        <f t="shared" si="442"/>
        <v>0</v>
      </c>
      <c r="LO64" s="22">
        <f t="shared" si="442"/>
        <v>0</v>
      </c>
      <c r="LP64" s="22">
        <f t="shared" si="442"/>
        <v>0</v>
      </c>
      <c r="LQ64" s="22">
        <f t="shared" si="442"/>
        <v>0</v>
      </c>
      <c r="LR64" s="22">
        <f t="shared" si="442"/>
        <v>0</v>
      </c>
      <c r="LS64" s="22">
        <f t="shared" si="442"/>
        <v>0</v>
      </c>
      <c r="LT64" s="22">
        <f t="shared" si="442"/>
        <v>0</v>
      </c>
      <c r="LU64" s="22">
        <f t="shared" si="442"/>
        <v>0</v>
      </c>
      <c r="LV64" s="22">
        <f t="shared" si="442"/>
        <v>0</v>
      </c>
      <c r="LW64" s="22">
        <f t="shared" si="442"/>
        <v>0</v>
      </c>
      <c r="LX64" s="22">
        <f t="shared" si="442"/>
        <v>0</v>
      </c>
      <c r="LY64" s="22">
        <f t="shared" si="442"/>
        <v>0</v>
      </c>
      <c r="LZ64" s="22">
        <f t="shared" si="442"/>
        <v>0</v>
      </c>
      <c r="MA64" s="22">
        <f t="shared" si="442"/>
        <v>0</v>
      </c>
      <c r="MB64" s="22">
        <f t="shared" si="442"/>
        <v>0</v>
      </c>
      <c r="MC64" s="22">
        <f t="shared" si="442"/>
        <v>0</v>
      </c>
      <c r="MD64" s="22">
        <f t="shared" si="442"/>
        <v>0</v>
      </c>
      <c r="ME64" s="22">
        <f t="shared" si="442"/>
        <v>0</v>
      </c>
      <c r="MF64" s="22">
        <f t="shared" si="442"/>
        <v>0</v>
      </c>
      <c r="MG64" s="22">
        <f t="shared" si="442"/>
        <v>0</v>
      </c>
      <c r="MH64" s="22">
        <f t="shared" si="442"/>
        <v>0</v>
      </c>
      <c r="MI64" s="22">
        <f t="shared" si="442"/>
        <v>0</v>
      </c>
      <c r="MJ64" s="22">
        <f t="shared" si="442"/>
        <v>0</v>
      </c>
      <c r="MK64" s="22">
        <f t="shared" si="442"/>
        <v>0</v>
      </c>
      <c r="ML64" s="22">
        <f t="shared" si="442"/>
        <v>0</v>
      </c>
      <c r="MM64" s="22">
        <f t="shared" si="442"/>
        <v>0</v>
      </c>
      <c r="MN64" s="22">
        <f t="shared" si="442"/>
        <v>0</v>
      </c>
      <c r="MO64" s="22">
        <f t="shared" si="442"/>
        <v>0</v>
      </c>
      <c r="MP64" s="22">
        <f t="shared" si="442"/>
        <v>0</v>
      </c>
      <c r="MQ64" s="22">
        <f t="shared" si="442"/>
        <v>0</v>
      </c>
      <c r="MR64" s="22">
        <f t="shared" si="442"/>
        <v>0</v>
      </c>
      <c r="MS64" s="22">
        <f t="shared" si="442"/>
        <v>0</v>
      </c>
      <c r="MT64" s="22">
        <f t="shared" si="442"/>
        <v>0</v>
      </c>
      <c r="MU64" s="22">
        <f t="shared" si="442"/>
        <v>0</v>
      </c>
      <c r="MV64" s="22">
        <f t="shared" si="442"/>
        <v>0</v>
      </c>
      <c r="MW64" s="22">
        <f t="shared" si="442"/>
        <v>0</v>
      </c>
      <c r="MX64" s="22">
        <f t="shared" si="442"/>
        <v>0</v>
      </c>
      <c r="MY64" s="22">
        <f t="shared" si="442"/>
        <v>0</v>
      </c>
    </row>
    <row r="65" spans="1:364" x14ac:dyDescent="0.25">
      <c r="A65" s="175"/>
      <c r="B65" s="78" t="s">
        <v>215</v>
      </c>
      <c r="C65" s="76" t="s">
        <v>216</v>
      </c>
      <c r="D65" s="22">
        <f t="shared" ref="D65:BC65" si="443">+D34*D50</f>
        <v>0</v>
      </c>
      <c r="E65" s="22">
        <f t="shared" si="443"/>
        <v>0</v>
      </c>
      <c r="F65" s="22">
        <f t="shared" si="443"/>
        <v>0</v>
      </c>
      <c r="G65" s="22">
        <f t="shared" si="443"/>
        <v>0</v>
      </c>
      <c r="H65" s="22">
        <f t="shared" si="443"/>
        <v>0</v>
      </c>
      <c r="I65" s="22">
        <f t="shared" si="443"/>
        <v>0</v>
      </c>
      <c r="J65" s="22">
        <f t="shared" si="443"/>
        <v>0</v>
      </c>
      <c r="K65" s="22">
        <f t="shared" si="443"/>
        <v>0</v>
      </c>
      <c r="L65" s="22">
        <f t="shared" si="443"/>
        <v>0</v>
      </c>
      <c r="M65" s="22">
        <f t="shared" si="443"/>
        <v>0</v>
      </c>
      <c r="N65" s="22">
        <f t="shared" si="443"/>
        <v>0</v>
      </c>
      <c r="O65" s="22">
        <f t="shared" si="443"/>
        <v>0</v>
      </c>
      <c r="P65" s="22">
        <f t="shared" si="443"/>
        <v>0</v>
      </c>
      <c r="Q65" s="22">
        <f t="shared" si="443"/>
        <v>0</v>
      </c>
      <c r="R65" s="22">
        <f t="shared" si="443"/>
        <v>0</v>
      </c>
      <c r="S65" s="22">
        <f t="shared" si="443"/>
        <v>0</v>
      </c>
      <c r="T65" s="22">
        <f t="shared" si="443"/>
        <v>0</v>
      </c>
      <c r="U65" s="22">
        <f t="shared" si="443"/>
        <v>0</v>
      </c>
      <c r="V65" s="22">
        <f t="shared" si="443"/>
        <v>0</v>
      </c>
      <c r="W65" s="22">
        <f t="shared" si="443"/>
        <v>0</v>
      </c>
      <c r="X65" s="22">
        <f t="shared" si="443"/>
        <v>0</v>
      </c>
      <c r="Y65" s="22">
        <f t="shared" si="443"/>
        <v>0</v>
      </c>
      <c r="Z65" s="22">
        <f t="shared" si="443"/>
        <v>0</v>
      </c>
      <c r="AA65" s="22">
        <f t="shared" si="443"/>
        <v>0</v>
      </c>
      <c r="AB65" s="22">
        <f t="shared" si="443"/>
        <v>0</v>
      </c>
      <c r="AC65" s="22">
        <f t="shared" si="443"/>
        <v>0</v>
      </c>
      <c r="AD65" s="22">
        <f t="shared" si="443"/>
        <v>0</v>
      </c>
      <c r="AE65" s="22">
        <f t="shared" si="443"/>
        <v>0</v>
      </c>
      <c r="AF65" s="22">
        <f t="shared" si="443"/>
        <v>0</v>
      </c>
      <c r="AG65" s="22">
        <f t="shared" si="443"/>
        <v>0</v>
      </c>
      <c r="AH65" s="22">
        <f t="shared" si="443"/>
        <v>0</v>
      </c>
      <c r="AI65" s="22">
        <f t="shared" si="443"/>
        <v>0</v>
      </c>
      <c r="AJ65" s="22">
        <f t="shared" si="443"/>
        <v>0</v>
      </c>
      <c r="AK65" s="22">
        <f t="shared" si="443"/>
        <v>0</v>
      </c>
      <c r="AL65" s="22">
        <f t="shared" si="443"/>
        <v>0</v>
      </c>
      <c r="AM65" s="22">
        <f t="shared" si="443"/>
        <v>0</v>
      </c>
      <c r="AN65" s="22">
        <f t="shared" si="443"/>
        <v>0</v>
      </c>
      <c r="AO65" s="22">
        <f t="shared" si="443"/>
        <v>0</v>
      </c>
      <c r="AP65" s="22">
        <f t="shared" si="443"/>
        <v>0</v>
      </c>
      <c r="AQ65" s="22">
        <f t="shared" si="443"/>
        <v>0</v>
      </c>
      <c r="AR65" s="22">
        <f t="shared" si="443"/>
        <v>0</v>
      </c>
      <c r="AS65" s="22">
        <f t="shared" si="443"/>
        <v>0</v>
      </c>
      <c r="AT65" s="22">
        <f t="shared" si="443"/>
        <v>0</v>
      </c>
      <c r="AU65" s="22">
        <f t="shared" si="443"/>
        <v>0</v>
      </c>
      <c r="AV65" s="22">
        <f t="shared" si="443"/>
        <v>0</v>
      </c>
      <c r="AW65" s="22">
        <f t="shared" si="443"/>
        <v>0</v>
      </c>
      <c r="AX65" s="22">
        <f t="shared" si="443"/>
        <v>0</v>
      </c>
      <c r="AY65" s="22">
        <f t="shared" si="443"/>
        <v>0</v>
      </c>
      <c r="AZ65" s="22">
        <f t="shared" si="443"/>
        <v>0</v>
      </c>
      <c r="BA65" s="22">
        <f t="shared" si="443"/>
        <v>0</v>
      </c>
      <c r="BB65" s="22">
        <f t="shared" si="443"/>
        <v>0</v>
      </c>
      <c r="BC65" s="22">
        <f t="shared" si="443"/>
        <v>0</v>
      </c>
      <c r="BD65" s="22">
        <f t="shared" ref="BD65:DO65" si="444">+BD34*BD50</f>
        <v>0</v>
      </c>
      <c r="BE65" s="22">
        <f t="shared" si="444"/>
        <v>0</v>
      </c>
      <c r="BF65" s="22">
        <f t="shared" si="444"/>
        <v>0</v>
      </c>
      <c r="BG65" s="22">
        <f t="shared" si="444"/>
        <v>0</v>
      </c>
      <c r="BH65" s="22">
        <f t="shared" si="444"/>
        <v>0</v>
      </c>
      <c r="BI65" s="22">
        <f t="shared" si="444"/>
        <v>0</v>
      </c>
      <c r="BJ65" s="22">
        <f t="shared" si="444"/>
        <v>0</v>
      </c>
      <c r="BK65" s="22">
        <f t="shared" si="444"/>
        <v>0</v>
      </c>
      <c r="BL65" s="22">
        <f t="shared" si="444"/>
        <v>0</v>
      </c>
      <c r="BM65" s="22">
        <f t="shared" si="444"/>
        <v>0</v>
      </c>
      <c r="BN65" s="22">
        <f t="shared" si="444"/>
        <v>0</v>
      </c>
      <c r="BO65" s="22">
        <f t="shared" si="444"/>
        <v>0</v>
      </c>
      <c r="BP65" s="22">
        <f t="shared" si="444"/>
        <v>0</v>
      </c>
      <c r="BQ65" s="22">
        <f t="shared" si="444"/>
        <v>0</v>
      </c>
      <c r="BR65" s="22">
        <f t="shared" si="444"/>
        <v>0</v>
      </c>
      <c r="BS65" s="22">
        <f t="shared" si="444"/>
        <v>0</v>
      </c>
      <c r="BT65" s="22">
        <f t="shared" si="444"/>
        <v>0</v>
      </c>
      <c r="BU65" s="22">
        <f t="shared" si="444"/>
        <v>0</v>
      </c>
      <c r="BV65" s="22">
        <f t="shared" si="444"/>
        <v>0</v>
      </c>
      <c r="BW65" s="22">
        <f t="shared" si="444"/>
        <v>0</v>
      </c>
      <c r="BX65" s="22">
        <f t="shared" si="444"/>
        <v>0</v>
      </c>
      <c r="BY65" s="22">
        <f t="shared" si="444"/>
        <v>0</v>
      </c>
      <c r="BZ65" s="22">
        <f t="shared" si="444"/>
        <v>0</v>
      </c>
      <c r="CA65" s="22">
        <f t="shared" si="444"/>
        <v>0</v>
      </c>
      <c r="CB65" s="22">
        <f t="shared" si="444"/>
        <v>0</v>
      </c>
      <c r="CC65" s="22">
        <f t="shared" si="444"/>
        <v>0</v>
      </c>
      <c r="CD65" s="22">
        <f t="shared" si="444"/>
        <v>0</v>
      </c>
      <c r="CE65" s="22">
        <f t="shared" si="444"/>
        <v>0</v>
      </c>
      <c r="CF65" s="22">
        <f t="shared" si="444"/>
        <v>0</v>
      </c>
      <c r="CG65" s="22">
        <f t="shared" si="444"/>
        <v>0</v>
      </c>
      <c r="CH65" s="22">
        <f t="shared" si="444"/>
        <v>0</v>
      </c>
      <c r="CI65" s="22">
        <f t="shared" si="444"/>
        <v>0</v>
      </c>
      <c r="CJ65" s="22">
        <f t="shared" si="444"/>
        <v>0</v>
      </c>
      <c r="CK65" s="22">
        <f t="shared" si="444"/>
        <v>0</v>
      </c>
      <c r="CL65" s="22">
        <f t="shared" si="444"/>
        <v>0</v>
      </c>
      <c r="CM65" s="22">
        <f t="shared" si="444"/>
        <v>0</v>
      </c>
      <c r="CN65" s="22">
        <f t="shared" si="444"/>
        <v>0</v>
      </c>
      <c r="CO65" s="22">
        <f t="shared" si="444"/>
        <v>0</v>
      </c>
      <c r="CP65" s="22">
        <f t="shared" si="444"/>
        <v>0</v>
      </c>
      <c r="CQ65" s="22">
        <f t="shared" si="444"/>
        <v>0</v>
      </c>
      <c r="CR65" s="22">
        <f t="shared" si="444"/>
        <v>0</v>
      </c>
      <c r="CS65" s="22">
        <f t="shared" si="444"/>
        <v>0</v>
      </c>
      <c r="CT65" s="22">
        <f t="shared" si="444"/>
        <v>0</v>
      </c>
      <c r="CU65" s="22">
        <f t="shared" si="444"/>
        <v>0</v>
      </c>
      <c r="CV65" s="22">
        <f t="shared" si="444"/>
        <v>0</v>
      </c>
      <c r="CW65" s="22">
        <f t="shared" si="444"/>
        <v>0</v>
      </c>
      <c r="CX65" s="22">
        <f t="shared" si="444"/>
        <v>0</v>
      </c>
      <c r="CY65" s="22">
        <f t="shared" si="444"/>
        <v>0</v>
      </c>
      <c r="CZ65" s="22">
        <f t="shared" si="444"/>
        <v>0</v>
      </c>
      <c r="DA65" s="22">
        <f t="shared" si="444"/>
        <v>0</v>
      </c>
      <c r="DB65" s="22">
        <f t="shared" si="444"/>
        <v>0</v>
      </c>
      <c r="DC65" s="22">
        <f t="shared" si="444"/>
        <v>0</v>
      </c>
      <c r="DD65" s="22">
        <f t="shared" si="444"/>
        <v>0</v>
      </c>
      <c r="DE65" s="22">
        <f t="shared" si="444"/>
        <v>0</v>
      </c>
      <c r="DF65" s="22">
        <f t="shared" si="444"/>
        <v>0</v>
      </c>
      <c r="DG65" s="22">
        <f t="shared" si="444"/>
        <v>0</v>
      </c>
      <c r="DH65" s="22">
        <f t="shared" si="444"/>
        <v>0</v>
      </c>
      <c r="DI65" s="22">
        <f t="shared" si="444"/>
        <v>0</v>
      </c>
      <c r="DJ65" s="22">
        <f t="shared" si="444"/>
        <v>0</v>
      </c>
      <c r="DK65" s="22">
        <f t="shared" si="444"/>
        <v>0</v>
      </c>
      <c r="DL65" s="22">
        <f t="shared" si="444"/>
        <v>0</v>
      </c>
      <c r="DM65" s="22">
        <f t="shared" si="444"/>
        <v>0</v>
      </c>
      <c r="DN65" s="22">
        <f t="shared" si="444"/>
        <v>0</v>
      </c>
      <c r="DO65" s="22">
        <f t="shared" si="444"/>
        <v>0</v>
      </c>
      <c r="DP65" s="22">
        <f t="shared" ref="DP65:GA65" si="445">+DP34*DP50</f>
        <v>0</v>
      </c>
      <c r="DQ65" s="22">
        <f t="shared" si="445"/>
        <v>0</v>
      </c>
      <c r="DR65" s="22">
        <f t="shared" si="445"/>
        <v>0</v>
      </c>
      <c r="DS65" s="22">
        <f t="shared" si="445"/>
        <v>0</v>
      </c>
      <c r="DT65" s="22">
        <f t="shared" si="445"/>
        <v>0</v>
      </c>
      <c r="DU65" s="22">
        <f t="shared" si="445"/>
        <v>0</v>
      </c>
      <c r="DV65" s="22">
        <f t="shared" si="445"/>
        <v>0</v>
      </c>
      <c r="DW65" s="22">
        <f t="shared" si="445"/>
        <v>0</v>
      </c>
      <c r="DX65" s="22">
        <f t="shared" si="445"/>
        <v>0</v>
      </c>
      <c r="DY65" s="22">
        <f t="shared" si="445"/>
        <v>0</v>
      </c>
      <c r="DZ65" s="22">
        <f t="shared" si="445"/>
        <v>0</v>
      </c>
      <c r="EA65" s="22">
        <f t="shared" si="445"/>
        <v>0</v>
      </c>
      <c r="EB65" s="22">
        <f t="shared" si="445"/>
        <v>0</v>
      </c>
      <c r="EC65" s="22">
        <f t="shared" si="445"/>
        <v>0</v>
      </c>
      <c r="ED65" s="22">
        <f t="shared" si="445"/>
        <v>0</v>
      </c>
      <c r="EE65" s="22">
        <f t="shared" si="445"/>
        <v>0</v>
      </c>
      <c r="EF65" s="22">
        <f t="shared" si="445"/>
        <v>0</v>
      </c>
      <c r="EG65" s="22">
        <f t="shared" si="445"/>
        <v>0</v>
      </c>
      <c r="EH65" s="22">
        <f t="shared" si="445"/>
        <v>0</v>
      </c>
      <c r="EI65" s="22">
        <f t="shared" si="445"/>
        <v>0</v>
      </c>
      <c r="EJ65" s="22">
        <f t="shared" si="445"/>
        <v>0</v>
      </c>
      <c r="EK65" s="22">
        <f t="shared" si="445"/>
        <v>0</v>
      </c>
      <c r="EL65" s="22">
        <f t="shared" si="445"/>
        <v>0</v>
      </c>
      <c r="EM65" s="22">
        <f t="shared" si="445"/>
        <v>0</v>
      </c>
      <c r="EN65" s="22">
        <f t="shared" si="445"/>
        <v>0</v>
      </c>
      <c r="EO65" s="22">
        <f t="shared" si="445"/>
        <v>0</v>
      </c>
      <c r="EP65" s="22">
        <f t="shared" si="445"/>
        <v>0</v>
      </c>
      <c r="EQ65" s="22">
        <f t="shared" si="445"/>
        <v>0</v>
      </c>
      <c r="ER65" s="22">
        <f t="shared" si="445"/>
        <v>0</v>
      </c>
      <c r="ES65" s="22">
        <f t="shared" si="445"/>
        <v>0</v>
      </c>
      <c r="ET65" s="22">
        <f t="shared" si="445"/>
        <v>0</v>
      </c>
      <c r="EU65" s="22">
        <f t="shared" si="445"/>
        <v>0</v>
      </c>
      <c r="EV65" s="22">
        <f t="shared" si="445"/>
        <v>0</v>
      </c>
      <c r="EW65" s="22">
        <f t="shared" si="445"/>
        <v>0</v>
      </c>
      <c r="EX65" s="22">
        <f t="shared" si="445"/>
        <v>0</v>
      </c>
      <c r="EY65" s="22">
        <f t="shared" si="445"/>
        <v>0</v>
      </c>
      <c r="EZ65" s="22">
        <f t="shared" si="445"/>
        <v>0</v>
      </c>
      <c r="FA65" s="22">
        <f t="shared" si="445"/>
        <v>0</v>
      </c>
      <c r="FB65" s="22">
        <f t="shared" si="445"/>
        <v>0</v>
      </c>
      <c r="FC65" s="22">
        <f t="shared" si="445"/>
        <v>0</v>
      </c>
      <c r="FD65" s="22">
        <f t="shared" si="445"/>
        <v>0</v>
      </c>
      <c r="FE65" s="22">
        <f t="shared" si="445"/>
        <v>0</v>
      </c>
      <c r="FF65" s="22">
        <f t="shared" si="445"/>
        <v>0</v>
      </c>
      <c r="FG65" s="22">
        <f t="shared" si="445"/>
        <v>0</v>
      </c>
      <c r="FH65" s="22">
        <f t="shared" si="445"/>
        <v>0</v>
      </c>
      <c r="FI65" s="22">
        <f t="shared" si="445"/>
        <v>0</v>
      </c>
      <c r="FJ65" s="22">
        <f t="shared" si="445"/>
        <v>0</v>
      </c>
      <c r="FK65" s="22">
        <f t="shared" si="445"/>
        <v>0</v>
      </c>
      <c r="FL65" s="22">
        <f t="shared" si="445"/>
        <v>0</v>
      </c>
      <c r="FM65" s="22">
        <f t="shared" si="445"/>
        <v>0</v>
      </c>
      <c r="FN65" s="22">
        <f t="shared" si="445"/>
        <v>0</v>
      </c>
      <c r="FO65" s="22">
        <f t="shared" si="445"/>
        <v>0</v>
      </c>
      <c r="FP65" s="22">
        <f t="shared" si="445"/>
        <v>0</v>
      </c>
      <c r="FQ65" s="22">
        <f t="shared" si="445"/>
        <v>0</v>
      </c>
      <c r="FR65" s="22">
        <f t="shared" si="445"/>
        <v>0</v>
      </c>
      <c r="FS65" s="22">
        <f t="shared" si="445"/>
        <v>0</v>
      </c>
      <c r="FT65" s="22">
        <f t="shared" si="445"/>
        <v>0</v>
      </c>
      <c r="FU65" s="22">
        <f t="shared" si="445"/>
        <v>0</v>
      </c>
      <c r="FV65" s="22">
        <f t="shared" si="445"/>
        <v>0</v>
      </c>
      <c r="FW65" s="22">
        <f t="shared" si="445"/>
        <v>0</v>
      </c>
      <c r="FX65" s="22">
        <f t="shared" si="445"/>
        <v>0</v>
      </c>
      <c r="FY65" s="22">
        <f t="shared" si="445"/>
        <v>0</v>
      </c>
      <c r="FZ65" s="22">
        <f t="shared" si="445"/>
        <v>0</v>
      </c>
      <c r="GA65" s="22">
        <f t="shared" si="445"/>
        <v>0</v>
      </c>
      <c r="GB65" s="22">
        <f t="shared" ref="GB65:II65" si="446">+GB34*GB50</f>
        <v>0</v>
      </c>
      <c r="GC65" s="22">
        <f t="shared" si="446"/>
        <v>0</v>
      </c>
      <c r="GD65" s="22">
        <f t="shared" si="446"/>
        <v>0</v>
      </c>
      <c r="GE65" s="22">
        <f t="shared" si="446"/>
        <v>0</v>
      </c>
      <c r="GF65" s="22">
        <f t="shared" si="446"/>
        <v>0</v>
      </c>
      <c r="GG65" s="22">
        <f t="shared" si="446"/>
        <v>0</v>
      </c>
      <c r="GH65" s="22">
        <f t="shared" si="446"/>
        <v>0</v>
      </c>
      <c r="GI65" s="22">
        <f t="shared" si="446"/>
        <v>0</v>
      </c>
      <c r="GJ65" s="22">
        <f t="shared" si="446"/>
        <v>0</v>
      </c>
      <c r="GK65" s="22">
        <f t="shared" si="446"/>
        <v>0</v>
      </c>
      <c r="GL65" s="22">
        <f t="shared" si="446"/>
        <v>0</v>
      </c>
      <c r="GM65" s="22">
        <f t="shared" si="446"/>
        <v>0</v>
      </c>
      <c r="GN65" s="22">
        <f t="shared" si="446"/>
        <v>0</v>
      </c>
      <c r="GO65" s="22">
        <f t="shared" si="446"/>
        <v>0</v>
      </c>
      <c r="GP65" s="22">
        <f t="shared" si="446"/>
        <v>0</v>
      </c>
      <c r="GQ65" s="22">
        <f t="shared" si="446"/>
        <v>0</v>
      </c>
      <c r="GR65" s="22">
        <f t="shared" si="446"/>
        <v>0</v>
      </c>
      <c r="GS65" s="22">
        <f t="shared" si="446"/>
        <v>0</v>
      </c>
      <c r="GT65" s="22">
        <f t="shared" si="446"/>
        <v>0</v>
      </c>
      <c r="GU65" s="22">
        <f t="shared" si="446"/>
        <v>0</v>
      </c>
      <c r="GV65" s="22">
        <f t="shared" si="446"/>
        <v>0</v>
      </c>
      <c r="GW65" s="22">
        <f t="shared" si="446"/>
        <v>0</v>
      </c>
      <c r="GX65" s="22">
        <f t="shared" si="446"/>
        <v>0</v>
      </c>
      <c r="GY65" s="22">
        <f t="shared" si="446"/>
        <v>0</v>
      </c>
      <c r="GZ65" s="22">
        <f t="shared" si="446"/>
        <v>0</v>
      </c>
      <c r="HA65" s="22">
        <f t="shared" si="446"/>
        <v>0</v>
      </c>
      <c r="HB65" s="22">
        <f t="shared" si="446"/>
        <v>0</v>
      </c>
      <c r="HC65" s="22">
        <f t="shared" si="446"/>
        <v>0</v>
      </c>
      <c r="HD65" s="22">
        <f t="shared" si="446"/>
        <v>0</v>
      </c>
      <c r="HE65" s="22">
        <f t="shared" si="446"/>
        <v>0</v>
      </c>
      <c r="HF65" s="22">
        <f t="shared" si="446"/>
        <v>0</v>
      </c>
      <c r="HG65" s="22">
        <f t="shared" si="446"/>
        <v>0</v>
      </c>
      <c r="HH65" s="22">
        <f t="shared" si="446"/>
        <v>0</v>
      </c>
      <c r="HI65" s="22">
        <f t="shared" si="446"/>
        <v>0</v>
      </c>
      <c r="HJ65" s="22">
        <f t="shared" si="446"/>
        <v>0</v>
      </c>
      <c r="HK65" s="22">
        <f t="shared" si="446"/>
        <v>0</v>
      </c>
      <c r="HL65" s="22">
        <f t="shared" si="446"/>
        <v>0</v>
      </c>
      <c r="HM65" s="22">
        <f t="shared" si="446"/>
        <v>0</v>
      </c>
      <c r="HN65" s="22">
        <f t="shared" si="446"/>
        <v>0</v>
      </c>
      <c r="HO65" s="22">
        <f t="shared" si="446"/>
        <v>0</v>
      </c>
      <c r="HP65" s="22">
        <f t="shared" si="446"/>
        <v>0</v>
      </c>
      <c r="HQ65" s="22">
        <f t="shared" si="446"/>
        <v>0</v>
      </c>
      <c r="HR65" s="22">
        <f t="shared" si="446"/>
        <v>0</v>
      </c>
      <c r="HS65" s="22">
        <f t="shared" si="446"/>
        <v>0</v>
      </c>
      <c r="HT65" s="22">
        <f t="shared" si="446"/>
        <v>0</v>
      </c>
      <c r="HU65" s="22">
        <f t="shared" si="446"/>
        <v>0</v>
      </c>
      <c r="HV65" s="22">
        <f t="shared" si="446"/>
        <v>0</v>
      </c>
      <c r="HW65" s="22">
        <f t="shared" si="446"/>
        <v>0</v>
      </c>
      <c r="HX65" s="22">
        <f t="shared" si="446"/>
        <v>0</v>
      </c>
      <c r="HY65" s="22">
        <f t="shared" si="446"/>
        <v>0</v>
      </c>
      <c r="HZ65" s="22">
        <f t="shared" si="446"/>
        <v>0</v>
      </c>
      <c r="IA65" s="22">
        <f t="shared" si="446"/>
        <v>0</v>
      </c>
      <c r="IB65" s="22">
        <f t="shared" si="446"/>
        <v>0</v>
      </c>
      <c r="IC65" s="22">
        <f t="shared" si="446"/>
        <v>0</v>
      </c>
      <c r="ID65" s="22">
        <f t="shared" si="446"/>
        <v>0</v>
      </c>
      <c r="IE65" s="22">
        <f t="shared" si="446"/>
        <v>0</v>
      </c>
      <c r="IF65" s="22">
        <f t="shared" si="446"/>
        <v>0</v>
      </c>
      <c r="IG65" s="22">
        <f t="shared" si="446"/>
        <v>0</v>
      </c>
      <c r="IH65" s="22">
        <f t="shared" si="446"/>
        <v>0</v>
      </c>
      <c r="II65" s="22">
        <f t="shared" si="446"/>
        <v>0</v>
      </c>
      <c r="IJ65" s="22">
        <f t="shared" ref="IJ65:KU65" si="447">+IJ34*IJ50</f>
        <v>0</v>
      </c>
      <c r="IK65" s="22">
        <f t="shared" si="447"/>
        <v>0</v>
      </c>
      <c r="IL65" s="22">
        <f t="shared" si="447"/>
        <v>0</v>
      </c>
      <c r="IM65" s="22">
        <f t="shared" si="447"/>
        <v>0</v>
      </c>
      <c r="IN65" s="22">
        <f t="shared" si="447"/>
        <v>0</v>
      </c>
      <c r="IO65" s="22">
        <f t="shared" si="447"/>
        <v>0</v>
      </c>
      <c r="IP65" s="22">
        <f t="shared" si="447"/>
        <v>0</v>
      </c>
      <c r="IQ65" s="22">
        <f t="shared" si="447"/>
        <v>0</v>
      </c>
      <c r="IR65" s="22">
        <f t="shared" si="447"/>
        <v>0</v>
      </c>
      <c r="IS65" s="22">
        <f t="shared" si="447"/>
        <v>0</v>
      </c>
      <c r="IT65" s="22">
        <f t="shared" si="447"/>
        <v>0</v>
      </c>
      <c r="IU65" s="22">
        <f t="shared" si="447"/>
        <v>0</v>
      </c>
      <c r="IV65" s="22">
        <f t="shared" si="447"/>
        <v>0</v>
      </c>
      <c r="IW65" s="22">
        <f t="shared" si="447"/>
        <v>0</v>
      </c>
      <c r="IX65" s="22">
        <f t="shared" si="447"/>
        <v>0</v>
      </c>
      <c r="IY65" s="22">
        <f t="shared" si="447"/>
        <v>0</v>
      </c>
      <c r="IZ65" s="22">
        <f t="shared" si="447"/>
        <v>0</v>
      </c>
      <c r="JA65" s="22">
        <f t="shared" si="447"/>
        <v>0</v>
      </c>
      <c r="JB65" s="22">
        <f t="shared" si="447"/>
        <v>0</v>
      </c>
      <c r="JC65" s="22">
        <f t="shared" si="447"/>
        <v>0</v>
      </c>
      <c r="JD65" s="22">
        <f t="shared" si="447"/>
        <v>0</v>
      </c>
      <c r="JE65" s="22">
        <f t="shared" si="447"/>
        <v>0</v>
      </c>
      <c r="JF65" s="22">
        <f t="shared" si="447"/>
        <v>0</v>
      </c>
      <c r="JG65" s="22">
        <f t="shared" si="447"/>
        <v>0</v>
      </c>
      <c r="JH65" s="22">
        <f t="shared" si="447"/>
        <v>0</v>
      </c>
      <c r="JI65" s="22">
        <f t="shared" si="447"/>
        <v>0</v>
      </c>
      <c r="JJ65" s="22">
        <f t="shared" si="447"/>
        <v>0</v>
      </c>
      <c r="JK65" s="22">
        <f t="shared" si="447"/>
        <v>0</v>
      </c>
      <c r="JL65" s="22">
        <f t="shared" si="447"/>
        <v>0</v>
      </c>
      <c r="JM65" s="22">
        <f t="shared" si="447"/>
        <v>0</v>
      </c>
      <c r="JN65" s="22">
        <f t="shared" si="447"/>
        <v>0</v>
      </c>
      <c r="JO65" s="22">
        <f t="shared" si="447"/>
        <v>0</v>
      </c>
      <c r="JP65" s="22">
        <f t="shared" si="447"/>
        <v>0</v>
      </c>
      <c r="JQ65" s="22">
        <f t="shared" si="447"/>
        <v>0</v>
      </c>
      <c r="JR65" s="22">
        <f t="shared" si="447"/>
        <v>0</v>
      </c>
      <c r="JS65" s="22">
        <f t="shared" si="447"/>
        <v>0</v>
      </c>
      <c r="JT65" s="22">
        <f t="shared" si="447"/>
        <v>0</v>
      </c>
      <c r="JU65" s="22">
        <f t="shared" si="447"/>
        <v>0</v>
      </c>
      <c r="JV65" s="22">
        <f t="shared" si="447"/>
        <v>0</v>
      </c>
      <c r="JW65" s="22">
        <f t="shared" si="447"/>
        <v>0</v>
      </c>
      <c r="JX65" s="22">
        <f t="shared" si="447"/>
        <v>0</v>
      </c>
      <c r="JY65" s="22">
        <f t="shared" si="447"/>
        <v>0</v>
      </c>
      <c r="JZ65" s="22">
        <f t="shared" si="447"/>
        <v>0</v>
      </c>
      <c r="KA65" s="22">
        <f t="shared" si="447"/>
        <v>0</v>
      </c>
      <c r="KB65" s="22">
        <f t="shared" si="447"/>
        <v>0</v>
      </c>
      <c r="KC65" s="22">
        <f t="shared" si="447"/>
        <v>0</v>
      </c>
      <c r="KD65" s="22">
        <f t="shared" si="447"/>
        <v>0</v>
      </c>
      <c r="KE65" s="22">
        <f t="shared" si="447"/>
        <v>0</v>
      </c>
      <c r="KF65" s="22">
        <f t="shared" si="447"/>
        <v>0</v>
      </c>
      <c r="KG65" s="22">
        <f t="shared" si="447"/>
        <v>0</v>
      </c>
      <c r="KH65" s="22">
        <f t="shared" si="447"/>
        <v>0</v>
      </c>
      <c r="KI65" s="22">
        <f t="shared" si="447"/>
        <v>0</v>
      </c>
      <c r="KJ65" s="22">
        <f t="shared" si="447"/>
        <v>0</v>
      </c>
      <c r="KK65" s="22">
        <f t="shared" si="447"/>
        <v>0</v>
      </c>
      <c r="KL65" s="22">
        <f t="shared" si="447"/>
        <v>0</v>
      </c>
      <c r="KM65" s="22">
        <f t="shared" si="447"/>
        <v>0</v>
      </c>
      <c r="KN65" s="22">
        <f t="shared" si="447"/>
        <v>0</v>
      </c>
      <c r="KO65" s="22">
        <f t="shared" si="447"/>
        <v>0</v>
      </c>
      <c r="KP65" s="22">
        <f t="shared" si="447"/>
        <v>0</v>
      </c>
      <c r="KQ65" s="22">
        <f t="shared" si="447"/>
        <v>0</v>
      </c>
      <c r="KR65" s="22">
        <f t="shared" si="447"/>
        <v>0</v>
      </c>
      <c r="KS65" s="22">
        <f t="shared" si="447"/>
        <v>0</v>
      </c>
      <c r="KT65" s="22">
        <f t="shared" si="447"/>
        <v>0</v>
      </c>
      <c r="KU65" s="22">
        <f t="shared" si="447"/>
        <v>0</v>
      </c>
      <c r="KV65" s="22">
        <f t="shared" ref="KV65:MY65" si="448">+KV34*KV50</f>
        <v>0</v>
      </c>
      <c r="KW65" s="22">
        <f t="shared" si="448"/>
        <v>0</v>
      </c>
      <c r="KX65" s="22">
        <f t="shared" si="448"/>
        <v>0</v>
      </c>
      <c r="KY65" s="22">
        <f t="shared" si="448"/>
        <v>0</v>
      </c>
      <c r="KZ65" s="22">
        <f t="shared" si="448"/>
        <v>0</v>
      </c>
      <c r="LA65" s="22">
        <f t="shared" si="448"/>
        <v>0</v>
      </c>
      <c r="LB65" s="22">
        <f t="shared" si="448"/>
        <v>0</v>
      </c>
      <c r="LC65" s="22">
        <f t="shared" si="448"/>
        <v>0</v>
      </c>
      <c r="LD65" s="22">
        <f t="shared" si="448"/>
        <v>0</v>
      </c>
      <c r="LE65" s="22">
        <f t="shared" si="448"/>
        <v>0</v>
      </c>
      <c r="LF65" s="22">
        <f t="shared" si="448"/>
        <v>0</v>
      </c>
      <c r="LG65" s="22">
        <f t="shared" si="448"/>
        <v>0</v>
      </c>
      <c r="LH65" s="22">
        <f t="shared" si="448"/>
        <v>0</v>
      </c>
      <c r="LI65" s="22">
        <f t="shared" si="448"/>
        <v>0</v>
      </c>
      <c r="LJ65" s="22">
        <f t="shared" si="448"/>
        <v>0</v>
      </c>
      <c r="LK65" s="22">
        <f t="shared" si="448"/>
        <v>0</v>
      </c>
      <c r="LL65" s="22">
        <f t="shared" si="448"/>
        <v>0</v>
      </c>
      <c r="LM65" s="22">
        <f t="shared" si="448"/>
        <v>0</v>
      </c>
      <c r="LN65" s="22">
        <f t="shared" si="448"/>
        <v>0</v>
      </c>
      <c r="LO65" s="22">
        <f t="shared" si="448"/>
        <v>0</v>
      </c>
      <c r="LP65" s="22">
        <f t="shared" si="448"/>
        <v>0</v>
      </c>
      <c r="LQ65" s="22">
        <f t="shared" si="448"/>
        <v>0</v>
      </c>
      <c r="LR65" s="22">
        <f t="shared" si="448"/>
        <v>0</v>
      </c>
      <c r="LS65" s="22">
        <f t="shared" si="448"/>
        <v>0</v>
      </c>
      <c r="LT65" s="22">
        <f t="shared" si="448"/>
        <v>0</v>
      </c>
      <c r="LU65" s="22">
        <f t="shared" si="448"/>
        <v>0</v>
      </c>
      <c r="LV65" s="22">
        <f t="shared" si="448"/>
        <v>0</v>
      </c>
      <c r="LW65" s="22">
        <f t="shared" si="448"/>
        <v>0</v>
      </c>
      <c r="LX65" s="22">
        <f t="shared" si="448"/>
        <v>0</v>
      </c>
      <c r="LY65" s="22">
        <f t="shared" si="448"/>
        <v>0</v>
      </c>
      <c r="LZ65" s="22">
        <f t="shared" si="448"/>
        <v>0</v>
      </c>
      <c r="MA65" s="22">
        <f t="shared" si="448"/>
        <v>0</v>
      </c>
      <c r="MB65" s="22">
        <f t="shared" si="448"/>
        <v>0</v>
      </c>
      <c r="MC65" s="22">
        <f t="shared" si="448"/>
        <v>0</v>
      </c>
      <c r="MD65" s="22">
        <f t="shared" si="448"/>
        <v>0</v>
      </c>
      <c r="ME65" s="22">
        <f t="shared" si="448"/>
        <v>0</v>
      </c>
      <c r="MF65" s="22">
        <f t="shared" si="448"/>
        <v>0</v>
      </c>
      <c r="MG65" s="22">
        <f t="shared" si="448"/>
        <v>0</v>
      </c>
      <c r="MH65" s="22">
        <f t="shared" si="448"/>
        <v>0</v>
      </c>
      <c r="MI65" s="22">
        <f t="shared" si="448"/>
        <v>0</v>
      </c>
      <c r="MJ65" s="22">
        <f t="shared" si="448"/>
        <v>0</v>
      </c>
      <c r="MK65" s="22">
        <f t="shared" si="448"/>
        <v>0</v>
      </c>
      <c r="ML65" s="22">
        <f t="shared" si="448"/>
        <v>0</v>
      </c>
      <c r="MM65" s="22">
        <f t="shared" si="448"/>
        <v>0</v>
      </c>
      <c r="MN65" s="22">
        <f t="shared" si="448"/>
        <v>0</v>
      </c>
      <c r="MO65" s="22">
        <f t="shared" si="448"/>
        <v>0</v>
      </c>
      <c r="MP65" s="22">
        <f t="shared" si="448"/>
        <v>0</v>
      </c>
      <c r="MQ65" s="22">
        <f t="shared" si="448"/>
        <v>0</v>
      </c>
      <c r="MR65" s="22">
        <f t="shared" si="448"/>
        <v>0</v>
      </c>
      <c r="MS65" s="22">
        <f t="shared" si="448"/>
        <v>0</v>
      </c>
      <c r="MT65" s="22">
        <f t="shared" si="448"/>
        <v>0</v>
      </c>
      <c r="MU65" s="22">
        <f t="shared" si="448"/>
        <v>0</v>
      </c>
      <c r="MV65" s="22">
        <f t="shared" si="448"/>
        <v>0</v>
      </c>
      <c r="MW65" s="22">
        <f t="shared" si="448"/>
        <v>0</v>
      </c>
      <c r="MX65" s="22">
        <f t="shared" si="448"/>
        <v>0</v>
      </c>
      <c r="MY65" s="22">
        <f t="shared" si="448"/>
        <v>0</v>
      </c>
    </row>
    <row r="66" spans="1:364" x14ac:dyDescent="0.25">
      <c r="A66" s="175"/>
      <c r="B66" s="78" t="s">
        <v>240</v>
      </c>
      <c r="C66" s="76" t="s">
        <v>211</v>
      </c>
      <c r="D66" s="22">
        <f t="shared" ref="D66:BC66" si="449">+D35*D51</f>
        <v>0</v>
      </c>
      <c r="E66" s="22">
        <f t="shared" si="449"/>
        <v>0</v>
      </c>
      <c r="F66" s="22">
        <f t="shared" si="449"/>
        <v>0</v>
      </c>
      <c r="G66" s="22">
        <f t="shared" si="449"/>
        <v>0</v>
      </c>
      <c r="H66" s="22">
        <f t="shared" si="449"/>
        <v>0</v>
      </c>
      <c r="I66" s="22">
        <f t="shared" si="449"/>
        <v>0</v>
      </c>
      <c r="J66" s="22">
        <f t="shared" si="449"/>
        <v>0</v>
      </c>
      <c r="K66" s="22">
        <f t="shared" si="449"/>
        <v>0</v>
      </c>
      <c r="L66" s="22">
        <f t="shared" si="449"/>
        <v>0</v>
      </c>
      <c r="M66" s="22">
        <f t="shared" si="449"/>
        <v>0</v>
      </c>
      <c r="N66" s="22">
        <f t="shared" si="449"/>
        <v>0</v>
      </c>
      <c r="O66" s="22">
        <f t="shared" si="449"/>
        <v>0</v>
      </c>
      <c r="P66" s="22">
        <f t="shared" si="449"/>
        <v>0</v>
      </c>
      <c r="Q66" s="22">
        <f t="shared" si="449"/>
        <v>0</v>
      </c>
      <c r="R66" s="22">
        <f t="shared" si="449"/>
        <v>0</v>
      </c>
      <c r="S66" s="22">
        <f t="shared" si="449"/>
        <v>0</v>
      </c>
      <c r="T66" s="22">
        <f t="shared" si="449"/>
        <v>0</v>
      </c>
      <c r="U66" s="22">
        <f t="shared" si="449"/>
        <v>0</v>
      </c>
      <c r="V66" s="22">
        <f t="shared" si="449"/>
        <v>0</v>
      </c>
      <c r="W66" s="22">
        <f t="shared" si="449"/>
        <v>0</v>
      </c>
      <c r="X66" s="22">
        <f t="shared" si="449"/>
        <v>0</v>
      </c>
      <c r="Y66" s="22">
        <f t="shared" si="449"/>
        <v>0</v>
      </c>
      <c r="Z66" s="22">
        <f t="shared" si="449"/>
        <v>0</v>
      </c>
      <c r="AA66" s="22">
        <f t="shared" si="449"/>
        <v>0</v>
      </c>
      <c r="AB66" s="22">
        <f t="shared" si="449"/>
        <v>0</v>
      </c>
      <c r="AC66" s="22">
        <f t="shared" si="449"/>
        <v>0</v>
      </c>
      <c r="AD66" s="22">
        <f t="shared" si="449"/>
        <v>0</v>
      </c>
      <c r="AE66" s="22">
        <f t="shared" si="449"/>
        <v>0</v>
      </c>
      <c r="AF66" s="22">
        <f t="shared" si="449"/>
        <v>0</v>
      </c>
      <c r="AG66" s="22">
        <f t="shared" si="449"/>
        <v>0</v>
      </c>
      <c r="AH66" s="22">
        <f t="shared" si="449"/>
        <v>0</v>
      </c>
      <c r="AI66" s="22">
        <f t="shared" si="449"/>
        <v>0</v>
      </c>
      <c r="AJ66" s="22">
        <f t="shared" si="449"/>
        <v>0</v>
      </c>
      <c r="AK66" s="22">
        <f t="shared" si="449"/>
        <v>0</v>
      </c>
      <c r="AL66" s="22">
        <f t="shared" si="449"/>
        <v>0</v>
      </c>
      <c r="AM66" s="22">
        <f t="shared" si="449"/>
        <v>0</v>
      </c>
      <c r="AN66" s="22">
        <f t="shared" si="449"/>
        <v>0</v>
      </c>
      <c r="AO66" s="22">
        <f t="shared" si="449"/>
        <v>0</v>
      </c>
      <c r="AP66" s="22">
        <f t="shared" si="449"/>
        <v>0</v>
      </c>
      <c r="AQ66" s="22">
        <f t="shared" si="449"/>
        <v>0</v>
      </c>
      <c r="AR66" s="22">
        <f t="shared" si="449"/>
        <v>0</v>
      </c>
      <c r="AS66" s="22">
        <f t="shared" si="449"/>
        <v>0</v>
      </c>
      <c r="AT66" s="22">
        <f t="shared" si="449"/>
        <v>0</v>
      </c>
      <c r="AU66" s="22">
        <f t="shared" si="449"/>
        <v>0</v>
      </c>
      <c r="AV66" s="22">
        <f t="shared" si="449"/>
        <v>0</v>
      </c>
      <c r="AW66" s="22">
        <f t="shared" si="449"/>
        <v>0</v>
      </c>
      <c r="AX66" s="22">
        <f t="shared" si="449"/>
        <v>0</v>
      </c>
      <c r="AY66" s="22">
        <f t="shared" si="449"/>
        <v>0</v>
      </c>
      <c r="AZ66" s="22">
        <f t="shared" si="449"/>
        <v>0</v>
      </c>
      <c r="BA66" s="22">
        <f t="shared" si="449"/>
        <v>0</v>
      </c>
      <c r="BB66" s="22">
        <f t="shared" si="449"/>
        <v>0</v>
      </c>
      <c r="BC66" s="22">
        <f t="shared" si="449"/>
        <v>0</v>
      </c>
      <c r="BD66" s="22">
        <f t="shared" ref="BD66:DO66" si="450">+BD35*BD51</f>
        <v>0</v>
      </c>
      <c r="BE66" s="22">
        <f t="shared" si="450"/>
        <v>0</v>
      </c>
      <c r="BF66" s="22">
        <f t="shared" si="450"/>
        <v>0</v>
      </c>
      <c r="BG66" s="22">
        <f t="shared" si="450"/>
        <v>0</v>
      </c>
      <c r="BH66" s="22">
        <f t="shared" si="450"/>
        <v>0</v>
      </c>
      <c r="BI66" s="22">
        <f t="shared" si="450"/>
        <v>0</v>
      </c>
      <c r="BJ66" s="22">
        <f t="shared" si="450"/>
        <v>0</v>
      </c>
      <c r="BK66" s="22">
        <f t="shared" si="450"/>
        <v>0</v>
      </c>
      <c r="BL66" s="22">
        <f t="shared" si="450"/>
        <v>0</v>
      </c>
      <c r="BM66" s="22">
        <f t="shared" si="450"/>
        <v>0</v>
      </c>
      <c r="BN66" s="22">
        <f t="shared" si="450"/>
        <v>0</v>
      </c>
      <c r="BO66" s="22">
        <f t="shared" si="450"/>
        <v>0</v>
      </c>
      <c r="BP66" s="22">
        <f t="shared" si="450"/>
        <v>0</v>
      </c>
      <c r="BQ66" s="22">
        <f t="shared" si="450"/>
        <v>0</v>
      </c>
      <c r="BR66" s="22">
        <f t="shared" si="450"/>
        <v>0</v>
      </c>
      <c r="BS66" s="22">
        <f t="shared" si="450"/>
        <v>0</v>
      </c>
      <c r="BT66" s="22">
        <f t="shared" si="450"/>
        <v>0</v>
      </c>
      <c r="BU66" s="22">
        <f t="shared" si="450"/>
        <v>0</v>
      </c>
      <c r="BV66" s="22">
        <f t="shared" si="450"/>
        <v>0</v>
      </c>
      <c r="BW66" s="22">
        <f t="shared" si="450"/>
        <v>0</v>
      </c>
      <c r="BX66" s="22">
        <f t="shared" si="450"/>
        <v>0</v>
      </c>
      <c r="BY66" s="22">
        <f t="shared" si="450"/>
        <v>0</v>
      </c>
      <c r="BZ66" s="22">
        <f t="shared" si="450"/>
        <v>0</v>
      </c>
      <c r="CA66" s="22">
        <f t="shared" si="450"/>
        <v>0</v>
      </c>
      <c r="CB66" s="22">
        <f t="shared" si="450"/>
        <v>0</v>
      </c>
      <c r="CC66" s="22">
        <f t="shared" si="450"/>
        <v>0</v>
      </c>
      <c r="CD66" s="22">
        <f t="shared" si="450"/>
        <v>0</v>
      </c>
      <c r="CE66" s="22">
        <f t="shared" si="450"/>
        <v>0</v>
      </c>
      <c r="CF66" s="22">
        <f t="shared" si="450"/>
        <v>0</v>
      </c>
      <c r="CG66" s="22">
        <f t="shared" si="450"/>
        <v>0</v>
      </c>
      <c r="CH66" s="22">
        <f t="shared" si="450"/>
        <v>0</v>
      </c>
      <c r="CI66" s="22">
        <f t="shared" si="450"/>
        <v>0</v>
      </c>
      <c r="CJ66" s="22">
        <f t="shared" si="450"/>
        <v>0</v>
      </c>
      <c r="CK66" s="22">
        <f t="shared" si="450"/>
        <v>0</v>
      </c>
      <c r="CL66" s="22">
        <f t="shared" si="450"/>
        <v>0</v>
      </c>
      <c r="CM66" s="22">
        <f t="shared" si="450"/>
        <v>0</v>
      </c>
      <c r="CN66" s="22">
        <f t="shared" si="450"/>
        <v>0</v>
      </c>
      <c r="CO66" s="22">
        <f t="shared" si="450"/>
        <v>0</v>
      </c>
      <c r="CP66" s="22">
        <f t="shared" si="450"/>
        <v>0</v>
      </c>
      <c r="CQ66" s="22">
        <f t="shared" si="450"/>
        <v>0</v>
      </c>
      <c r="CR66" s="22">
        <f t="shared" si="450"/>
        <v>0</v>
      </c>
      <c r="CS66" s="22">
        <f t="shared" si="450"/>
        <v>0</v>
      </c>
      <c r="CT66" s="22">
        <f t="shared" si="450"/>
        <v>0</v>
      </c>
      <c r="CU66" s="22">
        <f t="shared" si="450"/>
        <v>0</v>
      </c>
      <c r="CV66" s="22">
        <f t="shared" si="450"/>
        <v>0</v>
      </c>
      <c r="CW66" s="22">
        <f t="shared" si="450"/>
        <v>0</v>
      </c>
      <c r="CX66" s="22">
        <f t="shared" si="450"/>
        <v>0</v>
      </c>
      <c r="CY66" s="22">
        <f t="shared" si="450"/>
        <v>0</v>
      </c>
      <c r="CZ66" s="22">
        <f t="shared" si="450"/>
        <v>0</v>
      </c>
      <c r="DA66" s="22">
        <f t="shared" si="450"/>
        <v>0</v>
      </c>
      <c r="DB66" s="22">
        <f t="shared" si="450"/>
        <v>0</v>
      </c>
      <c r="DC66" s="22">
        <f t="shared" si="450"/>
        <v>0</v>
      </c>
      <c r="DD66" s="22">
        <f t="shared" si="450"/>
        <v>0</v>
      </c>
      <c r="DE66" s="22">
        <f t="shared" si="450"/>
        <v>0</v>
      </c>
      <c r="DF66" s="22">
        <f t="shared" si="450"/>
        <v>0</v>
      </c>
      <c r="DG66" s="22">
        <f t="shared" si="450"/>
        <v>0</v>
      </c>
      <c r="DH66" s="22">
        <f t="shared" si="450"/>
        <v>0</v>
      </c>
      <c r="DI66" s="22">
        <f t="shared" si="450"/>
        <v>0</v>
      </c>
      <c r="DJ66" s="22">
        <f t="shared" si="450"/>
        <v>0</v>
      </c>
      <c r="DK66" s="22">
        <f t="shared" si="450"/>
        <v>0</v>
      </c>
      <c r="DL66" s="22">
        <f t="shared" si="450"/>
        <v>0</v>
      </c>
      <c r="DM66" s="22">
        <f t="shared" si="450"/>
        <v>0</v>
      </c>
      <c r="DN66" s="22">
        <f t="shared" si="450"/>
        <v>0</v>
      </c>
      <c r="DO66" s="22">
        <f t="shared" si="450"/>
        <v>0</v>
      </c>
      <c r="DP66" s="22">
        <f t="shared" ref="DP66:GA66" si="451">+DP35*DP51</f>
        <v>0</v>
      </c>
      <c r="DQ66" s="22">
        <f t="shared" si="451"/>
        <v>0</v>
      </c>
      <c r="DR66" s="22">
        <f t="shared" si="451"/>
        <v>0</v>
      </c>
      <c r="DS66" s="22">
        <f t="shared" si="451"/>
        <v>0</v>
      </c>
      <c r="DT66" s="22">
        <f t="shared" si="451"/>
        <v>0</v>
      </c>
      <c r="DU66" s="22">
        <f t="shared" si="451"/>
        <v>0</v>
      </c>
      <c r="DV66" s="22">
        <f t="shared" si="451"/>
        <v>0</v>
      </c>
      <c r="DW66" s="22">
        <f t="shared" si="451"/>
        <v>0</v>
      </c>
      <c r="DX66" s="22">
        <f t="shared" si="451"/>
        <v>0</v>
      </c>
      <c r="DY66" s="22">
        <f t="shared" si="451"/>
        <v>0</v>
      </c>
      <c r="DZ66" s="22">
        <f t="shared" si="451"/>
        <v>0</v>
      </c>
      <c r="EA66" s="22">
        <f t="shared" si="451"/>
        <v>0</v>
      </c>
      <c r="EB66" s="22">
        <f t="shared" si="451"/>
        <v>0</v>
      </c>
      <c r="EC66" s="22">
        <f t="shared" si="451"/>
        <v>0</v>
      </c>
      <c r="ED66" s="22">
        <f t="shared" si="451"/>
        <v>0</v>
      </c>
      <c r="EE66" s="22">
        <f t="shared" si="451"/>
        <v>0</v>
      </c>
      <c r="EF66" s="22">
        <f t="shared" si="451"/>
        <v>0</v>
      </c>
      <c r="EG66" s="22">
        <f t="shared" si="451"/>
        <v>0</v>
      </c>
      <c r="EH66" s="22">
        <f t="shared" si="451"/>
        <v>0</v>
      </c>
      <c r="EI66" s="22">
        <f t="shared" si="451"/>
        <v>0</v>
      </c>
      <c r="EJ66" s="22">
        <f t="shared" si="451"/>
        <v>0</v>
      </c>
      <c r="EK66" s="22">
        <f t="shared" si="451"/>
        <v>0</v>
      </c>
      <c r="EL66" s="22">
        <f t="shared" si="451"/>
        <v>0</v>
      </c>
      <c r="EM66" s="22">
        <f t="shared" si="451"/>
        <v>0</v>
      </c>
      <c r="EN66" s="22">
        <f t="shared" si="451"/>
        <v>0</v>
      </c>
      <c r="EO66" s="22">
        <f t="shared" si="451"/>
        <v>0</v>
      </c>
      <c r="EP66" s="22">
        <f t="shared" si="451"/>
        <v>0</v>
      </c>
      <c r="EQ66" s="22">
        <f t="shared" si="451"/>
        <v>0</v>
      </c>
      <c r="ER66" s="22">
        <f t="shared" si="451"/>
        <v>0</v>
      </c>
      <c r="ES66" s="22">
        <f t="shared" si="451"/>
        <v>0</v>
      </c>
      <c r="ET66" s="22">
        <f t="shared" si="451"/>
        <v>0</v>
      </c>
      <c r="EU66" s="22">
        <f t="shared" si="451"/>
        <v>0</v>
      </c>
      <c r="EV66" s="22">
        <f t="shared" si="451"/>
        <v>0</v>
      </c>
      <c r="EW66" s="22">
        <f t="shared" si="451"/>
        <v>0</v>
      </c>
      <c r="EX66" s="22">
        <f t="shared" si="451"/>
        <v>0</v>
      </c>
      <c r="EY66" s="22">
        <f t="shared" si="451"/>
        <v>0</v>
      </c>
      <c r="EZ66" s="22">
        <f t="shared" si="451"/>
        <v>0</v>
      </c>
      <c r="FA66" s="22">
        <f t="shared" si="451"/>
        <v>0</v>
      </c>
      <c r="FB66" s="22">
        <f t="shared" si="451"/>
        <v>0</v>
      </c>
      <c r="FC66" s="22">
        <f t="shared" si="451"/>
        <v>0</v>
      </c>
      <c r="FD66" s="22">
        <f t="shared" si="451"/>
        <v>0</v>
      </c>
      <c r="FE66" s="22">
        <f t="shared" si="451"/>
        <v>0</v>
      </c>
      <c r="FF66" s="22">
        <f t="shared" si="451"/>
        <v>0</v>
      </c>
      <c r="FG66" s="22">
        <f t="shared" si="451"/>
        <v>0</v>
      </c>
      <c r="FH66" s="22">
        <f t="shared" si="451"/>
        <v>0</v>
      </c>
      <c r="FI66" s="22">
        <f t="shared" si="451"/>
        <v>0</v>
      </c>
      <c r="FJ66" s="22">
        <f t="shared" si="451"/>
        <v>0</v>
      </c>
      <c r="FK66" s="22">
        <f t="shared" si="451"/>
        <v>0</v>
      </c>
      <c r="FL66" s="22">
        <f t="shared" si="451"/>
        <v>0</v>
      </c>
      <c r="FM66" s="22">
        <f t="shared" si="451"/>
        <v>0</v>
      </c>
      <c r="FN66" s="22">
        <f t="shared" si="451"/>
        <v>0</v>
      </c>
      <c r="FO66" s="22">
        <f t="shared" si="451"/>
        <v>0</v>
      </c>
      <c r="FP66" s="22">
        <f t="shared" si="451"/>
        <v>0</v>
      </c>
      <c r="FQ66" s="22">
        <f t="shared" si="451"/>
        <v>0</v>
      </c>
      <c r="FR66" s="22">
        <f t="shared" si="451"/>
        <v>0</v>
      </c>
      <c r="FS66" s="22">
        <f t="shared" si="451"/>
        <v>0</v>
      </c>
      <c r="FT66" s="22">
        <f t="shared" si="451"/>
        <v>0</v>
      </c>
      <c r="FU66" s="22">
        <f t="shared" si="451"/>
        <v>0</v>
      </c>
      <c r="FV66" s="22">
        <f t="shared" si="451"/>
        <v>0</v>
      </c>
      <c r="FW66" s="22">
        <f t="shared" si="451"/>
        <v>0</v>
      </c>
      <c r="FX66" s="22">
        <f t="shared" si="451"/>
        <v>0</v>
      </c>
      <c r="FY66" s="22">
        <f t="shared" si="451"/>
        <v>0</v>
      </c>
      <c r="FZ66" s="22">
        <f t="shared" si="451"/>
        <v>0</v>
      </c>
      <c r="GA66" s="22">
        <f t="shared" si="451"/>
        <v>0</v>
      </c>
      <c r="GB66" s="22">
        <f t="shared" ref="GB66:II66" si="452">+GB35*GB51</f>
        <v>0</v>
      </c>
      <c r="GC66" s="22">
        <f t="shared" si="452"/>
        <v>0</v>
      </c>
      <c r="GD66" s="22">
        <f t="shared" si="452"/>
        <v>0</v>
      </c>
      <c r="GE66" s="22">
        <f t="shared" si="452"/>
        <v>0</v>
      </c>
      <c r="GF66" s="22">
        <f t="shared" si="452"/>
        <v>0</v>
      </c>
      <c r="GG66" s="22">
        <f t="shared" si="452"/>
        <v>0</v>
      </c>
      <c r="GH66" s="22">
        <f t="shared" si="452"/>
        <v>0</v>
      </c>
      <c r="GI66" s="22">
        <f t="shared" si="452"/>
        <v>0</v>
      </c>
      <c r="GJ66" s="22">
        <f t="shared" si="452"/>
        <v>0</v>
      </c>
      <c r="GK66" s="22">
        <f t="shared" si="452"/>
        <v>0</v>
      </c>
      <c r="GL66" s="22">
        <f t="shared" si="452"/>
        <v>0</v>
      </c>
      <c r="GM66" s="22">
        <f t="shared" si="452"/>
        <v>0</v>
      </c>
      <c r="GN66" s="22">
        <f t="shared" si="452"/>
        <v>0</v>
      </c>
      <c r="GO66" s="22">
        <f t="shared" si="452"/>
        <v>0</v>
      </c>
      <c r="GP66" s="22">
        <f t="shared" si="452"/>
        <v>0</v>
      </c>
      <c r="GQ66" s="22">
        <f t="shared" si="452"/>
        <v>0</v>
      </c>
      <c r="GR66" s="22">
        <f t="shared" si="452"/>
        <v>0</v>
      </c>
      <c r="GS66" s="22">
        <f t="shared" si="452"/>
        <v>0</v>
      </c>
      <c r="GT66" s="22">
        <f t="shared" si="452"/>
        <v>0</v>
      </c>
      <c r="GU66" s="22">
        <f t="shared" si="452"/>
        <v>0</v>
      </c>
      <c r="GV66" s="22">
        <f t="shared" si="452"/>
        <v>0</v>
      </c>
      <c r="GW66" s="22">
        <f t="shared" si="452"/>
        <v>0</v>
      </c>
      <c r="GX66" s="22">
        <f t="shared" si="452"/>
        <v>0</v>
      </c>
      <c r="GY66" s="22">
        <f t="shared" si="452"/>
        <v>0</v>
      </c>
      <c r="GZ66" s="22">
        <f t="shared" si="452"/>
        <v>0</v>
      </c>
      <c r="HA66" s="22">
        <f t="shared" si="452"/>
        <v>0</v>
      </c>
      <c r="HB66" s="22">
        <f t="shared" si="452"/>
        <v>0</v>
      </c>
      <c r="HC66" s="22">
        <f t="shared" si="452"/>
        <v>0</v>
      </c>
      <c r="HD66" s="22">
        <f t="shared" si="452"/>
        <v>0</v>
      </c>
      <c r="HE66" s="22">
        <f t="shared" si="452"/>
        <v>0</v>
      </c>
      <c r="HF66" s="22">
        <f t="shared" si="452"/>
        <v>0</v>
      </c>
      <c r="HG66" s="22">
        <f t="shared" si="452"/>
        <v>0</v>
      </c>
      <c r="HH66" s="22">
        <f t="shared" si="452"/>
        <v>0</v>
      </c>
      <c r="HI66" s="22">
        <f t="shared" si="452"/>
        <v>0</v>
      </c>
      <c r="HJ66" s="22">
        <f t="shared" si="452"/>
        <v>0</v>
      </c>
      <c r="HK66" s="22">
        <f t="shared" si="452"/>
        <v>0</v>
      </c>
      <c r="HL66" s="22">
        <f t="shared" si="452"/>
        <v>0</v>
      </c>
      <c r="HM66" s="22">
        <f t="shared" si="452"/>
        <v>0</v>
      </c>
      <c r="HN66" s="22">
        <f t="shared" si="452"/>
        <v>0</v>
      </c>
      <c r="HO66" s="22">
        <f t="shared" si="452"/>
        <v>0</v>
      </c>
      <c r="HP66" s="22">
        <f t="shared" si="452"/>
        <v>0</v>
      </c>
      <c r="HQ66" s="22">
        <f t="shared" si="452"/>
        <v>0</v>
      </c>
      <c r="HR66" s="22">
        <f t="shared" si="452"/>
        <v>0</v>
      </c>
      <c r="HS66" s="22">
        <f t="shared" si="452"/>
        <v>0</v>
      </c>
      <c r="HT66" s="22">
        <f t="shared" si="452"/>
        <v>0</v>
      </c>
      <c r="HU66" s="22">
        <f t="shared" si="452"/>
        <v>0</v>
      </c>
      <c r="HV66" s="22">
        <f t="shared" si="452"/>
        <v>0</v>
      </c>
      <c r="HW66" s="22">
        <f t="shared" si="452"/>
        <v>0</v>
      </c>
      <c r="HX66" s="22">
        <f t="shared" si="452"/>
        <v>0</v>
      </c>
      <c r="HY66" s="22">
        <f t="shared" si="452"/>
        <v>0</v>
      </c>
      <c r="HZ66" s="22">
        <f t="shared" si="452"/>
        <v>0</v>
      </c>
      <c r="IA66" s="22">
        <f t="shared" si="452"/>
        <v>0</v>
      </c>
      <c r="IB66" s="22">
        <f t="shared" si="452"/>
        <v>0</v>
      </c>
      <c r="IC66" s="22">
        <f t="shared" si="452"/>
        <v>0</v>
      </c>
      <c r="ID66" s="22">
        <f t="shared" si="452"/>
        <v>0</v>
      </c>
      <c r="IE66" s="22">
        <f t="shared" si="452"/>
        <v>0</v>
      </c>
      <c r="IF66" s="22">
        <f t="shared" si="452"/>
        <v>0</v>
      </c>
      <c r="IG66" s="22">
        <f t="shared" si="452"/>
        <v>0</v>
      </c>
      <c r="IH66" s="22">
        <f t="shared" si="452"/>
        <v>0</v>
      </c>
      <c r="II66" s="22">
        <f t="shared" si="452"/>
        <v>0</v>
      </c>
      <c r="IJ66" s="22">
        <f t="shared" ref="IJ66:KU66" si="453">+IJ35*IJ51</f>
        <v>0</v>
      </c>
      <c r="IK66" s="22">
        <f t="shared" si="453"/>
        <v>0</v>
      </c>
      <c r="IL66" s="22">
        <f t="shared" si="453"/>
        <v>0</v>
      </c>
      <c r="IM66" s="22">
        <f t="shared" si="453"/>
        <v>0</v>
      </c>
      <c r="IN66" s="22">
        <f t="shared" si="453"/>
        <v>0</v>
      </c>
      <c r="IO66" s="22">
        <f t="shared" si="453"/>
        <v>0</v>
      </c>
      <c r="IP66" s="22">
        <f t="shared" si="453"/>
        <v>0</v>
      </c>
      <c r="IQ66" s="22">
        <f t="shared" si="453"/>
        <v>0</v>
      </c>
      <c r="IR66" s="22">
        <f t="shared" si="453"/>
        <v>0</v>
      </c>
      <c r="IS66" s="22">
        <f t="shared" si="453"/>
        <v>0</v>
      </c>
      <c r="IT66" s="22">
        <f t="shared" si="453"/>
        <v>0</v>
      </c>
      <c r="IU66" s="22">
        <f t="shared" si="453"/>
        <v>0</v>
      </c>
      <c r="IV66" s="22">
        <f t="shared" si="453"/>
        <v>0</v>
      </c>
      <c r="IW66" s="22">
        <f t="shared" si="453"/>
        <v>0</v>
      </c>
      <c r="IX66" s="22">
        <f t="shared" si="453"/>
        <v>0</v>
      </c>
      <c r="IY66" s="22">
        <f t="shared" si="453"/>
        <v>0</v>
      </c>
      <c r="IZ66" s="22">
        <f t="shared" si="453"/>
        <v>0</v>
      </c>
      <c r="JA66" s="22">
        <f t="shared" si="453"/>
        <v>0</v>
      </c>
      <c r="JB66" s="22">
        <f t="shared" si="453"/>
        <v>0</v>
      </c>
      <c r="JC66" s="22">
        <f t="shared" si="453"/>
        <v>0</v>
      </c>
      <c r="JD66" s="22">
        <f t="shared" si="453"/>
        <v>0</v>
      </c>
      <c r="JE66" s="22">
        <f t="shared" si="453"/>
        <v>0</v>
      </c>
      <c r="JF66" s="22">
        <f t="shared" si="453"/>
        <v>0</v>
      </c>
      <c r="JG66" s="22">
        <f t="shared" si="453"/>
        <v>0</v>
      </c>
      <c r="JH66" s="22">
        <f t="shared" si="453"/>
        <v>0</v>
      </c>
      <c r="JI66" s="22">
        <f t="shared" si="453"/>
        <v>0</v>
      </c>
      <c r="JJ66" s="22">
        <f t="shared" si="453"/>
        <v>0</v>
      </c>
      <c r="JK66" s="22">
        <f t="shared" si="453"/>
        <v>0</v>
      </c>
      <c r="JL66" s="22">
        <f t="shared" si="453"/>
        <v>0</v>
      </c>
      <c r="JM66" s="22">
        <f t="shared" si="453"/>
        <v>0</v>
      </c>
      <c r="JN66" s="22">
        <f t="shared" si="453"/>
        <v>0</v>
      </c>
      <c r="JO66" s="22">
        <f t="shared" si="453"/>
        <v>0</v>
      </c>
      <c r="JP66" s="22">
        <f t="shared" si="453"/>
        <v>0</v>
      </c>
      <c r="JQ66" s="22">
        <f t="shared" si="453"/>
        <v>0</v>
      </c>
      <c r="JR66" s="22">
        <f t="shared" si="453"/>
        <v>0</v>
      </c>
      <c r="JS66" s="22">
        <f t="shared" si="453"/>
        <v>0</v>
      </c>
      <c r="JT66" s="22">
        <f t="shared" si="453"/>
        <v>0</v>
      </c>
      <c r="JU66" s="22">
        <f t="shared" si="453"/>
        <v>0</v>
      </c>
      <c r="JV66" s="22">
        <f t="shared" si="453"/>
        <v>0</v>
      </c>
      <c r="JW66" s="22">
        <f t="shared" si="453"/>
        <v>0</v>
      </c>
      <c r="JX66" s="22">
        <f t="shared" si="453"/>
        <v>0</v>
      </c>
      <c r="JY66" s="22">
        <f t="shared" si="453"/>
        <v>0</v>
      </c>
      <c r="JZ66" s="22">
        <f t="shared" si="453"/>
        <v>0</v>
      </c>
      <c r="KA66" s="22">
        <f t="shared" si="453"/>
        <v>0</v>
      </c>
      <c r="KB66" s="22">
        <f t="shared" si="453"/>
        <v>0</v>
      </c>
      <c r="KC66" s="22">
        <f t="shared" si="453"/>
        <v>0</v>
      </c>
      <c r="KD66" s="22">
        <f t="shared" si="453"/>
        <v>0</v>
      </c>
      <c r="KE66" s="22">
        <f t="shared" si="453"/>
        <v>0</v>
      </c>
      <c r="KF66" s="22">
        <f t="shared" si="453"/>
        <v>0</v>
      </c>
      <c r="KG66" s="22">
        <f t="shared" si="453"/>
        <v>0</v>
      </c>
      <c r="KH66" s="22">
        <f t="shared" si="453"/>
        <v>0</v>
      </c>
      <c r="KI66" s="22">
        <f t="shared" si="453"/>
        <v>0</v>
      </c>
      <c r="KJ66" s="22">
        <f t="shared" si="453"/>
        <v>0</v>
      </c>
      <c r="KK66" s="22">
        <f t="shared" si="453"/>
        <v>0</v>
      </c>
      <c r="KL66" s="22">
        <f t="shared" si="453"/>
        <v>0</v>
      </c>
      <c r="KM66" s="22">
        <f t="shared" si="453"/>
        <v>0</v>
      </c>
      <c r="KN66" s="22">
        <f t="shared" si="453"/>
        <v>0</v>
      </c>
      <c r="KO66" s="22">
        <f t="shared" si="453"/>
        <v>0</v>
      </c>
      <c r="KP66" s="22">
        <f t="shared" si="453"/>
        <v>0</v>
      </c>
      <c r="KQ66" s="22">
        <f t="shared" si="453"/>
        <v>0</v>
      </c>
      <c r="KR66" s="22">
        <f t="shared" si="453"/>
        <v>0</v>
      </c>
      <c r="KS66" s="22">
        <f t="shared" si="453"/>
        <v>0</v>
      </c>
      <c r="KT66" s="22">
        <f t="shared" si="453"/>
        <v>0</v>
      </c>
      <c r="KU66" s="22">
        <f t="shared" si="453"/>
        <v>0</v>
      </c>
      <c r="KV66" s="22">
        <f t="shared" ref="KV66:MY66" si="454">+KV35*KV51</f>
        <v>0</v>
      </c>
      <c r="KW66" s="22">
        <f t="shared" si="454"/>
        <v>0</v>
      </c>
      <c r="KX66" s="22">
        <f t="shared" si="454"/>
        <v>0</v>
      </c>
      <c r="KY66" s="22">
        <f t="shared" si="454"/>
        <v>0</v>
      </c>
      <c r="KZ66" s="22">
        <f t="shared" si="454"/>
        <v>0</v>
      </c>
      <c r="LA66" s="22">
        <f t="shared" si="454"/>
        <v>0</v>
      </c>
      <c r="LB66" s="22">
        <f t="shared" si="454"/>
        <v>0</v>
      </c>
      <c r="LC66" s="22">
        <f t="shared" si="454"/>
        <v>0</v>
      </c>
      <c r="LD66" s="22">
        <f t="shared" si="454"/>
        <v>0</v>
      </c>
      <c r="LE66" s="22">
        <f t="shared" si="454"/>
        <v>0</v>
      </c>
      <c r="LF66" s="22">
        <f t="shared" si="454"/>
        <v>0</v>
      </c>
      <c r="LG66" s="22">
        <f t="shared" si="454"/>
        <v>0</v>
      </c>
      <c r="LH66" s="22">
        <f t="shared" si="454"/>
        <v>0</v>
      </c>
      <c r="LI66" s="22">
        <f t="shared" si="454"/>
        <v>0</v>
      </c>
      <c r="LJ66" s="22">
        <f t="shared" si="454"/>
        <v>0</v>
      </c>
      <c r="LK66" s="22">
        <f t="shared" si="454"/>
        <v>0</v>
      </c>
      <c r="LL66" s="22">
        <f t="shared" si="454"/>
        <v>0</v>
      </c>
      <c r="LM66" s="22">
        <f t="shared" si="454"/>
        <v>0</v>
      </c>
      <c r="LN66" s="22">
        <f t="shared" si="454"/>
        <v>0</v>
      </c>
      <c r="LO66" s="22">
        <f t="shared" si="454"/>
        <v>0</v>
      </c>
      <c r="LP66" s="22">
        <f t="shared" si="454"/>
        <v>0</v>
      </c>
      <c r="LQ66" s="22">
        <f t="shared" si="454"/>
        <v>0</v>
      </c>
      <c r="LR66" s="22">
        <f t="shared" si="454"/>
        <v>0</v>
      </c>
      <c r="LS66" s="22">
        <f t="shared" si="454"/>
        <v>0</v>
      </c>
      <c r="LT66" s="22">
        <f t="shared" si="454"/>
        <v>0</v>
      </c>
      <c r="LU66" s="22">
        <f t="shared" si="454"/>
        <v>0</v>
      </c>
      <c r="LV66" s="22">
        <f t="shared" si="454"/>
        <v>0</v>
      </c>
      <c r="LW66" s="22">
        <f t="shared" si="454"/>
        <v>0</v>
      </c>
      <c r="LX66" s="22">
        <f t="shared" si="454"/>
        <v>0</v>
      </c>
      <c r="LY66" s="22">
        <f t="shared" si="454"/>
        <v>0</v>
      </c>
      <c r="LZ66" s="22">
        <f t="shared" si="454"/>
        <v>0</v>
      </c>
      <c r="MA66" s="22">
        <f t="shared" si="454"/>
        <v>0</v>
      </c>
      <c r="MB66" s="22">
        <f t="shared" si="454"/>
        <v>0</v>
      </c>
      <c r="MC66" s="22">
        <f t="shared" si="454"/>
        <v>0</v>
      </c>
      <c r="MD66" s="22">
        <f t="shared" si="454"/>
        <v>0</v>
      </c>
      <c r="ME66" s="22">
        <f t="shared" si="454"/>
        <v>0</v>
      </c>
      <c r="MF66" s="22">
        <f t="shared" si="454"/>
        <v>0</v>
      </c>
      <c r="MG66" s="22">
        <f t="shared" si="454"/>
        <v>0</v>
      </c>
      <c r="MH66" s="22">
        <f t="shared" si="454"/>
        <v>0</v>
      </c>
      <c r="MI66" s="22">
        <f t="shared" si="454"/>
        <v>0</v>
      </c>
      <c r="MJ66" s="22">
        <f t="shared" si="454"/>
        <v>0</v>
      </c>
      <c r="MK66" s="22">
        <f t="shared" si="454"/>
        <v>0</v>
      </c>
      <c r="ML66" s="22">
        <f t="shared" si="454"/>
        <v>0</v>
      </c>
      <c r="MM66" s="22">
        <f t="shared" si="454"/>
        <v>0</v>
      </c>
      <c r="MN66" s="22">
        <f t="shared" si="454"/>
        <v>0</v>
      </c>
      <c r="MO66" s="22">
        <f t="shared" si="454"/>
        <v>0</v>
      </c>
      <c r="MP66" s="22">
        <f t="shared" si="454"/>
        <v>0</v>
      </c>
      <c r="MQ66" s="22">
        <f t="shared" si="454"/>
        <v>0</v>
      </c>
      <c r="MR66" s="22">
        <f t="shared" si="454"/>
        <v>0</v>
      </c>
      <c r="MS66" s="22">
        <f t="shared" si="454"/>
        <v>0</v>
      </c>
      <c r="MT66" s="22">
        <f t="shared" si="454"/>
        <v>0</v>
      </c>
      <c r="MU66" s="22">
        <f t="shared" si="454"/>
        <v>0</v>
      </c>
      <c r="MV66" s="22">
        <f t="shared" si="454"/>
        <v>0</v>
      </c>
      <c r="MW66" s="22">
        <f t="shared" si="454"/>
        <v>0</v>
      </c>
      <c r="MX66" s="22">
        <f t="shared" si="454"/>
        <v>0</v>
      </c>
      <c r="MY66" s="22">
        <f t="shared" si="454"/>
        <v>0</v>
      </c>
    </row>
    <row r="67" spans="1:364" x14ac:dyDescent="0.25">
      <c r="A67" s="175"/>
      <c r="B67" s="78" t="s">
        <v>212</v>
      </c>
      <c r="C67" s="76" t="s">
        <v>213</v>
      </c>
      <c r="D67" s="22">
        <f t="shared" ref="D67:BC67" si="455">+D36*D52</f>
        <v>0</v>
      </c>
      <c r="E67" s="22">
        <f t="shared" si="455"/>
        <v>0</v>
      </c>
      <c r="F67" s="22">
        <f t="shared" si="455"/>
        <v>0</v>
      </c>
      <c r="G67" s="22">
        <f t="shared" si="455"/>
        <v>0</v>
      </c>
      <c r="H67" s="22">
        <f t="shared" si="455"/>
        <v>0</v>
      </c>
      <c r="I67" s="22">
        <f t="shared" si="455"/>
        <v>0</v>
      </c>
      <c r="J67" s="22">
        <f t="shared" si="455"/>
        <v>0</v>
      </c>
      <c r="K67" s="22">
        <f t="shared" si="455"/>
        <v>0</v>
      </c>
      <c r="L67" s="22">
        <f t="shared" si="455"/>
        <v>0</v>
      </c>
      <c r="M67" s="22">
        <f t="shared" si="455"/>
        <v>0</v>
      </c>
      <c r="N67" s="22">
        <f t="shared" si="455"/>
        <v>0</v>
      </c>
      <c r="O67" s="22">
        <f t="shared" si="455"/>
        <v>0</v>
      </c>
      <c r="P67" s="22">
        <f t="shared" si="455"/>
        <v>0</v>
      </c>
      <c r="Q67" s="22">
        <f t="shared" si="455"/>
        <v>0</v>
      </c>
      <c r="R67" s="22">
        <f t="shared" si="455"/>
        <v>0</v>
      </c>
      <c r="S67" s="22">
        <f t="shared" si="455"/>
        <v>0</v>
      </c>
      <c r="T67" s="22">
        <f t="shared" si="455"/>
        <v>0</v>
      </c>
      <c r="U67" s="22">
        <f t="shared" si="455"/>
        <v>0</v>
      </c>
      <c r="V67" s="22">
        <f t="shared" si="455"/>
        <v>0</v>
      </c>
      <c r="W67" s="22">
        <f t="shared" si="455"/>
        <v>0</v>
      </c>
      <c r="X67" s="22">
        <f t="shared" si="455"/>
        <v>0</v>
      </c>
      <c r="Y67" s="22">
        <f t="shared" si="455"/>
        <v>0</v>
      </c>
      <c r="Z67" s="22">
        <f t="shared" si="455"/>
        <v>0</v>
      </c>
      <c r="AA67" s="22">
        <f t="shared" si="455"/>
        <v>0</v>
      </c>
      <c r="AB67" s="22">
        <f t="shared" si="455"/>
        <v>0</v>
      </c>
      <c r="AC67" s="22">
        <f t="shared" si="455"/>
        <v>0</v>
      </c>
      <c r="AD67" s="22">
        <f t="shared" si="455"/>
        <v>0</v>
      </c>
      <c r="AE67" s="22">
        <f t="shared" si="455"/>
        <v>0</v>
      </c>
      <c r="AF67" s="22">
        <f t="shared" si="455"/>
        <v>0</v>
      </c>
      <c r="AG67" s="22">
        <f t="shared" si="455"/>
        <v>0</v>
      </c>
      <c r="AH67" s="22">
        <f t="shared" si="455"/>
        <v>0</v>
      </c>
      <c r="AI67" s="22">
        <f t="shared" si="455"/>
        <v>0</v>
      </c>
      <c r="AJ67" s="22">
        <f t="shared" si="455"/>
        <v>0</v>
      </c>
      <c r="AK67" s="22">
        <f t="shared" si="455"/>
        <v>0</v>
      </c>
      <c r="AL67" s="22">
        <f t="shared" si="455"/>
        <v>0</v>
      </c>
      <c r="AM67" s="22">
        <f t="shared" si="455"/>
        <v>0</v>
      </c>
      <c r="AN67" s="22">
        <f t="shared" si="455"/>
        <v>0</v>
      </c>
      <c r="AO67" s="22">
        <f t="shared" si="455"/>
        <v>0</v>
      </c>
      <c r="AP67" s="22">
        <f t="shared" si="455"/>
        <v>0</v>
      </c>
      <c r="AQ67" s="22">
        <f t="shared" si="455"/>
        <v>0</v>
      </c>
      <c r="AR67" s="22">
        <f t="shared" si="455"/>
        <v>0</v>
      </c>
      <c r="AS67" s="22">
        <f t="shared" si="455"/>
        <v>0</v>
      </c>
      <c r="AT67" s="22">
        <f t="shared" si="455"/>
        <v>0</v>
      </c>
      <c r="AU67" s="22">
        <f t="shared" si="455"/>
        <v>0</v>
      </c>
      <c r="AV67" s="22">
        <f t="shared" si="455"/>
        <v>0</v>
      </c>
      <c r="AW67" s="22">
        <f t="shared" si="455"/>
        <v>0</v>
      </c>
      <c r="AX67" s="22">
        <f t="shared" si="455"/>
        <v>0</v>
      </c>
      <c r="AY67" s="22">
        <f t="shared" si="455"/>
        <v>0</v>
      </c>
      <c r="AZ67" s="22">
        <f t="shared" si="455"/>
        <v>0</v>
      </c>
      <c r="BA67" s="22">
        <f t="shared" si="455"/>
        <v>0</v>
      </c>
      <c r="BB67" s="22">
        <f t="shared" si="455"/>
        <v>0</v>
      </c>
      <c r="BC67" s="22">
        <f t="shared" si="455"/>
        <v>0</v>
      </c>
      <c r="BD67" s="22">
        <f t="shared" ref="BD67:DO67" si="456">+BD36*BD52</f>
        <v>0</v>
      </c>
      <c r="BE67" s="22">
        <f t="shared" si="456"/>
        <v>0</v>
      </c>
      <c r="BF67" s="22">
        <f t="shared" si="456"/>
        <v>0</v>
      </c>
      <c r="BG67" s="22">
        <f t="shared" si="456"/>
        <v>0</v>
      </c>
      <c r="BH67" s="22">
        <f t="shared" si="456"/>
        <v>0</v>
      </c>
      <c r="BI67" s="22">
        <f t="shared" si="456"/>
        <v>0</v>
      </c>
      <c r="BJ67" s="22">
        <f t="shared" si="456"/>
        <v>0</v>
      </c>
      <c r="BK67" s="22">
        <f t="shared" si="456"/>
        <v>0</v>
      </c>
      <c r="BL67" s="22">
        <f t="shared" si="456"/>
        <v>0</v>
      </c>
      <c r="BM67" s="22">
        <f t="shared" si="456"/>
        <v>0</v>
      </c>
      <c r="BN67" s="22">
        <f t="shared" si="456"/>
        <v>0</v>
      </c>
      <c r="BO67" s="22">
        <f t="shared" si="456"/>
        <v>0</v>
      </c>
      <c r="BP67" s="22">
        <f t="shared" si="456"/>
        <v>0</v>
      </c>
      <c r="BQ67" s="22">
        <f t="shared" si="456"/>
        <v>0</v>
      </c>
      <c r="BR67" s="22">
        <f t="shared" si="456"/>
        <v>0</v>
      </c>
      <c r="BS67" s="22">
        <f t="shared" si="456"/>
        <v>0</v>
      </c>
      <c r="BT67" s="22">
        <f t="shared" si="456"/>
        <v>0</v>
      </c>
      <c r="BU67" s="22">
        <f t="shared" si="456"/>
        <v>0</v>
      </c>
      <c r="BV67" s="22">
        <f t="shared" si="456"/>
        <v>0</v>
      </c>
      <c r="BW67" s="22">
        <f t="shared" si="456"/>
        <v>0</v>
      </c>
      <c r="BX67" s="22">
        <f t="shared" si="456"/>
        <v>0</v>
      </c>
      <c r="BY67" s="22">
        <f t="shared" si="456"/>
        <v>0</v>
      </c>
      <c r="BZ67" s="22">
        <f t="shared" si="456"/>
        <v>0</v>
      </c>
      <c r="CA67" s="22">
        <f t="shared" si="456"/>
        <v>0</v>
      </c>
      <c r="CB67" s="22">
        <f t="shared" si="456"/>
        <v>0</v>
      </c>
      <c r="CC67" s="22">
        <f t="shared" si="456"/>
        <v>0</v>
      </c>
      <c r="CD67" s="22">
        <f t="shared" si="456"/>
        <v>0</v>
      </c>
      <c r="CE67" s="22">
        <f t="shared" si="456"/>
        <v>0</v>
      </c>
      <c r="CF67" s="22">
        <f t="shared" si="456"/>
        <v>0</v>
      </c>
      <c r="CG67" s="22">
        <f t="shared" si="456"/>
        <v>0</v>
      </c>
      <c r="CH67" s="22">
        <f t="shared" si="456"/>
        <v>0</v>
      </c>
      <c r="CI67" s="22">
        <f t="shared" si="456"/>
        <v>0</v>
      </c>
      <c r="CJ67" s="22">
        <f t="shared" si="456"/>
        <v>0</v>
      </c>
      <c r="CK67" s="22">
        <f t="shared" si="456"/>
        <v>0</v>
      </c>
      <c r="CL67" s="22">
        <f t="shared" si="456"/>
        <v>0</v>
      </c>
      <c r="CM67" s="22">
        <f t="shared" si="456"/>
        <v>0</v>
      </c>
      <c r="CN67" s="22">
        <f t="shared" si="456"/>
        <v>0</v>
      </c>
      <c r="CO67" s="22">
        <f t="shared" si="456"/>
        <v>0</v>
      </c>
      <c r="CP67" s="22">
        <f t="shared" si="456"/>
        <v>0</v>
      </c>
      <c r="CQ67" s="22">
        <f t="shared" si="456"/>
        <v>0</v>
      </c>
      <c r="CR67" s="22">
        <f t="shared" si="456"/>
        <v>0</v>
      </c>
      <c r="CS67" s="22">
        <f t="shared" si="456"/>
        <v>0</v>
      </c>
      <c r="CT67" s="22">
        <f t="shared" si="456"/>
        <v>0</v>
      </c>
      <c r="CU67" s="22">
        <f t="shared" si="456"/>
        <v>0</v>
      </c>
      <c r="CV67" s="22">
        <f t="shared" si="456"/>
        <v>0</v>
      </c>
      <c r="CW67" s="22">
        <f t="shared" si="456"/>
        <v>0</v>
      </c>
      <c r="CX67" s="22">
        <f t="shared" si="456"/>
        <v>0</v>
      </c>
      <c r="CY67" s="22">
        <f t="shared" si="456"/>
        <v>0</v>
      </c>
      <c r="CZ67" s="22">
        <f t="shared" si="456"/>
        <v>0</v>
      </c>
      <c r="DA67" s="22">
        <f t="shared" si="456"/>
        <v>0</v>
      </c>
      <c r="DB67" s="22">
        <f t="shared" si="456"/>
        <v>0</v>
      </c>
      <c r="DC67" s="22">
        <f t="shared" si="456"/>
        <v>0</v>
      </c>
      <c r="DD67" s="22">
        <f t="shared" si="456"/>
        <v>0</v>
      </c>
      <c r="DE67" s="22">
        <f t="shared" si="456"/>
        <v>0</v>
      </c>
      <c r="DF67" s="22">
        <f t="shared" si="456"/>
        <v>0</v>
      </c>
      <c r="DG67" s="22">
        <f t="shared" si="456"/>
        <v>0</v>
      </c>
      <c r="DH67" s="22">
        <f t="shared" si="456"/>
        <v>0</v>
      </c>
      <c r="DI67" s="22">
        <f t="shared" si="456"/>
        <v>0</v>
      </c>
      <c r="DJ67" s="22">
        <f t="shared" si="456"/>
        <v>0</v>
      </c>
      <c r="DK67" s="22">
        <f t="shared" si="456"/>
        <v>0</v>
      </c>
      <c r="DL67" s="22">
        <f t="shared" si="456"/>
        <v>0</v>
      </c>
      <c r="DM67" s="22">
        <f t="shared" si="456"/>
        <v>0</v>
      </c>
      <c r="DN67" s="22">
        <f t="shared" si="456"/>
        <v>0</v>
      </c>
      <c r="DO67" s="22">
        <f t="shared" si="456"/>
        <v>0</v>
      </c>
      <c r="DP67" s="22">
        <f t="shared" ref="DP67:GA67" si="457">+DP36*DP52</f>
        <v>0</v>
      </c>
      <c r="DQ67" s="22">
        <f t="shared" si="457"/>
        <v>0</v>
      </c>
      <c r="DR67" s="22">
        <f t="shared" si="457"/>
        <v>0</v>
      </c>
      <c r="DS67" s="22">
        <f t="shared" si="457"/>
        <v>0</v>
      </c>
      <c r="DT67" s="22">
        <f t="shared" si="457"/>
        <v>0</v>
      </c>
      <c r="DU67" s="22">
        <f t="shared" si="457"/>
        <v>0</v>
      </c>
      <c r="DV67" s="22">
        <f t="shared" si="457"/>
        <v>0</v>
      </c>
      <c r="DW67" s="22">
        <f t="shared" si="457"/>
        <v>0</v>
      </c>
      <c r="DX67" s="22">
        <f t="shared" si="457"/>
        <v>0</v>
      </c>
      <c r="DY67" s="22">
        <f t="shared" si="457"/>
        <v>0</v>
      </c>
      <c r="DZ67" s="22">
        <f t="shared" si="457"/>
        <v>0</v>
      </c>
      <c r="EA67" s="22">
        <f t="shared" si="457"/>
        <v>0</v>
      </c>
      <c r="EB67" s="22">
        <f t="shared" si="457"/>
        <v>0</v>
      </c>
      <c r="EC67" s="22">
        <f t="shared" si="457"/>
        <v>0</v>
      </c>
      <c r="ED67" s="22">
        <f t="shared" si="457"/>
        <v>0</v>
      </c>
      <c r="EE67" s="22">
        <f t="shared" si="457"/>
        <v>0</v>
      </c>
      <c r="EF67" s="22">
        <f t="shared" si="457"/>
        <v>0</v>
      </c>
      <c r="EG67" s="22">
        <f t="shared" si="457"/>
        <v>0</v>
      </c>
      <c r="EH67" s="22">
        <f t="shared" si="457"/>
        <v>0</v>
      </c>
      <c r="EI67" s="22">
        <f t="shared" si="457"/>
        <v>0</v>
      </c>
      <c r="EJ67" s="22">
        <f t="shared" si="457"/>
        <v>0</v>
      </c>
      <c r="EK67" s="22">
        <f t="shared" si="457"/>
        <v>0</v>
      </c>
      <c r="EL67" s="22">
        <f t="shared" si="457"/>
        <v>0</v>
      </c>
      <c r="EM67" s="22">
        <f t="shared" si="457"/>
        <v>0</v>
      </c>
      <c r="EN67" s="22">
        <f t="shared" si="457"/>
        <v>0</v>
      </c>
      <c r="EO67" s="22">
        <f t="shared" si="457"/>
        <v>0</v>
      </c>
      <c r="EP67" s="22">
        <f t="shared" si="457"/>
        <v>0</v>
      </c>
      <c r="EQ67" s="22">
        <f t="shared" si="457"/>
        <v>0</v>
      </c>
      <c r="ER67" s="22">
        <f t="shared" si="457"/>
        <v>0</v>
      </c>
      <c r="ES67" s="22">
        <f t="shared" si="457"/>
        <v>0</v>
      </c>
      <c r="ET67" s="22">
        <f t="shared" si="457"/>
        <v>0</v>
      </c>
      <c r="EU67" s="22">
        <f t="shared" si="457"/>
        <v>0</v>
      </c>
      <c r="EV67" s="22">
        <f t="shared" si="457"/>
        <v>0</v>
      </c>
      <c r="EW67" s="22">
        <f t="shared" si="457"/>
        <v>0</v>
      </c>
      <c r="EX67" s="22">
        <f t="shared" si="457"/>
        <v>0</v>
      </c>
      <c r="EY67" s="22">
        <f t="shared" si="457"/>
        <v>0</v>
      </c>
      <c r="EZ67" s="22">
        <f t="shared" si="457"/>
        <v>0</v>
      </c>
      <c r="FA67" s="22">
        <f t="shared" si="457"/>
        <v>0</v>
      </c>
      <c r="FB67" s="22">
        <f t="shared" si="457"/>
        <v>0</v>
      </c>
      <c r="FC67" s="22">
        <f t="shared" si="457"/>
        <v>0</v>
      </c>
      <c r="FD67" s="22">
        <f t="shared" si="457"/>
        <v>0</v>
      </c>
      <c r="FE67" s="22">
        <f t="shared" si="457"/>
        <v>0</v>
      </c>
      <c r="FF67" s="22">
        <f t="shared" si="457"/>
        <v>0</v>
      </c>
      <c r="FG67" s="22">
        <f t="shared" si="457"/>
        <v>0</v>
      </c>
      <c r="FH67" s="22">
        <f t="shared" si="457"/>
        <v>0</v>
      </c>
      <c r="FI67" s="22">
        <f t="shared" si="457"/>
        <v>0</v>
      </c>
      <c r="FJ67" s="22">
        <f t="shared" si="457"/>
        <v>0</v>
      </c>
      <c r="FK67" s="22">
        <f t="shared" si="457"/>
        <v>0</v>
      </c>
      <c r="FL67" s="22">
        <f t="shared" si="457"/>
        <v>0</v>
      </c>
      <c r="FM67" s="22">
        <f t="shared" si="457"/>
        <v>0</v>
      </c>
      <c r="FN67" s="22">
        <f t="shared" si="457"/>
        <v>0</v>
      </c>
      <c r="FO67" s="22">
        <f t="shared" si="457"/>
        <v>0</v>
      </c>
      <c r="FP67" s="22">
        <f t="shared" si="457"/>
        <v>0</v>
      </c>
      <c r="FQ67" s="22">
        <f t="shared" si="457"/>
        <v>0</v>
      </c>
      <c r="FR67" s="22">
        <f t="shared" si="457"/>
        <v>0</v>
      </c>
      <c r="FS67" s="22">
        <f t="shared" si="457"/>
        <v>0</v>
      </c>
      <c r="FT67" s="22">
        <f t="shared" si="457"/>
        <v>0</v>
      </c>
      <c r="FU67" s="22">
        <f t="shared" si="457"/>
        <v>0</v>
      </c>
      <c r="FV67" s="22">
        <f t="shared" si="457"/>
        <v>0</v>
      </c>
      <c r="FW67" s="22">
        <f t="shared" si="457"/>
        <v>0</v>
      </c>
      <c r="FX67" s="22">
        <f t="shared" si="457"/>
        <v>0</v>
      </c>
      <c r="FY67" s="22">
        <f t="shared" si="457"/>
        <v>0</v>
      </c>
      <c r="FZ67" s="22">
        <f t="shared" si="457"/>
        <v>0</v>
      </c>
      <c r="GA67" s="22">
        <f t="shared" si="457"/>
        <v>0</v>
      </c>
      <c r="GB67" s="22">
        <f t="shared" ref="GB67:II67" si="458">+GB36*GB52</f>
        <v>0</v>
      </c>
      <c r="GC67" s="22">
        <f t="shared" si="458"/>
        <v>0</v>
      </c>
      <c r="GD67" s="22">
        <f t="shared" si="458"/>
        <v>0</v>
      </c>
      <c r="GE67" s="22">
        <f t="shared" si="458"/>
        <v>0</v>
      </c>
      <c r="GF67" s="22">
        <f t="shared" si="458"/>
        <v>0</v>
      </c>
      <c r="GG67" s="22">
        <f t="shared" si="458"/>
        <v>0</v>
      </c>
      <c r="GH67" s="22">
        <f t="shared" si="458"/>
        <v>0</v>
      </c>
      <c r="GI67" s="22">
        <f t="shared" si="458"/>
        <v>0</v>
      </c>
      <c r="GJ67" s="22">
        <f t="shared" si="458"/>
        <v>0</v>
      </c>
      <c r="GK67" s="22">
        <f t="shared" si="458"/>
        <v>0</v>
      </c>
      <c r="GL67" s="22">
        <f t="shared" si="458"/>
        <v>0</v>
      </c>
      <c r="GM67" s="22">
        <f t="shared" si="458"/>
        <v>0</v>
      </c>
      <c r="GN67" s="22">
        <f t="shared" si="458"/>
        <v>0</v>
      </c>
      <c r="GO67" s="22">
        <f t="shared" si="458"/>
        <v>0</v>
      </c>
      <c r="GP67" s="22">
        <f t="shared" si="458"/>
        <v>0</v>
      </c>
      <c r="GQ67" s="22">
        <f t="shared" si="458"/>
        <v>0</v>
      </c>
      <c r="GR67" s="22">
        <f t="shared" si="458"/>
        <v>0</v>
      </c>
      <c r="GS67" s="22">
        <f t="shared" si="458"/>
        <v>0</v>
      </c>
      <c r="GT67" s="22">
        <f t="shared" si="458"/>
        <v>0</v>
      </c>
      <c r="GU67" s="22">
        <f t="shared" si="458"/>
        <v>0</v>
      </c>
      <c r="GV67" s="22">
        <f t="shared" si="458"/>
        <v>0</v>
      </c>
      <c r="GW67" s="22">
        <f t="shared" si="458"/>
        <v>0</v>
      </c>
      <c r="GX67" s="22">
        <f t="shared" si="458"/>
        <v>0</v>
      </c>
      <c r="GY67" s="22">
        <f t="shared" si="458"/>
        <v>0</v>
      </c>
      <c r="GZ67" s="22">
        <f t="shared" si="458"/>
        <v>0</v>
      </c>
      <c r="HA67" s="22">
        <f t="shared" si="458"/>
        <v>0</v>
      </c>
      <c r="HB67" s="22">
        <f t="shared" si="458"/>
        <v>0</v>
      </c>
      <c r="HC67" s="22">
        <f t="shared" si="458"/>
        <v>0</v>
      </c>
      <c r="HD67" s="22">
        <f t="shared" si="458"/>
        <v>0</v>
      </c>
      <c r="HE67" s="22">
        <f t="shared" si="458"/>
        <v>0</v>
      </c>
      <c r="HF67" s="22">
        <f t="shared" si="458"/>
        <v>0</v>
      </c>
      <c r="HG67" s="22">
        <f t="shared" si="458"/>
        <v>0</v>
      </c>
      <c r="HH67" s="22">
        <f t="shared" si="458"/>
        <v>0</v>
      </c>
      <c r="HI67" s="22">
        <f t="shared" si="458"/>
        <v>0</v>
      </c>
      <c r="HJ67" s="22">
        <f t="shared" si="458"/>
        <v>0</v>
      </c>
      <c r="HK67" s="22">
        <f t="shared" si="458"/>
        <v>0</v>
      </c>
      <c r="HL67" s="22">
        <f t="shared" si="458"/>
        <v>0</v>
      </c>
      <c r="HM67" s="22">
        <f t="shared" si="458"/>
        <v>0</v>
      </c>
      <c r="HN67" s="22">
        <f t="shared" si="458"/>
        <v>0</v>
      </c>
      <c r="HO67" s="22">
        <f t="shared" si="458"/>
        <v>0</v>
      </c>
      <c r="HP67" s="22">
        <f t="shared" si="458"/>
        <v>0</v>
      </c>
      <c r="HQ67" s="22">
        <f t="shared" si="458"/>
        <v>0</v>
      </c>
      <c r="HR67" s="22">
        <f t="shared" si="458"/>
        <v>0</v>
      </c>
      <c r="HS67" s="22">
        <f t="shared" si="458"/>
        <v>0</v>
      </c>
      <c r="HT67" s="22">
        <f t="shared" si="458"/>
        <v>0</v>
      </c>
      <c r="HU67" s="22">
        <f t="shared" si="458"/>
        <v>0</v>
      </c>
      <c r="HV67" s="22">
        <f t="shared" si="458"/>
        <v>0</v>
      </c>
      <c r="HW67" s="22">
        <f t="shared" si="458"/>
        <v>0</v>
      </c>
      <c r="HX67" s="22">
        <f t="shared" si="458"/>
        <v>0</v>
      </c>
      <c r="HY67" s="22">
        <f t="shared" si="458"/>
        <v>0</v>
      </c>
      <c r="HZ67" s="22">
        <f t="shared" si="458"/>
        <v>0</v>
      </c>
      <c r="IA67" s="22">
        <f t="shared" si="458"/>
        <v>0</v>
      </c>
      <c r="IB67" s="22">
        <f t="shared" si="458"/>
        <v>0</v>
      </c>
      <c r="IC67" s="22">
        <f t="shared" si="458"/>
        <v>0</v>
      </c>
      <c r="ID67" s="22">
        <f t="shared" si="458"/>
        <v>0</v>
      </c>
      <c r="IE67" s="22">
        <f t="shared" si="458"/>
        <v>0</v>
      </c>
      <c r="IF67" s="22">
        <f t="shared" si="458"/>
        <v>0</v>
      </c>
      <c r="IG67" s="22">
        <f t="shared" si="458"/>
        <v>0</v>
      </c>
      <c r="IH67" s="22">
        <f t="shared" si="458"/>
        <v>0</v>
      </c>
      <c r="II67" s="22">
        <f t="shared" si="458"/>
        <v>0</v>
      </c>
      <c r="IJ67" s="22">
        <f t="shared" ref="IJ67:KU67" si="459">+IJ36*IJ52</f>
        <v>0</v>
      </c>
      <c r="IK67" s="22">
        <f t="shared" si="459"/>
        <v>0</v>
      </c>
      <c r="IL67" s="22">
        <f t="shared" si="459"/>
        <v>0</v>
      </c>
      <c r="IM67" s="22">
        <f t="shared" si="459"/>
        <v>0</v>
      </c>
      <c r="IN67" s="22">
        <f t="shared" si="459"/>
        <v>0</v>
      </c>
      <c r="IO67" s="22">
        <f t="shared" si="459"/>
        <v>0</v>
      </c>
      <c r="IP67" s="22">
        <f t="shared" si="459"/>
        <v>0</v>
      </c>
      <c r="IQ67" s="22">
        <f t="shared" si="459"/>
        <v>0</v>
      </c>
      <c r="IR67" s="22">
        <f t="shared" si="459"/>
        <v>0</v>
      </c>
      <c r="IS67" s="22">
        <f t="shared" si="459"/>
        <v>0</v>
      </c>
      <c r="IT67" s="22">
        <f t="shared" si="459"/>
        <v>0</v>
      </c>
      <c r="IU67" s="22">
        <f t="shared" si="459"/>
        <v>0</v>
      </c>
      <c r="IV67" s="22">
        <f t="shared" si="459"/>
        <v>0</v>
      </c>
      <c r="IW67" s="22">
        <f t="shared" si="459"/>
        <v>0</v>
      </c>
      <c r="IX67" s="22">
        <f t="shared" si="459"/>
        <v>0</v>
      </c>
      <c r="IY67" s="22">
        <f t="shared" si="459"/>
        <v>0</v>
      </c>
      <c r="IZ67" s="22">
        <f t="shared" si="459"/>
        <v>0</v>
      </c>
      <c r="JA67" s="22">
        <f t="shared" si="459"/>
        <v>0</v>
      </c>
      <c r="JB67" s="22">
        <f t="shared" si="459"/>
        <v>0</v>
      </c>
      <c r="JC67" s="22">
        <f t="shared" si="459"/>
        <v>0</v>
      </c>
      <c r="JD67" s="22">
        <f t="shared" si="459"/>
        <v>0</v>
      </c>
      <c r="JE67" s="22">
        <f t="shared" si="459"/>
        <v>0</v>
      </c>
      <c r="JF67" s="22">
        <f t="shared" si="459"/>
        <v>0</v>
      </c>
      <c r="JG67" s="22">
        <f t="shared" si="459"/>
        <v>0</v>
      </c>
      <c r="JH67" s="22">
        <f t="shared" si="459"/>
        <v>0</v>
      </c>
      <c r="JI67" s="22">
        <f t="shared" si="459"/>
        <v>0</v>
      </c>
      <c r="JJ67" s="22">
        <f t="shared" si="459"/>
        <v>0</v>
      </c>
      <c r="JK67" s="22">
        <f t="shared" si="459"/>
        <v>0</v>
      </c>
      <c r="JL67" s="22">
        <f t="shared" si="459"/>
        <v>0</v>
      </c>
      <c r="JM67" s="22">
        <f t="shared" si="459"/>
        <v>0</v>
      </c>
      <c r="JN67" s="22">
        <f t="shared" si="459"/>
        <v>0</v>
      </c>
      <c r="JO67" s="22">
        <f t="shared" si="459"/>
        <v>0</v>
      </c>
      <c r="JP67" s="22">
        <f t="shared" si="459"/>
        <v>0</v>
      </c>
      <c r="JQ67" s="22">
        <f t="shared" si="459"/>
        <v>0</v>
      </c>
      <c r="JR67" s="22">
        <f t="shared" si="459"/>
        <v>0</v>
      </c>
      <c r="JS67" s="22">
        <f t="shared" si="459"/>
        <v>0</v>
      </c>
      <c r="JT67" s="22">
        <f t="shared" si="459"/>
        <v>0</v>
      </c>
      <c r="JU67" s="22">
        <f t="shared" si="459"/>
        <v>0</v>
      </c>
      <c r="JV67" s="22">
        <f t="shared" si="459"/>
        <v>0</v>
      </c>
      <c r="JW67" s="22">
        <f t="shared" si="459"/>
        <v>0</v>
      </c>
      <c r="JX67" s="22">
        <f t="shared" si="459"/>
        <v>0</v>
      </c>
      <c r="JY67" s="22">
        <f t="shared" si="459"/>
        <v>0</v>
      </c>
      <c r="JZ67" s="22">
        <f t="shared" si="459"/>
        <v>0</v>
      </c>
      <c r="KA67" s="22">
        <f t="shared" si="459"/>
        <v>0</v>
      </c>
      <c r="KB67" s="22">
        <f t="shared" si="459"/>
        <v>0</v>
      </c>
      <c r="KC67" s="22">
        <f t="shared" si="459"/>
        <v>0</v>
      </c>
      <c r="KD67" s="22">
        <f t="shared" si="459"/>
        <v>0</v>
      </c>
      <c r="KE67" s="22">
        <f t="shared" si="459"/>
        <v>0</v>
      </c>
      <c r="KF67" s="22">
        <f t="shared" si="459"/>
        <v>0</v>
      </c>
      <c r="KG67" s="22">
        <f t="shared" si="459"/>
        <v>0</v>
      </c>
      <c r="KH67" s="22">
        <f t="shared" si="459"/>
        <v>0</v>
      </c>
      <c r="KI67" s="22">
        <f t="shared" si="459"/>
        <v>0</v>
      </c>
      <c r="KJ67" s="22">
        <f t="shared" si="459"/>
        <v>0</v>
      </c>
      <c r="KK67" s="22">
        <f t="shared" si="459"/>
        <v>0</v>
      </c>
      <c r="KL67" s="22">
        <f t="shared" si="459"/>
        <v>0</v>
      </c>
      <c r="KM67" s="22">
        <f t="shared" si="459"/>
        <v>0</v>
      </c>
      <c r="KN67" s="22">
        <f t="shared" si="459"/>
        <v>0</v>
      </c>
      <c r="KO67" s="22">
        <f t="shared" si="459"/>
        <v>0</v>
      </c>
      <c r="KP67" s="22">
        <f t="shared" si="459"/>
        <v>0</v>
      </c>
      <c r="KQ67" s="22">
        <f t="shared" si="459"/>
        <v>0</v>
      </c>
      <c r="KR67" s="22">
        <f t="shared" si="459"/>
        <v>0</v>
      </c>
      <c r="KS67" s="22">
        <f t="shared" si="459"/>
        <v>0</v>
      </c>
      <c r="KT67" s="22">
        <f t="shared" si="459"/>
        <v>0</v>
      </c>
      <c r="KU67" s="22">
        <f t="shared" si="459"/>
        <v>0</v>
      </c>
      <c r="KV67" s="22">
        <f t="shared" ref="KV67:MY67" si="460">+KV36*KV52</f>
        <v>0</v>
      </c>
      <c r="KW67" s="22">
        <f t="shared" si="460"/>
        <v>0</v>
      </c>
      <c r="KX67" s="22">
        <f t="shared" si="460"/>
        <v>0</v>
      </c>
      <c r="KY67" s="22">
        <f t="shared" si="460"/>
        <v>0</v>
      </c>
      <c r="KZ67" s="22">
        <f t="shared" si="460"/>
        <v>0</v>
      </c>
      <c r="LA67" s="22">
        <f t="shared" si="460"/>
        <v>0</v>
      </c>
      <c r="LB67" s="22">
        <f t="shared" si="460"/>
        <v>0</v>
      </c>
      <c r="LC67" s="22">
        <f t="shared" si="460"/>
        <v>0</v>
      </c>
      <c r="LD67" s="22">
        <f t="shared" si="460"/>
        <v>0</v>
      </c>
      <c r="LE67" s="22">
        <f t="shared" si="460"/>
        <v>0</v>
      </c>
      <c r="LF67" s="22">
        <f t="shared" si="460"/>
        <v>0</v>
      </c>
      <c r="LG67" s="22">
        <f t="shared" si="460"/>
        <v>0</v>
      </c>
      <c r="LH67" s="22">
        <f t="shared" si="460"/>
        <v>0</v>
      </c>
      <c r="LI67" s="22">
        <f t="shared" si="460"/>
        <v>0</v>
      </c>
      <c r="LJ67" s="22">
        <f t="shared" si="460"/>
        <v>0</v>
      </c>
      <c r="LK67" s="22">
        <f t="shared" si="460"/>
        <v>0</v>
      </c>
      <c r="LL67" s="22">
        <f t="shared" si="460"/>
        <v>0</v>
      </c>
      <c r="LM67" s="22">
        <f t="shared" si="460"/>
        <v>0</v>
      </c>
      <c r="LN67" s="22">
        <f t="shared" si="460"/>
        <v>0</v>
      </c>
      <c r="LO67" s="22">
        <f t="shared" si="460"/>
        <v>0</v>
      </c>
      <c r="LP67" s="22">
        <f t="shared" si="460"/>
        <v>0</v>
      </c>
      <c r="LQ67" s="22">
        <f t="shared" si="460"/>
        <v>0</v>
      </c>
      <c r="LR67" s="22">
        <f t="shared" si="460"/>
        <v>0</v>
      </c>
      <c r="LS67" s="22">
        <f t="shared" si="460"/>
        <v>0</v>
      </c>
      <c r="LT67" s="22">
        <f t="shared" si="460"/>
        <v>0</v>
      </c>
      <c r="LU67" s="22">
        <f t="shared" si="460"/>
        <v>0</v>
      </c>
      <c r="LV67" s="22">
        <f t="shared" si="460"/>
        <v>0</v>
      </c>
      <c r="LW67" s="22">
        <f t="shared" si="460"/>
        <v>0</v>
      </c>
      <c r="LX67" s="22">
        <f t="shared" si="460"/>
        <v>0</v>
      </c>
      <c r="LY67" s="22">
        <f t="shared" si="460"/>
        <v>0</v>
      </c>
      <c r="LZ67" s="22">
        <f t="shared" si="460"/>
        <v>0</v>
      </c>
      <c r="MA67" s="22">
        <f t="shared" si="460"/>
        <v>0</v>
      </c>
      <c r="MB67" s="22">
        <f t="shared" si="460"/>
        <v>0</v>
      </c>
      <c r="MC67" s="22">
        <f t="shared" si="460"/>
        <v>0</v>
      </c>
      <c r="MD67" s="22">
        <f t="shared" si="460"/>
        <v>0</v>
      </c>
      <c r="ME67" s="22">
        <f t="shared" si="460"/>
        <v>0</v>
      </c>
      <c r="MF67" s="22">
        <f t="shared" si="460"/>
        <v>0</v>
      </c>
      <c r="MG67" s="22">
        <f t="shared" si="460"/>
        <v>0</v>
      </c>
      <c r="MH67" s="22">
        <f t="shared" si="460"/>
        <v>0</v>
      </c>
      <c r="MI67" s="22">
        <f t="shared" si="460"/>
        <v>0</v>
      </c>
      <c r="MJ67" s="22">
        <f t="shared" si="460"/>
        <v>0</v>
      </c>
      <c r="MK67" s="22">
        <f t="shared" si="460"/>
        <v>0</v>
      </c>
      <c r="ML67" s="22">
        <f t="shared" si="460"/>
        <v>0</v>
      </c>
      <c r="MM67" s="22">
        <f t="shared" si="460"/>
        <v>0</v>
      </c>
      <c r="MN67" s="22">
        <f t="shared" si="460"/>
        <v>0</v>
      </c>
      <c r="MO67" s="22">
        <f t="shared" si="460"/>
        <v>0</v>
      </c>
      <c r="MP67" s="22">
        <f t="shared" si="460"/>
        <v>0</v>
      </c>
      <c r="MQ67" s="22">
        <f t="shared" si="460"/>
        <v>0</v>
      </c>
      <c r="MR67" s="22">
        <f t="shared" si="460"/>
        <v>0</v>
      </c>
      <c r="MS67" s="22">
        <f t="shared" si="460"/>
        <v>0</v>
      </c>
      <c r="MT67" s="22">
        <f t="shared" si="460"/>
        <v>0</v>
      </c>
      <c r="MU67" s="22">
        <f t="shared" si="460"/>
        <v>0</v>
      </c>
      <c r="MV67" s="22">
        <f t="shared" si="460"/>
        <v>0</v>
      </c>
      <c r="MW67" s="22">
        <f t="shared" si="460"/>
        <v>0</v>
      </c>
      <c r="MX67" s="22">
        <f t="shared" si="460"/>
        <v>0</v>
      </c>
      <c r="MY67" s="22">
        <f t="shared" si="460"/>
        <v>0</v>
      </c>
    </row>
    <row r="68" spans="1:364" x14ac:dyDescent="0.25">
      <c r="A68" s="175"/>
      <c r="B68" s="78" t="s">
        <v>367</v>
      </c>
      <c r="C68" s="4" t="s">
        <v>211</v>
      </c>
      <c r="D68" s="22">
        <f t="shared" ref="D68:BC68" si="461">+D37*D53</f>
        <v>0</v>
      </c>
      <c r="E68" s="22">
        <f t="shared" si="461"/>
        <v>0</v>
      </c>
      <c r="F68" s="22">
        <f t="shared" si="461"/>
        <v>0</v>
      </c>
      <c r="G68" s="22">
        <f t="shared" si="461"/>
        <v>0</v>
      </c>
      <c r="H68" s="22">
        <f t="shared" si="461"/>
        <v>0</v>
      </c>
      <c r="I68" s="22">
        <f t="shared" si="461"/>
        <v>0</v>
      </c>
      <c r="J68" s="22">
        <f t="shared" si="461"/>
        <v>0</v>
      </c>
      <c r="K68" s="22">
        <f t="shared" si="461"/>
        <v>0</v>
      </c>
      <c r="L68" s="22">
        <f t="shared" si="461"/>
        <v>0</v>
      </c>
      <c r="M68" s="22">
        <f t="shared" si="461"/>
        <v>0</v>
      </c>
      <c r="N68" s="22">
        <f t="shared" si="461"/>
        <v>0</v>
      </c>
      <c r="O68" s="22">
        <f t="shared" si="461"/>
        <v>0</v>
      </c>
      <c r="P68" s="22">
        <f t="shared" si="461"/>
        <v>0</v>
      </c>
      <c r="Q68" s="22">
        <f t="shared" si="461"/>
        <v>0</v>
      </c>
      <c r="R68" s="22">
        <f t="shared" si="461"/>
        <v>0</v>
      </c>
      <c r="S68" s="22">
        <f t="shared" si="461"/>
        <v>0</v>
      </c>
      <c r="T68" s="22">
        <f t="shared" si="461"/>
        <v>0</v>
      </c>
      <c r="U68" s="22">
        <f t="shared" si="461"/>
        <v>0</v>
      </c>
      <c r="V68" s="22">
        <f t="shared" si="461"/>
        <v>0</v>
      </c>
      <c r="W68" s="22">
        <f t="shared" si="461"/>
        <v>0</v>
      </c>
      <c r="X68" s="22">
        <f t="shared" si="461"/>
        <v>0</v>
      </c>
      <c r="Y68" s="22">
        <f t="shared" si="461"/>
        <v>0</v>
      </c>
      <c r="Z68" s="22">
        <f t="shared" si="461"/>
        <v>0</v>
      </c>
      <c r="AA68" s="22">
        <f t="shared" si="461"/>
        <v>0</v>
      </c>
      <c r="AB68" s="22">
        <f t="shared" si="461"/>
        <v>0</v>
      </c>
      <c r="AC68" s="22">
        <f t="shared" si="461"/>
        <v>0</v>
      </c>
      <c r="AD68" s="22">
        <f t="shared" si="461"/>
        <v>0</v>
      </c>
      <c r="AE68" s="22">
        <f t="shared" si="461"/>
        <v>0</v>
      </c>
      <c r="AF68" s="22">
        <f t="shared" si="461"/>
        <v>0</v>
      </c>
      <c r="AG68" s="22">
        <f t="shared" si="461"/>
        <v>0</v>
      </c>
      <c r="AH68" s="22">
        <f t="shared" si="461"/>
        <v>0</v>
      </c>
      <c r="AI68" s="22">
        <f t="shared" si="461"/>
        <v>0</v>
      </c>
      <c r="AJ68" s="22">
        <f t="shared" si="461"/>
        <v>0</v>
      </c>
      <c r="AK68" s="22">
        <f t="shared" si="461"/>
        <v>0</v>
      </c>
      <c r="AL68" s="22">
        <f t="shared" si="461"/>
        <v>0</v>
      </c>
      <c r="AM68" s="22">
        <f t="shared" si="461"/>
        <v>0</v>
      </c>
      <c r="AN68" s="22">
        <f t="shared" si="461"/>
        <v>0</v>
      </c>
      <c r="AO68" s="22">
        <f t="shared" si="461"/>
        <v>0</v>
      </c>
      <c r="AP68" s="22">
        <f t="shared" si="461"/>
        <v>0</v>
      </c>
      <c r="AQ68" s="22">
        <f t="shared" si="461"/>
        <v>0</v>
      </c>
      <c r="AR68" s="22">
        <f t="shared" si="461"/>
        <v>0</v>
      </c>
      <c r="AS68" s="22">
        <f t="shared" si="461"/>
        <v>0</v>
      </c>
      <c r="AT68" s="22">
        <f t="shared" si="461"/>
        <v>0</v>
      </c>
      <c r="AU68" s="22">
        <f t="shared" si="461"/>
        <v>0</v>
      </c>
      <c r="AV68" s="22">
        <f t="shared" si="461"/>
        <v>0</v>
      </c>
      <c r="AW68" s="22">
        <f t="shared" si="461"/>
        <v>0</v>
      </c>
      <c r="AX68" s="22">
        <f t="shared" si="461"/>
        <v>0</v>
      </c>
      <c r="AY68" s="22">
        <f t="shared" si="461"/>
        <v>0</v>
      </c>
      <c r="AZ68" s="22">
        <f t="shared" si="461"/>
        <v>0</v>
      </c>
      <c r="BA68" s="22">
        <f t="shared" si="461"/>
        <v>0</v>
      </c>
      <c r="BB68" s="22">
        <f t="shared" si="461"/>
        <v>0</v>
      </c>
      <c r="BC68" s="22">
        <f t="shared" si="461"/>
        <v>0</v>
      </c>
      <c r="BD68" s="22">
        <f t="shared" ref="BD68:DO68" si="462">+BD37*BD53</f>
        <v>0</v>
      </c>
      <c r="BE68" s="22">
        <f t="shared" si="462"/>
        <v>0</v>
      </c>
      <c r="BF68" s="22">
        <f t="shared" si="462"/>
        <v>0</v>
      </c>
      <c r="BG68" s="22">
        <f t="shared" si="462"/>
        <v>0</v>
      </c>
      <c r="BH68" s="22">
        <f t="shared" si="462"/>
        <v>0</v>
      </c>
      <c r="BI68" s="22">
        <f t="shared" si="462"/>
        <v>0</v>
      </c>
      <c r="BJ68" s="22">
        <f t="shared" si="462"/>
        <v>0</v>
      </c>
      <c r="BK68" s="22">
        <f t="shared" si="462"/>
        <v>0</v>
      </c>
      <c r="BL68" s="22">
        <f t="shared" si="462"/>
        <v>0</v>
      </c>
      <c r="BM68" s="22">
        <f t="shared" si="462"/>
        <v>0</v>
      </c>
      <c r="BN68" s="22">
        <f t="shared" si="462"/>
        <v>0</v>
      </c>
      <c r="BO68" s="22">
        <f t="shared" si="462"/>
        <v>0</v>
      </c>
      <c r="BP68" s="22">
        <f t="shared" si="462"/>
        <v>0</v>
      </c>
      <c r="BQ68" s="22">
        <f t="shared" si="462"/>
        <v>0</v>
      </c>
      <c r="BR68" s="22">
        <f t="shared" si="462"/>
        <v>0</v>
      </c>
      <c r="BS68" s="22">
        <f t="shared" si="462"/>
        <v>0</v>
      </c>
      <c r="BT68" s="22">
        <f t="shared" si="462"/>
        <v>0</v>
      </c>
      <c r="BU68" s="22">
        <f t="shared" si="462"/>
        <v>0</v>
      </c>
      <c r="BV68" s="22">
        <f t="shared" si="462"/>
        <v>0</v>
      </c>
      <c r="BW68" s="22">
        <f t="shared" si="462"/>
        <v>0</v>
      </c>
      <c r="BX68" s="22">
        <f t="shared" si="462"/>
        <v>0</v>
      </c>
      <c r="BY68" s="22">
        <f t="shared" si="462"/>
        <v>0</v>
      </c>
      <c r="BZ68" s="22">
        <f t="shared" si="462"/>
        <v>0</v>
      </c>
      <c r="CA68" s="22">
        <f t="shared" si="462"/>
        <v>0</v>
      </c>
      <c r="CB68" s="22">
        <f t="shared" si="462"/>
        <v>0</v>
      </c>
      <c r="CC68" s="22">
        <f t="shared" si="462"/>
        <v>0</v>
      </c>
      <c r="CD68" s="22">
        <f t="shared" si="462"/>
        <v>0</v>
      </c>
      <c r="CE68" s="22">
        <f t="shared" si="462"/>
        <v>0</v>
      </c>
      <c r="CF68" s="22">
        <f t="shared" si="462"/>
        <v>0</v>
      </c>
      <c r="CG68" s="22">
        <f t="shared" si="462"/>
        <v>0</v>
      </c>
      <c r="CH68" s="22">
        <f t="shared" si="462"/>
        <v>0</v>
      </c>
      <c r="CI68" s="22">
        <f t="shared" si="462"/>
        <v>0</v>
      </c>
      <c r="CJ68" s="22">
        <f t="shared" si="462"/>
        <v>0</v>
      </c>
      <c r="CK68" s="22">
        <f t="shared" si="462"/>
        <v>0</v>
      </c>
      <c r="CL68" s="22">
        <f t="shared" si="462"/>
        <v>0</v>
      </c>
      <c r="CM68" s="22">
        <f t="shared" si="462"/>
        <v>0</v>
      </c>
      <c r="CN68" s="22">
        <f t="shared" si="462"/>
        <v>0</v>
      </c>
      <c r="CO68" s="22">
        <f t="shared" si="462"/>
        <v>0</v>
      </c>
      <c r="CP68" s="22">
        <f t="shared" si="462"/>
        <v>0</v>
      </c>
      <c r="CQ68" s="22">
        <f t="shared" si="462"/>
        <v>0</v>
      </c>
      <c r="CR68" s="22">
        <f t="shared" si="462"/>
        <v>0</v>
      </c>
      <c r="CS68" s="22">
        <f t="shared" si="462"/>
        <v>0</v>
      </c>
      <c r="CT68" s="22">
        <f t="shared" si="462"/>
        <v>0</v>
      </c>
      <c r="CU68" s="22">
        <f t="shared" si="462"/>
        <v>0</v>
      </c>
      <c r="CV68" s="22">
        <f t="shared" si="462"/>
        <v>0</v>
      </c>
      <c r="CW68" s="22">
        <f t="shared" si="462"/>
        <v>0</v>
      </c>
      <c r="CX68" s="22">
        <f t="shared" si="462"/>
        <v>0</v>
      </c>
      <c r="CY68" s="22">
        <f t="shared" si="462"/>
        <v>0</v>
      </c>
      <c r="CZ68" s="22">
        <f t="shared" si="462"/>
        <v>0</v>
      </c>
      <c r="DA68" s="22">
        <f t="shared" si="462"/>
        <v>0</v>
      </c>
      <c r="DB68" s="22">
        <f t="shared" si="462"/>
        <v>0</v>
      </c>
      <c r="DC68" s="22">
        <f t="shared" si="462"/>
        <v>0</v>
      </c>
      <c r="DD68" s="22">
        <f t="shared" si="462"/>
        <v>0</v>
      </c>
      <c r="DE68" s="22">
        <f t="shared" si="462"/>
        <v>0</v>
      </c>
      <c r="DF68" s="22">
        <f t="shared" si="462"/>
        <v>0</v>
      </c>
      <c r="DG68" s="22">
        <f t="shared" si="462"/>
        <v>0</v>
      </c>
      <c r="DH68" s="22">
        <f t="shared" si="462"/>
        <v>0</v>
      </c>
      <c r="DI68" s="22">
        <f t="shared" si="462"/>
        <v>0</v>
      </c>
      <c r="DJ68" s="22">
        <f t="shared" si="462"/>
        <v>0</v>
      </c>
      <c r="DK68" s="22">
        <f t="shared" si="462"/>
        <v>0</v>
      </c>
      <c r="DL68" s="22">
        <f t="shared" si="462"/>
        <v>0</v>
      </c>
      <c r="DM68" s="22">
        <f t="shared" si="462"/>
        <v>0</v>
      </c>
      <c r="DN68" s="22">
        <f t="shared" si="462"/>
        <v>0</v>
      </c>
      <c r="DO68" s="22">
        <f t="shared" si="462"/>
        <v>0</v>
      </c>
      <c r="DP68" s="22">
        <f t="shared" ref="DP68:GA68" si="463">+DP37*DP53</f>
        <v>0</v>
      </c>
      <c r="DQ68" s="22">
        <f t="shared" si="463"/>
        <v>0</v>
      </c>
      <c r="DR68" s="22">
        <f t="shared" si="463"/>
        <v>0</v>
      </c>
      <c r="DS68" s="22">
        <f t="shared" si="463"/>
        <v>0</v>
      </c>
      <c r="DT68" s="22">
        <f t="shared" si="463"/>
        <v>0</v>
      </c>
      <c r="DU68" s="22">
        <f t="shared" si="463"/>
        <v>0</v>
      </c>
      <c r="DV68" s="22">
        <f t="shared" si="463"/>
        <v>0</v>
      </c>
      <c r="DW68" s="22">
        <f t="shared" si="463"/>
        <v>0</v>
      </c>
      <c r="DX68" s="22">
        <f t="shared" si="463"/>
        <v>0</v>
      </c>
      <c r="DY68" s="22">
        <f t="shared" si="463"/>
        <v>0</v>
      </c>
      <c r="DZ68" s="22">
        <f t="shared" si="463"/>
        <v>0</v>
      </c>
      <c r="EA68" s="22">
        <f t="shared" si="463"/>
        <v>0</v>
      </c>
      <c r="EB68" s="22">
        <f t="shared" si="463"/>
        <v>0</v>
      </c>
      <c r="EC68" s="22">
        <f t="shared" si="463"/>
        <v>0</v>
      </c>
      <c r="ED68" s="22">
        <f t="shared" si="463"/>
        <v>0</v>
      </c>
      <c r="EE68" s="22">
        <f t="shared" si="463"/>
        <v>0</v>
      </c>
      <c r="EF68" s="22">
        <f t="shared" si="463"/>
        <v>0</v>
      </c>
      <c r="EG68" s="22">
        <f t="shared" si="463"/>
        <v>0</v>
      </c>
      <c r="EH68" s="22">
        <f t="shared" si="463"/>
        <v>0</v>
      </c>
      <c r="EI68" s="22">
        <f t="shared" si="463"/>
        <v>0</v>
      </c>
      <c r="EJ68" s="22">
        <f t="shared" si="463"/>
        <v>0</v>
      </c>
      <c r="EK68" s="22">
        <f t="shared" si="463"/>
        <v>0</v>
      </c>
      <c r="EL68" s="22">
        <f t="shared" si="463"/>
        <v>0</v>
      </c>
      <c r="EM68" s="22">
        <f t="shared" si="463"/>
        <v>0</v>
      </c>
      <c r="EN68" s="22">
        <f t="shared" si="463"/>
        <v>0</v>
      </c>
      <c r="EO68" s="22">
        <f t="shared" si="463"/>
        <v>0</v>
      </c>
      <c r="EP68" s="22">
        <f t="shared" si="463"/>
        <v>0</v>
      </c>
      <c r="EQ68" s="22">
        <f t="shared" si="463"/>
        <v>0</v>
      </c>
      <c r="ER68" s="22">
        <f t="shared" si="463"/>
        <v>0</v>
      </c>
      <c r="ES68" s="22">
        <f t="shared" si="463"/>
        <v>0</v>
      </c>
      <c r="ET68" s="22">
        <f t="shared" si="463"/>
        <v>0</v>
      </c>
      <c r="EU68" s="22">
        <f t="shared" si="463"/>
        <v>0</v>
      </c>
      <c r="EV68" s="22">
        <f t="shared" si="463"/>
        <v>0</v>
      </c>
      <c r="EW68" s="22">
        <f t="shared" si="463"/>
        <v>0</v>
      </c>
      <c r="EX68" s="22">
        <f t="shared" si="463"/>
        <v>0</v>
      </c>
      <c r="EY68" s="22">
        <f t="shared" si="463"/>
        <v>0</v>
      </c>
      <c r="EZ68" s="22">
        <f t="shared" si="463"/>
        <v>0</v>
      </c>
      <c r="FA68" s="22">
        <f t="shared" si="463"/>
        <v>0</v>
      </c>
      <c r="FB68" s="22">
        <f t="shared" si="463"/>
        <v>0</v>
      </c>
      <c r="FC68" s="22">
        <f t="shared" si="463"/>
        <v>0</v>
      </c>
      <c r="FD68" s="22">
        <f t="shared" si="463"/>
        <v>0</v>
      </c>
      <c r="FE68" s="22">
        <f t="shared" si="463"/>
        <v>0</v>
      </c>
      <c r="FF68" s="22">
        <f t="shared" si="463"/>
        <v>0</v>
      </c>
      <c r="FG68" s="22">
        <f t="shared" si="463"/>
        <v>0</v>
      </c>
      <c r="FH68" s="22">
        <f t="shared" si="463"/>
        <v>0</v>
      </c>
      <c r="FI68" s="22">
        <f t="shared" si="463"/>
        <v>0</v>
      </c>
      <c r="FJ68" s="22">
        <f t="shared" si="463"/>
        <v>0</v>
      </c>
      <c r="FK68" s="22">
        <f t="shared" si="463"/>
        <v>0</v>
      </c>
      <c r="FL68" s="22">
        <f t="shared" si="463"/>
        <v>0</v>
      </c>
      <c r="FM68" s="22">
        <f t="shared" si="463"/>
        <v>0</v>
      </c>
      <c r="FN68" s="22">
        <f t="shared" si="463"/>
        <v>0</v>
      </c>
      <c r="FO68" s="22">
        <f t="shared" si="463"/>
        <v>0</v>
      </c>
      <c r="FP68" s="22">
        <f t="shared" si="463"/>
        <v>0</v>
      </c>
      <c r="FQ68" s="22">
        <f t="shared" si="463"/>
        <v>0</v>
      </c>
      <c r="FR68" s="22">
        <f t="shared" si="463"/>
        <v>0</v>
      </c>
      <c r="FS68" s="22">
        <f t="shared" si="463"/>
        <v>0</v>
      </c>
      <c r="FT68" s="22">
        <f t="shared" si="463"/>
        <v>0</v>
      </c>
      <c r="FU68" s="22">
        <f t="shared" si="463"/>
        <v>0</v>
      </c>
      <c r="FV68" s="22">
        <f t="shared" si="463"/>
        <v>0</v>
      </c>
      <c r="FW68" s="22">
        <f t="shared" si="463"/>
        <v>0</v>
      </c>
      <c r="FX68" s="22">
        <f t="shared" si="463"/>
        <v>0</v>
      </c>
      <c r="FY68" s="22">
        <f t="shared" si="463"/>
        <v>0</v>
      </c>
      <c r="FZ68" s="22">
        <f t="shared" si="463"/>
        <v>0</v>
      </c>
      <c r="GA68" s="22">
        <f t="shared" si="463"/>
        <v>0</v>
      </c>
      <c r="GB68" s="22">
        <f t="shared" ref="GB68:II68" si="464">+GB37*GB53</f>
        <v>0</v>
      </c>
      <c r="GC68" s="22">
        <f t="shared" si="464"/>
        <v>0</v>
      </c>
      <c r="GD68" s="22">
        <f t="shared" si="464"/>
        <v>0</v>
      </c>
      <c r="GE68" s="22">
        <f t="shared" si="464"/>
        <v>0</v>
      </c>
      <c r="GF68" s="22">
        <f t="shared" si="464"/>
        <v>0</v>
      </c>
      <c r="GG68" s="22">
        <f t="shared" si="464"/>
        <v>0</v>
      </c>
      <c r="GH68" s="22">
        <f t="shared" si="464"/>
        <v>0</v>
      </c>
      <c r="GI68" s="22">
        <f t="shared" si="464"/>
        <v>0</v>
      </c>
      <c r="GJ68" s="22">
        <f t="shared" si="464"/>
        <v>0</v>
      </c>
      <c r="GK68" s="22">
        <f t="shared" si="464"/>
        <v>0</v>
      </c>
      <c r="GL68" s="22">
        <f t="shared" si="464"/>
        <v>0</v>
      </c>
      <c r="GM68" s="22">
        <f t="shared" si="464"/>
        <v>0</v>
      </c>
      <c r="GN68" s="22">
        <f t="shared" si="464"/>
        <v>0</v>
      </c>
      <c r="GO68" s="22">
        <f t="shared" si="464"/>
        <v>0</v>
      </c>
      <c r="GP68" s="22">
        <f t="shared" si="464"/>
        <v>0</v>
      </c>
      <c r="GQ68" s="22">
        <f t="shared" si="464"/>
        <v>0</v>
      </c>
      <c r="GR68" s="22">
        <f t="shared" si="464"/>
        <v>0</v>
      </c>
      <c r="GS68" s="22">
        <f t="shared" si="464"/>
        <v>0</v>
      </c>
      <c r="GT68" s="22">
        <f t="shared" si="464"/>
        <v>0</v>
      </c>
      <c r="GU68" s="22">
        <f t="shared" si="464"/>
        <v>0</v>
      </c>
      <c r="GV68" s="22">
        <f t="shared" si="464"/>
        <v>0</v>
      </c>
      <c r="GW68" s="22">
        <f t="shared" si="464"/>
        <v>0</v>
      </c>
      <c r="GX68" s="22">
        <f t="shared" si="464"/>
        <v>0</v>
      </c>
      <c r="GY68" s="22">
        <f t="shared" si="464"/>
        <v>0</v>
      </c>
      <c r="GZ68" s="22">
        <f t="shared" si="464"/>
        <v>0</v>
      </c>
      <c r="HA68" s="22">
        <f t="shared" si="464"/>
        <v>0</v>
      </c>
      <c r="HB68" s="22">
        <f t="shared" si="464"/>
        <v>0</v>
      </c>
      <c r="HC68" s="22">
        <f t="shared" si="464"/>
        <v>0</v>
      </c>
      <c r="HD68" s="22">
        <f t="shared" si="464"/>
        <v>0</v>
      </c>
      <c r="HE68" s="22">
        <f t="shared" si="464"/>
        <v>0</v>
      </c>
      <c r="HF68" s="22">
        <f t="shared" si="464"/>
        <v>0</v>
      </c>
      <c r="HG68" s="22">
        <f t="shared" si="464"/>
        <v>0</v>
      </c>
      <c r="HH68" s="22">
        <f t="shared" si="464"/>
        <v>0</v>
      </c>
      <c r="HI68" s="22">
        <f t="shared" si="464"/>
        <v>0</v>
      </c>
      <c r="HJ68" s="22">
        <f t="shared" si="464"/>
        <v>0</v>
      </c>
      <c r="HK68" s="22">
        <f t="shared" si="464"/>
        <v>0</v>
      </c>
      <c r="HL68" s="22">
        <f t="shared" si="464"/>
        <v>0</v>
      </c>
      <c r="HM68" s="22">
        <f t="shared" si="464"/>
        <v>0</v>
      </c>
      <c r="HN68" s="22">
        <f t="shared" si="464"/>
        <v>0</v>
      </c>
      <c r="HO68" s="22">
        <f t="shared" si="464"/>
        <v>0</v>
      </c>
      <c r="HP68" s="22">
        <f t="shared" si="464"/>
        <v>0</v>
      </c>
      <c r="HQ68" s="22">
        <f t="shared" si="464"/>
        <v>0</v>
      </c>
      <c r="HR68" s="22">
        <f t="shared" si="464"/>
        <v>0</v>
      </c>
      <c r="HS68" s="22">
        <f t="shared" si="464"/>
        <v>0</v>
      </c>
      <c r="HT68" s="22">
        <f t="shared" si="464"/>
        <v>0</v>
      </c>
      <c r="HU68" s="22">
        <f t="shared" si="464"/>
        <v>0</v>
      </c>
      <c r="HV68" s="22">
        <f t="shared" si="464"/>
        <v>0</v>
      </c>
      <c r="HW68" s="22">
        <f t="shared" si="464"/>
        <v>0</v>
      </c>
      <c r="HX68" s="22">
        <f t="shared" si="464"/>
        <v>0</v>
      </c>
      <c r="HY68" s="22">
        <f t="shared" si="464"/>
        <v>0</v>
      </c>
      <c r="HZ68" s="22">
        <f t="shared" si="464"/>
        <v>0</v>
      </c>
      <c r="IA68" s="22">
        <f t="shared" si="464"/>
        <v>0</v>
      </c>
      <c r="IB68" s="22">
        <f t="shared" si="464"/>
        <v>0</v>
      </c>
      <c r="IC68" s="22">
        <f t="shared" si="464"/>
        <v>0</v>
      </c>
      <c r="ID68" s="22">
        <f t="shared" si="464"/>
        <v>0</v>
      </c>
      <c r="IE68" s="22">
        <f t="shared" si="464"/>
        <v>0</v>
      </c>
      <c r="IF68" s="22">
        <f t="shared" si="464"/>
        <v>0</v>
      </c>
      <c r="IG68" s="22">
        <f t="shared" si="464"/>
        <v>0</v>
      </c>
      <c r="IH68" s="22">
        <f t="shared" si="464"/>
        <v>0</v>
      </c>
      <c r="II68" s="22">
        <f t="shared" si="464"/>
        <v>0</v>
      </c>
      <c r="IJ68" s="22">
        <f t="shared" ref="IJ68:KU68" si="465">+IJ37*IJ53</f>
        <v>0</v>
      </c>
      <c r="IK68" s="22">
        <f t="shared" si="465"/>
        <v>0</v>
      </c>
      <c r="IL68" s="22">
        <f t="shared" si="465"/>
        <v>0</v>
      </c>
      <c r="IM68" s="22">
        <f t="shared" si="465"/>
        <v>0</v>
      </c>
      <c r="IN68" s="22">
        <f t="shared" si="465"/>
        <v>0</v>
      </c>
      <c r="IO68" s="22">
        <f t="shared" si="465"/>
        <v>0</v>
      </c>
      <c r="IP68" s="22">
        <f t="shared" si="465"/>
        <v>0</v>
      </c>
      <c r="IQ68" s="22">
        <f t="shared" si="465"/>
        <v>0</v>
      </c>
      <c r="IR68" s="22">
        <f t="shared" si="465"/>
        <v>0</v>
      </c>
      <c r="IS68" s="22">
        <f t="shared" si="465"/>
        <v>0</v>
      </c>
      <c r="IT68" s="22">
        <f t="shared" si="465"/>
        <v>0</v>
      </c>
      <c r="IU68" s="22">
        <f t="shared" si="465"/>
        <v>0</v>
      </c>
      <c r="IV68" s="22">
        <f t="shared" si="465"/>
        <v>0</v>
      </c>
      <c r="IW68" s="22">
        <f t="shared" si="465"/>
        <v>0</v>
      </c>
      <c r="IX68" s="22">
        <f t="shared" si="465"/>
        <v>0</v>
      </c>
      <c r="IY68" s="22">
        <f t="shared" si="465"/>
        <v>0</v>
      </c>
      <c r="IZ68" s="22">
        <f t="shared" si="465"/>
        <v>0</v>
      </c>
      <c r="JA68" s="22">
        <f t="shared" si="465"/>
        <v>0</v>
      </c>
      <c r="JB68" s="22">
        <f t="shared" si="465"/>
        <v>0</v>
      </c>
      <c r="JC68" s="22">
        <f t="shared" si="465"/>
        <v>0</v>
      </c>
      <c r="JD68" s="22">
        <f t="shared" si="465"/>
        <v>0</v>
      </c>
      <c r="JE68" s="22">
        <f t="shared" si="465"/>
        <v>0</v>
      </c>
      <c r="JF68" s="22">
        <f t="shared" si="465"/>
        <v>0</v>
      </c>
      <c r="JG68" s="22">
        <f t="shared" si="465"/>
        <v>0</v>
      </c>
      <c r="JH68" s="22">
        <f t="shared" si="465"/>
        <v>0</v>
      </c>
      <c r="JI68" s="22">
        <f t="shared" si="465"/>
        <v>0</v>
      </c>
      <c r="JJ68" s="22">
        <f t="shared" si="465"/>
        <v>0</v>
      </c>
      <c r="JK68" s="22">
        <f t="shared" si="465"/>
        <v>0</v>
      </c>
      <c r="JL68" s="22">
        <f t="shared" si="465"/>
        <v>0</v>
      </c>
      <c r="JM68" s="22">
        <f t="shared" si="465"/>
        <v>0</v>
      </c>
      <c r="JN68" s="22">
        <f t="shared" si="465"/>
        <v>0</v>
      </c>
      <c r="JO68" s="22">
        <f t="shared" si="465"/>
        <v>0</v>
      </c>
      <c r="JP68" s="22">
        <f t="shared" si="465"/>
        <v>0</v>
      </c>
      <c r="JQ68" s="22">
        <f t="shared" si="465"/>
        <v>0</v>
      </c>
      <c r="JR68" s="22">
        <f t="shared" si="465"/>
        <v>0</v>
      </c>
      <c r="JS68" s="22">
        <f t="shared" si="465"/>
        <v>0</v>
      </c>
      <c r="JT68" s="22">
        <f t="shared" si="465"/>
        <v>0</v>
      </c>
      <c r="JU68" s="22">
        <f t="shared" si="465"/>
        <v>0</v>
      </c>
      <c r="JV68" s="22">
        <f t="shared" si="465"/>
        <v>0</v>
      </c>
      <c r="JW68" s="22">
        <f t="shared" si="465"/>
        <v>0</v>
      </c>
      <c r="JX68" s="22">
        <f t="shared" si="465"/>
        <v>0</v>
      </c>
      <c r="JY68" s="22">
        <f t="shared" si="465"/>
        <v>0</v>
      </c>
      <c r="JZ68" s="22">
        <f t="shared" si="465"/>
        <v>0</v>
      </c>
      <c r="KA68" s="22">
        <f t="shared" si="465"/>
        <v>0</v>
      </c>
      <c r="KB68" s="22">
        <f t="shared" si="465"/>
        <v>0</v>
      </c>
      <c r="KC68" s="22">
        <f t="shared" si="465"/>
        <v>0</v>
      </c>
      <c r="KD68" s="22">
        <f t="shared" si="465"/>
        <v>0</v>
      </c>
      <c r="KE68" s="22">
        <f t="shared" si="465"/>
        <v>0</v>
      </c>
      <c r="KF68" s="22">
        <f t="shared" si="465"/>
        <v>0</v>
      </c>
      <c r="KG68" s="22">
        <f t="shared" si="465"/>
        <v>0</v>
      </c>
      <c r="KH68" s="22">
        <f t="shared" si="465"/>
        <v>0</v>
      </c>
      <c r="KI68" s="22">
        <f t="shared" si="465"/>
        <v>0</v>
      </c>
      <c r="KJ68" s="22">
        <f t="shared" si="465"/>
        <v>0</v>
      </c>
      <c r="KK68" s="22">
        <f t="shared" si="465"/>
        <v>0</v>
      </c>
      <c r="KL68" s="22">
        <f t="shared" si="465"/>
        <v>0</v>
      </c>
      <c r="KM68" s="22">
        <f t="shared" si="465"/>
        <v>0</v>
      </c>
      <c r="KN68" s="22">
        <f t="shared" si="465"/>
        <v>0</v>
      </c>
      <c r="KO68" s="22">
        <f t="shared" si="465"/>
        <v>0</v>
      </c>
      <c r="KP68" s="22">
        <f t="shared" si="465"/>
        <v>0</v>
      </c>
      <c r="KQ68" s="22">
        <f t="shared" si="465"/>
        <v>0</v>
      </c>
      <c r="KR68" s="22">
        <f t="shared" si="465"/>
        <v>0</v>
      </c>
      <c r="KS68" s="22">
        <f t="shared" si="465"/>
        <v>0</v>
      </c>
      <c r="KT68" s="22">
        <f t="shared" si="465"/>
        <v>0</v>
      </c>
      <c r="KU68" s="22">
        <f t="shared" si="465"/>
        <v>0</v>
      </c>
      <c r="KV68" s="22">
        <f t="shared" ref="KV68:MY68" si="466">+KV37*KV53</f>
        <v>0</v>
      </c>
      <c r="KW68" s="22">
        <f t="shared" si="466"/>
        <v>0</v>
      </c>
      <c r="KX68" s="22">
        <f t="shared" si="466"/>
        <v>0</v>
      </c>
      <c r="KY68" s="22">
        <f t="shared" si="466"/>
        <v>0</v>
      </c>
      <c r="KZ68" s="22">
        <f t="shared" si="466"/>
        <v>0</v>
      </c>
      <c r="LA68" s="22">
        <f t="shared" si="466"/>
        <v>0</v>
      </c>
      <c r="LB68" s="22">
        <f t="shared" si="466"/>
        <v>0</v>
      </c>
      <c r="LC68" s="22">
        <f t="shared" si="466"/>
        <v>0</v>
      </c>
      <c r="LD68" s="22">
        <f t="shared" si="466"/>
        <v>0</v>
      </c>
      <c r="LE68" s="22">
        <f t="shared" si="466"/>
        <v>0</v>
      </c>
      <c r="LF68" s="22">
        <f t="shared" si="466"/>
        <v>0</v>
      </c>
      <c r="LG68" s="22">
        <f t="shared" si="466"/>
        <v>0</v>
      </c>
      <c r="LH68" s="22">
        <f t="shared" si="466"/>
        <v>0</v>
      </c>
      <c r="LI68" s="22">
        <f t="shared" si="466"/>
        <v>0</v>
      </c>
      <c r="LJ68" s="22">
        <f t="shared" si="466"/>
        <v>0</v>
      </c>
      <c r="LK68" s="22">
        <f t="shared" si="466"/>
        <v>0</v>
      </c>
      <c r="LL68" s="22">
        <f t="shared" si="466"/>
        <v>0</v>
      </c>
      <c r="LM68" s="22">
        <f t="shared" si="466"/>
        <v>0</v>
      </c>
      <c r="LN68" s="22">
        <f t="shared" si="466"/>
        <v>0</v>
      </c>
      <c r="LO68" s="22">
        <f t="shared" si="466"/>
        <v>0</v>
      </c>
      <c r="LP68" s="22">
        <f t="shared" si="466"/>
        <v>0</v>
      </c>
      <c r="LQ68" s="22">
        <f t="shared" si="466"/>
        <v>0</v>
      </c>
      <c r="LR68" s="22">
        <f t="shared" si="466"/>
        <v>0</v>
      </c>
      <c r="LS68" s="22">
        <f t="shared" si="466"/>
        <v>0</v>
      </c>
      <c r="LT68" s="22">
        <f t="shared" si="466"/>
        <v>0</v>
      </c>
      <c r="LU68" s="22">
        <f t="shared" si="466"/>
        <v>0</v>
      </c>
      <c r="LV68" s="22">
        <f t="shared" si="466"/>
        <v>0</v>
      </c>
      <c r="LW68" s="22">
        <f t="shared" si="466"/>
        <v>0</v>
      </c>
      <c r="LX68" s="22">
        <f t="shared" si="466"/>
        <v>0</v>
      </c>
      <c r="LY68" s="22">
        <f t="shared" si="466"/>
        <v>0</v>
      </c>
      <c r="LZ68" s="22">
        <f t="shared" si="466"/>
        <v>0</v>
      </c>
      <c r="MA68" s="22">
        <f t="shared" si="466"/>
        <v>0</v>
      </c>
      <c r="MB68" s="22">
        <f t="shared" si="466"/>
        <v>0</v>
      </c>
      <c r="MC68" s="22">
        <f t="shared" si="466"/>
        <v>0</v>
      </c>
      <c r="MD68" s="22">
        <f t="shared" si="466"/>
        <v>0</v>
      </c>
      <c r="ME68" s="22">
        <f t="shared" si="466"/>
        <v>0</v>
      </c>
      <c r="MF68" s="22">
        <f t="shared" si="466"/>
        <v>0</v>
      </c>
      <c r="MG68" s="22">
        <f t="shared" si="466"/>
        <v>0</v>
      </c>
      <c r="MH68" s="22">
        <f t="shared" si="466"/>
        <v>0</v>
      </c>
      <c r="MI68" s="22">
        <f t="shared" si="466"/>
        <v>0</v>
      </c>
      <c r="MJ68" s="22">
        <f t="shared" si="466"/>
        <v>0</v>
      </c>
      <c r="MK68" s="22">
        <f t="shared" si="466"/>
        <v>0</v>
      </c>
      <c r="ML68" s="22">
        <f t="shared" si="466"/>
        <v>0</v>
      </c>
      <c r="MM68" s="22">
        <f t="shared" si="466"/>
        <v>0</v>
      </c>
      <c r="MN68" s="22">
        <f t="shared" si="466"/>
        <v>0</v>
      </c>
      <c r="MO68" s="22">
        <f t="shared" si="466"/>
        <v>0</v>
      </c>
      <c r="MP68" s="22">
        <f t="shared" si="466"/>
        <v>0</v>
      </c>
      <c r="MQ68" s="22">
        <f t="shared" si="466"/>
        <v>0</v>
      </c>
      <c r="MR68" s="22">
        <f t="shared" si="466"/>
        <v>0</v>
      </c>
      <c r="MS68" s="22">
        <f t="shared" si="466"/>
        <v>0</v>
      </c>
      <c r="MT68" s="22">
        <f t="shared" si="466"/>
        <v>0</v>
      </c>
      <c r="MU68" s="22">
        <f t="shared" si="466"/>
        <v>0</v>
      </c>
      <c r="MV68" s="22">
        <f t="shared" si="466"/>
        <v>0</v>
      </c>
      <c r="MW68" s="22">
        <f t="shared" si="466"/>
        <v>0</v>
      </c>
      <c r="MX68" s="22">
        <f t="shared" si="466"/>
        <v>0</v>
      </c>
      <c r="MY68" s="22">
        <f t="shared" si="466"/>
        <v>0</v>
      </c>
    </row>
    <row r="69" spans="1:364" x14ac:dyDescent="0.25">
      <c r="A69" s="175"/>
      <c r="B69" s="78" t="s">
        <v>214</v>
      </c>
      <c r="C69" s="79" t="s">
        <v>213</v>
      </c>
      <c r="D69" s="22">
        <f t="shared" ref="D69:BC69" si="467">+D38*D54</f>
        <v>0</v>
      </c>
      <c r="E69" s="22">
        <f t="shared" si="467"/>
        <v>12.23093925</v>
      </c>
      <c r="F69" s="22">
        <f t="shared" si="467"/>
        <v>12.23093925</v>
      </c>
      <c r="G69" s="22">
        <f t="shared" si="467"/>
        <v>0</v>
      </c>
      <c r="H69" s="22">
        <f t="shared" si="467"/>
        <v>12.23093925</v>
      </c>
      <c r="I69" s="22">
        <f t="shared" si="467"/>
        <v>12.23093925</v>
      </c>
      <c r="J69" s="22">
        <f t="shared" si="467"/>
        <v>0</v>
      </c>
      <c r="K69" s="22">
        <f t="shared" si="467"/>
        <v>12.23093925</v>
      </c>
      <c r="L69" s="22">
        <f t="shared" si="467"/>
        <v>12.23093925</v>
      </c>
      <c r="M69" s="22">
        <f t="shared" si="467"/>
        <v>0</v>
      </c>
      <c r="N69" s="22">
        <f t="shared" si="467"/>
        <v>12.23093925</v>
      </c>
      <c r="O69" s="22">
        <f t="shared" si="467"/>
        <v>12.23093925</v>
      </c>
      <c r="P69" s="22">
        <f t="shared" si="467"/>
        <v>0</v>
      </c>
      <c r="Q69" s="22">
        <f t="shared" si="467"/>
        <v>0</v>
      </c>
      <c r="R69" s="22">
        <f t="shared" si="467"/>
        <v>0</v>
      </c>
      <c r="S69" s="22">
        <f t="shared" si="467"/>
        <v>0</v>
      </c>
      <c r="T69" s="22">
        <f t="shared" si="467"/>
        <v>0</v>
      </c>
      <c r="U69" s="22">
        <f t="shared" si="467"/>
        <v>0</v>
      </c>
      <c r="V69" s="22">
        <f t="shared" si="467"/>
        <v>0</v>
      </c>
      <c r="W69" s="22">
        <f t="shared" si="467"/>
        <v>0</v>
      </c>
      <c r="X69" s="22">
        <f t="shared" si="467"/>
        <v>0</v>
      </c>
      <c r="Y69" s="22">
        <f t="shared" si="467"/>
        <v>0</v>
      </c>
      <c r="Z69" s="22">
        <f t="shared" si="467"/>
        <v>0</v>
      </c>
      <c r="AA69" s="22">
        <f t="shared" si="467"/>
        <v>0</v>
      </c>
      <c r="AB69" s="22">
        <f t="shared" si="467"/>
        <v>0</v>
      </c>
      <c r="AC69" s="22">
        <f t="shared" si="467"/>
        <v>0</v>
      </c>
      <c r="AD69" s="22">
        <f t="shared" si="467"/>
        <v>0</v>
      </c>
      <c r="AE69" s="22">
        <f t="shared" si="467"/>
        <v>0</v>
      </c>
      <c r="AF69" s="22">
        <f t="shared" si="467"/>
        <v>0</v>
      </c>
      <c r="AG69" s="22">
        <f t="shared" si="467"/>
        <v>0</v>
      </c>
      <c r="AH69" s="22">
        <f t="shared" si="467"/>
        <v>0</v>
      </c>
      <c r="AI69" s="22">
        <f t="shared" si="467"/>
        <v>0</v>
      </c>
      <c r="AJ69" s="22">
        <f t="shared" si="467"/>
        <v>0</v>
      </c>
      <c r="AK69" s="22">
        <f t="shared" si="467"/>
        <v>0</v>
      </c>
      <c r="AL69" s="22">
        <f t="shared" si="467"/>
        <v>0</v>
      </c>
      <c r="AM69" s="22">
        <f t="shared" si="467"/>
        <v>0</v>
      </c>
      <c r="AN69" s="22">
        <f t="shared" si="467"/>
        <v>0</v>
      </c>
      <c r="AO69" s="22">
        <f t="shared" si="467"/>
        <v>0</v>
      </c>
      <c r="AP69" s="22">
        <f t="shared" si="467"/>
        <v>0</v>
      </c>
      <c r="AQ69" s="22">
        <f t="shared" si="467"/>
        <v>0</v>
      </c>
      <c r="AR69" s="22">
        <f t="shared" si="467"/>
        <v>0</v>
      </c>
      <c r="AS69" s="22">
        <f t="shared" si="467"/>
        <v>0</v>
      </c>
      <c r="AT69" s="22">
        <f t="shared" si="467"/>
        <v>0</v>
      </c>
      <c r="AU69" s="22">
        <f t="shared" si="467"/>
        <v>0</v>
      </c>
      <c r="AV69" s="22">
        <f t="shared" si="467"/>
        <v>0</v>
      </c>
      <c r="AW69" s="22">
        <f t="shared" si="467"/>
        <v>0</v>
      </c>
      <c r="AX69" s="22">
        <f t="shared" si="467"/>
        <v>0</v>
      </c>
      <c r="AY69" s="22">
        <f t="shared" si="467"/>
        <v>0</v>
      </c>
      <c r="AZ69" s="22">
        <f t="shared" si="467"/>
        <v>0</v>
      </c>
      <c r="BA69" s="22">
        <f t="shared" si="467"/>
        <v>0</v>
      </c>
      <c r="BB69" s="22">
        <f t="shared" si="467"/>
        <v>0</v>
      </c>
      <c r="BC69" s="22">
        <f t="shared" si="467"/>
        <v>0</v>
      </c>
      <c r="BD69" s="22">
        <f t="shared" ref="BD69:DO69" si="468">+BD38*BD54</f>
        <v>0</v>
      </c>
      <c r="BE69" s="22">
        <f t="shared" si="468"/>
        <v>0</v>
      </c>
      <c r="BF69" s="22">
        <f t="shared" si="468"/>
        <v>0</v>
      </c>
      <c r="BG69" s="22">
        <f t="shared" si="468"/>
        <v>0</v>
      </c>
      <c r="BH69" s="22">
        <f t="shared" si="468"/>
        <v>0</v>
      </c>
      <c r="BI69" s="22">
        <f t="shared" si="468"/>
        <v>0</v>
      </c>
      <c r="BJ69" s="22">
        <f t="shared" si="468"/>
        <v>0</v>
      </c>
      <c r="BK69" s="22">
        <f t="shared" si="468"/>
        <v>0</v>
      </c>
      <c r="BL69" s="22">
        <f t="shared" si="468"/>
        <v>0</v>
      </c>
      <c r="BM69" s="22">
        <f t="shared" si="468"/>
        <v>0</v>
      </c>
      <c r="BN69" s="22">
        <f t="shared" si="468"/>
        <v>0</v>
      </c>
      <c r="BO69" s="22">
        <f t="shared" si="468"/>
        <v>0</v>
      </c>
      <c r="BP69" s="22">
        <f t="shared" si="468"/>
        <v>0</v>
      </c>
      <c r="BQ69" s="22">
        <f t="shared" si="468"/>
        <v>0</v>
      </c>
      <c r="BR69" s="22">
        <f t="shared" si="468"/>
        <v>0</v>
      </c>
      <c r="BS69" s="22">
        <f t="shared" si="468"/>
        <v>0</v>
      </c>
      <c r="BT69" s="22">
        <f t="shared" si="468"/>
        <v>0</v>
      </c>
      <c r="BU69" s="22">
        <f t="shared" si="468"/>
        <v>0</v>
      </c>
      <c r="BV69" s="22">
        <f t="shared" si="468"/>
        <v>0</v>
      </c>
      <c r="BW69" s="22">
        <f t="shared" si="468"/>
        <v>0</v>
      </c>
      <c r="BX69" s="22">
        <f t="shared" si="468"/>
        <v>0</v>
      </c>
      <c r="BY69" s="22">
        <f t="shared" si="468"/>
        <v>0</v>
      </c>
      <c r="BZ69" s="22">
        <f t="shared" si="468"/>
        <v>0</v>
      </c>
      <c r="CA69" s="22">
        <f t="shared" si="468"/>
        <v>0</v>
      </c>
      <c r="CB69" s="22">
        <f t="shared" si="468"/>
        <v>0</v>
      </c>
      <c r="CC69" s="22">
        <f t="shared" si="468"/>
        <v>0</v>
      </c>
      <c r="CD69" s="22">
        <f t="shared" si="468"/>
        <v>0</v>
      </c>
      <c r="CE69" s="22">
        <f t="shared" si="468"/>
        <v>0</v>
      </c>
      <c r="CF69" s="22">
        <f t="shared" si="468"/>
        <v>0</v>
      </c>
      <c r="CG69" s="22">
        <f t="shared" si="468"/>
        <v>0</v>
      </c>
      <c r="CH69" s="22">
        <f t="shared" si="468"/>
        <v>0</v>
      </c>
      <c r="CI69" s="22">
        <f t="shared" si="468"/>
        <v>0</v>
      </c>
      <c r="CJ69" s="22">
        <f t="shared" si="468"/>
        <v>0</v>
      </c>
      <c r="CK69" s="22">
        <f t="shared" si="468"/>
        <v>0</v>
      </c>
      <c r="CL69" s="22">
        <f t="shared" si="468"/>
        <v>0</v>
      </c>
      <c r="CM69" s="22">
        <f t="shared" si="468"/>
        <v>0</v>
      </c>
      <c r="CN69" s="22">
        <f t="shared" si="468"/>
        <v>0</v>
      </c>
      <c r="CO69" s="22">
        <f t="shared" si="468"/>
        <v>0</v>
      </c>
      <c r="CP69" s="22">
        <f t="shared" si="468"/>
        <v>0</v>
      </c>
      <c r="CQ69" s="22">
        <f t="shared" si="468"/>
        <v>0</v>
      </c>
      <c r="CR69" s="22">
        <f t="shared" si="468"/>
        <v>0</v>
      </c>
      <c r="CS69" s="22">
        <f t="shared" si="468"/>
        <v>0</v>
      </c>
      <c r="CT69" s="22">
        <f t="shared" si="468"/>
        <v>0</v>
      </c>
      <c r="CU69" s="22">
        <f t="shared" si="468"/>
        <v>0</v>
      </c>
      <c r="CV69" s="22">
        <f t="shared" si="468"/>
        <v>0</v>
      </c>
      <c r="CW69" s="22">
        <f t="shared" si="468"/>
        <v>0</v>
      </c>
      <c r="CX69" s="22">
        <f t="shared" si="468"/>
        <v>0</v>
      </c>
      <c r="CY69" s="22">
        <f t="shared" si="468"/>
        <v>0</v>
      </c>
      <c r="CZ69" s="22">
        <f t="shared" si="468"/>
        <v>0</v>
      </c>
      <c r="DA69" s="22">
        <f t="shared" si="468"/>
        <v>0</v>
      </c>
      <c r="DB69" s="22">
        <f t="shared" si="468"/>
        <v>0</v>
      </c>
      <c r="DC69" s="22">
        <f t="shared" si="468"/>
        <v>0</v>
      </c>
      <c r="DD69" s="22">
        <f t="shared" si="468"/>
        <v>0</v>
      </c>
      <c r="DE69" s="22">
        <f t="shared" si="468"/>
        <v>0</v>
      </c>
      <c r="DF69" s="22">
        <f t="shared" si="468"/>
        <v>0</v>
      </c>
      <c r="DG69" s="22">
        <f t="shared" si="468"/>
        <v>0</v>
      </c>
      <c r="DH69" s="22">
        <f t="shared" si="468"/>
        <v>0</v>
      </c>
      <c r="DI69" s="22">
        <f t="shared" si="468"/>
        <v>0</v>
      </c>
      <c r="DJ69" s="22">
        <f t="shared" si="468"/>
        <v>0</v>
      </c>
      <c r="DK69" s="22">
        <f t="shared" si="468"/>
        <v>0</v>
      </c>
      <c r="DL69" s="22">
        <f t="shared" si="468"/>
        <v>0</v>
      </c>
      <c r="DM69" s="22">
        <f t="shared" si="468"/>
        <v>0</v>
      </c>
      <c r="DN69" s="22">
        <f t="shared" si="468"/>
        <v>0</v>
      </c>
      <c r="DO69" s="22">
        <f t="shared" si="468"/>
        <v>0</v>
      </c>
      <c r="DP69" s="22">
        <f t="shared" ref="DP69:GA69" si="469">+DP38*DP54</f>
        <v>0</v>
      </c>
      <c r="DQ69" s="22">
        <f t="shared" si="469"/>
        <v>0</v>
      </c>
      <c r="DR69" s="22">
        <f t="shared" si="469"/>
        <v>0</v>
      </c>
      <c r="DS69" s="22">
        <f t="shared" si="469"/>
        <v>0</v>
      </c>
      <c r="DT69" s="22">
        <f t="shared" si="469"/>
        <v>0</v>
      </c>
      <c r="DU69" s="22">
        <f t="shared" si="469"/>
        <v>0</v>
      </c>
      <c r="DV69" s="22">
        <f t="shared" si="469"/>
        <v>0</v>
      </c>
      <c r="DW69" s="22">
        <f t="shared" si="469"/>
        <v>0</v>
      </c>
      <c r="DX69" s="22">
        <f t="shared" si="469"/>
        <v>0</v>
      </c>
      <c r="DY69" s="22">
        <f t="shared" si="469"/>
        <v>0</v>
      </c>
      <c r="DZ69" s="22">
        <f t="shared" si="469"/>
        <v>0</v>
      </c>
      <c r="EA69" s="22">
        <f t="shared" si="469"/>
        <v>0</v>
      </c>
      <c r="EB69" s="22">
        <f t="shared" si="469"/>
        <v>0</v>
      </c>
      <c r="EC69" s="22">
        <f t="shared" si="469"/>
        <v>0</v>
      </c>
      <c r="ED69" s="22">
        <f t="shared" si="469"/>
        <v>0</v>
      </c>
      <c r="EE69" s="22">
        <f t="shared" si="469"/>
        <v>0</v>
      </c>
      <c r="EF69" s="22">
        <f t="shared" si="469"/>
        <v>0</v>
      </c>
      <c r="EG69" s="22">
        <f t="shared" si="469"/>
        <v>0</v>
      </c>
      <c r="EH69" s="22">
        <f t="shared" si="469"/>
        <v>0</v>
      </c>
      <c r="EI69" s="22">
        <f t="shared" si="469"/>
        <v>0</v>
      </c>
      <c r="EJ69" s="22">
        <f t="shared" si="469"/>
        <v>0</v>
      </c>
      <c r="EK69" s="22">
        <f t="shared" si="469"/>
        <v>0</v>
      </c>
      <c r="EL69" s="22">
        <f t="shared" si="469"/>
        <v>0</v>
      </c>
      <c r="EM69" s="22">
        <f t="shared" si="469"/>
        <v>0</v>
      </c>
      <c r="EN69" s="22">
        <f t="shared" si="469"/>
        <v>0</v>
      </c>
      <c r="EO69" s="22">
        <f t="shared" si="469"/>
        <v>0</v>
      </c>
      <c r="EP69" s="22">
        <f t="shared" si="469"/>
        <v>0</v>
      </c>
      <c r="EQ69" s="22">
        <f t="shared" si="469"/>
        <v>0</v>
      </c>
      <c r="ER69" s="22">
        <f t="shared" si="469"/>
        <v>0</v>
      </c>
      <c r="ES69" s="22">
        <f t="shared" si="469"/>
        <v>0</v>
      </c>
      <c r="ET69" s="22">
        <f t="shared" si="469"/>
        <v>0</v>
      </c>
      <c r="EU69" s="22">
        <f t="shared" si="469"/>
        <v>0</v>
      </c>
      <c r="EV69" s="22">
        <f t="shared" si="469"/>
        <v>0</v>
      </c>
      <c r="EW69" s="22">
        <f t="shared" si="469"/>
        <v>0</v>
      </c>
      <c r="EX69" s="22">
        <f t="shared" si="469"/>
        <v>0</v>
      </c>
      <c r="EY69" s="22">
        <f t="shared" si="469"/>
        <v>0</v>
      </c>
      <c r="EZ69" s="22">
        <f t="shared" si="469"/>
        <v>0</v>
      </c>
      <c r="FA69" s="22">
        <f t="shared" si="469"/>
        <v>0</v>
      </c>
      <c r="FB69" s="22">
        <f t="shared" si="469"/>
        <v>0</v>
      </c>
      <c r="FC69" s="22">
        <f t="shared" si="469"/>
        <v>0</v>
      </c>
      <c r="FD69" s="22">
        <f t="shared" si="469"/>
        <v>0</v>
      </c>
      <c r="FE69" s="22">
        <f t="shared" si="469"/>
        <v>0</v>
      </c>
      <c r="FF69" s="22">
        <f t="shared" si="469"/>
        <v>0</v>
      </c>
      <c r="FG69" s="22">
        <f t="shared" si="469"/>
        <v>0</v>
      </c>
      <c r="FH69" s="22">
        <f t="shared" si="469"/>
        <v>0</v>
      </c>
      <c r="FI69" s="22">
        <f t="shared" si="469"/>
        <v>0</v>
      </c>
      <c r="FJ69" s="22">
        <f t="shared" si="469"/>
        <v>0</v>
      </c>
      <c r="FK69" s="22">
        <f t="shared" si="469"/>
        <v>0</v>
      </c>
      <c r="FL69" s="22">
        <f t="shared" si="469"/>
        <v>0</v>
      </c>
      <c r="FM69" s="22">
        <f t="shared" si="469"/>
        <v>0</v>
      </c>
      <c r="FN69" s="22">
        <f t="shared" si="469"/>
        <v>0</v>
      </c>
      <c r="FO69" s="22">
        <f t="shared" si="469"/>
        <v>0</v>
      </c>
      <c r="FP69" s="22">
        <f t="shared" si="469"/>
        <v>0</v>
      </c>
      <c r="FQ69" s="22">
        <f t="shared" si="469"/>
        <v>0</v>
      </c>
      <c r="FR69" s="22">
        <f t="shared" si="469"/>
        <v>0</v>
      </c>
      <c r="FS69" s="22">
        <f t="shared" si="469"/>
        <v>0</v>
      </c>
      <c r="FT69" s="22">
        <f t="shared" si="469"/>
        <v>0</v>
      </c>
      <c r="FU69" s="22">
        <f t="shared" si="469"/>
        <v>0</v>
      </c>
      <c r="FV69" s="22">
        <f t="shared" si="469"/>
        <v>0</v>
      </c>
      <c r="FW69" s="22">
        <f t="shared" si="469"/>
        <v>0</v>
      </c>
      <c r="FX69" s="22">
        <f t="shared" si="469"/>
        <v>0</v>
      </c>
      <c r="FY69" s="22">
        <f t="shared" si="469"/>
        <v>0</v>
      </c>
      <c r="FZ69" s="22">
        <f t="shared" si="469"/>
        <v>0</v>
      </c>
      <c r="GA69" s="22">
        <f t="shared" si="469"/>
        <v>0</v>
      </c>
      <c r="GB69" s="22">
        <f t="shared" ref="GB69:II69" si="470">+GB38*GB54</f>
        <v>0</v>
      </c>
      <c r="GC69" s="22">
        <f t="shared" si="470"/>
        <v>0</v>
      </c>
      <c r="GD69" s="22">
        <f t="shared" si="470"/>
        <v>0</v>
      </c>
      <c r="GE69" s="22">
        <f t="shared" si="470"/>
        <v>0</v>
      </c>
      <c r="GF69" s="22">
        <f t="shared" si="470"/>
        <v>0</v>
      </c>
      <c r="GG69" s="22">
        <f t="shared" si="470"/>
        <v>0</v>
      </c>
      <c r="GH69" s="22">
        <f t="shared" si="470"/>
        <v>0</v>
      </c>
      <c r="GI69" s="22">
        <f t="shared" si="470"/>
        <v>0</v>
      </c>
      <c r="GJ69" s="22">
        <f t="shared" si="470"/>
        <v>0</v>
      </c>
      <c r="GK69" s="22">
        <f t="shared" si="470"/>
        <v>0</v>
      </c>
      <c r="GL69" s="22">
        <f t="shared" si="470"/>
        <v>0</v>
      </c>
      <c r="GM69" s="22">
        <f t="shared" si="470"/>
        <v>0</v>
      </c>
      <c r="GN69" s="22">
        <f t="shared" si="470"/>
        <v>0</v>
      </c>
      <c r="GO69" s="22">
        <f t="shared" si="470"/>
        <v>0</v>
      </c>
      <c r="GP69" s="22">
        <f t="shared" si="470"/>
        <v>0</v>
      </c>
      <c r="GQ69" s="22">
        <f t="shared" si="470"/>
        <v>0</v>
      </c>
      <c r="GR69" s="22">
        <f t="shared" si="470"/>
        <v>0</v>
      </c>
      <c r="GS69" s="22">
        <f t="shared" si="470"/>
        <v>0</v>
      </c>
      <c r="GT69" s="22">
        <f t="shared" si="470"/>
        <v>0</v>
      </c>
      <c r="GU69" s="22">
        <f t="shared" si="470"/>
        <v>0</v>
      </c>
      <c r="GV69" s="22">
        <f t="shared" si="470"/>
        <v>0</v>
      </c>
      <c r="GW69" s="22">
        <f t="shared" si="470"/>
        <v>0</v>
      </c>
      <c r="GX69" s="22">
        <f t="shared" si="470"/>
        <v>0</v>
      </c>
      <c r="GY69" s="22">
        <f t="shared" si="470"/>
        <v>0</v>
      </c>
      <c r="GZ69" s="22">
        <f t="shared" si="470"/>
        <v>0</v>
      </c>
      <c r="HA69" s="22">
        <f t="shared" si="470"/>
        <v>0</v>
      </c>
      <c r="HB69" s="22">
        <f t="shared" si="470"/>
        <v>0</v>
      </c>
      <c r="HC69" s="22">
        <f t="shared" si="470"/>
        <v>0</v>
      </c>
      <c r="HD69" s="22">
        <f t="shared" si="470"/>
        <v>0</v>
      </c>
      <c r="HE69" s="22">
        <f t="shared" si="470"/>
        <v>0</v>
      </c>
      <c r="HF69" s="22">
        <f t="shared" si="470"/>
        <v>0</v>
      </c>
      <c r="HG69" s="22">
        <f t="shared" si="470"/>
        <v>0</v>
      </c>
      <c r="HH69" s="22">
        <f t="shared" si="470"/>
        <v>0</v>
      </c>
      <c r="HI69" s="22">
        <f t="shared" si="470"/>
        <v>0</v>
      </c>
      <c r="HJ69" s="22">
        <f t="shared" si="470"/>
        <v>0</v>
      </c>
      <c r="HK69" s="22">
        <f t="shared" si="470"/>
        <v>0</v>
      </c>
      <c r="HL69" s="22">
        <f t="shared" si="470"/>
        <v>0</v>
      </c>
      <c r="HM69" s="22">
        <f t="shared" si="470"/>
        <v>0</v>
      </c>
      <c r="HN69" s="22">
        <f t="shared" si="470"/>
        <v>0</v>
      </c>
      <c r="HO69" s="22">
        <f t="shared" si="470"/>
        <v>0</v>
      </c>
      <c r="HP69" s="22">
        <f t="shared" si="470"/>
        <v>0</v>
      </c>
      <c r="HQ69" s="22">
        <f t="shared" si="470"/>
        <v>0</v>
      </c>
      <c r="HR69" s="22">
        <f t="shared" si="470"/>
        <v>0</v>
      </c>
      <c r="HS69" s="22">
        <f t="shared" si="470"/>
        <v>0</v>
      </c>
      <c r="HT69" s="22">
        <f t="shared" si="470"/>
        <v>0</v>
      </c>
      <c r="HU69" s="22">
        <f t="shared" si="470"/>
        <v>0</v>
      </c>
      <c r="HV69" s="22">
        <f t="shared" si="470"/>
        <v>0</v>
      </c>
      <c r="HW69" s="22">
        <f t="shared" si="470"/>
        <v>0</v>
      </c>
      <c r="HX69" s="22">
        <f t="shared" si="470"/>
        <v>0</v>
      </c>
      <c r="HY69" s="22">
        <f t="shared" si="470"/>
        <v>0</v>
      </c>
      <c r="HZ69" s="22">
        <f t="shared" si="470"/>
        <v>0</v>
      </c>
      <c r="IA69" s="22">
        <f t="shared" si="470"/>
        <v>0</v>
      </c>
      <c r="IB69" s="22">
        <f t="shared" si="470"/>
        <v>0</v>
      </c>
      <c r="IC69" s="22">
        <f t="shared" si="470"/>
        <v>0</v>
      </c>
      <c r="ID69" s="22">
        <f t="shared" si="470"/>
        <v>0</v>
      </c>
      <c r="IE69" s="22">
        <f t="shared" si="470"/>
        <v>0</v>
      </c>
      <c r="IF69" s="22">
        <f t="shared" si="470"/>
        <v>0</v>
      </c>
      <c r="IG69" s="22">
        <f t="shared" si="470"/>
        <v>0</v>
      </c>
      <c r="IH69" s="22">
        <f t="shared" si="470"/>
        <v>0</v>
      </c>
      <c r="II69" s="22">
        <f t="shared" si="470"/>
        <v>0</v>
      </c>
      <c r="IJ69" s="22">
        <f t="shared" ref="IJ69:KU69" si="471">+IJ38*IJ54</f>
        <v>0</v>
      </c>
      <c r="IK69" s="22">
        <f t="shared" si="471"/>
        <v>0</v>
      </c>
      <c r="IL69" s="22">
        <f t="shared" si="471"/>
        <v>0</v>
      </c>
      <c r="IM69" s="22">
        <f t="shared" si="471"/>
        <v>0</v>
      </c>
      <c r="IN69" s="22">
        <f t="shared" si="471"/>
        <v>0</v>
      </c>
      <c r="IO69" s="22">
        <f t="shared" si="471"/>
        <v>0</v>
      </c>
      <c r="IP69" s="22">
        <f t="shared" si="471"/>
        <v>0</v>
      </c>
      <c r="IQ69" s="22">
        <f t="shared" si="471"/>
        <v>0</v>
      </c>
      <c r="IR69" s="22">
        <f t="shared" si="471"/>
        <v>0</v>
      </c>
      <c r="IS69" s="22">
        <f t="shared" si="471"/>
        <v>0</v>
      </c>
      <c r="IT69" s="22">
        <f t="shared" si="471"/>
        <v>0</v>
      </c>
      <c r="IU69" s="22">
        <f t="shared" si="471"/>
        <v>0</v>
      </c>
      <c r="IV69" s="22">
        <f t="shared" si="471"/>
        <v>0</v>
      </c>
      <c r="IW69" s="22">
        <f t="shared" si="471"/>
        <v>0</v>
      </c>
      <c r="IX69" s="22">
        <f t="shared" si="471"/>
        <v>0</v>
      </c>
      <c r="IY69" s="22">
        <f t="shared" si="471"/>
        <v>0</v>
      </c>
      <c r="IZ69" s="22">
        <f t="shared" si="471"/>
        <v>0</v>
      </c>
      <c r="JA69" s="22">
        <f t="shared" si="471"/>
        <v>0</v>
      </c>
      <c r="JB69" s="22">
        <f t="shared" si="471"/>
        <v>0</v>
      </c>
      <c r="JC69" s="22">
        <f t="shared" si="471"/>
        <v>0</v>
      </c>
      <c r="JD69" s="22">
        <f t="shared" si="471"/>
        <v>0</v>
      </c>
      <c r="JE69" s="22">
        <f t="shared" si="471"/>
        <v>0</v>
      </c>
      <c r="JF69" s="22">
        <f t="shared" si="471"/>
        <v>0</v>
      </c>
      <c r="JG69" s="22">
        <f t="shared" si="471"/>
        <v>0</v>
      </c>
      <c r="JH69" s="22">
        <f t="shared" si="471"/>
        <v>0</v>
      </c>
      <c r="JI69" s="22">
        <f t="shared" si="471"/>
        <v>0</v>
      </c>
      <c r="JJ69" s="22">
        <f t="shared" si="471"/>
        <v>0</v>
      </c>
      <c r="JK69" s="22">
        <f t="shared" si="471"/>
        <v>0</v>
      </c>
      <c r="JL69" s="22">
        <f t="shared" si="471"/>
        <v>0</v>
      </c>
      <c r="JM69" s="22">
        <f t="shared" si="471"/>
        <v>0</v>
      </c>
      <c r="JN69" s="22">
        <f t="shared" si="471"/>
        <v>0</v>
      </c>
      <c r="JO69" s="22">
        <f t="shared" si="471"/>
        <v>0</v>
      </c>
      <c r="JP69" s="22">
        <f t="shared" si="471"/>
        <v>0</v>
      </c>
      <c r="JQ69" s="22">
        <f t="shared" si="471"/>
        <v>0</v>
      </c>
      <c r="JR69" s="22">
        <f t="shared" si="471"/>
        <v>0</v>
      </c>
      <c r="JS69" s="22">
        <f t="shared" si="471"/>
        <v>0</v>
      </c>
      <c r="JT69" s="22">
        <f t="shared" si="471"/>
        <v>0</v>
      </c>
      <c r="JU69" s="22">
        <f t="shared" si="471"/>
        <v>0</v>
      </c>
      <c r="JV69" s="22">
        <f t="shared" si="471"/>
        <v>0</v>
      </c>
      <c r="JW69" s="22">
        <f t="shared" si="471"/>
        <v>0</v>
      </c>
      <c r="JX69" s="22">
        <f t="shared" si="471"/>
        <v>0</v>
      </c>
      <c r="JY69" s="22">
        <f t="shared" si="471"/>
        <v>0</v>
      </c>
      <c r="JZ69" s="22">
        <f t="shared" si="471"/>
        <v>0</v>
      </c>
      <c r="KA69" s="22">
        <f t="shared" si="471"/>
        <v>0</v>
      </c>
      <c r="KB69" s="22">
        <f t="shared" si="471"/>
        <v>0</v>
      </c>
      <c r="KC69" s="22">
        <f t="shared" si="471"/>
        <v>0</v>
      </c>
      <c r="KD69" s="22">
        <f t="shared" si="471"/>
        <v>0</v>
      </c>
      <c r="KE69" s="22">
        <f t="shared" si="471"/>
        <v>0</v>
      </c>
      <c r="KF69" s="22">
        <f t="shared" si="471"/>
        <v>0</v>
      </c>
      <c r="KG69" s="22">
        <f t="shared" si="471"/>
        <v>0</v>
      </c>
      <c r="KH69" s="22">
        <f t="shared" si="471"/>
        <v>0</v>
      </c>
      <c r="KI69" s="22">
        <f t="shared" si="471"/>
        <v>0</v>
      </c>
      <c r="KJ69" s="22">
        <f t="shared" si="471"/>
        <v>0</v>
      </c>
      <c r="KK69" s="22">
        <f t="shared" si="471"/>
        <v>0</v>
      </c>
      <c r="KL69" s="22">
        <f t="shared" si="471"/>
        <v>0</v>
      </c>
      <c r="KM69" s="22">
        <f t="shared" si="471"/>
        <v>0</v>
      </c>
      <c r="KN69" s="22">
        <f t="shared" si="471"/>
        <v>0</v>
      </c>
      <c r="KO69" s="22">
        <f t="shared" si="471"/>
        <v>0</v>
      </c>
      <c r="KP69" s="22">
        <f t="shared" si="471"/>
        <v>0</v>
      </c>
      <c r="KQ69" s="22">
        <f t="shared" si="471"/>
        <v>0</v>
      </c>
      <c r="KR69" s="22">
        <f t="shared" si="471"/>
        <v>0</v>
      </c>
      <c r="KS69" s="22">
        <f t="shared" si="471"/>
        <v>0</v>
      </c>
      <c r="KT69" s="22">
        <f t="shared" si="471"/>
        <v>0</v>
      </c>
      <c r="KU69" s="22">
        <f t="shared" si="471"/>
        <v>0</v>
      </c>
      <c r="KV69" s="22">
        <f t="shared" ref="KV69:MY69" si="472">+KV38*KV54</f>
        <v>0</v>
      </c>
      <c r="KW69" s="22">
        <f t="shared" si="472"/>
        <v>0</v>
      </c>
      <c r="KX69" s="22">
        <f t="shared" si="472"/>
        <v>0</v>
      </c>
      <c r="KY69" s="22">
        <f t="shared" si="472"/>
        <v>0</v>
      </c>
      <c r="KZ69" s="22">
        <f t="shared" si="472"/>
        <v>0</v>
      </c>
      <c r="LA69" s="22">
        <f t="shared" si="472"/>
        <v>0</v>
      </c>
      <c r="LB69" s="22">
        <f t="shared" si="472"/>
        <v>0</v>
      </c>
      <c r="LC69" s="22">
        <f t="shared" si="472"/>
        <v>0</v>
      </c>
      <c r="LD69" s="22">
        <f t="shared" si="472"/>
        <v>0</v>
      </c>
      <c r="LE69" s="22">
        <f t="shared" si="472"/>
        <v>0</v>
      </c>
      <c r="LF69" s="22">
        <f t="shared" si="472"/>
        <v>0</v>
      </c>
      <c r="LG69" s="22">
        <f t="shared" si="472"/>
        <v>0</v>
      </c>
      <c r="LH69" s="22">
        <f t="shared" si="472"/>
        <v>0</v>
      </c>
      <c r="LI69" s="22">
        <f t="shared" si="472"/>
        <v>0</v>
      </c>
      <c r="LJ69" s="22">
        <f t="shared" si="472"/>
        <v>0</v>
      </c>
      <c r="LK69" s="22">
        <f t="shared" si="472"/>
        <v>0</v>
      </c>
      <c r="LL69" s="22">
        <f t="shared" si="472"/>
        <v>0</v>
      </c>
      <c r="LM69" s="22">
        <f t="shared" si="472"/>
        <v>0</v>
      </c>
      <c r="LN69" s="22">
        <f t="shared" si="472"/>
        <v>0</v>
      </c>
      <c r="LO69" s="22">
        <f t="shared" si="472"/>
        <v>0</v>
      </c>
      <c r="LP69" s="22">
        <f t="shared" si="472"/>
        <v>0</v>
      </c>
      <c r="LQ69" s="22">
        <f t="shared" si="472"/>
        <v>0</v>
      </c>
      <c r="LR69" s="22">
        <f t="shared" si="472"/>
        <v>0</v>
      </c>
      <c r="LS69" s="22">
        <f t="shared" si="472"/>
        <v>0</v>
      </c>
      <c r="LT69" s="22">
        <f t="shared" si="472"/>
        <v>0</v>
      </c>
      <c r="LU69" s="22">
        <f t="shared" si="472"/>
        <v>0</v>
      </c>
      <c r="LV69" s="22">
        <f t="shared" si="472"/>
        <v>0</v>
      </c>
      <c r="LW69" s="22">
        <f t="shared" si="472"/>
        <v>0</v>
      </c>
      <c r="LX69" s="22">
        <f t="shared" si="472"/>
        <v>0</v>
      </c>
      <c r="LY69" s="22">
        <f t="shared" si="472"/>
        <v>0</v>
      </c>
      <c r="LZ69" s="22">
        <f t="shared" si="472"/>
        <v>0</v>
      </c>
      <c r="MA69" s="22">
        <f t="shared" si="472"/>
        <v>0</v>
      </c>
      <c r="MB69" s="22">
        <f t="shared" si="472"/>
        <v>0</v>
      </c>
      <c r="MC69" s="22">
        <f t="shared" si="472"/>
        <v>0</v>
      </c>
      <c r="MD69" s="22">
        <f t="shared" si="472"/>
        <v>0</v>
      </c>
      <c r="ME69" s="22">
        <f t="shared" si="472"/>
        <v>0</v>
      </c>
      <c r="MF69" s="22">
        <f t="shared" si="472"/>
        <v>0</v>
      </c>
      <c r="MG69" s="22">
        <f t="shared" si="472"/>
        <v>0</v>
      </c>
      <c r="MH69" s="22">
        <f t="shared" si="472"/>
        <v>0</v>
      </c>
      <c r="MI69" s="22">
        <f t="shared" si="472"/>
        <v>0</v>
      </c>
      <c r="MJ69" s="22">
        <f t="shared" si="472"/>
        <v>0</v>
      </c>
      <c r="MK69" s="22">
        <f t="shared" si="472"/>
        <v>0</v>
      </c>
      <c r="ML69" s="22">
        <f t="shared" si="472"/>
        <v>0</v>
      </c>
      <c r="MM69" s="22">
        <f t="shared" si="472"/>
        <v>0</v>
      </c>
      <c r="MN69" s="22">
        <f t="shared" si="472"/>
        <v>0</v>
      </c>
      <c r="MO69" s="22">
        <f t="shared" si="472"/>
        <v>0</v>
      </c>
      <c r="MP69" s="22">
        <f t="shared" si="472"/>
        <v>0</v>
      </c>
      <c r="MQ69" s="22">
        <f t="shared" si="472"/>
        <v>0</v>
      </c>
      <c r="MR69" s="22">
        <f t="shared" si="472"/>
        <v>0</v>
      </c>
      <c r="MS69" s="22">
        <f t="shared" si="472"/>
        <v>0</v>
      </c>
      <c r="MT69" s="22">
        <f t="shared" si="472"/>
        <v>0</v>
      </c>
      <c r="MU69" s="22">
        <f t="shared" si="472"/>
        <v>0</v>
      </c>
      <c r="MV69" s="22">
        <f t="shared" si="472"/>
        <v>0</v>
      </c>
      <c r="MW69" s="22">
        <f t="shared" si="472"/>
        <v>0</v>
      </c>
      <c r="MX69" s="22">
        <f t="shared" si="472"/>
        <v>0</v>
      </c>
      <c r="MY69" s="22">
        <f t="shared" si="472"/>
        <v>0</v>
      </c>
    </row>
    <row r="70" spans="1:364" s="109" customFormat="1" ht="15.75" thickBot="1" x14ac:dyDescent="0.3">
      <c r="A70" s="175"/>
      <c r="B70" s="80" t="s">
        <v>217</v>
      </c>
      <c r="C70" s="81" t="s">
        <v>211</v>
      </c>
      <c r="D70" s="22">
        <f t="shared" ref="D70:BC70" si="473">+D39*D55</f>
        <v>0</v>
      </c>
      <c r="E70" s="22">
        <f t="shared" si="473"/>
        <v>0</v>
      </c>
      <c r="F70" s="22">
        <f t="shared" si="473"/>
        <v>0</v>
      </c>
      <c r="G70" s="22">
        <f t="shared" si="473"/>
        <v>0</v>
      </c>
      <c r="H70" s="22">
        <f t="shared" si="473"/>
        <v>0</v>
      </c>
      <c r="I70" s="22">
        <f t="shared" si="473"/>
        <v>0</v>
      </c>
      <c r="J70" s="22">
        <f t="shared" si="473"/>
        <v>0</v>
      </c>
      <c r="K70" s="22">
        <f t="shared" si="473"/>
        <v>0</v>
      </c>
      <c r="L70" s="22">
        <f t="shared" si="473"/>
        <v>0</v>
      </c>
      <c r="M70" s="22">
        <f t="shared" si="473"/>
        <v>0</v>
      </c>
      <c r="N70" s="22">
        <f t="shared" si="473"/>
        <v>0</v>
      </c>
      <c r="O70" s="22">
        <f t="shared" si="473"/>
        <v>0</v>
      </c>
      <c r="P70" s="22">
        <f t="shared" si="473"/>
        <v>0</v>
      </c>
      <c r="Q70" s="22">
        <f t="shared" si="473"/>
        <v>0</v>
      </c>
      <c r="R70" s="22">
        <f t="shared" si="473"/>
        <v>0</v>
      </c>
      <c r="S70" s="22">
        <f t="shared" si="473"/>
        <v>0</v>
      </c>
      <c r="T70" s="22">
        <f t="shared" si="473"/>
        <v>0</v>
      </c>
      <c r="U70" s="22">
        <f t="shared" si="473"/>
        <v>0</v>
      </c>
      <c r="V70" s="22">
        <f t="shared" si="473"/>
        <v>0</v>
      </c>
      <c r="W70" s="22">
        <f t="shared" si="473"/>
        <v>0</v>
      </c>
      <c r="X70" s="22">
        <f t="shared" si="473"/>
        <v>0</v>
      </c>
      <c r="Y70" s="22">
        <f t="shared" si="473"/>
        <v>0</v>
      </c>
      <c r="Z70" s="22">
        <f t="shared" si="473"/>
        <v>0</v>
      </c>
      <c r="AA70" s="22">
        <f t="shared" si="473"/>
        <v>0</v>
      </c>
      <c r="AB70" s="22">
        <f t="shared" si="473"/>
        <v>0</v>
      </c>
      <c r="AC70" s="22">
        <f t="shared" si="473"/>
        <v>0</v>
      </c>
      <c r="AD70" s="22">
        <f t="shared" si="473"/>
        <v>0</v>
      </c>
      <c r="AE70" s="22">
        <f t="shared" si="473"/>
        <v>0</v>
      </c>
      <c r="AF70" s="22">
        <f t="shared" si="473"/>
        <v>0</v>
      </c>
      <c r="AG70" s="22">
        <f t="shared" si="473"/>
        <v>0</v>
      </c>
      <c r="AH70" s="22">
        <f t="shared" si="473"/>
        <v>0</v>
      </c>
      <c r="AI70" s="22">
        <f t="shared" si="473"/>
        <v>0</v>
      </c>
      <c r="AJ70" s="22">
        <f t="shared" si="473"/>
        <v>0</v>
      </c>
      <c r="AK70" s="22">
        <f t="shared" si="473"/>
        <v>0</v>
      </c>
      <c r="AL70" s="22">
        <f t="shared" si="473"/>
        <v>0</v>
      </c>
      <c r="AM70" s="22">
        <f t="shared" si="473"/>
        <v>0</v>
      </c>
      <c r="AN70" s="22">
        <f t="shared" si="473"/>
        <v>0</v>
      </c>
      <c r="AO70" s="22">
        <f t="shared" si="473"/>
        <v>0</v>
      </c>
      <c r="AP70" s="22">
        <f t="shared" si="473"/>
        <v>0</v>
      </c>
      <c r="AQ70" s="22">
        <f t="shared" si="473"/>
        <v>0</v>
      </c>
      <c r="AR70" s="22">
        <f t="shared" si="473"/>
        <v>0</v>
      </c>
      <c r="AS70" s="22">
        <f t="shared" si="473"/>
        <v>0</v>
      </c>
      <c r="AT70" s="22">
        <f t="shared" si="473"/>
        <v>0</v>
      </c>
      <c r="AU70" s="22">
        <f t="shared" si="473"/>
        <v>0</v>
      </c>
      <c r="AV70" s="22">
        <f t="shared" si="473"/>
        <v>0</v>
      </c>
      <c r="AW70" s="22">
        <f t="shared" si="473"/>
        <v>0</v>
      </c>
      <c r="AX70" s="22">
        <f t="shared" si="473"/>
        <v>0</v>
      </c>
      <c r="AY70" s="22">
        <f t="shared" si="473"/>
        <v>0</v>
      </c>
      <c r="AZ70" s="22">
        <f t="shared" si="473"/>
        <v>0</v>
      </c>
      <c r="BA70" s="22">
        <f t="shared" si="473"/>
        <v>0</v>
      </c>
      <c r="BB70" s="22">
        <f t="shared" si="473"/>
        <v>0</v>
      </c>
      <c r="BC70" s="22">
        <f t="shared" si="473"/>
        <v>0</v>
      </c>
      <c r="BD70" s="22">
        <f t="shared" ref="BD70:DO70" si="474">+BD39*BD55</f>
        <v>0</v>
      </c>
      <c r="BE70" s="22">
        <f t="shared" si="474"/>
        <v>0</v>
      </c>
      <c r="BF70" s="22">
        <f t="shared" si="474"/>
        <v>0</v>
      </c>
      <c r="BG70" s="22">
        <f t="shared" si="474"/>
        <v>0</v>
      </c>
      <c r="BH70" s="22">
        <f t="shared" si="474"/>
        <v>0</v>
      </c>
      <c r="BI70" s="22">
        <f t="shared" si="474"/>
        <v>0</v>
      </c>
      <c r="BJ70" s="22">
        <f t="shared" si="474"/>
        <v>0</v>
      </c>
      <c r="BK70" s="22">
        <f t="shared" si="474"/>
        <v>0</v>
      </c>
      <c r="BL70" s="22">
        <f t="shared" si="474"/>
        <v>0</v>
      </c>
      <c r="BM70" s="22">
        <f t="shared" si="474"/>
        <v>0</v>
      </c>
      <c r="BN70" s="22">
        <f t="shared" si="474"/>
        <v>0</v>
      </c>
      <c r="BO70" s="22">
        <f t="shared" si="474"/>
        <v>0</v>
      </c>
      <c r="BP70" s="22">
        <f t="shared" si="474"/>
        <v>0</v>
      </c>
      <c r="BQ70" s="22">
        <f t="shared" si="474"/>
        <v>0</v>
      </c>
      <c r="BR70" s="22">
        <f t="shared" si="474"/>
        <v>0</v>
      </c>
      <c r="BS70" s="22">
        <f t="shared" si="474"/>
        <v>0</v>
      </c>
      <c r="BT70" s="22">
        <f t="shared" si="474"/>
        <v>0</v>
      </c>
      <c r="BU70" s="22">
        <f t="shared" si="474"/>
        <v>0</v>
      </c>
      <c r="BV70" s="22">
        <f t="shared" si="474"/>
        <v>0</v>
      </c>
      <c r="BW70" s="22">
        <f t="shared" si="474"/>
        <v>0</v>
      </c>
      <c r="BX70" s="22">
        <f t="shared" si="474"/>
        <v>0</v>
      </c>
      <c r="BY70" s="22">
        <f t="shared" si="474"/>
        <v>0</v>
      </c>
      <c r="BZ70" s="22">
        <f t="shared" si="474"/>
        <v>0</v>
      </c>
      <c r="CA70" s="22">
        <f t="shared" si="474"/>
        <v>0</v>
      </c>
      <c r="CB70" s="22">
        <f t="shared" si="474"/>
        <v>0</v>
      </c>
      <c r="CC70" s="22">
        <f t="shared" si="474"/>
        <v>0</v>
      </c>
      <c r="CD70" s="22">
        <f t="shared" si="474"/>
        <v>0</v>
      </c>
      <c r="CE70" s="22">
        <f t="shared" si="474"/>
        <v>0</v>
      </c>
      <c r="CF70" s="22">
        <f t="shared" si="474"/>
        <v>0</v>
      </c>
      <c r="CG70" s="22">
        <f t="shared" si="474"/>
        <v>0</v>
      </c>
      <c r="CH70" s="22">
        <f t="shared" si="474"/>
        <v>0</v>
      </c>
      <c r="CI70" s="22">
        <f t="shared" si="474"/>
        <v>0</v>
      </c>
      <c r="CJ70" s="22">
        <f t="shared" si="474"/>
        <v>0</v>
      </c>
      <c r="CK70" s="22">
        <f t="shared" si="474"/>
        <v>0</v>
      </c>
      <c r="CL70" s="22">
        <f t="shared" si="474"/>
        <v>0</v>
      </c>
      <c r="CM70" s="22">
        <f t="shared" si="474"/>
        <v>0</v>
      </c>
      <c r="CN70" s="22">
        <f t="shared" si="474"/>
        <v>0</v>
      </c>
      <c r="CO70" s="22">
        <f t="shared" si="474"/>
        <v>0</v>
      </c>
      <c r="CP70" s="22">
        <f t="shared" si="474"/>
        <v>0</v>
      </c>
      <c r="CQ70" s="22">
        <f t="shared" si="474"/>
        <v>0</v>
      </c>
      <c r="CR70" s="22">
        <f t="shared" si="474"/>
        <v>0</v>
      </c>
      <c r="CS70" s="22">
        <f t="shared" si="474"/>
        <v>0</v>
      </c>
      <c r="CT70" s="22">
        <f t="shared" si="474"/>
        <v>0</v>
      </c>
      <c r="CU70" s="22">
        <f t="shared" si="474"/>
        <v>0</v>
      </c>
      <c r="CV70" s="22">
        <f t="shared" si="474"/>
        <v>0</v>
      </c>
      <c r="CW70" s="22">
        <f t="shared" si="474"/>
        <v>0</v>
      </c>
      <c r="CX70" s="22">
        <f t="shared" si="474"/>
        <v>0</v>
      </c>
      <c r="CY70" s="22">
        <f t="shared" si="474"/>
        <v>0</v>
      </c>
      <c r="CZ70" s="22">
        <f t="shared" si="474"/>
        <v>0</v>
      </c>
      <c r="DA70" s="22">
        <f t="shared" si="474"/>
        <v>0</v>
      </c>
      <c r="DB70" s="22">
        <f t="shared" si="474"/>
        <v>0</v>
      </c>
      <c r="DC70" s="22">
        <f t="shared" si="474"/>
        <v>0</v>
      </c>
      <c r="DD70" s="22">
        <f t="shared" si="474"/>
        <v>0</v>
      </c>
      <c r="DE70" s="22">
        <f t="shared" si="474"/>
        <v>0</v>
      </c>
      <c r="DF70" s="22">
        <f t="shared" si="474"/>
        <v>0</v>
      </c>
      <c r="DG70" s="22">
        <f t="shared" si="474"/>
        <v>0</v>
      </c>
      <c r="DH70" s="22">
        <f t="shared" si="474"/>
        <v>0</v>
      </c>
      <c r="DI70" s="22">
        <f t="shared" si="474"/>
        <v>0</v>
      </c>
      <c r="DJ70" s="22">
        <f t="shared" si="474"/>
        <v>0</v>
      </c>
      <c r="DK70" s="22">
        <f t="shared" si="474"/>
        <v>0</v>
      </c>
      <c r="DL70" s="22">
        <f t="shared" si="474"/>
        <v>0</v>
      </c>
      <c r="DM70" s="22">
        <f t="shared" si="474"/>
        <v>0</v>
      </c>
      <c r="DN70" s="22">
        <f t="shared" si="474"/>
        <v>0</v>
      </c>
      <c r="DO70" s="22">
        <f t="shared" si="474"/>
        <v>0</v>
      </c>
      <c r="DP70" s="22">
        <f t="shared" ref="DP70:GA70" si="475">+DP39*DP55</f>
        <v>0</v>
      </c>
      <c r="DQ70" s="22">
        <f t="shared" si="475"/>
        <v>0</v>
      </c>
      <c r="DR70" s="22">
        <f t="shared" si="475"/>
        <v>0</v>
      </c>
      <c r="DS70" s="22">
        <f t="shared" si="475"/>
        <v>0</v>
      </c>
      <c r="DT70" s="22">
        <f t="shared" si="475"/>
        <v>0</v>
      </c>
      <c r="DU70" s="22">
        <f t="shared" si="475"/>
        <v>0</v>
      </c>
      <c r="DV70" s="22">
        <f t="shared" si="475"/>
        <v>0</v>
      </c>
      <c r="DW70" s="22">
        <f t="shared" si="475"/>
        <v>0</v>
      </c>
      <c r="DX70" s="22">
        <f t="shared" si="475"/>
        <v>0</v>
      </c>
      <c r="DY70" s="22">
        <f t="shared" si="475"/>
        <v>0</v>
      </c>
      <c r="DZ70" s="22">
        <f t="shared" si="475"/>
        <v>0</v>
      </c>
      <c r="EA70" s="22">
        <f t="shared" si="475"/>
        <v>0</v>
      </c>
      <c r="EB70" s="22">
        <f t="shared" si="475"/>
        <v>0</v>
      </c>
      <c r="EC70" s="22">
        <f t="shared" si="475"/>
        <v>0</v>
      </c>
      <c r="ED70" s="22">
        <f t="shared" si="475"/>
        <v>0</v>
      </c>
      <c r="EE70" s="22">
        <f t="shared" si="475"/>
        <v>0</v>
      </c>
      <c r="EF70" s="22">
        <f t="shared" si="475"/>
        <v>0</v>
      </c>
      <c r="EG70" s="22">
        <f t="shared" si="475"/>
        <v>0</v>
      </c>
      <c r="EH70" s="22">
        <f t="shared" si="475"/>
        <v>0</v>
      </c>
      <c r="EI70" s="22">
        <f t="shared" si="475"/>
        <v>0</v>
      </c>
      <c r="EJ70" s="22">
        <f t="shared" si="475"/>
        <v>0</v>
      </c>
      <c r="EK70" s="22">
        <f t="shared" si="475"/>
        <v>0</v>
      </c>
      <c r="EL70" s="22">
        <f t="shared" si="475"/>
        <v>0</v>
      </c>
      <c r="EM70" s="22">
        <f t="shared" si="475"/>
        <v>0</v>
      </c>
      <c r="EN70" s="22">
        <f t="shared" si="475"/>
        <v>0</v>
      </c>
      <c r="EO70" s="22">
        <f t="shared" si="475"/>
        <v>0</v>
      </c>
      <c r="EP70" s="22">
        <f t="shared" si="475"/>
        <v>0</v>
      </c>
      <c r="EQ70" s="22">
        <f t="shared" si="475"/>
        <v>0</v>
      </c>
      <c r="ER70" s="22">
        <f t="shared" si="475"/>
        <v>0</v>
      </c>
      <c r="ES70" s="22">
        <f t="shared" si="475"/>
        <v>0</v>
      </c>
      <c r="ET70" s="22">
        <f t="shared" si="475"/>
        <v>0</v>
      </c>
      <c r="EU70" s="22">
        <f t="shared" si="475"/>
        <v>0</v>
      </c>
      <c r="EV70" s="22">
        <f t="shared" si="475"/>
        <v>0</v>
      </c>
      <c r="EW70" s="22">
        <f t="shared" si="475"/>
        <v>0</v>
      </c>
      <c r="EX70" s="22">
        <f t="shared" si="475"/>
        <v>0</v>
      </c>
      <c r="EY70" s="22">
        <f t="shared" si="475"/>
        <v>0</v>
      </c>
      <c r="EZ70" s="22">
        <f t="shared" si="475"/>
        <v>0</v>
      </c>
      <c r="FA70" s="22">
        <f t="shared" si="475"/>
        <v>0</v>
      </c>
      <c r="FB70" s="22">
        <f t="shared" si="475"/>
        <v>0</v>
      </c>
      <c r="FC70" s="22">
        <f t="shared" si="475"/>
        <v>0</v>
      </c>
      <c r="FD70" s="22">
        <f t="shared" si="475"/>
        <v>0</v>
      </c>
      <c r="FE70" s="22">
        <f t="shared" si="475"/>
        <v>0</v>
      </c>
      <c r="FF70" s="22">
        <f t="shared" si="475"/>
        <v>0</v>
      </c>
      <c r="FG70" s="22">
        <f t="shared" si="475"/>
        <v>0</v>
      </c>
      <c r="FH70" s="22">
        <f t="shared" si="475"/>
        <v>0</v>
      </c>
      <c r="FI70" s="22">
        <f t="shared" si="475"/>
        <v>0</v>
      </c>
      <c r="FJ70" s="22">
        <f t="shared" si="475"/>
        <v>0</v>
      </c>
      <c r="FK70" s="22">
        <f t="shared" si="475"/>
        <v>0</v>
      </c>
      <c r="FL70" s="22">
        <f t="shared" si="475"/>
        <v>0</v>
      </c>
      <c r="FM70" s="22">
        <f t="shared" si="475"/>
        <v>0</v>
      </c>
      <c r="FN70" s="22">
        <f t="shared" si="475"/>
        <v>0</v>
      </c>
      <c r="FO70" s="22">
        <f t="shared" si="475"/>
        <v>0</v>
      </c>
      <c r="FP70" s="22">
        <f t="shared" si="475"/>
        <v>0</v>
      </c>
      <c r="FQ70" s="22">
        <f t="shared" si="475"/>
        <v>0</v>
      </c>
      <c r="FR70" s="22">
        <f t="shared" si="475"/>
        <v>0</v>
      </c>
      <c r="FS70" s="22">
        <f t="shared" si="475"/>
        <v>0</v>
      </c>
      <c r="FT70" s="22">
        <f t="shared" si="475"/>
        <v>0</v>
      </c>
      <c r="FU70" s="22">
        <f t="shared" si="475"/>
        <v>0</v>
      </c>
      <c r="FV70" s="22">
        <f t="shared" si="475"/>
        <v>0</v>
      </c>
      <c r="FW70" s="22">
        <f t="shared" si="475"/>
        <v>0</v>
      </c>
      <c r="FX70" s="22">
        <f t="shared" si="475"/>
        <v>0</v>
      </c>
      <c r="FY70" s="22">
        <f t="shared" si="475"/>
        <v>0</v>
      </c>
      <c r="FZ70" s="22">
        <f t="shared" si="475"/>
        <v>0</v>
      </c>
      <c r="GA70" s="22">
        <f t="shared" si="475"/>
        <v>0</v>
      </c>
      <c r="GB70" s="22">
        <f t="shared" ref="GB70:II70" si="476">+GB39*GB55</f>
        <v>0</v>
      </c>
      <c r="GC70" s="22">
        <f t="shared" si="476"/>
        <v>0</v>
      </c>
      <c r="GD70" s="22">
        <f t="shared" si="476"/>
        <v>0</v>
      </c>
      <c r="GE70" s="22">
        <f t="shared" si="476"/>
        <v>0</v>
      </c>
      <c r="GF70" s="22">
        <f t="shared" si="476"/>
        <v>0</v>
      </c>
      <c r="GG70" s="22">
        <f t="shared" si="476"/>
        <v>0</v>
      </c>
      <c r="GH70" s="22">
        <f t="shared" si="476"/>
        <v>0</v>
      </c>
      <c r="GI70" s="22">
        <f t="shared" si="476"/>
        <v>0</v>
      </c>
      <c r="GJ70" s="22">
        <f t="shared" si="476"/>
        <v>0</v>
      </c>
      <c r="GK70" s="22">
        <f t="shared" si="476"/>
        <v>0</v>
      </c>
      <c r="GL70" s="22">
        <f t="shared" si="476"/>
        <v>0</v>
      </c>
      <c r="GM70" s="22">
        <f t="shared" si="476"/>
        <v>0</v>
      </c>
      <c r="GN70" s="22">
        <f t="shared" si="476"/>
        <v>0</v>
      </c>
      <c r="GO70" s="22">
        <f t="shared" si="476"/>
        <v>0</v>
      </c>
      <c r="GP70" s="22">
        <f t="shared" si="476"/>
        <v>0</v>
      </c>
      <c r="GQ70" s="22">
        <f t="shared" si="476"/>
        <v>0</v>
      </c>
      <c r="GR70" s="22">
        <f t="shared" si="476"/>
        <v>0</v>
      </c>
      <c r="GS70" s="22">
        <f t="shared" si="476"/>
        <v>0</v>
      </c>
      <c r="GT70" s="22">
        <f t="shared" si="476"/>
        <v>0</v>
      </c>
      <c r="GU70" s="22">
        <f t="shared" si="476"/>
        <v>0</v>
      </c>
      <c r="GV70" s="22">
        <f t="shared" si="476"/>
        <v>0</v>
      </c>
      <c r="GW70" s="22">
        <f t="shared" si="476"/>
        <v>0</v>
      </c>
      <c r="GX70" s="22">
        <f t="shared" si="476"/>
        <v>0</v>
      </c>
      <c r="GY70" s="22">
        <f t="shared" si="476"/>
        <v>0</v>
      </c>
      <c r="GZ70" s="22">
        <f t="shared" si="476"/>
        <v>0</v>
      </c>
      <c r="HA70" s="22">
        <f t="shared" si="476"/>
        <v>0</v>
      </c>
      <c r="HB70" s="22">
        <f t="shared" si="476"/>
        <v>0</v>
      </c>
      <c r="HC70" s="22">
        <f t="shared" si="476"/>
        <v>0</v>
      </c>
      <c r="HD70" s="22">
        <f t="shared" si="476"/>
        <v>0</v>
      </c>
      <c r="HE70" s="22">
        <f t="shared" si="476"/>
        <v>0</v>
      </c>
      <c r="HF70" s="22">
        <f t="shared" si="476"/>
        <v>0</v>
      </c>
      <c r="HG70" s="22">
        <f t="shared" si="476"/>
        <v>0</v>
      </c>
      <c r="HH70" s="22">
        <f t="shared" si="476"/>
        <v>0</v>
      </c>
      <c r="HI70" s="22">
        <f t="shared" si="476"/>
        <v>0</v>
      </c>
      <c r="HJ70" s="22">
        <f t="shared" si="476"/>
        <v>0</v>
      </c>
      <c r="HK70" s="22">
        <f t="shared" si="476"/>
        <v>0</v>
      </c>
      <c r="HL70" s="22">
        <f t="shared" si="476"/>
        <v>0</v>
      </c>
      <c r="HM70" s="22">
        <f t="shared" si="476"/>
        <v>0</v>
      </c>
      <c r="HN70" s="22">
        <f t="shared" si="476"/>
        <v>0</v>
      </c>
      <c r="HO70" s="22">
        <f t="shared" si="476"/>
        <v>0</v>
      </c>
      <c r="HP70" s="22">
        <f t="shared" si="476"/>
        <v>0</v>
      </c>
      <c r="HQ70" s="22">
        <f t="shared" si="476"/>
        <v>0</v>
      </c>
      <c r="HR70" s="22">
        <f t="shared" si="476"/>
        <v>0</v>
      </c>
      <c r="HS70" s="22">
        <f t="shared" si="476"/>
        <v>0</v>
      </c>
      <c r="HT70" s="22">
        <f t="shared" si="476"/>
        <v>0</v>
      </c>
      <c r="HU70" s="22">
        <f t="shared" si="476"/>
        <v>0</v>
      </c>
      <c r="HV70" s="22">
        <f t="shared" si="476"/>
        <v>0</v>
      </c>
      <c r="HW70" s="22">
        <f t="shared" si="476"/>
        <v>0</v>
      </c>
      <c r="HX70" s="22">
        <f t="shared" si="476"/>
        <v>0</v>
      </c>
      <c r="HY70" s="22">
        <f t="shared" si="476"/>
        <v>0</v>
      </c>
      <c r="HZ70" s="22">
        <f t="shared" si="476"/>
        <v>0</v>
      </c>
      <c r="IA70" s="22">
        <f t="shared" si="476"/>
        <v>0</v>
      </c>
      <c r="IB70" s="22">
        <f t="shared" si="476"/>
        <v>0</v>
      </c>
      <c r="IC70" s="22">
        <f t="shared" si="476"/>
        <v>0</v>
      </c>
      <c r="ID70" s="22">
        <f t="shared" si="476"/>
        <v>0</v>
      </c>
      <c r="IE70" s="22">
        <f t="shared" si="476"/>
        <v>0</v>
      </c>
      <c r="IF70" s="22">
        <f t="shared" si="476"/>
        <v>0</v>
      </c>
      <c r="IG70" s="22">
        <f t="shared" si="476"/>
        <v>0</v>
      </c>
      <c r="IH70" s="22">
        <f t="shared" si="476"/>
        <v>0</v>
      </c>
      <c r="II70" s="22">
        <f t="shared" si="476"/>
        <v>0</v>
      </c>
      <c r="IJ70" s="22">
        <f t="shared" ref="IJ70:KU70" si="477">+IJ39*IJ55</f>
        <v>0</v>
      </c>
      <c r="IK70" s="22">
        <f t="shared" si="477"/>
        <v>0</v>
      </c>
      <c r="IL70" s="22">
        <f t="shared" si="477"/>
        <v>0</v>
      </c>
      <c r="IM70" s="22">
        <f t="shared" si="477"/>
        <v>0</v>
      </c>
      <c r="IN70" s="22">
        <f t="shared" si="477"/>
        <v>0</v>
      </c>
      <c r="IO70" s="22">
        <f t="shared" si="477"/>
        <v>0</v>
      </c>
      <c r="IP70" s="22">
        <f t="shared" si="477"/>
        <v>0</v>
      </c>
      <c r="IQ70" s="22">
        <f t="shared" si="477"/>
        <v>0</v>
      </c>
      <c r="IR70" s="22">
        <f t="shared" si="477"/>
        <v>0</v>
      </c>
      <c r="IS70" s="22">
        <f t="shared" si="477"/>
        <v>0</v>
      </c>
      <c r="IT70" s="22">
        <f t="shared" si="477"/>
        <v>0</v>
      </c>
      <c r="IU70" s="22">
        <f t="shared" si="477"/>
        <v>0</v>
      </c>
      <c r="IV70" s="22">
        <f t="shared" si="477"/>
        <v>0</v>
      </c>
      <c r="IW70" s="22">
        <f t="shared" si="477"/>
        <v>0</v>
      </c>
      <c r="IX70" s="22">
        <f t="shared" si="477"/>
        <v>0</v>
      </c>
      <c r="IY70" s="22">
        <f t="shared" si="477"/>
        <v>0</v>
      </c>
      <c r="IZ70" s="22">
        <f t="shared" si="477"/>
        <v>0</v>
      </c>
      <c r="JA70" s="22">
        <f t="shared" si="477"/>
        <v>0</v>
      </c>
      <c r="JB70" s="22">
        <f t="shared" si="477"/>
        <v>0</v>
      </c>
      <c r="JC70" s="22">
        <f t="shared" si="477"/>
        <v>0</v>
      </c>
      <c r="JD70" s="22">
        <f t="shared" si="477"/>
        <v>0</v>
      </c>
      <c r="JE70" s="22">
        <f t="shared" si="477"/>
        <v>0</v>
      </c>
      <c r="JF70" s="22">
        <f t="shared" si="477"/>
        <v>0</v>
      </c>
      <c r="JG70" s="22">
        <f t="shared" si="477"/>
        <v>0</v>
      </c>
      <c r="JH70" s="22">
        <f t="shared" si="477"/>
        <v>0</v>
      </c>
      <c r="JI70" s="22">
        <f t="shared" si="477"/>
        <v>0</v>
      </c>
      <c r="JJ70" s="22">
        <f t="shared" si="477"/>
        <v>0</v>
      </c>
      <c r="JK70" s="22">
        <f t="shared" si="477"/>
        <v>0</v>
      </c>
      <c r="JL70" s="22">
        <f t="shared" si="477"/>
        <v>0</v>
      </c>
      <c r="JM70" s="22">
        <f t="shared" si="477"/>
        <v>0</v>
      </c>
      <c r="JN70" s="22">
        <f t="shared" si="477"/>
        <v>0</v>
      </c>
      <c r="JO70" s="22">
        <f t="shared" si="477"/>
        <v>0</v>
      </c>
      <c r="JP70" s="22">
        <f t="shared" si="477"/>
        <v>0</v>
      </c>
      <c r="JQ70" s="22">
        <f t="shared" si="477"/>
        <v>0</v>
      </c>
      <c r="JR70" s="22">
        <f t="shared" si="477"/>
        <v>0</v>
      </c>
      <c r="JS70" s="22">
        <f t="shared" si="477"/>
        <v>0</v>
      </c>
      <c r="JT70" s="22">
        <f t="shared" si="477"/>
        <v>0</v>
      </c>
      <c r="JU70" s="22">
        <f t="shared" si="477"/>
        <v>0</v>
      </c>
      <c r="JV70" s="22">
        <f t="shared" si="477"/>
        <v>0</v>
      </c>
      <c r="JW70" s="22">
        <f t="shared" si="477"/>
        <v>0</v>
      </c>
      <c r="JX70" s="22">
        <f t="shared" si="477"/>
        <v>0</v>
      </c>
      <c r="JY70" s="22">
        <f t="shared" si="477"/>
        <v>0</v>
      </c>
      <c r="JZ70" s="22">
        <f t="shared" si="477"/>
        <v>0</v>
      </c>
      <c r="KA70" s="22">
        <f t="shared" si="477"/>
        <v>0</v>
      </c>
      <c r="KB70" s="22">
        <f t="shared" si="477"/>
        <v>0</v>
      </c>
      <c r="KC70" s="22">
        <f t="shared" si="477"/>
        <v>0</v>
      </c>
      <c r="KD70" s="22">
        <f t="shared" si="477"/>
        <v>0</v>
      </c>
      <c r="KE70" s="22">
        <f t="shared" si="477"/>
        <v>0</v>
      </c>
      <c r="KF70" s="22">
        <f t="shared" si="477"/>
        <v>0</v>
      </c>
      <c r="KG70" s="22">
        <f t="shared" si="477"/>
        <v>0</v>
      </c>
      <c r="KH70" s="22">
        <f t="shared" si="477"/>
        <v>0</v>
      </c>
      <c r="KI70" s="22">
        <f t="shared" si="477"/>
        <v>0</v>
      </c>
      <c r="KJ70" s="22">
        <f t="shared" si="477"/>
        <v>0</v>
      </c>
      <c r="KK70" s="22">
        <f t="shared" si="477"/>
        <v>0</v>
      </c>
      <c r="KL70" s="22">
        <f t="shared" si="477"/>
        <v>0</v>
      </c>
      <c r="KM70" s="22">
        <f t="shared" si="477"/>
        <v>0</v>
      </c>
      <c r="KN70" s="22">
        <f t="shared" si="477"/>
        <v>0</v>
      </c>
      <c r="KO70" s="22">
        <f t="shared" si="477"/>
        <v>0</v>
      </c>
      <c r="KP70" s="22">
        <f t="shared" si="477"/>
        <v>0</v>
      </c>
      <c r="KQ70" s="22">
        <f t="shared" si="477"/>
        <v>0</v>
      </c>
      <c r="KR70" s="22">
        <f t="shared" si="477"/>
        <v>0</v>
      </c>
      <c r="KS70" s="22">
        <f t="shared" si="477"/>
        <v>0</v>
      </c>
      <c r="KT70" s="22">
        <f t="shared" si="477"/>
        <v>0</v>
      </c>
      <c r="KU70" s="22">
        <f t="shared" si="477"/>
        <v>0</v>
      </c>
      <c r="KV70" s="22">
        <f t="shared" ref="KV70:MY70" si="478">+KV39*KV55</f>
        <v>0</v>
      </c>
      <c r="KW70" s="22">
        <f t="shared" si="478"/>
        <v>0</v>
      </c>
      <c r="KX70" s="22">
        <f t="shared" si="478"/>
        <v>0</v>
      </c>
      <c r="KY70" s="22">
        <f t="shared" si="478"/>
        <v>0</v>
      </c>
      <c r="KZ70" s="22">
        <f t="shared" si="478"/>
        <v>0</v>
      </c>
      <c r="LA70" s="22">
        <f t="shared" si="478"/>
        <v>0</v>
      </c>
      <c r="LB70" s="22">
        <f t="shared" si="478"/>
        <v>0</v>
      </c>
      <c r="LC70" s="22">
        <f t="shared" si="478"/>
        <v>0</v>
      </c>
      <c r="LD70" s="22">
        <f t="shared" si="478"/>
        <v>0</v>
      </c>
      <c r="LE70" s="22">
        <f t="shared" si="478"/>
        <v>0</v>
      </c>
      <c r="LF70" s="22">
        <f t="shared" si="478"/>
        <v>0</v>
      </c>
      <c r="LG70" s="22">
        <f t="shared" si="478"/>
        <v>0</v>
      </c>
      <c r="LH70" s="22">
        <f t="shared" si="478"/>
        <v>0</v>
      </c>
      <c r="LI70" s="22">
        <f t="shared" si="478"/>
        <v>0</v>
      </c>
      <c r="LJ70" s="22">
        <f t="shared" si="478"/>
        <v>0</v>
      </c>
      <c r="LK70" s="22">
        <f t="shared" si="478"/>
        <v>0</v>
      </c>
      <c r="LL70" s="22">
        <f t="shared" si="478"/>
        <v>0</v>
      </c>
      <c r="LM70" s="22">
        <f t="shared" si="478"/>
        <v>0</v>
      </c>
      <c r="LN70" s="22">
        <f t="shared" si="478"/>
        <v>0</v>
      </c>
      <c r="LO70" s="22">
        <f t="shared" si="478"/>
        <v>0</v>
      </c>
      <c r="LP70" s="22">
        <f t="shared" si="478"/>
        <v>0</v>
      </c>
      <c r="LQ70" s="22">
        <f t="shared" si="478"/>
        <v>0</v>
      </c>
      <c r="LR70" s="22">
        <f t="shared" si="478"/>
        <v>0</v>
      </c>
      <c r="LS70" s="22">
        <f t="shared" si="478"/>
        <v>0</v>
      </c>
      <c r="LT70" s="22">
        <f t="shared" si="478"/>
        <v>0</v>
      </c>
      <c r="LU70" s="22">
        <f t="shared" si="478"/>
        <v>0</v>
      </c>
      <c r="LV70" s="22">
        <f t="shared" si="478"/>
        <v>0</v>
      </c>
      <c r="LW70" s="22">
        <f t="shared" si="478"/>
        <v>0</v>
      </c>
      <c r="LX70" s="22">
        <f t="shared" si="478"/>
        <v>0</v>
      </c>
      <c r="LY70" s="22">
        <f t="shared" si="478"/>
        <v>0</v>
      </c>
      <c r="LZ70" s="22">
        <f t="shared" si="478"/>
        <v>0</v>
      </c>
      <c r="MA70" s="22">
        <f t="shared" si="478"/>
        <v>0</v>
      </c>
      <c r="MB70" s="22">
        <f t="shared" si="478"/>
        <v>0</v>
      </c>
      <c r="MC70" s="22">
        <f t="shared" si="478"/>
        <v>0</v>
      </c>
      <c r="MD70" s="22">
        <f t="shared" si="478"/>
        <v>0</v>
      </c>
      <c r="ME70" s="22">
        <f t="shared" si="478"/>
        <v>0</v>
      </c>
      <c r="MF70" s="22">
        <f t="shared" si="478"/>
        <v>0</v>
      </c>
      <c r="MG70" s="22">
        <f t="shared" si="478"/>
        <v>0</v>
      </c>
      <c r="MH70" s="22">
        <f t="shared" si="478"/>
        <v>0</v>
      </c>
      <c r="MI70" s="22">
        <f t="shared" si="478"/>
        <v>0</v>
      </c>
      <c r="MJ70" s="22">
        <f t="shared" si="478"/>
        <v>0</v>
      </c>
      <c r="MK70" s="22">
        <f t="shared" si="478"/>
        <v>0</v>
      </c>
      <c r="ML70" s="22">
        <f t="shared" si="478"/>
        <v>0</v>
      </c>
      <c r="MM70" s="22">
        <f t="shared" si="478"/>
        <v>0</v>
      </c>
      <c r="MN70" s="22">
        <f t="shared" si="478"/>
        <v>0</v>
      </c>
      <c r="MO70" s="22">
        <f t="shared" si="478"/>
        <v>0</v>
      </c>
      <c r="MP70" s="22">
        <f t="shared" si="478"/>
        <v>0</v>
      </c>
      <c r="MQ70" s="22">
        <f t="shared" si="478"/>
        <v>0</v>
      </c>
      <c r="MR70" s="22">
        <f t="shared" si="478"/>
        <v>0</v>
      </c>
      <c r="MS70" s="22">
        <f t="shared" si="478"/>
        <v>0</v>
      </c>
      <c r="MT70" s="22">
        <f t="shared" si="478"/>
        <v>0</v>
      </c>
      <c r="MU70" s="22">
        <f t="shared" si="478"/>
        <v>0</v>
      </c>
      <c r="MV70" s="22">
        <f t="shared" si="478"/>
        <v>0</v>
      </c>
      <c r="MW70" s="22">
        <f t="shared" si="478"/>
        <v>0</v>
      </c>
      <c r="MX70" s="22">
        <f t="shared" si="478"/>
        <v>0</v>
      </c>
      <c r="MY70" s="22">
        <f t="shared" si="478"/>
        <v>0</v>
      </c>
    </row>
    <row r="71" spans="1:364" x14ac:dyDescent="0.25">
      <c r="A71" s="175"/>
      <c r="B71" s="83" t="s">
        <v>155</v>
      </c>
      <c r="C71" s="84"/>
      <c r="D71" s="117">
        <f t="shared" ref="D71:AQ71" si="479">+SUM(D59:D70)</f>
        <v>0</v>
      </c>
      <c r="E71" s="117">
        <f t="shared" si="479"/>
        <v>12.23093925</v>
      </c>
      <c r="F71" s="117">
        <f t="shared" si="479"/>
        <v>12.23093925</v>
      </c>
      <c r="G71" s="117">
        <f t="shared" si="479"/>
        <v>0</v>
      </c>
      <c r="H71" s="117">
        <f t="shared" si="479"/>
        <v>12.23093925</v>
      </c>
      <c r="I71" s="117">
        <f t="shared" si="479"/>
        <v>12.23093925</v>
      </c>
      <c r="J71" s="117">
        <f t="shared" si="479"/>
        <v>0</v>
      </c>
      <c r="K71" s="117">
        <f t="shared" si="479"/>
        <v>12.23093925</v>
      </c>
      <c r="L71" s="117">
        <f t="shared" si="479"/>
        <v>12.23093925</v>
      </c>
      <c r="M71" s="117">
        <f t="shared" si="479"/>
        <v>0</v>
      </c>
      <c r="N71" s="117">
        <f t="shared" si="479"/>
        <v>12.23093925</v>
      </c>
      <c r="O71" s="117">
        <f t="shared" si="479"/>
        <v>12.23093925</v>
      </c>
      <c r="P71" s="117">
        <f t="shared" si="479"/>
        <v>0</v>
      </c>
      <c r="Q71" s="117">
        <f t="shared" si="479"/>
        <v>0</v>
      </c>
      <c r="R71" s="117">
        <f t="shared" si="479"/>
        <v>0</v>
      </c>
      <c r="S71" s="117">
        <f t="shared" si="479"/>
        <v>0</v>
      </c>
      <c r="T71" s="117">
        <f t="shared" si="479"/>
        <v>0</v>
      </c>
      <c r="U71" s="117">
        <f t="shared" si="479"/>
        <v>0</v>
      </c>
      <c r="V71" s="117">
        <f t="shared" si="479"/>
        <v>0</v>
      </c>
      <c r="W71" s="117">
        <f t="shared" si="479"/>
        <v>0</v>
      </c>
      <c r="X71" s="117">
        <f t="shared" si="479"/>
        <v>0</v>
      </c>
      <c r="Y71" s="117">
        <f t="shared" si="479"/>
        <v>0</v>
      </c>
      <c r="Z71" s="117">
        <f t="shared" si="479"/>
        <v>0</v>
      </c>
      <c r="AA71" s="117">
        <f t="shared" si="479"/>
        <v>0</v>
      </c>
      <c r="AB71" s="117">
        <f t="shared" si="479"/>
        <v>0</v>
      </c>
      <c r="AC71" s="117">
        <f t="shared" si="479"/>
        <v>0</v>
      </c>
      <c r="AD71" s="117">
        <f t="shared" si="479"/>
        <v>0</v>
      </c>
      <c r="AE71" s="117">
        <f t="shared" si="479"/>
        <v>0</v>
      </c>
      <c r="AF71" s="117">
        <f t="shared" si="479"/>
        <v>0</v>
      </c>
      <c r="AG71" s="117">
        <f t="shared" si="479"/>
        <v>0</v>
      </c>
      <c r="AH71" s="117">
        <f t="shared" si="479"/>
        <v>0</v>
      </c>
      <c r="AI71" s="117">
        <f t="shared" si="479"/>
        <v>0</v>
      </c>
      <c r="AJ71" s="117">
        <f t="shared" si="479"/>
        <v>0</v>
      </c>
      <c r="AK71" s="117">
        <f t="shared" si="479"/>
        <v>0</v>
      </c>
      <c r="AL71" s="117">
        <f t="shared" si="479"/>
        <v>0</v>
      </c>
      <c r="AM71" s="117">
        <f t="shared" si="479"/>
        <v>0</v>
      </c>
      <c r="AN71" s="117">
        <f t="shared" si="479"/>
        <v>0</v>
      </c>
      <c r="AO71" s="117">
        <f t="shared" si="479"/>
        <v>0</v>
      </c>
      <c r="AP71" s="117">
        <f t="shared" si="479"/>
        <v>0</v>
      </c>
      <c r="AQ71" s="117">
        <f t="shared" si="479"/>
        <v>0</v>
      </c>
      <c r="AR71" s="117">
        <f t="shared" ref="AR71:DC71" si="480">+SUM(AR59:AR70)</f>
        <v>0</v>
      </c>
      <c r="AS71" s="117">
        <f t="shared" si="480"/>
        <v>0</v>
      </c>
      <c r="AT71" s="117">
        <f t="shared" si="480"/>
        <v>0</v>
      </c>
      <c r="AU71" s="117">
        <f t="shared" si="480"/>
        <v>0</v>
      </c>
      <c r="AV71" s="117">
        <f t="shared" si="480"/>
        <v>0</v>
      </c>
      <c r="AW71" s="117">
        <f t="shared" si="480"/>
        <v>0</v>
      </c>
      <c r="AX71" s="117">
        <f t="shared" si="480"/>
        <v>0</v>
      </c>
      <c r="AY71" s="117">
        <f t="shared" si="480"/>
        <v>0</v>
      </c>
      <c r="AZ71" s="117">
        <f t="shared" si="480"/>
        <v>0</v>
      </c>
      <c r="BA71" s="117">
        <f t="shared" si="480"/>
        <v>0</v>
      </c>
      <c r="BB71" s="117">
        <f t="shared" si="480"/>
        <v>0</v>
      </c>
      <c r="BC71" s="117">
        <f t="shared" si="480"/>
        <v>0</v>
      </c>
      <c r="BD71" s="117">
        <f t="shared" si="480"/>
        <v>0</v>
      </c>
      <c r="BE71" s="117">
        <f t="shared" si="480"/>
        <v>0</v>
      </c>
      <c r="BF71" s="117">
        <f t="shared" si="480"/>
        <v>0</v>
      </c>
      <c r="BG71" s="117">
        <f t="shared" si="480"/>
        <v>0</v>
      </c>
      <c r="BH71" s="117">
        <f t="shared" si="480"/>
        <v>0</v>
      </c>
      <c r="BI71" s="117">
        <f t="shared" si="480"/>
        <v>0</v>
      </c>
      <c r="BJ71" s="117">
        <f t="shared" si="480"/>
        <v>0</v>
      </c>
      <c r="BK71" s="117">
        <f t="shared" si="480"/>
        <v>0</v>
      </c>
      <c r="BL71" s="117">
        <f t="shared" si="480"/>
        <v>0</v>
      </c>
      <c r="BM71" s="117">
        <f t="shared" si="480"/>
        <v>0</v>
      </c>
      <c r="BN71" s="117">
        <f t="shared" si="480"/>
        <v>0</v>
      </c>
      <c r="BO71" s="117">
        <f t="shared" si="480"/>
        <v>0</v>
      </c>
      <c r="BP71" s="117">
        <f t="shared" si="480"/>
        <v>0</v>
      </c>
      <c r="BQ71" s="117">
        <f t="shared" si="480"/>
        <v>0</v>
      </c>
      <c r="BR71" s="117">
        <f t="shared" si="480"/>
        <v>0</v>
      </c>
      <c r="BS71" s="117">
        <f t="shared" si="480"/>
        <v>0</v>
      </c>
      <c r="BT71" s="117">
        <f t="shared" si="480"/>
        <v>0</v>
      </c>
      <c r="BU71" s="117">
        <f t="shared" si="480"/>
        <v>0</v>
      </c>
      <c r="BV71" s="117">
        <f t="shared" si="480"/>
        <v>0</v>
      </c>
      <c r="BW71" s="117">
        <f t="shared" si="480"/>
        <v>0</v>
      </c>
      <c r="BX71" s="117">
        <f t="shared" si="480"/>
        <v>0</v>
      </c>
      <c r="BY71" s="117">
        <f t="shared" si="480"/>
        <v>0</v>
      </c>
      <c r="BZ71" s="117">
        <f t="shared" si="480"/>
        <v>0</v>
      </c>
      <c r="CA71" s="117">
        <f t="shared" si="480"/>
        <v>0</v>
      </c>
      <c r="CB71" s="117">
        <f t="shared" si="480"/>
        <v>0</v>
      </c>
      <c r="CC71" s="117">
        <f t="shared" si="480"/>
        <v>0</v>
      </c>
      <c r="CD71" s="117">
        <f t="shared" si="480"/>
        <v>0</v>
      </c>
      <c r="CE71" s="117">
        <f t="shared" si="480"/>
        <v>0</v>
      </c>
      <c r="CF71" s="117">
        <f t="shared" si="480"/>
        <v>0</v>
      </c>
      <c r="CG71" s="117">
        <f t="shared" si="480"/>
        <v>0</v>
      </c>
      <c r="CH71" s="117">
        <f t="shared" si="480"/>
        <v>0</v>
      </c>
      <c r="CI71" s="117">
        <f t="shared" si="480"/>
        <v>0</v>
      </c>
      <c r="CJ71" s="117">
        <f t="shared" si="480"/>
        <v>0</v>
      </c>
      <c r="CK71" s="117">
        <f t="shared" si="480"/>
        <v>0</v>
      </c>
      <c r="CL71" s="117">
        <f t="shared" si="480"/>
        <v>0</v>
      </c>
      <c r="CM71" s="117">
        <f t="shared" si="480"/>
        <v>0</v>
      </c>
      <c r="CN71" s="117">
        <f t="shared" si="480"/>
        <v>0</v>
      </c>
      <c r="CO71" s="117">
        <f t="shared" si="480"/>
        <v>0</v>
      </c>
      <c r="CP71" s="117">
        <f t="shared" si="480"/>
        <v>0</v>
      </c>
      <c r="CQ71" s="117">
        <f t="shared" si="480"/>
        <v>0</v>
      </c>
      <c r="CR71" s="117">
        <f t="shared" si="480"/>
        <v>0</v>
      </c>
      <c r="CS71" s="117">
        <f t="shared" si="480"/>
        <v>0</v>
      </c>
      <c r="CT71" s="117">
        <f t="shared" si="480"/>
        <v>0</v>
      </c>
      <c r="CU71" s="117">
        <f t="shared" si="480"/>
        <v>0</v>
      </c>
      <c r="CV71" s="117">
        <f t="shared" si="480"/>
        <v>0</v>
      </c>
      <c r="CW71" s="117">
        <f t="shared" si="480"/>
        <v>0</v>
      </c>
      <c r="CX71" s="117">
        <f t="shared" si="480"/>
        <v>0</v>
      </c>
      <c r="CY71" s="117">
        <f t="shared" si="480"/>
        <v>0</v>
      </c>
      <c r="CZ71" s="117">
        <f t="shared" si="480"/>
        <v>0</v>
      </c>
      <c r="DA71" s="117">
        <f t="shared" si="480"/>
        <v>0</v>
      </c>
      <c r="DB71" s="117">
        <f t="shared" si="480"/>
        <v>0</v>
      </c>
      <c r="DC71" s="117">
        <f t="shared" si="480"/>
        <v>0</v>
      </c>
      <c r="DD71" s="117">
        <f t="shared" ref="DD71:FO71" si="481">+SUM(DD59:DD70)</f>
        <v>0</v>
      </c>
      <c r="DE71" s="117">
        <f t="shared" si="481"/>
        <v>0</v>
      </c>
      <c r="DF71" s="117">
        <f t="shared" si="481"/>
        <v>0</v>
      </c>
      <c r="DG71" s="117">
        <f t="shared" si="481"/>
        <v>0</v>
      </c>
      <c r="DH71" s="117">
        <f t="shared" si="481"/>
        <v>0</v>
      </c>
      <c r="DI71" s="117">
        <f t="shared" si="481"/>
        <v>0</v>
      </c>
      <c r="DJ71" s="117">
        <f t="shared" si="481"/>
        <v>0</v>
      </c>
      <c r="DK71" s="117">
        <f t="shared" si="481"/>
        <v>0</v>
      </c>
      <c r="DL71" s="117">
        <f t="shared" si="481"/>
        <v>0</v>
      </c>
      <c r="DM71" s="117">
        <f t="shared" si="481"/>
        <v>0</v>
      </c>
      <c r="DN71" s="117">
        <f t="shared" si="481"/>
        <v>0</v>
      </c>
      <c r="DO71" s="117">
        <f t="shared" si="481"/>
        <v>0</v>
      </c>
      <c r="DP71" s="117">
        <f t="shared" si="481"/>
        <v>0</v>
      </c>
      <c r="DQ71" s="117">
        <f t="shared" si="481"/>
        <v>0</v>
      </c>
      <c r="DR71" s="117">
        <f t="shared" si="481"/>
        <v>0</v>
      </c>
      <c r="DS71" s="117">
        <f t="shared" si="481"/>
        <v>0</v>
      </c>
      <c r="DT71" s="117">
        <f t="shared" si="481"/>
        <v>0</v>
      </c>
      <c r="DU71" s="117">
        <f t="shared" si="481"/>
        <v>0</v>
      </c>
      <c r="DV71" s="117">
        <f t="shared" si="481"/>
        <v>0</v>
      </c>
      <c r="DW71" s="117">
        <f t="shared" si="481"/>
        <v>0</v>
      </c>
      <c r="DX71" s="117">
        <f t="shared" si="481"/>
        <v>0</v>
      </c>
      <c r="DY71" s="117">
        <f t="shared" si="481"/>
        <v>0</v>
      </c>
      <c r="DZ71" s="117">
        <f t="shared" si="481"/>
        <v>0</v>
      </c>
      <c r="EA71" s="117">
        <f t="shared" si="481"/>
        <v>0</v>
      </c>
      <c r="EB71" s="117">
        <f t="shared" si="481"/>
        <v>0</v>
      </c>
      <c r="EC71" s="117">
        <f t="shared" si="481"/>
        <v>0</v>
      </c>
      <c r="ED71" s="117">
        <f t="shared" si="481"/>
        <v>0</v>
      </c>
      <c r="EE71" s="117">
        <f t="shared" si="481"/>
        <v>0</v>
      </c>
      <c r="EF71" s="117">
        <f t="shared" si="481"/>
        <v>0</v>
      </c>
      <c r="EG71" s="117">
        <f t="shared" si="481"/>
        <v>0</v>
      </c>
      <c r="EH71" s="117">
        <f t="shared" si="481"/>
        <v>0</v>
      </c>
      <c r="EI71" s="117">
        <f t="shared" si="481"/>
        <v>0</v>
      </c>
      <c r="EJ71" s="117">
        <f t="shared" si="481"/>
        <v>0</v>
      </c>
      <c r="EK71" s="117">
        <f t="shared" si="481"/>
        <v>0</v>
      </c>
      <c r="EL71" s="117">
        <f t="shared" si="481"/>
        <v>0</v>
      </c>
      <c r="EM71" s="117">
        <f t="shared" si="481"/>
        <v>0</v>
      </c>
      <c r="EN71" s="117">
        <f t="shared" si="481"/>
        <v>0</v>
      </c>
      <c r="EO71" s="117">
        <f t="shared" si="481"/>
        <v>0</v>
      </c>
      <c r="EP71" s="117">
        <f t="shared" si="481"/>
        <v>0</v>
      </c>
      <c r="EQ71" s="117">
        <f t="shared" si="481"/>
        <v>0</v>
      </c>
      <c r="ER71" s="117">
        <f t="shared" si="481"/>
        <v>0</v>
      </c>
      <c r="ES71" s="117">
        <f t="shared" si="481"/>
        <v>0</v>
      </c>
      <c r="ET71" s="117">
        <f t="shared" si="481"/>
        <v>0</v>
      </c>
      <c r="EU71" s="117">
        <f t="shared" si="481"/>
        <v>0</v>
      </c>
      <c r="EV71" s="117">
        <f t="shared" si="481"/>
        <v>0</v>
      </c>
      <c r="EW71" s="117">
        <f t="shared" si="481"/>
        <v>0</v>
      </c>
      <c r="EX71" s="117">
        <f t="shared" si="481"/>
        <v>0</v>
      </c>
      <c r="EY71" s="117">
        <f t="shared" si="481"/>
        <v>0</v>
      </c>
      <c r="EZ71" s="117">
        <f t="shared" si="481"/>
        <v>0</v>
      </c>
      <c r="FA71" s="117">
        <f t="shared" si="481"/>
        <v>0</v>
      </c>
      <c r="FB71" s="117">
        <f t="shared" si="481"/>
        <v>0</v>
      </c>
      <c r="FC71" s="117">
        <f t="shared" si="481"/>
        <v>0</v>
      </c>
      <c r="FD71" s="117">
        <f t="shared" si="481"/>
        <v>0</v>
      </c>
      <c r="FE71" s="117">
        <f t="shared" si="481"/>
        <v>0</v>
      </c>
      <c r="FF71" s="117">
        <f t="shared" si="481"/>
        <v>0</v>
      </c>
      <c r="FG71" s="117">
        <f t="shared" si="481"/>
        <v>0</v>
      </c>
      <c r="FH71" s="117">
        <f t="shared" si="481"/>
        <v>0</v>
      </c>
      <c r="FI71" s="117">
        <f t="shared" si="481"/>
        <v>0</v>
      </c>
      <c r="FJ71" s="117">
        <f t="shared" si="481"/>
        <v>0</v>
      </c>
      <c r="FK71" s="117">
        <f t="shared" si="481"/>
        <v>0</v>
      </c>
      <c r="FL71" s="117">
        <f t="shared" si="481"/>
        <v>0</v>
      </c>
      <c r="FM71" s="117">
        <f t="shared" si="481"/>
        <v>0</v>
      </c>
      <c r="FN71" s="117">
        <f t="shared" si="481"/>
        <v>0</v>
      </c>
      <c r="FO71" s="117">
        <f t="shared" si="481"/>
        <v>0</v>
      </c>
      <c r="FP71" s="117">
        <f t="shared" ref="FP71:IA71" si="482">+SUM(FP59:FP70)</f>
        <v>0</v>
      </c>
      <c r="FQ71" s="117">
        <f t="shared" si="482"/>
        <v>0</v>
      </c>
      <c r="FR71" s="117">
        <f t="shared" si="482"/>
        <v>0</v>
      </c>
      <c r="FS71" s="117">
        <f t="shared" si="482"/>
        <v>0</v>
      </c>
      <c r="FT71" s="117">
        <f t="shared" si="482"/>
        <v>0</v>
      </c>
      <c r="FU71" s="117">
        <f t="shared" si="482"/>
        <v>0</v>
      </c>
      <c r="FV71" s="117">
        <f t="shared" si="482"/>
        <v>0</v>
      </c>
      <c r="FW71" s="117">
        <f t="shared" si="482"/>
        <v>0</v>
      </c>
      <c r="FX71" s="117">
        <f t="shared" si="482"/>
        <v>0</v>
      </c>
      <c r="FY71" s="117">
        <f t="shared" si="482"/>
        <v>0</v>
      </c>
      <c r="FZ71" s="117">
        <f t="shared" si="482"/>
        <v>0</v>
      </c>
      <c r="GA71" s="117">
        <f t="shared" si="482"/>
        <v>0</v>
      </c>
      <c r="GB71" s="117">
        <f t="shared" si="482"/>
        <v>0</v>
      </c>
      <c r="GC71" s="117">
        <f t="shared" si="482"/>
        <v>0</v>
      </c>
      <c r="GD71" s="117">
        <f t="shared" si="482"/>
        <v>0</v>
      </c>
      <c r="GE71" s="117">
        <f t="shared" si="482"/>
        <v>0</v>
      </c>
      <c r="GF71" s="117">
        <f t="shared" si="482"/>
        <v>0</v>
      </c>
      <c r="GG71" s="117">
        <f t="shared" si="482"/>
        <v>0</v>
      </c>
      <c r="GH71" s="117">
        <f t="shared" si="482"/>
        <v>0</v>
      </c>
      <c r="GI71" s="117">
        <f t="shared" si="482"/>
        <v>0</v>
      </c>
      <c r="GJ71" s="117">
        <f t="shared" si="482"/>
        <v>0</v>
      </c>
      <c r="GK71" s="117">
        <f t="shared" si="482"/>
        <v>0</v>
      </c>
      <c r="GL71" s="117">
        <f t="shared" si="482"/>
        <v>0</v>
      </c>
      <c r="GM71" s="117">
        <f t="shared" si="482"/>
        <v>0</v>
      </c>
      <c r="GN71" s="117">
        <f t="shared" si="482"/>
        <v>0</v>
      </c>
      <c r="GO71" s="117">
        <f t="shared" si="482"/>
        <v>0</v>
      </c>
      <c r="GP71" s="117">
        <f t="shared" si="482"/>
        <v>0</v>
      </c>
      <c r="GQ71" s="117">
        <f t="shared" si="482"/>
        <v>0</v>
      </c>
      <c r="GR71" s="117">
        <f t="shared" si="482"/>
        <v>0</v>
      </c>
      <c r="GS71" s="117">
        <f t="shared" si="482"/>
        <v>0</v>
      </c>
      <c r="GT71" s="117">
        <f t="shared" si="482"/>
        <v>0</v>
      </c>
      <c r="GU71" s="117">
        <f t="shared" si="482"/>
        <v>0</v>
      </c>
      <c r="GV71" s="117">
        <f t="shared" si="482"/>
        <v>0</v>
      </c>
      <c r="GW71" s="117">
        <f t="shared" si="482"/>
        <v>0</v>
      </c>
      <c r="GX71" s="117">
        <f t="shared" si="482"/>
        <v>0</v>
      </c>
      <c r="GY71" s="117">
        <f t="shared" si="482"/>
        <v>0</v>
      </c>
      <c r="GZ71" s="117">
        <f t="shared" si="482"/>
        <v>0</v>
      </c>
      <c r="HA71" s="117">
        <f t="shared" si="482"/>
        <v>0</v>
      </c>
      <c r="HB71" s="117">
        <f t="shared" si="482"/>
        <v>0</v>
      </c>
      <c r="HC71" s="117">
        <f t="shared" si="482"/>
        <v>0</v>
      </c>
      <c r="HD71" s="117">
        <f t="shared" si="482"/>
        <v>0</v>
      </c>
      <c r="HE71" s="117">
        <f t="shared" si="482"/>
        <v>0</v>
      </c>
      <c r="HF71" s="117">
        <f t="shared" si="482"/>
        <v>0</v>
      </c>
      <c r="HG71" s="117">
        <f t="shared" si="482"/>
        <v>0</v>
      </c>
      <c r="HH71" s="117">
        <f t="shared" si="482"/>
        <v>0</v>
      </c>
      <c r="HI71" s="117">
        <f t="shared" si="482"/>
        <v>0</v>
      </c>
      <c r="HJ71" s="117">
        <f t="shared" si="482"/>
        <v>0</v>
      </c>
      <c r="HK71" s="117">
        <f t="shared" si="482"/>
        <v>0</v>
      </c>
      <c r="HL71" s="117">
        <f t="shared" si="482"/>
        <v>0</v>
      </c>
      <c r="HM71" s="117">
        <f t="shared" si="482"/>
        <v>0</v>
      </c>
      <c r="HN71" s="117">
        <f t="shared" si="482"/>
        <v>0</v>
      </c>
      <c r="HO71" s="117">
        <f t="shared" si="482"/>
        <v>0</v>
      </c>
      <c r="HP71" s="117">
        <f t="shared" si="482"/>
        <v>0</v>
      </c>
      <c r="HQ71" s="117">
        <f t="shared" si="482"/>
        <v>0</v>
      </c>
      <c r="HR71" s="117">
        <f t="shared" si="482"/>
        <v>0</v>
      </c>
      <c r="HS71" s="117">
        <f t="shared" si="482"/>
        <v>0</v>
      </c>
      <c r="HT71" s="117">
        <f t="shared" si="482"/>
        <v>0</v>
      </c>
      <c r="HU71" s="117">
        <f t="shared" si="482"/>
        <v>0</v>
      </c>
      <c r="HV71" s="117">
        <f t="shared" si="482"/>
        <v>0</v>
      </c>
      <c r="HW71" s="117">
        <f t="shared" si="482"/>
        <v>0</v>
      </c>
      <c r="HX71" s="117">
        <f t="shared" si="482"/>
        <v>0</v>
      </c>
      <c r="HY71" s="117">
        <f t="shared" si="482"/>
        <v>0</v>
      </c>
      <c r="HZ71" s="117">
        <f t="shared" si="482"/>
        <v>0</v>
      </c>
      <c r="IA71" s="117">
        <f t="shared" si="482"/>
        <v>0</v>
      </c>
      <c r="IB71" s="117">
        <f t="shared" ref="IB71:II71" si="483">+SUM(IB59:IB70)</f>
        <v>0</v>
      </c>
      <c r="IC71" s="117">
        <f t="shared" si="483"/>
        <v>0</v>
      </c>
      <c r="ID71" s="117">
        <f t="shared" si="483"/>
        <v>0</v>
      </c>
      <c r="IE71" s="117">
        <f t="shared" si="483"/>
        <v>0</v>
      </c>
      <c r="IF71" s="117">
        <f t="shared" si="483"/>
        <v>0</v>
      </c>
      <c r="IG71" s="117">
        <f t="shared" si="483"/>
        <v>0</v>
      </c>
      <c r="IH71" s="117">
        <f t="shared" si="483"/>
        <v>0</v>
      </c>
      <c r="II71" s="117">
        <f t="shared" si="483"/>
        <v>0</v>
      </c>
      <c r="IJ71" s="117">
        <f t="shared" ref="IJ71:KU71" si="484">+SUM(IJ59:IJ70)</f>
        <v>0</v>
      </c>
      <c r="IK71" s="117">
        <f t="shared" si="484"/>
        <v>0</v>
      </c>
      <c r="IL71" s="117">
        <f t="shared" si="484"/>
        <v>0</v>
      </c>
      <c r="IM71" s="117">
        <f t="shared" si="484"/>
        <v>0</v>
      </c>
      <c r="IN71" s="117">
        <f t="shared" si="484"/>
        <v>0</v>
      </c>
      <c r="IO71" s="117">
        <f t="shared" si="484"/>
        <v>0</v>
      </c>
      <c r="IP71" s="117">
        <f t="shared" si="484"/>
        <v>0</v>
      </c>
      <c r="IQ71" s="117">
        <f t="shared" si="484"/>
        <v>0</v>
      </c>
      <c r="IR71" s="117">
        <f t="shared" si="484"/>
        <v>0</v>
      </c>
      <c r="IS71" s="117">
        <f t="shared" si="484"/>
        <v>0</v>
      </c>
      <c r="IT71" s="117">
        <f t="shared" si="484"/>
        <v>0</v>
      </c>
      <c r="IU71" s="117">
        <f t="shared" si="484"/>
        <v>0</v>
      </c>
      <c r="IV71" s="117">
        <f t="shared" si="484"/>
        <v>0</v>
      </c>
      <c r="IW71" s="117">
        <f t="shared" si="484"/>
        <v>0</v>
      </c>
      <c r="IX71" s="117">
        <f t="shared" si="484"/>
        <v>0</v>
      </c>
      <c r="IY71" s="117">
        <f t="shared" si="484"/>
        <v>0</v>
      </c>
      <c r="IZ71" s="117">
        <f t="shared" si="484"/>
        <v>0</v>
      </c>
      <c r="JA71" s="117">
        <f t="shared" si="484"/>
        <v>0</v>
      </c>
      <c r="JB71" s="117">
        <f t="shared" si="484"/>
        <v>0</v>
      </c>
      <c r="JC71" s="117">
        <f t="shared" si="484"/>
        <v>0</v>
      </c>
      <c r="JD71" s="117">
        <f t="shared" si="484"/>
        <v>0</v>
      </c>
      <c r="JE71" s="117">
        <f t="shared" si="484"/>
        <v>0</v>
      </c>
      <c r="JF71" s="117">
        <f t="shared" si="484"/>
        <v>0</v>
      </c>
      <c r="JG71" s="117">
        <f t="shared" si="484"/>
        <v>0</v>
      </c>
      <c r="JH71" s="117">
        <f t="shared" si="484"/>
        <v>0</v>
      </c>
      <c r="JI71" s="117">
        <f t="shared" si="484"/>
        <v>0</v>
      </c>
      <c r="JJ71" s="117">
        <f t="shared" si="484"/>
        <v>0</v>
      </c>
      <c r="JK71" s="117">
        <f t="shared" si="484"/>
        <v>0</v>
      </c>
      <c r="JL71" s="117">
        <f t="shared" si="484"/>
        <v>0</v>
      </c>
      <c r="JM71" s="117">
        <f t="shared" si="484"/>
        <v>0</v>
      </c>
      <c r="JN71" s="117">
        <f t="shared" si="484"/>
        <v>0</v>
      </c>
      <c r="JO71" s="117">
        <f t="shared" si="484"/>
        <v>0</v>
      </c>
      <c r="JP71" s="117">
        <f t="shared" si="484"/>
        <v>0</v>
      </c>
      <c r="JQ71" s="117">
        <f t="shared" si="484"/>
        <v>0</v>
      </c>
      <c r="JR71" s="117">
        <f t="shared" si="484"/>
        <v>0</v>
      </c>
      <c r="JS71" s="117">
        <f t="shared" si="484"/>
        <v>0</v>
      </c>
      <c r="JT71" s="117">
        <f t="shared" si="484"/>
        <v>0</v>
      </c>
      <c r="JU71" s="117">
        <f t="shared" si="484"/>
        <v>0</v>
      </c>
      <c r="JV71" s="117">
        <f t="shared" si="484"/>
        <v>0</v>
      </c>
      <c r="JW71" s="117">
        <f t="shared" si="484"/>
        <v>0</v>
      </c>
      <c r="JX71" s="117">
        <f t="shared" si="484"/>
        <v>0</v>
      </c>
      <c r="JY71" s="117">
        <f t="shared" si="484"/>
        <v>0</v>
      </c>
      <c r="JZ71" s="117">
        <f t="shared" si="484"/>
        <v>0</v>
      </c>
      <c r="KA71" s="117">
        <f t="shared" si="484"/>
        <v>0</v>
      </c>
      <c r="KB71" s="117">
        <f t="shared" si="484"/>
        <v>0</v>
      </c>
      <c r="KC71" s="117">
        <f t="shared" si="484"/>
        <v>0</v>
      </c>
      <c r="KD71" s="117">
        <f t="shared" si="484"/>
        <v>0</v>
      </c>
      <c r="KE71" s="117">
        <f t="shared" si="484"/>
        <v>0</v>
      </c>
      <c r="KF71" s="117">
        <f t="shared" si="484"/>
        <v>0</v>
      </c>
      <c r="KG71" s="117">
        <f t="shared" si="484"/>
        <v>0</v>
      </c>
      <c r="KH71" s="117">
        <f t="shared" si="484"/>
        <v>0</v>
      </c>
      <c r="KI71" s="117">
        <f t="shared" si="484"/>
        <v>0</v>
      </c>
      <c r="KJ71" s="117">
        <f t="shared" si="484"/>
        <v>0</v>
      </c>
      <c r="KK71" s="117">
        <f t="shared" si="484"/>
        <v>0</v>
      </c>
      <c r="KL71" s="117">
        <f t="shared" si="484"/>
        <v>0</v>
      </c>
      <c r="KM71" s="117">
        <f t="shared" si="484"/>
        <v>0</v>
      </c>
      <c r="KN71" s="117">
        <f t="shared" si="484"/>
        <v>0</v>
      </c>
      <c r="KO71" s="117">
        <f t="shared" si="484"/>
        <v>0</v>
      </c>
      <c r="KP71" s="117">
        <f t="shared" si="484"/>
        <v>0</v>
      </c>
      <c r="KQ71" s="117">
        <f t="shared" si="484"/>
        <v>0</v>
      </c>
      <c r="KR71" s="117">
        <f t="shared" si="484"/>
        <v>0</v>
      </c>
      <c r="KS71" s="117">
        <f t="shared" si="484"/>
        <v>0</v>
      </c>
      <c r="KT71" s="117">
        <f t="shared" si="484"/>
        <v>0</v>
      </c>
      <c r="KU71" s="117">
        <f t="shared" si="484"/>
        <v>0</v>
      </c>
      <c r="KV71" s="117">
        <f t="shared" ref="KV71:MY71" si="485">+SUM(KV59:KV70)</f>
        <v>0</v>
      </c>
      <c r="KW71" s="117">
        <f t="shared" si="485"/>
        <v>0</v>
      </c>
      <c r="KX71" s="117">
        <f t="shared" si="485"/>
        <v>0</v>
      </c>
      <c r="KY71" s="117">
        <f t="shared" si="485"/>
        <v>0</v>
      </c>
      <c r="KZ71" s="117">
        <f t="shared" si="485"/>
        <v>0</v>
      </c>
      <c r="LA71" s="117">
        <f t="shared" si="485"/>
        <v>0</v>
      </c>
      <c r="LB71" s="117">
        <f t="shared" si="485"/>
        <v>0</v>
      </c>
      <c r="LC71" s="117">
        <f t="shared" si="485"/>
        <v>0</v>
      </c>
      <c r="LD71" s="117">
        <f t="shared" si="485"/>
        <v>0</v>
      </c>
      <c r="LE71" s="117">
        <f t="shared" si="485"/>
        <v>0</v>
      </c>
      <c r="LF71" s="117">
        <f t="shared" si="485"/>
        <v>0</v>
      </c>
      <c r="LG71" s="117">
        <f t="shared" si="485"/>
        <v>0</v>
      </c>
      <c r="LH71" s="117">
        <f t="shared" si="485"/>
        <v>0</v>
      </c>
      <c r="LI71" s="117">
        <f t="shared" si="485"/>
        <v>0</v>
      </c>
      <c r="LJ71" s="117">
        <f t="shared" si="485"/>
        <v>0</v>
      </c>
      <c r="LK71" s="117">
        <f t="shared" si="485"/>
        <v>0</v>
      </c>
      <c r="LL71" s="117">
        <f t="shared" si="485"/>
        <v>0</v>
      </c>
      <c r="LM71" s="117">
        <f t="shared" si="485"/>
        <v>0</v>
      </c>
      <c r="LN71" s="117">
        <f t="shared" si="485"/>
        <v>0</v>
      </c>
      <c r="LO71" s="117">
        <f t="shared" si="485"/>
        <v>0</v>
      </c>
      <c r="LP71" s="117">
        <f t="shared" si="485"/>
        <v>0</v>
      </c>
      <c r="LQ71" s="117">
        <f t="shared" si="485"/>
        <v>0</v>
      </c>
      <c r="LR71" s="117">
        <f t="shared" si="485"/>
        <v>0</v>
      </c>
      <c r="LS71" s="117">
        <f t="shared" si="485"/>
        <v>0</v>
      </c>
      <c r="LT71" s="117">
        <f t="shared" si="485"/>
        <v>0</v>
      </c>
      <c r="LU71" s="117">
        <f t="shared" si="485"/>
        <v>0</v>
      </c>
      <c r="LV71" s="117">
        <f t="shared" si="485"/>
        <v>0</v>
      </c>
      <c r="LW71" s="117">
        <f t="shared" si="485"/>
        <v>0</v>
      </c>
      <c r="LX71" s="117">
        <f t="shared" si="485"/>
        <v>0</v>
      </c>
      <c r="LY71" s="117">
        <f t="shared" si="485"/>
        <v>0</v>
      </c>
      <c r="LZ71" s="117">
        <f t="shared" si="485"/>
        <v>0</v>
      </c>
      <c r="MA71" s="117">
        <f t="shared" si="485"/>
        <v>0</v>
      </c>
      <c r="MB71" s="117">
        <f t="shared" si="485"/>
        <v>0</v>
      </c>
      <c r="MC71" s="117">
        <f t="shared" si="485"/>
        <v>0</v>
      </c>
      <c r="MD71" s="117">
        <f t="shared" si="485"/>
        <v>0</v>
      </c>
      <c r="ME71" s="117">
        <f t="shared" si="485"/>
        <v>0</v>
      </c>
      <c r="MF71" s="117">
        <f t="shared" si="485"/>
        <v>0</v>
      </c>
      <c r="MG71" s="117">
        <f t="shared" si="485"/>
        <v>0</v>
      </c>
      <c r="MH71" s="117">
        <f t="shared" si="485"/>
        <v>0</v>
      </c>
      <c r="MI71" s="117">
        <f t="shared" si="485"/>
        <v>0</v>
      </c>
      <c r="MJ71" s="117">
        <f t="shared" si="485"/>
        <v>0</v>
      </c>
      <c r="MK71" s="117">
        <f t="shared" si="485"/>
        <v>0</v>
      </c>
      <c r="ML71" s="117">
        <f t="shared" si="485"/>
        <v>0</v>
      </c>
      <c r="MM71" s="117">
        <f t="shared" si="485"/>
        <v>0</v>
      </c>
      <c r="MN71" s="117">
        <f t="shared" si="485"/>
        <v>0</v>
      </c>
      <c r="MO71" s="117">
        <f t="shared" si="485"/>
        <v>0</v>
      </c>
      <c r="MP71" s="117">
        <f t="shared" si="485"/>
        <v>0</v>
      </c>
      <c r="MQ71" s="117">
        <f t="shared" si="485"/>
        <v>0</v>
      </c>
      <c r="MR71" s="117">
        <f t="shared" si="485"/>
        <v>0</v>
      </c>
      <c r="MS71" s="117">
        <f t="shared" si="485"/>
        <v>0</v>
      </c>
      <c r="MT71" s="117">
        <f t="shared" si="485"/>
        <v>0</v>
      </c>
      <c r="MU71" s="117">
        <f t="shared" si="485"/>
        <v>0</v>
      </c>
      <c r="MV71" s="117">
        <f t="shared" si="485"/>
        <v>0</v>
      </c>
      <c r="MW71" s="117">
        <f t="shared" si="485"/>
        <v>0</v>
      </c>
      <c r="MX71" s="117">
        <f t="shared" si="485"/>
        <v>0</v>
      </c>
      <c r="MY71" s="117">
        <f t="shared" si="485"/>
        <v>0</v>
      </c>
    </row>
    <row r="72" spans="1:364" x14ac:dyDescent="0.25">
      <c r="A72" s="1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c r="FD72" s="8"/>
      <c r="FE72" s="8"/>
      <c r="FF72" s="8"/>
      <c r="FG72" s="8"/>
      <c r="FH72" s="8"/>
      <c r="FI72" s="8"/>
      <c r="FJ72" s="8"/>
      <c r="FK72" s="8"/>
      <c r="FL72" s="8"/>
      <c r="FM72" s="8"/>
      <c r="FN72" s="8"/>
      <c r="FO72" s="8"/>
      <c r="FP72" s="8"/>
      <c r="FQ72" s="8"/>
      <c r="FR72" s="8"/>
      <c r="FS72" s="8"/>
      <c r="FT72" s="8"/>
      <c r="FU72" s="8"/>
      <c r="FV72" s="8"/>
      <c r="FW72" s="8"/>
      <c r="FX72" s="8"/>
      <c r="FY72" s="8"/>
      <c r="FZ72" s="8"/>
      <c r="GA72" s="8"/>
      <c r="GB72" s="8"/>
      <c r="GC72" s="8"/>
      <c r="GD72" s="8"/>
      <c r="GE72" s="8"/>
      <c r="GF72" s="8"/>
      <c r="GG72" s="8"/>
      <c r="GH72" s="8"/>
      <c r="GI72" s="8"/>
      <c r="GJ72" s="8"/>
      <c r="GK72" s="8"/>
      <c r="GL72" s="8"/>
      <c r="GM72" s="8"/>
      <c r="GN72" s="8"/>
      <c r="GO72" s="8"/>
      <c r="GP72" s="8"/>
      <c r="GQ72" s="8"/>
      <c r="GR72" s="8"/>
      <c r="GS72" s="8"/>
      <c r="GT72" s="8"/>
      <c r="GU72" s="8"/>
      <c r="GV72" s="8"/>
      <c r="GW72" s="8"/>
      <c r="GX72" s="8"/>
      <c r="GY72" s="8"/>
      <c r="GZ72" s="8"/>
      <c r="HA72" s="8"/>
      <c r="HB72" s="8"/>
      <c r="HC72" s="8"/>
      <c r="HD72" s="8"/>
      <c r="HE72" s="8"/>
      <c r="HF72" s="8"/>
      <c r="HG72" s="8"/>
      <c r="HH72" s="8"/>
      <c r="HI72" s="8"/>
      <c r="HJ72" s="8"/>
      <c r="HK72" s="8"/>
      <c r="HL72" s="8"/>
      <c r="HM72" s="8"/>
      <c r="HN72" s="8"/>
      <c r="HO72" s="8"/>
      <c r="HP72" s="8"/>
      <c r="HQ72" s="8"/>
      <c r="HR72" s="8"/>
      <c r="HS72" s="8"/>
      <c r="HT72" s="8"/>
      <c r="HU72" s="8"/>
      <c r="HV72" s="8"/>
      <c r="HW72" s="8"/>
      <c r="HX72" s="8"/>
      <c r="HY72" s="8"/>
      <c r="HZ72" s="8"/>
      <c r="IA72" s="8"/>
      <c r="IB72" s="8"/>
      <c r="IC72" s="8"/>
      <c r="ID72" s="8"/>
      <c r="IE72" s="8"/>
      <c r="IF72" s="8"/>
      <c r="IG72" s="8"/>
      <c r="IH72" s="8"/>
      <c r="II72" s="8"/>
      <c r="IJ72" s="8"/>
      <c r="IK72" s="8"/>
      <c r="IL72" s="8"/>
      <c r="IM72" s="8"/>
      <c r="IN72" s="8"/>
      <c r="IO72" s="8"/>
      <c r="IP72" s="8"/>
      <c r="IQ72" s="8"/>
      <c r="IR72" s="8"/>
      <c r="IS72" s="8"/>
      <c r="IT72" s="8"/>
      <c r="IU72" s="8"/>
      <c r="IV72" s="8"/>
      <c r="IW72" s="8"/>
      <c r="IX72" s="8"/>
      <c r="IY72" s="8"/>
      <c r="IZ72" s="8"/>
      <c r="JA72" s="8"/>
      <c r="JB72" s="8"/>
      <c r="JC72" s="8"/>
      <c r="JD72" s="8"/>
      <c r="JE72" s="8"/>
      <c r="JF72" s="8"/>
      <c r="JG72" s="8"/>
      <c r="JH72" s="8"/>
      <c r="JI72" s="8"/>
      <c r="JJ72" s="8"/>
      <c r="JK72" s="8"/>
      <c r="JL72" s="8"/>
      <c r="JM72" s="8"/>
      <c r="JN72" s="8"/>
      <c r="JO72" s="8"/>
      <c r="JP72" s="8"/>
      <c r="JQ72" s="8"/>
      <c r="JR72" s="8"/>
      <c r="JS72" s="8"/>
      <c r="JT72" s="8"/>
      <c r="JU72" s="8"/>
      <c r="JV72" s="8"/>
      <c r="JW72" s="8"/>
      <c r="JX72" s="8"/>
      <c r="JY72" s="8"/>
      <c r="JZ72" s="8"/>
      <c r="KA72" s="8"/>
      <c r="KB72" s="8"/>
      <c r="KC72" s="8"/>
      <c r="KD72" s="8"/>
      <c r="KE72" s="8"/>
      <c r="KF72" s="8"/>
      <c r="KG72" s="8"/>
      <c r="KH72" s="8"/>
      <c r="KI72" s="8"/>
      <c r="KJ72" s="8"/>
      <c r="KK72" s="8"/>
      <c r="KL72" s="8"/>
      <c r="KM72" s="8"/>
      <c r="KN72" s="8"/>
      <c r="KO72" s="8"/>
      <c r="KP72" s="8"/>
      <c r="KQ72" s="8"/>
      <c r="KR72" s="8"/>
      <c r="KS72" s="8"/>
      <c r="KT72" s="8"/>
      <c r="KU72" s="8"/>
      <c r="KV72" s="8"/>
      <c r="KW72" s="8"/>
      <c r="KX72" s="8"/>
      <c r="KY72" s="8"/>
      <c r="KZ72" s="8"/>
      <c r="LA72" s="8"/>
      <c r="LB72" s="8"/>
      <c r="LC72" s="8"/>
      <c r="LD72" s="8"/>
      <c r="LE72" s="8"/>
      <c r="LF72" s="8"/>
      <c r="LG72" s="8"/>
      <c r="LH72" s="8"/>
      <c r="LI72" s="8"/>
      <c r="LJ72" s="8"/>
      <c r="LK72" s="8"/>
      <c r="LL72" s="8"/>
      <c r="LM72" s="8"/>
      <c r="LN72" s="8"/>
      <c r="LO72" s="8"/>
      <c r="LP72" s="8"/>
      <c r="LQ72" s="8"/>
      <c r="LR72" s="8"/>
      <c r="LS72" s="8"/>
      <c r="LT72" s="8"/>
      <c r="LU72" s="8"/>
      <c r="LV72" s="8"/>
      <c r="LW72" s="8"/>
      <c r="LX72" s="8"/>
      <c r="LY72" s="8"/>
      <c r="LZ72" s="8"/>
      <c r="MA72" s="8"/>
      <c r="MB72" s="8"/>
      <c r="MC72" s="8"/>
      <c r="MD72" s="8"/>
      <c r="ME72" s="8"/>
      <c r="MF72" s="8"/>
      <c r="MG72" s="8"/>
      <c r="MH72" s="8"/>
      <c r="MI72" s="8"/>
      <c r="MJ72" s="8"/>
      <c r="MK72" s="8"/>
      <c r="ML72" s="8"/>
      <c r="MM72" s="8"/>
      <c r="MN72" s="8"/>
      <c r="MO72" s="8"/>
      <c r="MP72" s="8"/>
      <c r="MQ72" s="8"/>
      <c r="MR72" s="8"/>
      <c r="MS72" s="8"/>
      <c r="MT72" s="8"/>
      <c r="MU72" s="8"/>
      <c r="MV72" s="8"/>
      <c r="MW72" s="8"/>
      <c r="MX72" s="8"/>
      <c r="MY72" s="8"/>
    </row>
    <row r="73" spans="1:364" x14ac:dyDescent="0.25">
      <c r="A73" s="1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c r="FD73" s="8"/>
      <c r="FE73" s="8"/>
      <c r="FF73" s="8"/>
      <c r="FG73" s="8"/>
      <c r="FH73" s="8"/>
      <c r="FI73" s="8"/>
      <c r="FJ73" s="8"/>
      <c r="FK73" s="8"/>
      <c r="FL73" s="8"/>
      <c r="FM73" s="8"/>
      <c r="FN73" s="8"/>
      <c r="FO73" s="8"/>
      <c r="FP73" s="8"/>
      <c r="FQ73" s="8"/>
      <c r="FR73" s="8"/>
      <c r="FS73" s="8"/>
      <c r="FT73" s="8"/>
      <c r="FU73" s="8"/>
      <c r="FV73" s="8"/>
      <c r="FW73" s="8"/>
      <c r="FX73" s="8"/>
      <c r="FY73" s="8"/>
      <c r="FZ73" s="8"/>
      <c r="GA73" s="8"/>
      <c r="GB73" s="8"/>
      <c r="GC73" s="8"/>
      <c r="GD73" s="8"/>
      <c r="GE73" s="8"/>
      <c r="GF73" s="8"/>
      <c r="GG73" s="8"/>
      <c r="GH73" s="8"/>
      <c r="GI73" s="8"/>
      <c r="GJ73" s="8"/>
      <c r="GK73" s="8"/>
      <c r="GL73" s="8"/>
      <c r="GM73" s="8"/>
      <c r="GN73" s="8"/>
      <c r="GO73" s="8"/>
      <c r="GP73" s="8"/>
      <c r="GQ73" s="8"/>
      <c r="GR73" s="8"/>
      <c r="GS73" s="8"/>
      <c r="GT73" s="8"/>
      <c r="GU73" s="8"/>
      <c r="GV73" s="8"/>
      <c r="GW73" s="8"/>
      <c r="GX73" s="8"/>
      <c r="GY73" s="8"/>
      <c r="GZ73" s="8"/>
      <c r="HA73" s="8"/>
      <c r="HB73" s="8"/>
      <c r="HC73" s="8"/>
      <c r="HD73" s="8"/>
      <c r="HE73" s="8"/>
      <c r="HF73" s="8"/>
      <c r="HG73" s="8"/>
      <c r="HH73" s="8"/>
      <c r="HI73" s="8"/>
      <c r="HJ73" s="8"/>
      <c r="HK73" s="8"/>
      <c r="HL73" s="8"/>
      <c r="HM73" s="8"/>
      <c r="HN73" s="8"/>
      <c r="HO73" s="8"/>
      <c r="HP73" s="8"/>
      <c r="HQ73" s="8"/>
      <c r="HR73" s="8"/>
      <c r="HS73" s="8"/>
      <c r="HT73" s="8"/>
      <c r="HU73" s="8"/>
      <c r="HV73" s="8"/>
      <c r="HW73" s="8"/>
      <c r="HX73" s="8"/>
      <c r="HY73" s="8"/>
      <c r="HZ73" s="8"/>
      <c r="IA73" s="8"/>
      <c r="IB73" s="8"/>
      <c r="IC73" s="8"/>
      <c r="ID73" s="8"/>
      <c r="IE73" s="8"/>
      <c r="IF73" s="8"/>
      <c r="IG73" s="8"/>
      <c r="IH73" s="8"/>
      <c r="II73" s="8"/>
      <c r="IJ73" s="8"/>
      <c r="IK73" s="8"/>
      <c r="IL73" s="8"/>
      <c r="IM73" s="8"/>
      <c r="IN73" s="8"/>
      <c r="IO73" s="8"/>
      <c r="IP73" s="8"/>
      <c r="IQ73" s="8"/>
      <c r="IR73" s="8"/>
      <c r="IS73" s="8"/>
      <c r="IT73" s="8"/>
      <c r="IU73" s="8"/>
      <c r="IV73" s="8"/>
      <c r="IW73" s="8"/>
      <c r="IX73" s="8"/>
      <c r="IY73" s="8"/>
      <c r="IZ73" s="8"/>
      <c r="JA73" s="8"/>
      <c r="JB73" s="8"/>
      <c r="JC73" s="8"/>
      <c r="JD73" s="8"/>
      <c r="JE73" s="8"/>
      <c r="JF73" s="8"/>
      <c r="JG73" s="8"/>
      <c r="JH73" s="8"/>
      <c r="JI73" s="8"/>
      <c r="JJ73" s="8"/>
      <c r="JK73" s="8"/>
      <c r="JL73" s="8"/>
      <c r="JM73" s="8"/>
      <c r="JN73" s="8"/>
      <c r="JO73" s="8"/>
      <c r="JP73" s="8"/>
      <c r="JQ73" s="8"/>
      <c r="JR73" s="8"/>
      <c r="JS73" s="8"/>
      <c r="JT73" s="8"/>
      <c r="JU73" s="8"/>
      <c r="JV73" s="8"/>
      <c r="JW73" s="8"/>
      <c r="JX73" s="8"/>
      <c r="JY73" s="8"/>
      <c r="JZ73" s="8"/>
      <c r="KA73" s="8"/>
      <c r="KB73" s="8"/>
      <c r="KC73" s="8"/>
      <c r="KD73" s="8"/>
      <c r="KE73" s="8"/>
      <c r="KF73" s="8"/>
      <c r="KG73" s="8"/>
      <c r="KH73" s="8"/>
      <c r="KI73" s="8"/>
      <c r="KJ73" s="8"/>
      <c r="KK73" s="8"/>
      <c r="KL73" s="8"/>
      <c r="KM73" s="8"/>
      <c r="KN73" s="8"/>
      <c r="KO73" s="8"/>
      <c r="KP73" s="8"/>
      <c r="KQ73" s="8"/>
      <c r="KR73" s="8"/>
      <c r="KS73" s="8"/>
      <c r="KT73" s="8"/>
      <c r="KU73" s="8"/>
      <c r="KV73" s="8"/>
      <c r="KW73" s="8"/>
      <c r="KX73" s="8"/>
      <c r="KY73" s="8"/>
      <c r="KZ73" s="8"/>
      <c r="LA73" s="8"/>
      <c r="LB73" s="8"/>
      <c r="LC73" s="8"/>
      <c r="LD73" s="8"/>
      <c r="LE73" s="8"/>
      <c r="LF73" s="8"/>
      <c r="LG73" s="8"/>
      <c r="LH73" s="8"/>
      <c r="LI73" s="8"/>
      <c r="LJ73" s="8"/>
      <c r="LK73" s="8"/>
      <c r="LL73" s="8"/>
      <c r="LM73" s="8"/>
      <c r="LN73" s="8"/>
      <c r="LO73" s="8"/>
      <c r="LP73" s="8"/>
      <c r="LQ73" s="8"/>
      <c r="LR73" s="8"/>
      <c r="LS73" s="8"/>
      <c r="LT73" s="8"/>
      <c r="LU73" s="8"/>
      <c r="LV73" s="8"/>
      <c r="LW73" s="8"/>
      <c r="LX73" s="8"/>
      <c r="LY73" s="8"/>
      <c r="LZ73" s="8"/>
      <c r="MA73" s="8"/>
      <c r="MB73" s="8"/>
      <c r="MC73" s="8"/>
      <c r="MD73" s="8"/>
      <c r="ME73" s="8"/>
      <c r="MF73" s="8"/>
      <c r="MG73" s="8"/>
      <c r="MH73" s="8"/>
      <c r="MI73" s="8"/>
      <c r="MJ73" s="8"/>
      <c r="MK73" s="8"/>
      <c r="ML73" s="8"/>
      <c r="MM73" s="8"/>
      <c r="MN73" s="8"/>
      <c r="MO73" s="8"/>
      <c r="MP73" s="8"/>
      <c r="MQ73" s="8"/>
      <c r="MR73" s="8"/>
      <c r="MS73" s="8"/>
      <c r="MT73" s="8"/>
      <c r="MU73" s="8"/>
      <c r="MV73" s="8"/>
      <c r="MW73" s="8"/>
      <c r="MX73" s="8"/>
      <c r="MY73" s="8"/>
    </row>
    <row r="74" spans="1:364" ht="15" customHeight="1" x14ac:dyDescent="0.25">
      <c r="A74" s="175" t="s">
        <v>219</v>
      </c>
      <c r="B74" s="118" t="s">
        <v>221</v>
      </c>
      <c r="C74" s="119" t="s">
        <v>208</v>
      </c>
      <c r="D74" s="150" t="s">
        <v>357</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8"/>
      <c r="DV74" s="8"/>
      <c r="DW74" s="8"/>
      <c r="DX74" s="8"/>
      <c r="DY74" s="8"/>
      <c r="DZ74" s="8"/>
      <c r="EA74" s="8"/>
      <c r="EB74" s="8"/>
      <c r="EC74" s="8"/>
      <c r="ED74" s="8"/>
      <c r="EE74" s="8"/>
      <c r="EF74" s="8"/>
      <c r="EG74" s="8"/>
      <c r="EH74" s="8"/>
      <c r="EI74" s="8"/>
      <c r="EJ74" s="8"/>
      <c r="EK74" s="8"/>
      <c r="EL74" s="8"/>
      <c r="EM74" s="8"/>
      <c r="EN74" s="8"/>
      <c r="EO74" s="8"/>
      <c r="EP74" s="8"/>
      <c r="EQ74" s="8"/>
      <c r="ER74" s="8"/>
      <c r="ES74" s="8"/>
      <c r="ET74" s="8"/>
      <c r="EU74" s="8"/>
      <c r="EV74" s="8"/>
      <c r="EW74" s="8"/>
      <c r="EX74" s="8"/>
      <c r="EY74" s="8"/>
      <c r="EZ74" s="8"/>
      <c r="FA74" s="8"/>
      <c r="FB74" s="8"/>
      <c r="FC74" s="8"/>
      <c r="FD74" s="8"/>
      <c r="FE74" s="8"/>
      <c r="FF74" s="8"/>
      <c r="FG74" s="8"/>
      <c r="FH74" s="8"/>
      <c r="FI74" s="8"/>
      <c r="FJ74" s="8"/>
      <c r="FK74" s="8"/>
      <c r="FL74" s="8"/>
      <c r="FM74" s="8"/>
      <c r="FN74" s="8"/>
      <c r="FO74" s="8"/>
      <c r="FP74" s="8"/>
      <c r="FQ74" s="8"/>
      <c r="FR74" s="8"/>
      <c r="FS74" s="8"/>
      <c r="FT74" s="8"/>
      <c r="FU74" s="8"/>
      <c r="FV74" s="8"/>
      <c r="FW74" s="8"/>
      <c r="FX74" s="8"/>
      <c r="FY74" s="8"/>
      <c r="FZ74" s="8"/>
      <c r="GA74" s="8"/>
      <c r="GB74" s="8"/>
      <c r="GC74" s="8"/>
      <c r="GD74" s="8"/>
      <c r="GE74" s="8"/>
      <c r="GF74" s="8"/>
      <c r="GG74" s="8"/>
      <c r="GH74" s="8"/>
      <c r="GI74" s="8"/>
      <c r="GJ74" s="8"/>
      <c r="GK74" s="8"/>
      <c r="GL74" s="8"/>
      <c r="GM74" s="8"/>
      <c r="GN74" s="8"/>
      <c r="GO74" s="8"/>
      <c r="GP74" s="8"/>
      <c r="GQ74" s="8"/>
      <c r="GR74" s="8"/>
      <c r="GS74" s="8"/>
      <c r="GT74" s="8"/>
      <c r="GU74" s="8"/>
      <c r="GV74" s="8"/>
      <c r="GW74" s="8"/>
      <c r="GX74" s="8"/>
      <c r="GY74" s="8"/>
      <c r="GZ74" s="8"/>
      <c r="HA74" s="8"/>
      <c r="HB74" s="8"/>
      <c r="HC74" s="8"/>
      <c r="HD74" s="8"/>
      <c r="HE74" s="8"/>
      <c r="HF74" s="8"/>
      <c r="HG74" s="8"/>
      <c r="HH74" s="8"/>
      <c r="HI74" s="8"/>
      <c r="HJ74" s="8"/>
      <c r="HK74" s="8"/>
      <c r="HL74" s="8"/>
      <c r="HM74" s="8"/>
      <c r="HN74" s="8"/>
      <c r="HO74" s="8"/>
      <c r="HP74" s="8"/>
      <c r="HQ74" s="8"/>
      <c r="HR74" s="8"/>
      <c r="HS74" s="8"/>
      <c r="HT74" s="8"/>
      <c r="HU74" s="8"/>
      <c r="HV74" s="8"/>
      <c r="HW74" s="8"/>
      <c r="HX74" s="8"/>
      <c r="HY74" s="8"/>
      <c r="HZ74" s="8"/>
      <c r="IA74" s="8"/>
      <c r="IB74" s="8"/>
      <c r="IC74" s="8"/>
      <c r="ID74" s="8"/>
      <c r="IE74" s="8"/>
      <c r="IF74" s="8"/>
      <c r="IG74" s="8"/>
      <c r="IH74" s="8"/>
      <c r="II74" s="8"/>
      <c r="IJ74" s="8"/>
      <c r="IK74" s="8"/>
      <c r="IL74" s="8"/>
      <c r="IM74" s="8"/>
      <c r="IN74" s="8"/>
      <c r="IO74" s="8"/>
      <c r="IP74" s="8"/>
      <c r="IQ74" s="8"/>
      <c r="IR74" s="8"/>
      <c r="IS74" s="8"/>
      <c r="IT74" s="8"/>
      <c r="IU74" s="8"/>
      <c r="IV74" s="8"/>
      <c r="IW74" s="8"/>
      <c r="IX74" s="8"/>
      <c r="IY74" s="8"/>
      <c r="IZ74" s="8"/>
      <c r="JA74" s="8"/>
      <c r="JB74" s="8"/>
      <c r="JC74" s="8"/>
      <c r="JD74" s="8"/>
      <c r="JE74" s="8"/>
      <c r="JF74" s="8"/>
      <c r="JG74" s="8"/>
      <c r="JH74" s="8"/>
      <c r="JI74" s="8"/>
      <c r="JJ74" s="8"/>
      <c r="JK74" s="8"/>
      <c r="JL74" s="8"/>
      <c r="JM74" s="8"/>
      <c r="JN74" s="8"/>
      <c r="JO74" s="8"/>
      <c r="JP74" s="8"/>
      <c r="JQ74" s="8"/>
      <c r="JR74" s="8"/>
      <c r="JS74" s="8"/>
      <c r="JT74" s="8"/>
      <c r="JU74" s="8"/>
      <c r="JV74" s="8"/>
      <c r="JW74" s="8"/>
      <c r="JX74" s="8"/>
      <c r="JY74" s="8"/>
      <c r="JZ74" s="8"/>
      <c r="KA74" s="8"/>
      <c r="KB74" s="8"/>
      <c r="KC74" s="8"/>
      <c r="KD74" s="8"/>
      <c r="KE74" s="8"/>
      <c r="KF74" s="8"/>
      <c r="KG74" s="8"/>
      <c r="KH74" s="8"/>
      <c r="KI74" s="8"/>
      <c r="KJ74" s="8"/>
      <c r="KK74" s="8"/>
      <c r="KL74" s="8"/>
      <c r="KM74" s="8"/>
      <c r="KN74" s="8"/>
      <c r="KO74" s="8"/>
      <c r="KP74" s="8"/>
      <c r="KQ74" s="8"/>
      <c r="KR74" s="8"/>
      <c r="KS74" s="8"/>
      <c r="KT74" s="8"/>
      <c r="KU74" s="8"/>
      <c r="KV74" s="8"/>
      <c r="KW74" s="8"/>
      <c r="KX74" s="8"/>
      <c r="KY74" s="8"/>
      <c r="KZ74" s="8"/>
      <c r="LA74" s="8"/>
      <c r="LB74" s="8"/>
      <c r="LC74" s="8"/>
      <c r="LD74" s="8"/>
      <c r="LE74" s="8"/>
      <c r="LF74" s="8"/>
      <c r="LG74" s="8"/>
      <c r="LH74" s="8"/>
      <c r="LI74" s="8"/>
      <c r="LJ74" s="8"/>
      <c r="LK74" s="8"/>
      <c r="LL74" s="8"/>
      <c r="LM74" s="8"/>
      <c r="LN74" s="8"/>
      <c r="LO74" s="8"/>
      <c r="LP74" s="8"/>
      <c r="LQ74" s="8"/>
      <c r="LR74" s="8"/>
      <c r="LS74" s="8"/>
      <c r="LT74" s="8"/>
      <c r="LU74" s="8"/>
      <c r="LV74" s="8"/>
      <c r="LW74" s="8"/>
      <c r="LX74" s="8"/>
      <c r="LY74" s="8"/>
      <c r="LZ74" s="8"/>
      <c r="MA74" s="8"/>
      <c r="MB74" s="8"/>
      <c r="MC74" s="8"/>
      <c r="MD74" s="8"/>
      <c r="ME74" s="8"/>
      <c r="MF74" s="8"/>
      <c r="MG74" s="8"/>
      <c r="MH74" s="8"/>
      <c r="MI74" s="8"/>
      <c r="MJ74" s="8"/>
      <c r="MK74" s="8"/>
      <c r="ML74" s="8"/>
      <c r="MM74" s="8"/>
      <c r="MN74" s="8"/>
      <c r="MO74" s="8"/>
      <c r="MP74" s="8"/>
      <c r="MQ74" s="8"/>
      <c r="MR74" s="8"/>
      <c r="MS74" s="8"/>
      <c r="MT74" s="8"/>
      <c r="MU74" s="8"/>
      <c r="MV74" s="8"/>
      <c r="MW74" s="8"/>
      <c r="MX74" s="8"/>
      <c r="MY74" s="8"/>
    </row>
    <row r="75" spans="1:364" x14ac:dyDescent="0.25">
      <c r="A75" s="175"/>
      <c r="B75" s="70" t="s">
        <v>18</v>
      </c>
      <c r="C75" s="4" t="s">
        <v>209</v>
      </c>
      <c r="D75" s="45"/>
      <c r="E75" s="45"/>
      <c r="F75" s="45"/>
      <c r="G75" s="45"/>
      <c r="H75" s="45"/>
      <c r="I75" s="45"/>
      <c r="J75" s="45">
        <f>IFERROR(AVERAGEIFS(REC_Sales[[#All],[v_price]],REC_Sales[[#All],[v_unitID]],"Barton Hydro",REC_Sales[[#All],[v_vintage]],REC_SALES_FCST!J4),0)</f>
        <v>19</v>
      </c>
      <c r="K75" s="45">
        <f>IFERROR(AVERAGEIFS(REC_Sales[[#All],[v_price]],REC_Sales[[#All],[v_unitID]],"Barton Hydro",REC_Sales[[#All],[v_vintage]],REC_SALES_FCST!K4),0)</f>
        <v>19</v>
      </c>
      <c r="L75" s="45">
        <f>IFERROR(AVERAGEIFS(REC_Sales[[#All],[v_price]],REC_Sales[[#All],[v_unitID]],"Barton Hydro",REC_Sales[[#All],[v_vintage]],REC_SALES_FCST!L4),0)</f>
        <v>19</v>
      </c>
      <c r="M75" s="45">
        <f>IFERROR(AVERAGEIFS(REC_Sales[[#All],[v_price]],REC_Sales[[#All],[v_unitID]],"Barton Hydro",REC_Sales[[#All],[v_vintage]],REC_SALES_FCST!M4),0)</f>
        <v>19</v>
      </c>
      <c r="N75" s="45">
        <f>IFERROR(AVERAGEIFS(REC_Sales[[#All],[v_price]],REC_Sales[[#All],[v_unitID]],"Barton Hydro",REC_Sales[[#All],[v_vintage]],REC_SALES_FCST!N4),0)</f>
        <v>19</v>
      </c>
      <c r="O75" s="45">
        <f>IFERROR(AVERAGEIFS(REC_Sales[[#All],[v_price]],REC_Sales[[#All],[v_unitID]],"Barton Hydro",REC_Sales[[#All],[v_vintage]],REC_SALES_FCST!O4),0)</f>
        <v>19</v>
      </c>
      <c r="P75" s="45">
        <f>IFERROR(AVERAGEIFS(REC_Sales[[#All],[v_price]],REC_Sales[[#All],[v_unitID]],"Barton Hydro",REC_Sales[[#All],[v_vintage]],REC_SALES_FCST!P4),0)</f>
        <v>0</v>
      </c>
      <c r="Q75" s="45">
        <f>IFERROR(AVERAGEIFS(REC_Sales[[#All],[v_price]],REC_Sales[[#All],[v_unitID]],"Barton Hydro",REC_Sales[[#All],[v_vintage]],REC_SALES_FCST!Q4),0)</f>
        <v>0</v>
      </c>
      <c r="R75" s="45">
        <f>IFERROR(AVERAGEIFS(REC_Sales[[#All],[v_price]],REC_Sales[[#All],[v_unitID]],"Barton Hydro",REC_Sales[[#All],[v_vintage]],REC_SALES_FCST!R4),0)</f>
        <v>0</v>
      </c>
      <c r="S75" s="45">
        <f>IFERROR(AVERAGEIFS(REC_Sales[[#All],[v_price]],REC_Sales[[#All],[v_unitID]],"Barton Hydro",REC_Sales[[#All],[v_vintage]],REC_SALES_FCST!S4),0)</f>
        <v>0</v>
      </c>
      <c r="T75" s="45">
        <f>IFERROR(AVERAGEIFS(REC_Sales[[#All],[v_price]],REC_Sales[[#All],[v_unitID]],"Barton Hydro",REC_Sales[[#All],[v_vintage]],REC_SALES_FCST!T4),0)</f>
        <v>0</v>
      </c>
      <c r="U75" s="45">
        <f>IFERROR(AVERAGEIFS(REC_Sales[[#All],[v_price]],REC_Sales[[#All],[v_unitID]],"Barton Hydro",REC_Sales[[#All],[v_vintage]],REC_SALES_FCST!U4),0)</f>
        <v>0</v>
      </c>
      <c r="V75" s="45">
        <f>IFERROR(AVERAGEIFS(REC_Sales[[#All],[v_price]],REC_Sales[[#All],[v_unitID]],"Barton Hydro",REC_Sales[[#All],[v_vintage]],REC_SALES_FCST!V4),0)</f>
        <v>0</v>
      </c>
      <c r="W75" s="45">
        <f>IFERROR(AVERAGEIFS(REC_Sales[[#All],[v_price]],REC_Sales[[#All],[v_unitID]],"Barton Hydro",REC_Sales[[#All],[v_vintage]],REC_SALES_FCST!W4),0)</f>
        <v>0</v>
      </c>
      <c r="X75" s="45">
        <f>IFERROR(AVERAGEIFS(REC_Sales[[#All],[v_price]],REC_Sales[[#All],[v_unitID]],"Barton Hydro",REC_Sales[[#All],[v_vintage]],REC_SALES_FCST!X4),0)</f>
        <v>0</v>
      </c>
      <c r="Y75" s="45">
        <f>IFERROR(AVERAGEIFS(REC_Sales[[#All],[v_price]],REC_Sales[[#All],[v_unitID]],"Barton Hydro",REC_Sales[[#All],[v_vintage]],REC_SALES_FCST!Y4),0)</f>
        <v>0</v>
      </c>
      <c r="Z75" s="45">
        <f>IFERROR(AVERAGEIFS(REC_Sales[[#All],[v_price]],REC_Sales[[#All],[v_unitID]],"Barton Hydro",REC_Sales[[#All],[v_vintage]],REC_SALES_FCST!Z4),0)</f>
        <v>0</v>
      </c>
      <c r="AA75" s="45">
        <f>IFERROR(AVERAGEIFS(REC_Sales[[#All],[v_price]],REC_Sales[[#All],[v_unitID]],"Barton Hydro",REC_Sales[[#All],[v_vintage]],REC_SALES_FCST!AA4),0)</f>
        <v>0</v>
      </c>
      <c r="AB75" s="45">
        <f>IFERROR(AVERAGEIFS(REC_Sales[[#All],[v_price]],REC_Sales[[#All],[v_unitID]],"Barton Hydro",REC_Sales[[#All],[v_vintage]],REC_SALES_FCST!AB4),0)</f>
        <v>0</v>
      </c>
      <c r="AC75" s="45">
        <f>IFERROR(AVERAGEIFS(REC_Sales[[#All],[v_price]],REC_Sales[[#All],[v_unitID]],"Barton Hydro",REC_Sales[[#All],[v_vintage]],REC_SALES_FCST!AC4),0)</f>
        <v>0</v>
      </c>
      <c r="AD75" s="45">
        <f>IFERROR(AVERAGEIFS(REC_Sales[[#All],[v_price]],REC_Sales[[#All],[v_unitID]],"Barton Hydro",REC_Sales[[#All],[v_vintage]],REC_SALES_FCST!AD4),0)</f>
        <v>0</v>
      </c>
      <c r="AE75" s="45">
        <f>IFERROR(AVERAGEIFS(REC_Sales[[#All],[v_price]],REC_Sales[[#All],[v_unitID]],"Barton Hydro",REC_Sales[[#All],[v_vintage]],REC_SALES_FCST!AE4),0)</f>
        <v>0</v>
      </c>
      <c r="AF75" s="45">
        <f>IFERROR(AVERAGEIFS(REC_Sales[[#All],[v_price]],REC_Sales[[#All],[v_unitID]],"Barton Hydro",REC_Sales[[#All],[v_vintage]],REC_SALES_FCST!AF4),0)</f>
        <v>0</v>
      </c>
      <c r="AG75" s="45">
        <f>IFERROR(AVERAGEIFS(REC_Sales[[#All],[v_price]],REC_Sales[[#All],[v_unitID]],"Barton Hydro",REC_Sales[[#All],[v_vintage]],REC_SALES_FCST!AG4),0)</f>
        <v>0</v>
      </c>
      <c r="AH75" s="45">
        <f>IFERROR(AVERAGEIFS(REC_Sales[[#All],[v_price]],REC_Sales[[#All],[v_unitID]],"Barton Hydro",REC_Sales[[#All],[v_vintage]],REC_SALES_FCST!AH4),0)</f>
        <v>0</v>
      </c>
      <c r="AI75" s="45">
        <f>IFERROR(AVERAGEIFS(REC_Sales[[#All],[v_price]],REC_Sales[[#All],[v_unitID]],"Barton Hydro",REC_Sales[[#All],[v_vintage]],REC_SALES_FCST!AI4),0)</f>
        <v>0</v>
      </c>
      <c r="AJ75" s="45">
        <f>IFERROR(AVERAGEIFS(REC_Sales[[#All],[v_price]],REC_Sales[[#All],[v_unitID]],"Barton Hydro",REC_Sales[[#All],[v_vintage]],REC_SALES_FCST!AJ4),0)</f>
        <v>0</v>
      </c>
      <c r="AK75" s="45">
        <f>IFERROR(AVERAGEIFS(REC_Sales[[#All],[v_price]],REC_Sales[[#All],[v_unitID]],"Barton Hydro",REC_Sales[[#All],[v_vintage]],REC_SALES_FCST!AK4),0)</f>
        <v>0</v>
      </c>
      <c r="AL75" s="45">
        <f>IFERROR(AVERAGEIFS(REC_Sales[[#All],[v_price]],REC_Sales[[#All],[v_unitID]],"Barton Hydro",REC_Sales[[#All],[v_vintage]],REC_SALES_FCST!AL4),0)</f>
        <v>0</v>
      </c>
      <c r="AM75" s="45">
        <f>IFERROR(AVERAGEIFS(REC_Sales[[#All],[v_price]],REC_Sales[[#All],[v_unitID]],"Barton Hydro",REC_Sales[[#All],[v_vintage]],REC_SALES_FCST!AM4),0)</f>
        <v>0</v>
      </c>
      <c r="AN75" s="45">
        <f>IFERROR(AVERAGEIFS(REC_Sales[[#All],[v_price]],REC_Sales[[#All],[v_unitID]],"Barton Hydro",REC_Sales[[#All],[v_vintage]],REC_SALES_FCST!AN4),0)</f>
        <v>0</v>
      </c>
      <c r="AO75" s="45">
        <f>IFERROR(AVERAGEIFS(REC_Sales[[#All],[v_price]],REC_Sales[[#All],[v_unitID]],"Barton Hydro",REC_Sales[[#All],[v_vintage]],REC_SALES_FCST!AO4),0)</f>
        <v>0</v>
      </c>
      <c r="AP75" s="45">
        <f>IFERROR(AVERAGEIFS(REC_Sales[[#All],[v_price]],REC_Sales[[#All],[v_unitID]],"Barton Hydro",REC_Sales[[#All],[v_vintage]],REC_SALES_FCST!AP4),0)</f>
        <v>0</v>
      </c>
      <c r="AQ75" s="45">
        <f>IFERROR(AVERAGEIFS(REC_Sales[[#All],[v_price]],REC_Sales[[#All],[v_unitID]],"Barton Hydro",REC_Sales[[#All],[v_vintage]],REC_SALES_FCST!AQ4),0)</f>
        <v>0</v>
      </c>
      <c r="AR75" s="45">
        <f>IFERROR(AVERAGEIFS(REC_Sales[[#All],[v_price]],REC_Sales[[#All],[v_unitID]],"Barton Hydro",REC_Sales[[#All],[v_vintage]],REC_SALES_FCST!AR4),0)</f>
        <v>0</v>
      </c>
      <c r="AS75" s="45">
        <f>IFERROR(AVERAGEIFS(REC_Sales[[#All],[v_price]],REC_Sales[[#All],[v_unitID]],"Barton Hydro",REC_Sales[[#All],[v_vintage]],REC_SALES_FCST!AS4),0)</f>
        <v>0</v>
      </c>
      <c r="AT75" s="45">
        <f>IFERROR(AVERAGEIFS(REC_Sales[[#All],[v_price]],REC_Sales[[#All],[v_unitID]],"Barton Hydro",REC_Sales[[#All],[v_vintage]],REC_SALES_FCST!AT4),0)</f>
        <v>0</v>
      </c>
      <c r="AU75" s="45">
        <f>IFERROR(AVERAGEIFS(REC_Sales[[#All],[v_price]],REC_Sales[[#All],[v_unitID]],"Barton Hydro",REC_Sales[[#All],[v_vintage]],REC_SALES_FCST!AU4),0)</f>
        <v>0</v>
      </c>
      <c r="AV75" s="45">
        <f>IFERROR(AVERAGEIFS(REC_Sales[[#All],[v_price]],REC_Sales[[#All],[v_unitID]],"Barton Hydro",REC_Sales[[#All],[v_vintage]],REC_SALES_FCST!AV4),0)</f>
        <v>0</v>
      </c>
      <c r="AW75" s="45">
        <f>IFERROR(AVERAGEIFS(REC_Sales[[#All],[v_price]],REC_Sales[[#All],[v_unitID]],"Barton Hydro",REC_Sales[[#All],[v_vintage]],REC_SALES_FCST!AW4),0)</f>
        <v>0</v>
      </c>
      <c r="AX75" s="45">
        <f>IFERROR(AVERAGEIFS(REC_Sales[[#All],[v_price]],REC_Sales[[#All],[v_unitID]],"Barton Hydro",REC_Sales[[#All],[v_vintage]],REC_SALES_FCST!AX4),0)</f>
        <v>0</v>
      </c>
      <c r="AY75" s="45">
        <f>IFERROR(AVERAGEIFS(REC_Sales[[#All],[v_price]],REC_Sales[[#All],[v_unitID]],"Barton Hydro",REC_Sales[[#All],[v_vintage]],REC_SALES_FCST!AY4),0)</f>
        <v>0</v>
      </c>
      <c r="AZ75" s="45">
        <f>IFERROR(AVERAGEIFS(REC_Sales[[#All],[v_price]],REC_Sales[[#All],[v_unitID]],"Barton Hydro",REC_Sales[[#All],[v_vintage]],REC_SALES_FCST!AZ4),0)</f>
        <v>0</v>
      </c>
      <c r="BA75" s="45">
        <f>IFERROR(AVERAGEIFS(REC_Sales[[#All],[v_price]],REC_Sales[[#All],[v_unitID]],"Barton Hydro",REC_Sales[[#All],[v_vintage]],REC_SALES_FCST!BA4),0)</f>
        <v>0</v>
      </c>
      <c r="BB75" s="45">
        <f>IFERROR(AVERAGEIFS(REC_Sales[[#All],[v_price]],REC_Sales[[#All],[v_unitID]],"Barton Hydro",REC_Sales[[#All],[v_vintage]],REC_SALES_FCST!BB4),0)</f>
        <v>0</v>
      </c>
      <c r="BC75" s="45">
        <f>IFERROR(AVERAGEIFS(REC_Sales[[#All],[v_price]],REC_Sales[[#All],[v_unitID]],"Barton Hydro",REC_Sales[[#All],[v_vintage]],REC_SALES_FCST!BC4),0)</f>
        <v>0</v>
      </c>
      <c r="BD75" s="45">
        <f>IFERROR(AVERAGEIFS(REC_Sales[[#All],[v_price]],REC_Sales[[#All],[v_unitID]],"Barton Hydro",REC_Sales[[#All],[v_vintage]],REC_SALES_FCST!BD4),0)</f>
        <v>0</v>
      </c>
      <c r="BE75" s="45">
        <f>IFERROR(AVERAGEIFS(REC_Sales[[#All],[v_price]],REC_Sales[[#All],[v_unitID]],"Barton Hydro",REC_Sales[[#All],[v_vintage]],REC_SALES_FCST!BE4),0)</f>
        <v>0</v>
      </c>
      <c r="BF75" s="45">
        <f>IFERROR(AVERAGEIFS(REC_Sales[[#All],[v_price]],REC_Sales[[#All],[v_unitID]],"Barton Hydro",REC_Sales[[#All],[v_vintage]],REC_SALES_FCST!BF4),0)</f>
        <v>0</v>
      </c>
      <c r="BG75" s="45">
        <f>IFERROR(AVERAGEIFS(REC_Sales[[#All],[v_price]],REC_Sales[[#All],[v_unitID]],"Barton Hydro",REC_Sales[[#All],[v_vintage]],REC_SALES_FCST!BG4),0)</f>
        <v>0</v>
      </c>
      <c r="BH75" s="45">
        <f>IFERROR(AVERAGEIFS(REC_Sales[[#All],[v_price]],REC_Sales[[#All],[v_unitID]],"Barton Hydro",REC_Sales[[#All],[v_vintage]],REC_SALES_FCST!BH4),0)</f>
        <v>0</v>
      </c>
      <c r="BI75" s="45">
        <f>IFERROR(AVERAGEIFS(REC_Sales[[#All],[v_price]],REC_Sales[[#All],[v_unitID]],"Barton Hydro",REC_Sales[[#All],[v_vintage]],REC_SALES_FCST!BI4),0)</f>
        <v>0</v>
      </c>
      <c r="BJ75" s="45">
        <f>IFERROR(AVERAGEIFS(REC_Sales[[#All],[v_price]],REC_Sales[[#All],[v_unitID]],"Barton Hydro",REC_Sales[[#All],[v_vintage]],REC_SALES_FCST!BJ4),0)</f>
        <v>0</v>
      </c>
      <c r="BK75" s="45">
        <f>IFERROR(AVERAGEIFS(REC_Sales[[#All],[v_price]],REC_Sales[[#All],[v_unitID]],"Barton Hydro",REC_Sales[[#All],[v_vintage]],REC_SALES_FCST!BK4),0)</f>
        <v>0</v>
      </c>
      <c r="BL75" s="45">
        <f>IFERROR(AVERAGEIFS(REC_Sales[[#All],[v_price]],REC_Sales[[#All],[v_unitID]],"Barton Hydro",REC_Sales[[#All],[v_vintage]],REC_SALES_FCST!BL4),0)</f>
        <v>0</v>
      </c>
      <c r="BM75" s="45">
        <f>IFERROR(AVERAGEIFS(REC_Sales[[#All],[v_price]],REC_Sales[[#All],[v_unitID]],"Barton Hydro",REC_Sales[[#All],[v_vintage]],REC_SALES_FCST!BM4),0)</f>
        <v>0</v>
      </c>
      <c r="BN75" s="45">
        <f>IFERROR(AVERAGEIFS(REC_Sales[[#All],[v_price]],REC_Sales[[#All],[v_unitID]],"Barton Hydro",REC_Sales[[#All],[v_vintage]],REC_SALES_FCST!BN4),0)</f>
        <v>0</v>
      </c>
      <c r="BO75" s="45">
        <f>IFERROR(AVERAGEIFS(REC_Sales[[#All],[v_price]],REC_Sales[[#All],[v_unitID]],"Barton Hydro",REC_Sales[[#All],[v_vintage]],REC_SALES_FCST!BO4),0)</f>
        <v>0</v>
      </c>
      <c r="BP75" s="45">
        <f>IFERROR(AVERAGEIFS(REC_Sales[[#All],[v_price]],REC_Sales[[#All],[v_unitID]],"Barton Hydro",REC_Sales[[#All],[v_vintage]],REC_SALES_FCST!BP4),0)</f>
        <v>0</v>
      </c>
      <c r="BQ75" s="45">
        <f>IFERROR(AVERAGEIFS(REC_Sales[[#All],[v_price]],REC_Sales[[#All],[v_unitID]],"Barton Hydro",REC_Sales[[#All],[v_vintage]],REC_SALES_FCST!BQ4),0)</f>
        <v>0</v>
      </c>
      <c r="BR75" s="45">
        <f>IFERROR(AVERAGEIFS(REC_Sales[[#All],[v_price]],REC_Sales[[#All],[v_unitID]],"Barton Hydro",REC_Sales[[#All],[v_vintage]],REC_SALES_FCST!BR4),0)</f>
        <v>0</v>
      </c>
      <c r="BS75" s="45">
        <f>IFERROR(AVERAGEIFS(REC_Sales[[#All],[v_price]],REC_Sales[[#All],[v_unitID]],"Barton Hydro",REC_Sales[[#All],[v_vintage]],REC_SALES_FCST!BS4),0)</f>
        <v>0</v>
      </c>
      <c r="BT75" s="45">
        <f>IFERROR(AVERAGEIFS(REC_Sales[[#All],[v_price]],REC_Sales[[#All],[v_unitID]],"Barton Hydro",REC_Sales[[#All],[v_vintage]],REC_SALES_FCST!BT4),0)</f>
        <v>0</v>
      </c>
      <c r="BU75" s="45">
        <f>IFERROR(AVERAGEIFS(REC_Sales[[#All],[v_price]],REC_Sales[[#All],[v_unitID]],"Barton Hydro",REC_Sales[[#All],[v_vintage]],REC_SALES_FCST!BU4),0)</f>
        <v>0</v>
      </c>
      <c r="BV75" s="45">
        <f>IFERROR(AVERAGEIFS(REC_Sales[[#All],[v_price]],REC_Sales[[#All],[v_unitID]],"Barton Hydro",REC_Sales[[#All],[v_vintage]],REC_SALES_FCST!BV4),0)</f>
        <v>0</v>
      </c>
      <c r="BW75" s="45">
        <f>IFERROR(AVERAGEIFS(REC_Sales[[#All],[v_price]],REC_Sales[[#All],[v_unitID]],"Barton Hydro",REC_Sales[[#All],[v_vintage]],REC_SALES_FCST!BW4),0)</f>
        <v>0</v>
      </c>
      <c r="BX75" s="45">
        <f>IFERROR(AVERAGEIFS(REC_Sales[[#All],[v_price]],REC_Sales[[#All],[v_unitID]],"Barton Hydro",REC_Sales[[#All],[v_vintage]],REC_SALES_FCST!BX4),0)</f>
        <v>0</v>
      </c>
      <c r="BY75" s="45">
        <f>IFERROR(AVERAGEIFS(REC_Sales[[#All],[v_price]],REC_Sales[[#All],[v_unitID]],"Barton Hydro",REC_Sales[[#All],[v_vintage]],REC_SALES_FCST!BY4),0)</f>
        <v>0</v>
      </c>
      <c r="BZ75" s="45">
        <f>IFERROR(AVERAGEIFS(REC_Sales[[#All],[v_price]],REC_Sales[[#All],[v_unitID]],"Barton Hydro",REC_Sales[[#All],[v_vintage]],REC_SALES_FCST!BZ4),0)</f>
        <v>0</v>
      </c>
      <c r="CA75" s="45">
        <f>IFERROR(AVERAGEIFS(REC_Sales[[#All],[v_price]],REC_Sales[[#All],[v_unitID]],"Barton Hydro",REC_Sales[[#All],[v_vintage]],REC_SALES_FCST!CA4),0)</f>
        <v>0</v>
      </c>
      <c r="CB75" s="45">
        <f>IFERROR(AVERAGEIFS(REC_Sales[[#All],[v_price]],REC_Sales[[#All],[v_unitID]],"Barton Hydro",REC_Sales[[#All],[v_vintage]],REC_SALES_FCST!CB4),0)</f>
        <v>0</v>
      </c>
      <c r="CC75" s="45">
        <f>IFERROR(AVERAGEIFS(REC_Sales[[#All],[v_price]],REC_Sales[[#All],[v_unitID]],"Barton Hydro",REC_Sales[[#All],[v_vintage]],REC_SALES_FCST!CC4),0)</f>
        <v>0</v>
      </c>
      <c r="CD75" s="45">
        <f>IFERROR(AVERAGEIFS(REC_Sales[[#All],[v_price]],REC_Sales[[#All],[v_unitID]],"Barton Hydro",REC_Sales[[#All],[v_vintage]],REC_SALES_FCST!CD4),0)</f>
        <v>0</v>
      </c>
      <c r="CE75" s="45">
        <f>IFERROR(AVERAGEIFS(REC_Sales[[#All],[v_price]],REC_Sales[[#All],[v_unitID]],"Barton Hydro",REC_Sales[[#All],[v_vintage]],REC_SALES_FCST!CE4),0)</f>
        <v>0</v>
      </c>
      <c r="CF75" s="45">
        <f>IFERROR(AVERAGEIFS(REC_Sales[[#All],[v_price]],REC_Sales[[#All],[v_unitID]],"Barton Hydro",REC_Sales[[#All],[v_vintage]],REC_SALES_FCST!CF4),0)</f>
        <v>0</v>
      </c>
      <c r="CG75" s="45">
        <f>IFERROR(AVERAGEIFS(REC_Sales[[#All],[v_price]],REC_Sales[[#All],[v_unitID]],"Barton Hydro",REC_Sales[[#All],[v_vintage]],REC_SALES_FCST!CG4),0)</f>
        <v>0</v>
      </c>
      <c r="CH75" s="45">
        <f>IFERROR(AVERAGEIFS(REC_Sales[[#All],[v_price]],REC_Sales[[#All],[v_unitID]],"Barton Hydro",REC_Sales[[#All],[v_vintage]],REC_SALES_FCST!CH4),0)</f>
        <v>0</v>
      </c>
      <c r="CI75" s="45">
        <f>IFERROR(AVERAGEIFS(REC_Sales[[#All],[v_price]],REC_Sales[[#All],[v_unitID]],"Barton Hydro",REC_Sales[[#All],[v_vintage]],REC_SALES_FCST!CI4),0)</f>
        <v>0</v>
      </c>
      <c r="CJ75" s="45">
        <f>IFERROR(AVERAGEIFS(REC_Sales[[#All],[v_price]],REC_Sales[[#All],[v_unitID]],"Barton Hydro",REC_Sales[[#All],[v_vintage]],REC_SALES_FCST!CJ4),0)</f>
        <v>0</v>
      </c>
      <c r="CK75" s="45">
        <f>IFERROR(AVERAGEIFS(REC_Sales[[#All],[v_price]],REC_Sales[[#All],[v_unitID]],"Barton Hydro",REC_Sales[[#All],[v_vintage]],REC_SALES_FCST!CK4),0)</f>
        <v>0</v>
      </c>
      <c r="CL75" s="45">
        <f>IFERROR(AVERAGEIFS(REC_Sales[[#All],[v_price]],REC_Sales[[#All],[v_unitID]],"Barton Hydro",REC_Sales[[#All],[v_vintage]],REC_SALES_FCST!CL4),0)</f>
        <v>0</v>
      </c>
      <c r="CM75" s="45">
        <f>IFERROR(AVERAGEIFS(REC_Sales[[#All],[v_price]],REC_Sales[[#All],[v_unitID]],"Barton Hydro",REC_Sales[[#All],[v_vintage]],REC_SALES_FCST!CM4),0)</f>
        <v>0</v>
      </c>
      <c r="CN75" s="45">
        <f>IFERROR(AVERAGEIFS(REC_Sales[[#All],[v_price]],REC_Sales[[#All],[v_unitID]],"Barton Hydro",REC_Sales[[#All],[v_vintage]],REC_SALES_FCST!CN4),0)</f>
        <v>0</v>
      </c>
      <c r="CO75" s="45">
        <f>IFERROR(AVERAGEIFS(REC_Sales[[#All],[v_price]],REC_Sales[[#All],[v_unitID]],"Barton Hydro",REC_Sales[[#All],[v_vintage]],REC_SALES_FCST!CO4),0)</f>
        <v>0</v>
      </c>
      <c r="CP75" s="45">
        <f>IFERROR(AVERAGEIFS(REC_Sales[[#All],[v_price]],REC_Sales[[#All],[v_unitID]],"Barton Hydro",REC_Sales[[#All],[v_vintage]],REC_SALES_FCST!CP4),0)</f>
        <v>0</v>
      </c>
      <c r="CQ75" s="45">
        <f>IFERROR(AVERAGEIFS(REC_Sales[[#All],[v_price]],REC_Sales[[#All],[v_unitID]],"Barton Hydro",REC_Sales[[#All],[v_vintage]],REC_SALES_FCST!CQ4),0)</f>
        <v>0</v>
      </c>
      <c r="CR75" s="45">
        <f>IFERROR(AVERAGEIFS(REC_Sales[[#All],[v_price]],REC_Sales[[#All],[v_unitID]],"Barton Hydro",REC_Sales[[#All],[v_vintage]],REC_SALES_FCST!CR4),0)</f>
        <v>0</v>
      </c>
      <c r="CS75" s="45">
        <f>IFERROR(AVERAGEIFS(REC_Sales[[#All],[v_price]],REC_Sales[[#All],[v_unitID]],"Barton Hydro",REC_Sales[[#All],[v_vintage]],REC_SALES_FCST!CS4),0)</f>
        <v>0</v>
      </c>
      <c r="CT75" s="45">
        <f>IFERROR(AVERAGEIFS(REC_Sales[[#All],[v_price]],REC_Sales[[#All],[v_unitID]],"Barton Hydro",REC_Sales[[#All],[v_vintage]],REC_SALES_FCST!CT4),0)</f>
        <v>0</v>
      </c>
      <c r="CU75" s="45">
        <f>IFERROR(AVERAGEIFS(REC_Sales[[#All],[v_price]],REC_Sales[[#All],[v_unitID]],"Barton Hydro",REC_Sales[[#All],[v_vintage]],REC_SALES_FCST!CU4),0)</f>
        <v>0</v>
      </c>
      <c r="CV75" s="45">
        <f>IFERROR(AVERAGEIFS(REC_Sales[[#All],[v_price]],REC_Sales[[#All],[v_unitID]],"Barton Hydro",REC_Sales[[#All],[v_vintage]],REC_SALES_FCST!CV4),0)</f>
        <v>0</v>
      </c>
      <c r="CW75" s="45">
        <f>IFERROR(AVERAGEIFS(REC_Sales[[#All],[v_price]],REC_Sales[[#All],[v_unitID]],"Barton Hydro",REC_Sales[[#All],[v_vintage]],REC_SALES_FCST!CW4),0)</f>
        <v>0</v>
      </c>
      <c r="CX75" s="45">
        <f>IFERROR(AVERAGEIFS(REC_Sales[[#All],[v_price]],REC_Sales[[#All],[v_unitID]],"Barton Hydro",REC_Sales[[#All],[v_vintage]],REC_SALES_FCST!CX4),0)</f>
        <v>0</v>
      </c>
      <c r="CY75" s="45">
        <f>IFERROR(AVERAGEIFS(REC_Sales[[#All],[v_price]],REC_Sales[[#All],[v_unitID]],"Barton Hydro",REC_Sales[[#All],[v_vintage]],REC_SALES_FCST!CY4),0)</f>
        <v>0</v>
      </c>
      <c r="CZ75" s="45">
        <f>IFERROR(AVERAGEIFS(REC_Sales[[#All],[v_price]],REC_Sales[[#All],[v_unitID]],"Barton Hydro",REC_Sales[[#All],[v_vintage]],REC_SALES_FCST!CZ4),0)</f>
        <v>0</v>
      </c>
      <c r="DA75" s="45">
        <f>IFERROR(AVERAGEIFS(REC_Sales[[#All],[v_price]],REC_Sales[[#All],[v_unitID]],"Barton Hydro",REC_Sales[[#All],[v_vintage]],REC_SALES_FCST!DA4),0)</f>
        <v>0</v>
      </c>
      <c r="DB75" s="45">
        <f>IFERROR(AVERAGEIFS(REC_Sales[[#All],[v_price]],REC_Sales[[#All],[v_unitID]],"Barton Hydro",REC_Sales[[#All],[v_vintage]],REC_SALES_FCST!DB4),0)</f>
        <v>0</v>
      </c>
      <c r="DC75" s="45">
        <f>IFERROR(AVERAGEIFS(REC_Sales[[#All],[v_price]],REC_Sales[[#All],[v_unitID]],"Barton Hydro",REC_Sales[[#All],[v_vintage]],REC_SALES_FCST!DC4),0)</f>
        <v>0</v>
      </c>
      <c r="DD75" s="45">
        <f>IFERROR(AVERAGEIFS(REC_Sales[[#All],[v_price]],REC_Sales[[#All],[v_unitID]],"Barton Hydro",REC_Sales[[#All],[v_vintage]],REC_SALES_FCST!DD4),0)</f>
        <v>0</v>
      </c>
      <c r="DE75" s="45">
        <f>IFERROR(AVERAGEIFS(REC_Sales[[#All],[v_price]],REC_Sales[[#All],[v_unitID]],"Barton Hydro",REC_Sales[[#All],[v_vintage]],REC_SALES_FCST!DE4),0)</f>
        <v>0</v>
      </c>
      <c r="DF75" s="45">
        <f>IFERROR(AVERAGEIFS(REC_Sales[[#All],[v_price]],REC_Sales[[#All],[v_unitID]],"Barton Hydro",REC_Sales[[#All],[v_vintage]],REC_SALES_FCST!DF4),0)</f>
        <v>0</v>
      </c>
      <c r="DG75" s="45">
        <f>IFERROR(AVERAGEIFS(REC_Sales[[#All],[v_price]],REC_Sales[[#All],[v_unitID]],"Barton Hydro",REC_Sales[[#All],[v_vintage]],REC_SALES_FCST!DG4),0)</f>
        <v>0</v>
      </c>
      <c r="DH75" s="45">
        <f>IFERROR(AVERAGEIFS(REC_Sales[[#All],[v_price]],REC_Sales[[#All],[v_unitID]],"Barton Hydro",REC_Sales[[#All],[v_vintage]],REC_SALES_FCST!DH4),0)</f>
        <v>0</v>
      </c>
      <c r="DI75" s="45">
        <f>IFERROR(AVERAGEIFS(REC_Sales[[#All],[v_price]],REC_Sales[[#All],[v_unitID]],"Barton Hydro",REC_Sales[[#All],[v_vintage]],REC_SALES_FCST!DI4),0)</f>
        <v>0</v>
      </c>
      <c r="DJ75" s="45">
        <f>IFERROR(AVERAGEIFS(REC_Sales[[#All],[v_price]],REC_Sales[[#All],[v_unitID]],"Barton Hydro",REC_Sales[[#All],[v_vintage]],REC_SALES_FCST!DJ4),0)</f>
        <v>0</v>
      </c>
      <c r="DK75" s="45">
        <f>IFERROR(AVERAGEIFS(REC_Sales[[#All],[v_price]],REC_Sales[[#All],[v_unitID]],"Barton Hydro",REC_Sales[[#All],[v_vintage]],REC_SALES_FCST!DK4),0)</f>
        <v>0</v>
      </c>
      <c r="DL75" s="45">
        <f>IFERROR(AVERAGEIFS(REC_Sales[[#All],[v_price]],REC_Sales[[#All],[v_unitID]],"Barton Hydro",REC_Sales[[#All],[v_vintage]],REC_SALES_FCST!DL4),0)</f>
        <v>0</v>
      </c>
      <c r="DM75" s="45">
        <f>IFERROR(AVERAGEIFS(REC_Sales[[#All],[v_price]],REC_Sales[[#All],[v_unitID]],"Barton Hydro",REC_Sales[[#All],[v_vintage]],REC_SALES_FCST!DM4),0)</f>
        <v>0</v>
      </c>
      <c r="DN75" s="45">
        <f>IFERROR(AVERAGEIFS(REC_Sales[[#All],[v_price]],REC_Sales[[#All],[v_unitID]],"Barton Hydro",REC_Sales[[#All],[v_vintage]],REC_SALES_FCST!DN4),0)</f>
        <v>0</v>
      </c>
      <c r="DO75" s="45">
        <f>IFERROR(AVERAGEIFS(REC_Sales[[#All],[v_price]],REC_Sales[[#All],[v_unitID]],"Barton Hydro",REC_Sales[[#All],[v_vintage]],REC_SALES_FCST!DO4),0)</f>
        <v>0</v>
      </c>
      <c r="DP75" s="45">
        <f>IFERROR(AVERAGEIFS(REC_Sales[[#All],[v_price]],REC_Sales[[#All],[v_unitID]],"Barton Hydro",REC_Sales[[#All],[v_vintage]],REC_SALES_FCST!DP4),0)</f>
        <v>0</v>
      </c>
      <c r="DQ75" s="45">
        <f>IFERROR(AVERAGEIFS(REC_Sales[[#All],[v_price]],REC_Sales[[#All],[v_unitID]],"Barton Hydro",REC_Sales[[#All],[v_vintage]],REC_SALES_FCST!DQ4),0)</f>
        <v>0</v>
      </c>
      <c r="DR75" s="45">
        <f>IFERROR(AVERAGEIFS(REC_Sales[[#All],[v_price]],REC_Sales[[#All],[v_unitID]],"Barton Hydro",REC_Sales[[#All],[v_vintage]],REC_SALES_FCST!DR4),0)</f>
        <v>0</v>
      </c>
      <c r="DS75" s="45">
        <f>IFERROR(AVERAGEIFS(REC_Sales[[#All],[v_price]],REC_Sales[[#All],[v_unitID]],"Barton Hydro",REC_Sales[[#All],[v_vintage]],REC_SALES_FCST!DS4),0)</f>
        <v>0</v>
      </c>
      <c r="DT75" s="45">
        <f>IFERROR(AVERAGEIFS(REC_Sales[[#All],[v_price]],REC_Sales[[#All],[v_unitID]],"Barton Hydro",REC_Sales[[#All],[v_vintage]],REC_SALES_FCST!DT4),0)</f>
        <v>0</v>
      </c>
      <c r="DU75" s="45">
        <f>IFERROR(AVERAGEIFS(REC_Sales[[#All],[v_price]],REC_Sales[[#All],[v_unitID]],"Barton Hydro",REC_Sales[[#All],[v_vintage]],REC_SALES_FCST!DU4),0)</f>
        <v>0</v>
      </c>
      <c r="DV75" s="45">
        <f>IFERROR(AVERAGEIFS(REC_Sales[[#All],[v_price]],REC_Sales[[#All],[v_unitID]],"Barton Hydro",REC_Sales[[#All],[v_vintage]],REC_SALES_FCST!DV4),0)</f>
        <v>0</v>
      </c>
      <c r="DW75" s="45">
        <f>IFERROR(AVERAGEIFS(REC_Sales[[#All],[v_price]],REC_Sales[[#All],[v_unitID]],"Barton Hydro",REC_Sales[[#All],[v_vintage]],REC_SALES_FCST!DW4),0)</f>
        <v>0</v>
      </c>
      <c r="DX75" s="45">
        <f>IFERROR(AVERAGEIFS(REC_Sales[[#All],[v_price]],REC_Sales[[#All],[v_unitID]],"Barton Hydro",REC_Sales[[#All],[v_vintage]],REC_SALES_FCST!DX4),0)</f>
        <v>0</v>
      </c>
      <c r="DY75" s="45">
        <f>IFERROR(AVERAGEIFS(REC_Sales[[#All],[v_price]],REC_Sales[[#All],[v_unitID]],"Barton Hydro",REC_Sales[[#All],[v_vintage]],REC_SALES_FCST!DY4),0)</f>
        <v>0</v>
      </c>
      <c r="DZ75" s="45">
        <f>IFERROR(AVERAGEIFS(REC_Sales[[#All],[v_price]],REC_Sales[[#All],[v_unitID]],"Barton Hydro",REC_Sales[[#All],[v_vintage]],REC_SALES_FCST!DZ4),0)</f>
        <v>0</v>
      </c>
      <c r="EA75" s="45">
        <f>IFERROR(AVERAGEIFS(REC_Sales[[#All],[v_price]],REC_Sales[[#All],[v_unitID]],"Barton Hydro",REC_Sales[[#All],[v_vintage]],REC_SALES_FCST!EA4),0)</f>
        <v>0</v>
      </c>
      <c r="EB75" s="45">
        <f>IFERROR(AVERAGEIFS(REC_Sales[[#All],[v_price]],REC_Sales[[#All],[v_unitID]],"Barton Hydro",REC_Sales[[#All],[v_vintage]],REC_SALES_FCST!EB4),0)</f>
        <v>0</v>
      </c>
      <c r="EC75" s="45">
        <f>IFERROR(AVERAGEIFS(REC_Sales[[#All],[v_price]],REC_Sales[[#All],[v_unitID]],"Barton Hydro",REC_Sales[[#All],[v_vintage]],REC_SALES_FCST!EC4),0)</f>
        <v>0</v>
      </c>
      <c r="ED75" s="45">
        <f>IFERROR(AVERAGEIFS(REC_Sales[[#All],[v_price]],REC_Sales[[#All],[v_unitID]],"Barton Hydro",REC_Sales[[#All],[v_vintage]],REC_SALES_FCST!ED4),0)</f>
        <v>0</v>
      </c>
      <c r="EE75" s="45">
        <f>IFERROR(AVERAGEIFS(REC_Sales[[#All],[v_price]],REC_Sales[[#All],[v_unitID]],"Barton Hydro",REC_Sales[[#All],[v_vintage]],REC_SALES_FCST!EE4),0)</f>
        <v>0</v>
      </c>
      <c r="EF75" s="45">
        <f>IFERROR(AVERAGEIFS(REC_Sales[[#All],[v_price]],REC_Sales[[#All],[v_unitID]],"Barton Hydro",REC_Sales[[#All],[v_vintage]],REC_SALES_FCST!EF4),0)</f>
        <v>0</v>
      </c>
      <c r="EG75" s="45">
        <f>IFERROR(AVERAGEIFS(REC_Sales[[#All],[v_price]],REC_Sales[[#All],[v_unitID]],"Barton Hydro",REC_Sales[[#All],[v_vintage]],REC_SALES_FCST!EG4),0)</f>
        <v>0</v>
      </c>
      <c r="EH75" s="45">
        <f>IFERROR(AVERAGEIFS(REC_Sales[[#All],[v_price]],REC_Sales[[#All],[v_unitID]],"Barton Hydro",REC_Sales[[#All],[v_vintage]],REC_SALES_FCST!EH4),0)</f>
        <v>0</v>
      </c>
      <c r="EI75" s="45">
        <f>IFERROR(AVERAGEIFS(REC_Sales[[#All],[v_price]],REC_Sales[[#All],[v_unitID]],"Barton Hydro",REC_Sales[[#All],[v_vintage]],REC_SALES_FCST!EI4),0)</f>
        <v>0</v>
      </c>
      <c r="EJ75" s="45">
        <f>IFERROR(AVERAGEIFS(REC_Sales[[#All],[v_price]],REC_Sales[[#All],[v_unitID]],"Barton Hydro",REC_Sales[[#All],[v_vintage]],REC_SALES_FCST!EJ4),0)</f>
        <v>0</v>
      </c>
      <c r="EK75" s="45">
        <f>IFERROR(AVERAGEIFS(REC_Sales[[#All],[v_price]],REC_Sales[[#All],[v_unitID]],"Barton Hydro",REC_Sales[[#All],[v_vintage]],REC_SALES_FCST!EK4),0)</f>
        <v>0</v>
      </c>
      <c r="EL75" s="45">
        <f>IFERROR(AVERAGEIFS(REC_Sales[[#All],[v_price]],REC_Sales[[#All],[v_unitID]],"Barton Hydro",REC_Sales[[#All],[v_vintage]],REC_SALES_FCST!EL4),0)</f>
        <v>0</v>
      </c>
      <c r="EM75" s="45">
        <f>IFERROR(AVERAGEIFS(REC_Sales[[#All],[v_price]],REC_Sales[[#All],[v_unitID]],"Barton Hydro",REC_Sales[[#All],[v_vintage]],REC_SALES_FCST!EM4),0)</f>
        <v>0</v>
      </c>
      <c r="EN75" s="45">
        <f>IFERROR(AVERAGEIFS(REC_Sales[[#All],[v_price]],REC_Sales[[#All],[v_unitID]],"Barton Hydro",REC_Sales[[#All],[v_vintage]],REC_SALES_FCST!EN4),0)</f>
        <v>0</v>
      </c>
      <c r="EO75" s="45">
        <f>IFERROR(AVERAGEIFS(REC_Sales[[#All],[v_price]],REC_Sales[[#All],[v_unitID]],"Barton Hydro",REC_Sales[[#All],[v_vintage]],REC_SALES_FCST!EO4),0)</f>
        <v>0</v>
      </c>
      <c r="EP75" s="45">
        <f>IFERROR(AVERAGEIFS(REC_Sales[[#All],[v_price]],REC_Sales[[#All],[v_unitID]],"Barton Hydro",REC_Sales[[#All],[v_vintage]],REC_SALES_FCST!EP4),0)</f>
        <v>0</v>
      </c>
      <c r="EQ75" s="45">
        <f>IFERROR(AVERAGEIFS(REC_Sales[[#All],[v_price]],REC_Sales[[#All],[v_unitID]],"Barton Hydro",REC_Sales[[#All],[v_vintage]],REC_SALES_FCST!EQ4),0)</f>
        <v>0</v>
      </c>
      <c r="ER75" s="45">
        <f>IFERROR(AVERAGEIFS(REC_Sales[[#All],[v_price]],REC_Sales[[#All],[v_unitID]],"Barton Hydro",REC_Sales[[#All],[v_vintage]],REC_SALES_FCST!ER4),0)</f>
        <v>0</v>
      </c>
      <c r="ES75" s="45">
        <f>IFERROR(AVERAGEIFS(REC_Sales[[#All],[v_price]],REC_Sales[[#All],[v_unitID]],"Barton Hydro",REC_Sales[[#All],[v_vintage]],REC_SALES_FCST!ES4),0)</f>
        <v>0</v>
      </c>
      <c r="ET75" s="45">
        <f>IFERROR(AVERAGEIFS(REC_Sales[[#All],[v_price]],REC_Sales[[#All],[v_unitID]],"Barton Hydro",REC_Sales[[#All],[v_vintage]],REC_SALES_FCST!ET4),0)</f>
        <v>0</v>
      </c>
      <c r="EU75" s="45">
        <f>IFERROR(AVERAGEIFS(REC_Sales[[#All],[v_price]],REC_Sales[[#All],[v_unitID]],"Barton Hydro",REC_Sales[[#All],[v_vintage]],REC_SALES_FCST!EU4),0)</f>
        <v>0</v>
      </c>
      <c r="EV75" s="45">
        <f>IFERROR(AVERAGEIFS(REC_Sales[[#All],[v_price]],REC_Sales[[#All],[v_unitID]],"Barton Hydro",REC_Sales[[#All],[v_vintage]],REC_SALES_FCST!EV4),0)</f>
        <v>0</v>
      </c>
      <c r="EW75" s="45">
        <f>IFERROR(AVERAGEIFS(REC_Sales[[#All],[v_price]],REC_Sales[[#All],[v_unitID]],"Barton Hydro",REC_Sales[[#All],[v_vintage]],REC_SALES_FCST!EW4),0)</f>
        <v>0</v>
      </c>
      <c r="EX75" s="45">
        <f>IFERROR(AVERAGEIFS(REC_Sales[[#All],[v_price]],REC_Sales[[#All],[v_unitID]],"Barton Hydro",REC_Sales[[#All],[v_vintage]],REC_SALES_FCST!EX4),0)</f>
        <v>0</v>
      </c>
      <c r="EY75" s="45">
        <f>IFERROR(AVERAGEIFS(REC_Sales[[#All],[v_price]],REC_Sales[[#All],[v_unitID]],"Barton Hydro",REC_Sales[[#All],[v_vintage]],REC_SALES_FCST!EY4),0)</f>
        <v>0</v>
      </c>
      <c r="EZ75" s="45">
        <f>IFERROR(AVERAGEIFS(REC_Sales[[#All],[v_price]],REC_Sales[[#All],[v_unitID]],"Barton Hydro",REC_Sales[[#All],[v_vintage]],REC_SALES_FCST!EZ4),0)</f>
        <v>0</v>
      </c>
      <c r="FA75" s="45">
        <f>IFERROR(AVERAGEIFS(REC_Sales[[#All],[v_price]],REC_Sales[[#All],[v_unitID]],"Barton Hydro",REC_Sales[[#All],[v_vintage]],REC_SALES_FCST!FA4),0)</f>
        <v>0</v>
      </c>
      <c r="FB75" s="45">
        <f>IFERROR(AVERAGEIFS(REC_Sales[[#All],[v_price]],REC_Sales[[#All],[v_unitID]],"Barton Hydro",REC_Sales[[#All],[v_vintage]],REC_SALES_FCST!FB4),0)</f>
        <v>0</v>
      </c>
      <c r="FC75" s="45">
        <f>IFERROR(AVERAGEIFS(REC_Sales[[#All],[v_price]],REC_Sales[[#All],[v_unitID]],"Barton Hydro",REC_Sales[[#All],[v_vintage]],REC_SALES_FCST!FC4),0)</f>
        <v>0</v>
      </c>
      <c r="FD75" s="45">
        <f>IFERROR(AVERAGEIFS(REC_Sales[[#All],[v_price]],REC_Sales[[#All],[v_unitID]],"Barton Hydro",REC_Sales[[#All],[v_vintage]],REC_SALES_FCST!FD4),0)</f>
        <v>0</v>
      </c>
      <c r="FE75" s="45">
        <f>IFERROR(AVERAGEIFS(REC_Sales[[#All],[v_price]],REC_Sales[[#All],[v_unitID]],"Barton Hydro",REC_Sales[[#All],[v_vintage]],REC_SALES_FCST!FE4),0)</f>
        <v>0</v>
      </c>
      <c r="FF75" s="45">
        <f>IFERROR(AVERAGEIFS(REC_Sales[[#All],[v_price]],REC_Sales[[#All],[v_unitID]],"Barton Hydro",REC_Sales[[#All],[v_vintage]],REC_SALES_FCST!FF4),0)</f>
        <v>0</v>
      </c>
      <c r="FG75" s="45">
        <f>IFERROR(AVERAGEIFS(REC_Sales[[#All],[v_price]],REC_Sales[[#All],[v_unitID]],"Barton Hydro",REC_Sales[[#All],[v_vintage]],REC_SALES_FCST!FG4),0)</f>
        <v>0</v>
      </c>
      <c r="FH75" s="45">
        <f>IFERROR(AVERAGEIFS(REC_Sales[[#All],[v_price]],REC_Sales[[#All],[v_unitID]],"Barton Hydro",REC_Sales[[#All],[v_vintage]],REC_SALES_FCST!FH4),0)</f>
        <v>0</v>
      </c>
      <c r="FI75" s="45">
        <f>IFERROR(AVERAGEIFS(REC_Sales[[#All],[v_price]],REC_Sales[[#All],[v_unitID]],"Barton Hydro",REC_Sales[[#All],[v_vintage]],REC_SALES_FCST!FI4),0)</f>
        <v>0</v>
      </c>
      <c r="FJ75" s="45">
        <f>IFERROR(AVERAGEIFS(REC_Sales[[#All],[v_price]],REC_Sales[[#All],[v_unitID]],"Barton Hydro",REC_Sales[[#All],[v_vintage]],REC_SALES_FCST!FJ4),0)</f>
        <v>0</v>
      </c>
      <c r="FK75" s="45">
        <f>IFERROR(AVERAGEIFS(REC_Sales[[#All],[v_price]],REC_Sales[[#All],[v_unitID]],"Barton Hydro",REC_Sales[[#All],[v_vintage]],REC_SALES_FCST!FK4),0)</f>
        <v>0</v>
      </c>
      <c r="FL75" s="45">
        <f>IFERROR(AVERAGEIFS(REC_Sales[[#All],[v_price]],REC_Sales[[#All],[v_unitID]],"Barton Hydro",REC_Sales[[#All],[v_vintage]],REC_SALES_FCST!FL4),0)</f>
        <v>0</v>
      </c>
      <c r="FM75" s="45">
        <f>IFERROR(AVERAGEIFS(REC_Sales[[#All],[v_price]],REC_Sales[[#All],[v_unitID]],"Barton Hydro",REC_Sales[[#All],[v_vintage]],REC_SALES_FCST!FM4),0)</f>
        <v>0</v>
      </c>
      <c r="FN75" s="45">
        <f>IFERROR(AVERAGEIFS(REC_Sales[[#All],[v_price]],REC_Sales[[#All],[v_unitID]],"Barton Hydro",REC_Sales[[#All],[v_vintage]],REC_SALES_FCST!FN4),0)</f>
        <v>0</v>
      </c>
      <c r="FO75" s="45">
        <f>IFERROR(AVERAGEIFS(REC_Sales[[#All],[v_price]],REC_Sales[[#All],[v_unitID]],"Barton Hydro",REC_Sales[[#All],[v_vintage]],REC_SALES_FCST!FO4),0)</f>
        <v>0</v>
      </c>
      <c r="FP75" s="45">
        <f>IFERROR(AVERAGEIFS(REC_Sales[[#All],[v_price]],REC_Sales[[#All],[v_unitID]],"Barton Hydro",REC_Sales[[#All],[v_vintage]],REC_SALES_FCST!FP4),0)</f>
        <v>0</v>
      </c>
      <c r="FQ75" s="45">
        <f>IFERROR(AVERAGEIFS(REC_Sales[[#All],[v_price]],REC_Sales[[#All],[v_unitID]],"Barton Hydro",REC_Sales[[#All],[v_vintage]],REC_SALES_FCST!FQ4),0)</f>
        <v>0</v>
      </c>
      <c r="FR75" s="45">
        <f>IFERROR(AVERAGEIFS(REC_Sales[[#All],[v_price]],REC_Sales[[#All],[v_unitID]],"Barton Hydro",REC_Sales[[#All],[v_vintage]],REC_SALES_FCST!FR4),0)</f>
        <v>0</v>
      </c>
      <c r="FS75" s="45">
        <f>IFERROR(AVERAGEIFS(REC_Sales[[#All],[v_price]],REC_Sales[[#All],[v_unitID]],"Barton Hydro",REC_Sales[[#All],[v_vintage]],REC_SALES_FCST!FS4),0)</f>
        <v>0</v>
      </c>
      <c r="FT75" s="45">
        <f>IFERROR(AVERAGEIFS(REC_Sales[[#All],[v_price]],REC_Sales[[#All],[v_unitID]],"Barton Hydro",REC_Sales[[#All],[v_vintage]],REC_SALES_FCST!FT4),0)</f>
        <v>0</v>
      </c>
      <c r="FU75" s="45">
        <f>IFERROR(AVERAGEIFS(REC_Sales[[#All],[v_price]],REC_Sales[[#All],[v_unitID]],"Barton Hydro",REC_Sales[[#All],[v_vintage]],REC_SALES_FCST!FU4),0)</f>
        <v>0</v>
      </c>
      <c r="FV75" s="45">
        <f>IFERROR(AVERAGEIFS(REC_Sales[[#All],[v_price]],REC_Sales[[#All],[v_unitID]],"Barton Hydro",REC_Sales[[#All],[v_vintage]],REC_SALES_FCST!FV4),0)</f>
        <v>0</v>
      </c>
      <c r="FW75" s="45">
        <f>IFERROR(AVERAGEIFS(REC_Sales[[#All],[v_price]],REC_Sales[[#All],[v_unitID]],"Barton Hydro",REC_Sales[[#All],[v_vintage]],REC_SALES_FCST!FW4),0)</f>
        <v>0</v>
      </c>
      <c r="FX75" s="45">
        <f>IFERROR(AVERAGEIFS(REC_Sales[[#All],[v_price]],REC_Sales[[#All],[v_unitID]],"Barton Hydro",REC_Sales[[#All],[v_vintage]],REC_SALES_FCST!FX4),0)</f>
        <v>0</v>
      </c>
      <c r="FY75" s="45">
        <f>IFERROR(AVERAGEIFS(REC_Sales[[#All],[v_price]],REC_Sales[[#All],[v_unitID]],"Barton Hydro",REC_Sales[[#All],[v_vintage]],REC_SALES_FCST!FY4),0)</f>
        <v>0</v>
      </c>
      <c r="FZ75" s="45">
        <f>IFERROR(AVERAGEIFS(REC_Sales[[#All],[v_price]],REC_Sales[[#All],[v_unitID]],"Barton Hydro",REC_Sales[[#All],[v_vintage]],REC_SALES_FCST!FZ4),0)</f>
        <v>0</v>
      </c>
      <c r="GA75" s="45">
        <f>IFERROR(AVERAGEIFS(REC_Sales[[#All],[v_price]],REC_Sales[[#All],[v_unitID]],"Barton Hydro",REC_Sales[[#All],[v_vintage]],REC_SALES_FCST!GA4),0)</f>
        <v>0</v>
      </c>
      <c r="GB75" s="45">
        <f>IFERROR(AVERAGEIFS(REC_Sales[[#All],[v_price]],REC_Sales[[#All],[v_unitID]],"Barton Hydro",REC_Sales[[#All],[v_vintage]],REC_SALES_FCST!GB4),0)</f>
        <v>0</v>
      </c>
      <c r="GC75" s="45">
        <f>IFERROR(AVERAGEIFS(REC_Sales[[#All],[v_price]],REC_Sales[[#All],[v_unitID]],"Barton Hydro",REC_Sales[[#All],[v_vintage]],REC_SALES_FCST!GC4),0)</f>
        <v>0</v>
      </c>
      <c r="GD75" s="45">
        <f>IFERROR(AVERAGEIFS(REC_Sales[[#All],[v_price]],REC_Sales[[#All],[v_unitID]],"Barton Hydro",REC_Sales[[#All],[v_vintage]],REC_SALES_FCST!GD4),0)</f>
        <v>0</v>
      </c>
      <c r="GE75" s="45">
        <f>IFERROR(AVERAGEIFS(REC_Sales[[#All],[v_price]],REC_Sales[[#All],[v_unitID]],"Barton Hydro",REC_Sales[[#All],[v_vintage]],REC_SALES_FCST!GE4),0)</f>
        <v>0</v>
      </c>
      <c r="GF75" s="45">
        <f>IFERROR(AVERAGEIFS(REC_Sales[[#All],[v_price]],REC_Sales[[#All],[v_unitID]],"Barton Hydro",REC_Sales[[#All],[v_vintage]],REC_SALES_FCST!GF4),0)</f>
        <v>0</v>
      </c>
      <c r="GG75" s="45">
        <f>IFERROR(AVERAGEIFS(REC_Sales[[#All],[v_price]],REC_Sales[[#All],[v_unitID]],"Barton Hydro",REC_Sales[[#All],[v_vintage]],REC_SALES_FCST!GG4),0)</f>
        <v>0</v>
      </c>
      <c r="GH75" s="45">
        <f>IFERROR(AVERAGEIFS(REC_Sales[[#All],[v_price]],REC_Sales[[#All],[v_unitID]],"Barton Hydro",REC_Sales[[#All],[v_vintage]],REC_SALES_FCST!GH4),0)</f>
        <v>0</v>
      </c>
      <c r="GI75" s="45">
        <f>IFERROR(AVERAGEIFS(REC_Sales[[#All],[v_price]],REC_Sales[[#All],[v_unitID]],"Barton Hydro",REC_Sales[[#All],[v_vintage]],REC_SALES_FCST!GI4),0)</f>
        <v>0</v>
      </c>
      <c r="GJ75" s="45">
        <f>IFERROR(AVERAGEIFS(REC_Sales[[#All],[v_price]],REC_Sales[[#All],[v_unitID]],"Barton Hydro",REC_Sales[[#All],[v_vintage]],REC_SALES_FCST!GJ4),0)</f>
        <v>0</v>
      </c>
      <c r="GK75" s="45">
        <f>IFERROR(AVERAGEIFS(REC_Sales[[#All],[v_price]],REC_Sales[[#All],[v_unitID]],"Barton Hydro",REC_Sales[[#All],[v_vintage]],REC_SALES_FCST!GK4),0)</f>
        <v>0</v>
      </c>
      <c r="GL75" s="45">
        <f>IFERROR(AVERAGEIFS(REC_Sales[[#All],[v_price]],REC_Sales[[#All],[v_unitID]],"Barton Hydro",REC_Sales[[#All],[v_vintage]],REC_SALES_FCST!GL4),0)</f>
        <v>0</v>
      </c>
      <c r="GM75" s="45">
        <f>IFERROR(AVERAGEIFS(REC_Sales[[#All],[v_price]],REC_Sales[[#All],[v_unitID]],"Barton Hydro",REC_Sales[[#All],[v_vintage]],REC_SALES_FCST!GM4),0)</f>
        <v>0</v>
      </c>
      <c r="GN75" s="45">
        <f>IFERROR(AVERAGEIFS(REC_Sales[[#All],[v_price]],REC_Sales[[#All],[v_unitID]],"Barton Hydro",REC_Sales[[#All],[v_vintage]],REC_SALES_FCST!GN4),0)</f>
        <v>0</v>
      </c>
      <c r="GO75" s="45">
        <f>IFERROR(AVERAGEIFS(REC_Sales[[#All],[v_price]],REC_Sales[[#All],[v_unitID]],"Barton Hydro",REC_Sales[[#All],[v_vintage]],REC_SALES_FCST!GO4),0)</f>
        <v>0</v>
      </c>
      <c r="GP75" s="45">
        <f>IFERROR(AVERAGEIFS(REC_Sales[[#All],[v_price]],REC_Sales[[#All],[v_unitID]],"Barton Hydro",REC_Sales[[#All],[v_vintage]],REC_SALES_FCST!GP4),0)</f>
        <v>0</v>
      </c>
      <c r="GQ75" s="45">
        <f>IFERROR(AVERAGEIFS(REC_Sales[[#All],[v_price]],REC_Sales[[#All],[v_unitID]],"Barton Hydro",REC_Sales[[#All],[v_vintage]],REC_SALES_FCST!GQ4),0)</f>
        <v>0</v>
      </c>
      <c r="GR75" s="45">
        <f>IFERROR(AVERAGEIFS(REC_Sales[[#All],[v_price]],REC_Sales[[#All],[v_unitID]],"Barton Hydro",REC_Sales[[#All],[v_vintage]],REC_SALES_FCST!GR4),0)</f>
        <v>0</v>
      </c>
      <c r="GS75" s="45">
        <f>IFERROR(AVERAGEIFS(REC_Sales[[#All],[v_price]],REC_Sales[[#All],[v_unitID]],"Barton Hydro",REC_Sales[[#All],[v_vintage]],REC_SALES_FCST!GS4),0)</f>
        <v>0</v>
      </c>
      <c r="GT75" s="45">
        <f>IFERROR(AVERAGEIFS(REC_Sales[[#All],[v_price]],REC_Sales[[#All],[v_unitID]],"Barton Hydro",REC_Sales[[#All],[v_vintage]],REC_SALES_FCST!GT4),0)</f>
        <v>0</v>
      </c>
      <c r="GU75" s="45">
        <f>IFERROR(AVERAGEIFS(REC_Sales[[#All],[v_price]],REC_Sales[[#All],[v_unitID]],"Barton Hydro",REC_Sales[[#All],[v_vintage]],REC_SALES_FCST!GU4),0)</f>
        <v>0</v>
      </c>
      <c r="GV75" s="45">
        <f>IFERROR(AVERAGEIFS(REC_Sales[[#All],[v_price]],REC_Sales[[#All],[v_unitID]],"Barton Hydro",REC_Sales[[#All],[v_vintage]],REC_SALES_FCST!GV4),0)</f>
        <v>0</v>
      </c>
      <c r="GW75" s="45">
        <f>IFERROR(AVERAGEIFS(REC_Sales[[#All],[v_price]],REC_Sales[[#All],[v_unitID]],"Barton Hydro",REC_Sales[[#All],[v_vintage]],REC_SALES_FCST!GW4),0)</f>
        <v>0</v>
      </c>
      <c r="GX75" s="45">
        <f>IFERROR(AVERAGEIFS(REC_Sales[[#All],[v_price]],REC_Sales[[#All],[v_unitID]],"Barton Hydro",REC_Sales[[#All],[v_vintage]],REC_SALES_FCST!GX4),0)</f>
        <v>0</v>
      </c>
      <c r="GY75" s="45">
        <f>IFERROR(AVERAGEIFS(REC_Sales[[#All],[v_price]],REC_Sales[[#All],[v_unitID]],"Barton Hydro",REC_Sales[[#All],[v_vintage]],REC_SALES_FCST!GY4),0)</f>
        <v>0</v>
      </c>
      <c r="GZ75" s="45">
        <f>IFERROR(AVERAGEIFS(REC_Sales[[#All],[v_price]],REC_Sales[[#All],[v_unitID]],"Barton Hydro",REC_Sales[[#All],[v_vintage]],REC_SALES_FCST!GZ4),0)</f>
        <v>0</v>
      </c>
      <c r="HA75" s="45">
        <f>IFERROR(AVERAGEIFS(REC_Sales[[#All],[v_price]],REC_Sales[[#All],[v_unitID]],"Barton Hydro",REC_Sales[[#All],[v_vintage]],REC_SALES_FCST!HA4),0)</f>
        <v>0</v>
      </c>
      <c r="HB75" s="45">
        <f>IFERROR(AVERAGEIFS(REC_Sales[[#All],[v_price]],REC_Sales[[#All],[v_unitID]],"Barton Hydro",REC_Sales[[#All],[v_vintage]],REC_SALES_FCST!HB4),0)</f>
        <v>0</v>
      </c>
      <c r="HC75" s="45">
        <f>IFERROR(AVERAGEIFS(REC_Sales[[#All],[v_price]],REC_Sales[[#All],[v_unitID]],"Barton Hydro",REC_Sales[[#All],[v_vintage]],REC_SALES_FCST!HC4),0)</f>
        <v>0</v>
      </c>
      <c r="HD75" s="45">
        <f>IFERROR(AVERAGEIFS(REC_Sales[[#All],[v_price]],REC_Sales[[#All],[v_unitID]],"Barton Hydro",REC_Sales[[#All],[v_vintage]],REC_SALES_FCST!HD4),0)</f>
        <v>0</v>
      </c>
      <c r="HE75" s="45">
        <f>IFERROR(AVERAGEIFS(REC_Sales[[#All],[v_price]],REC_Sales[[#All],[v_unitID]],"Barton Hydro",REC_Sales[[#All],[v_vintage]],REC_SALES_FCST!HE4),0)</f>
        <v>0</v>
      </c>
      <c r="HF75" s="45">
        <f>IFERROR(AVERAGEIFS(REC_Sales[[#All],[v_price]],REC_Sales[[#All],[v_unitID]],"Barton Hydro",REC_Sales[[#All],[v_vintage]],REC_SALES_FCST!HF4),0)</f>
        <v>0</v>
      </c>
      <c r="HG75" s="45">
        <f>IFERROR(AVERAGEIFS(REC_Sales[[#All],[v_price]],REC_Sales[[#All],[v_unitID]],"Barton Hydro",REC_Sales[[#All],[v_vintage]],REC_SALES_FCST!HG4),0)</f>
        <v>0</v>
      </c>
      <c r="HH75" s="45">
        <f>IFERROR(AVERAGEIFS(REC_Sales[[#All],[v_price]],REC_Sales[[#All],[v_unitID]],"Barton Hydro",REC_Sales[[#All],[v_vintage]],REC_SALES_FCST!HH4),0)</f>
        <v>0</v>
      </c>
      <c r="HI75" s="45">
        <f>IFERROR(AVERAGEIFS(REC_Sales[[#All],[v_price]],REC_Sales[[#All],[v_unitID]],"Barton Hydro",REC_Sales[[#All],[v_vintage]],REC_SALES_FCST!HI4),0)</f>
        <v>0</v>
      </c>
      <c r="HJ75" s="45">
        <f>IFERROR(AVERAGEIFS(REC_Sales[[#All],[v_price]],REC_Sales[[#All],[v_unitID]],"Barton Hydro",REC_Sales[[#All],[v_vintage]],REC_SALES_FCST!HJ4),0)</f>
        <v>0</v>
      </c>
      <c r="HK75" s="45">
        <f>IFERROR(AVERAGEIFS(REC_Sales[[#All],[v_price]],REC_Sales[[#All],[v_unitID]],"Barton Hydro",REC_Sales[[#All],[v_vintage]],REC_SALES_FCST!HK4),0)</f>
        <v>0</v>
      </c>
      <c r="HL75" s="45">
        <f>IFERROR(AVERAGEIFS(REC_Sales[[#All],[v_price]],REC_Sales[[#All],[v_unitID]],"Barton Hydro",REC_Sales[[#All],[v_vintage]],REC_SALES_FCST!HL4),0)</f>
        <v>0</v>
      </c>
      <c r="HM75" s="45">
        <f>IFERROR(AVERAGEIFS(REC_Sales[[#All],[v_price]],REC_Sales[[#All],[v_unitID]],"Barton Hydro",REC_Sales[[#All],[v_vintage]],REC_SALES_FCST!HM4),0)</f>
        <v>0</v>
      </c>
      <c r="HN75" s="45">
        <f>IFERROR(AVERAGEIFS(REC_Sales[[#All],[v_price]],REC_Sales[[#All],[v_unitID]],"Barton Hydro",REC_Sales[[#All],[v_vintage]],REC_SALES_FCST!HN4),0)</f>
        <v>0</v>
      </c>
      <c r="HO75" s="45">
        <f>IFERROR(AVERAGEIFS(REC_Sales[[#All],[v_price]],REC_Sales[[#All],[v_unitID]],"Barton Hydro",REC_Sales[[#All],[v_vintage]],REC_SALES_FCST!HO4),0)</f>
        <v>0</v>
      </c>
      <c r="HP75" s="45">
        <f>IFERROR(AVERAGEIFS(REC_Sales[[#All],[v_price]],REC_Sales[[#All],[v_unitID]],"Barton Hydro",REC_Sales[[#All],[v_vintage]],REC_SALES_FCST!HP4),0)</f>
        <v>0</v>
      </c>
      <c r="HQ75" s="45">
        <f>IFERROR(AVERAGEIFS(REC_Sales[[#All],[v_price]],REC_Sales[[#All],[v_unitID]],"Barton Hydro",REC_Sales[[#All],[v_vintage]],REC_SALES_FCST!HQ4),0)</f>
        <v>0</v>
      </c>
      <c r="HR75" s="45">
        <f>IFERROR(AVERAGEIFS(REC_Sales[[#All],[v_price]],REC_Sales[[#All],[v_unitID]],"Barton Hydro",REC_Sales[[#All],[v_vintage]],REC_SALES_FCST!HR4),0)</f>
        <v>0</v>
      </c>
      <c r="HS75" s="45">
        <f>IFERROR(AVERAGEIFS(REC_Sales[[#All],[v_price]],REC_Sales[[#All],[v_unitID]],"Barton Hydro",REC_Sales[[#All],[v_vintage]],REC_SALES_FCST!HS4),0)</f>
        <v>0</v>
      </c>
      <c r="HT75" s="45">
        <f>IFERROR(AVERAGEIFS(REC_Sales[[#All],[v_price]],REC_Sales[[#All],[v_unitID]],"Barton Hydro",REC_Sales[[#All],[v_vintage]],REC_SALES_FCST!HT4),0)</f>
        <v>0</v>
      </c>
      <c r="HU75" s="45">
        <f>IFERROR(AVERAGEIFS(REC_Sales[[#All],[v_price]],REC_Sales[[#All],[v_unitID]],"Barton Hydro",REC_Sales[[#All],[v_vintage]],REC_SALES_FCST!HU4),0)</f>
        <v>0</v>
      </c>
      <c r="HV75" s="45">
        <f>IFERROR(AVERAGEIFS(REC_Sales[[#All],[v_price]],REC_Sales[[#All],[v_unitID]],"Barton Hydro",REC_Sales[[#All],[v_vintage]],REC_SALES_FCST!HV4),0)</f>
        <v>0</v>
      </c>
      <c r="HW75" s="45">
        <f>IFERROR(AVERAGEIFS(REC_Sales[[#All],[v_price]],REC_Sales[[#All],[v_unitID]],"Barton Hydro",REC_Sales[[#All],[v_vintage]],REC_SALES_FCST!HW4),0)</f>
        <v>0</v>
      </c>
      <c r="HX75" s="45">
        <f>IFERROR(AVERAGEIFS(REC_Sales[[#All],[v_price]],REC_Sales[[#All],[v_unitID]],"Barton Hydro",REC_Sales[[#All],[v_vintage]],REC_SALES_FCST!HX4),0)</f>
        <v>0</v>
      </c>
      <c r="HY75" s="45">
        <f>IFERROR(AVERAGEIFS(REC_Sales[[#All],[v_price]],REC_Sales[[#All],[v_unitID]],"Barton Hydro",REC_Sales[[#All],[v_vintage]],REC_SALES_FCST!HY4),0)</f>
        <v>0</v>
      </c>
      <c r="HZ75" s="45">
        <f>IFERROR(AVERAGEIFS(REC_Sales[[#All],[v_price]],REC_Sales[[#All],[v_unitID]],"Barton Hydro",REC_Sales[[#All],[v_vintage]],REC_SALES_FCST!HZ4),0)</f>
        <v>0</v>
      </c>
      <c r="IA75" s="45">
        <f>IFERROR(AVERAGEIFS(REC_Sales[[#All],[v_price]],REC_Sales[[#All],[v_unitID]],"Barton Hydro",REC_Sales[[#All],[v_vintage]],REC_SALES_FCST!IA4),0)</f>
        <v>0</v>
      </c>
      <c r="IB75" s="45">
        <f>IFERROR(AVERAGEIFS(REC_Sales[[#All],[v_price]],REC_Sales[[#All],[v_unitID]],"Barton Hydro",REC_Sales[[#All],[v_vintage]],REC_SALES_FCST!IB4),0)</f>
        <v>0</v>
      </c>
      <c r="IC75" s="45">
        <f>IFERROR(AVERAGEIFS(REC_Sales[[#All],[v_price]],REC_Sales[[#All],[v_unitID]],"Barton Hydro",REC_Sales[[#All],[v_vintage]],REC_SALES_FCST!IC4),0)</f>
        <v>0</v>
      </c>
      <c r="ID75" s="45">
        <f>IFERROR(AVERAGEIFS(REC_Sales[[#All],[v_price]],REC_Sales[[#All],[v_unitID]],"Barton Hydro",REC_Sales[[#All],[v_vintage]],REC_SALES_FCST!ID4),0)</f>
        <v>0</v>
      </c>
      <c r="IE75" s="45">
        <f>IFERROR(AVERAGEIFS(REC_Sales[[#All],[v_price]],REC_Sales[[#All],[v_unitID]],"Barton Hydro",REC_Sales[[#All],[v_vintage]],REC_SALES_FCST!IE4),0)</f>
        <v>0</v>
      </c>
      <c r="IF75" s="45">
        <f>IFERROR(AVERAGEIFS(REC_Sales[[#All],[v_price]],REC_Sales[[#All],[v_unitID]],"Barton Hydro",REC_Sales[[#All],[v_vintage]],REC_SALES_FCST!IF4),0)</f>
        <v>0</v>
      </c>
      <c r="IG75" s="45">
        <f>IFERROR(AVERAGEIFS(REC_Sales[[#All],[v_price]],REC_Sales[[#All],[v_unitID]],"Barton Hydro",REC_Sales[[#All],[v_vintage]],REC_SALES_FCST!IG4),0)</f>
        <v>0</v>
      </c>
      <c r="IH75" s="45">
        <f>IFERROR(AVERAGEIFS(REC_Sales[[#All],[v_price]],REC_Sales[[#All],[v_unitID]],"Barton Hydro",REC_Sales[[#All],[v_vintage]],REC_SALES_FCST!IH4),0)</f>
        <v>0</v>
      </c>
      <c r="II75" s="45">
        <f>IFERROR(AVERAGEIFS(REC_Sales[[#All],[v_price]],REC_Sales[[#All],[v_unitID]],"Barton Hydro",REC_Sales[[#All],[v_vintage]],REC_SALES_FCST!II4),0)</f>
        <v>0</v>
      </c>
      <c r="IJ75" s="45">
        <f>IFERROR(AVERAGEIFS(REC_Sales[[#All],[v_price]],REC_Sales[[#All],[v_unitID]],"Barton Hydro",REC_Sales[[#All],[v_vintage]],REC_SALES_FCST!IJ4),0)</f>
        <v>0</v>
      </c>
      <c r="IK75" s="45">
        <f>IFERROR(AVERAGEIFS(REC_Sales[[#All],[v_price]],REC_Sales[[#All],[v_unitID]],"Barton Hydro",REC_Sales[[#All],[v_vintage]],REC_SALES_FCST!IK4),0)</f>
        <v>0</v>
      </c>
      <c r="IL75" s="45">
        <f>IFERROR(AVERAGEIFS(REC_Sales[[#All],[v_price]],REC_Sales[[#All],[v_unitID]],"Barton Hydro",REC_Sales[[#All],[v_vintage]],REC_SALES_FCST!IL4),0)</f>
        <v>0</v>
      </c>
      <c r="IM75" s="45">
        <f>IFERROR(AVERAGEIFS(REC_Sales[[#All],[v_price]],REC_Sales[[#All],[v_unitID]],"Barton Hydro",REC_Sales[[#All],[v_vintage]],REC_SALES_FCST!IM4),0)</f>
        <v>0</v>
      </c>
      <c r="IN75" s="45">
        <f>IFERROR(AVERAGEIFS(REC_Sales[[#All],[v_price]],REC_Sales[[#All],[v_unitID]],"Barton Hydro",REC_Sales[[#All],[v_vintage]],REC_SALES_FCST!IN4),0)</f>
        <v>0</v>
      </c>
      <c r="IO75" s="45">
        <f>IFERROR(AVERAGEIFS(REC_Sales[[#All],[v_price]],REC_Sales[[#All],[v_unitID]],"Barton Hydro",REC_Sales[[#All],[v_vintage]],REC_SALES_FCST!IO4),0)</f>
        <v>0</v>
      </c>
      <c r="IP75" s="45">
        <f>IFERROR(AVERAGEIFS(REC_Sales[[#All],[v_price]],REC_Sales[[#All],[v_unitID]],"Barton Hydro",REC_Sales[[#All],[v_vintage]],REC_SALES_FCST!IP4),0)</f>
        <v>0</v>
      </c>
      <c r="IQ75" s="45">
        <f>IFERROR(AVERAGEIFS(REC_Sales[[#All],[v_price]],REC_Sales[[#All],[v_unitID]],"Barton Hydro",REC_Sales[[#All],[v_vintage]],REC_SALES_FCST!IQ4),0)</f>
        <v>0</v>
      </c>
      <c r="IR75" s="45">
        <f>IFERROR(AVERAGEIFS(REC_Sales[[#All],[v_price]],REC_Sales[[#All],[v_unitID]],"Barton Hydro",REC_Sales[[#All],[v_vintage]],REC_SALES_FCST!IR4),0)</f>
        <v>0</v>
      </c>
      <c r="IS75" s="45">
        <f>IFERROR(AVERAGEIFS(REC_Sales[[#All],[v_price]],REC_Sales[[#All],[v_unitID]],"Barton Hydro",REC_Sales[[#All],[v_vintage]],REC_SALES_FCST!IS4),0)</f>
        <v>0</v>
      </c>
      <c r="IT75" s="45">
        <f>IFERROR(AVERAGEIFS(REC_Sales[[#All],[v_price]],REC_Sales[[#All],[v_unitID]],"Barton Hydro",REC_Sales[[#All],[v_vintage]],REC_SALES_FCST!IT4),0)</f>
        <v>0</v>
      </c>
      <c r="IU75" s="45">
        <f>IFERROR(AVERAGEIFS(REC_Sales[[#All],[v_price]],REC_Sales[[#All],[v_unitID]],"Barton Hydro",REC_Sales[[#All],[v_vintage]],REC_SALES_FCST!IU4),0)</f>
        <v>0</v>
      </c>
      <c r="IV75" s="45">
        <f>IFERROR(AVERAGEIFS(REC_Sales[[#All],[v_price]],REC_Sales[[#All],[v_unitID]],"Barton Hydro",REC_Sales[[#All],[v_vintage]],REC_SALES_FCST!IV4),0)</f>
        <v>0</v>
      </c>
      <c r="IW75" s="45">
        <f>IFERROR(AVERAGEIFS(REC_Sales[[#All],[v_price]],REC_Sales[[#All],[v_unitID]],"Barton Hydro",REC_Sales[[#All],[v_vintage]],REC_SALES_FCST!IW4),0)</f>
        <v>0</v>
      </c>
      <c r="IX75" s="45">
        <f>IFERROR(AVERAGEIFS(REC_Sales[[#All],[v_price]],REC_Sales[[#All],[v_unitID]],"Barton Hydro",REC_Sales[[#All],[v_vintage]],REC_SALES_FCST!IX4),0)</f>
        <v>0</v>
      </c>
      <c r="IY75" s="45">
        <f>IFERROR(AVERAGEIFS(REC_Sales[[#All],[v_price]],REC_Sales[[#All],[v_unitID]],"Barton Hydro",REC_Sales[[#All],[v_vintage]],REC_SALES_FCST!IY4),0)</f>
        <v>0</v>
      </c>
      <c r="IZ75" s="45">
        <f>IFERROR(AVERAGEIFS(REC_Sales[[#All],[v_price]],REC_Sales[[#All],[v_unitID]],"Barton Hydro",REC_Sales[[#All],[v_vintage]],REC_SALES_FCST!IZ4),0)</f>
        <v>0</v>
      </c>
      <c r="JA75" s="45">
        <f>IFERROR(AVERAGEIFS(REC_Sales[[#All],[v_price]],REC_Sales[[#All],[v_unitID]],"Barton Hydro",REC_Sales[[#All],[v_vintage]],REC_SALES_FCST!JA4),0)</f>
        <v>0</v>
      </c>
      <c r="JB75" s="45">
        <f>IFERROR(AVERAGEIFS(REC_Sales[[#All],[v_price]],REC_Sales[[#All],[v_unitID]],"Barton Hydro",REC_Sales[[#All],[v_vintage]],REC_SALES_FCST!JB4),0)</f>
        <v>0</v>
      </c>
      <c r="JC75" s="45">
        <f>IFERROR(AVERAGEIFS(REC_Sales[[#All],[v_price]],REC_Sales[[#All],[v_unitID]],"Barton Hydro",REC_Sales[[#All],[v_vintage]],REC_SALES_FCST!JC4),0)</f>
        <v>0</v>
      </c>
      <c r="JD75" s="45">
        <f>IFERROR(AVERAGEIFS(REC_Sales[[#All],[v_price]],REC_Sales[[#All],[v_unitID]],"Barton Hydro",REC_Sales[[#All],[v_vintage]],REC_SALES_FCST!JD4),0)</f>
        <v>0</v>
      </c>
      <c r="JE75" s="45">
        <f>IFERROR(AVERAGEIFS(REC_Sales[[#All],[v_price]],REC_Sales[[#All],[v_unitID]],"Barton Hydro",REC_Sales[[#All],[v_vintage]],REC_SALES_FCST!JE4),0)</f>
        <v>0</v>
      </c>
      <c r="JF75" s="45">
        <f>IFERROR(AVERAGEIFS(REC_Sales[[#All],[v_price]],REC_Sales[[#All],[v_unitID]],"Barton Hydro",REC_Sales[[#All],[v_vintage]],REC_SALES_FCST!JF4),0)</f>
        <v>0</v>
      </c>
      <c r="JG75" s="45">
        <f>IFERROR(AVERAGEIFS(REC_Sales[[#All],[v_price]],REC_Sales[[#All],[v_unitID]],"Barton Hydro",REC_Sales[[#All],[v_vintage]],REC_SALES_FCST!JG4),0)</f>
        <v>0</v>
      </c>
      <c r="JH75" s="45">
        <f>IFERROR(AVERAGEIFS(REC_Sales[[#All],[v_price]],REC_Sales[[#All],[v_unitID]],"Barton Hydro",REC_Sales[[#All],[v_vintage]],REC_SALES_FCST!JH4),0)</f>
        <v>0</v>
      </c>
      <c r="JI75" s="45">
        <f>IFERROR(AVERAGEIFS(REC_Sales[[#All],[v_price]],REC_Sales[[#All],[v_unitID]],"Barton Hydro",REC_Sales[[#All],[v_vintage]],REC_SALES_FCST!JI4),0)</f>
        <v>0</v>
      </c>
      <c r="JJ75" s="45">
        <f>IFERROR(AVERAGEIFS(REC_Sales[[#All],[v_price]],REC_Sales[[#All],[v_unitID]],"Barton Hydro",REC_Sales[[#All],[v_vintage]],REC_SALES_FCST!JJ4),0)</f>
        <v>0</v>
      </c>
      <c r="JK75" s="45">
        <f>IFERROR(AVERAGEIFS(REC_Sales[[#All],[v_price]],REC_Sales[[#All],[v_unitID]],"Barton Hydro",REC_Sales[[#All],[v_vintage]],REC_SALES_FCST!JK4),0)</f>
        <v>0</v>
      </c>
      <c r="JL75" s="45">
        <f>IFERROR(AVERAGEIFS(REC_Sales[[#All],[v_price]],REC_Sales[[#All],[v_unitID]],"Barton Hydro",REC_Sales[[#All],[v_vintage]],REC_SALES_FCST!JL4),0)</f>
        <v>0</v>
      </c>
      <c r="JM75" s="45">
        <f>IFERROR(AVERAGEIFS(REC_Sales[[#All],[v_price]],REC_Sales[[#All],[v_unitID]],"Barton Hydro",REC_Sales[[#All],[v_vintage]],REC_SALES_FCST!JM4),0)</f>
        <v>0</v>
      </c>
      <c r="JN75" s="45">
        <f>IFERROR(AVERAGEIFS(REC_Sales[[#All],[v_price]],REC_Sales[[#All],[v_unitID]],"Barton Hydro",REC_Sales[[#All],[v_vintage]],REC_SALES_FCST!JN4),0)</f>
        <v>0</v>
      </c>
      <c r="JO75" s="45">
        <f>IFERROR(AVERAGEIFS(REC_Sales[[#All],[v_price]],REC_Sales[[#All],[v_unitID]],"Barton Hydro",REC_Sales[[#All],[v_vintage]],REC_SALES_FCST!JO4),0)</f>
        <v>0</v>
      </c>
      <c r="JP75" s="45">
        <f>IFERROR(AVERAGEIFS(REC_Sales[[#All],[v_price]],REC_Sales[[#All],[v_unitID]],"Barton Hydro",REC_Sales[[#All],[v_vintage]],REC_SALES_FCST!JP4),0)</f>
        <v>0</v>
      </c>
      <c r="JQ75" s="45">
        <f>IFERROR(AVERAGEIFS(REC_Sales[[#All],[v_price]],REC_Sales[[#All],[v_unitID]],"Barton Hydro",REC_Sales[[#All],[v_vintage]],REC_SALES_FCST!JQ4),0)</f>
        <v>0</v>
      </c>
      <c r="JR75" s="45">
        <f>IFERROR(AVERAGEIFS(REC_Sales[[#All],[v_price]],REC_Sales[[#All],[v_unitID]],"Barton Hydro",REC_Sales[[#All],[v_vintage]],REC_SALES_FCST!JR4),0)</f>
        <v>0</v>
      </c>
      <c r="JS75" s="45">
        <f>IFERROR(AVERAGEIFS(REC_Sales[[#All],[v_price]],REC_Sales[[#All],[v_unitID]],"Barton Hydro",REC_Sales[[#All],[v_vintage]],REC_SALES_FCST!JS4),0)</f>
        <v>0</v>
      </c>
      <c r="JT75" s="45">
        <f>IFERROR(AVERAGEIFS(REC_Sales[[#All],[v_price]],REC_Sales[[#All],[v_unitID]],"Barton Hydro",REC_Sales[[#All],[v_vintage]],REC_SALES_FCST!JT4),0)</f>
        <v>0</v>
      </c>
      <c r="JU75" s="45">
        <f>IFERROR(AVERAGEIFS(REC_Sales[[#All],[v_price]],REC_Sales[[#All],[v_unitID]],"Barton Hydro",REC_Sales[[#All],[v_vintage]],REC_SALES_FCST!JU4),0)</f>
        <v>0</v>
      </c>
      <c r="JV75" s="45">
        <f>IFERROR(AVERAGEIFS(REC_Sales[[#All],[v_price]],REC_Sales[[#All],[v_unitID]],"Barton Hydro",REC_Sales[[#All],[v_vintage]],REC_SALES_FCST!JV4),0)</f>
        <v>0</v>
      </c>
      <c r="JW75" s="45">
        <f>IFERROR(AVERAGEIFS(REC_Sales[[#All],[v_price]],REC_Sales[[#All],[v_unitID]],"Barton Hydro",REC_Sales[[#All],[v_vintage]],REC_SALES_FCST!JW4),0)</f>
        <v>0</v>
      </c>
      <c r="JX75" s="45">
        <f>IFERROR(AVERAGEIFS(REC_Sales[[#All],[v_price]],REC_Sales[[#All],[v_unitID]],"Barton Hydro",REC_Sales[[#All],[v_vintage]],REC_SALES_FCST!JX4),0)</f>
        <v>0</v>
      </c>
      <c r="JY75" s="45">
        <f>IFERROR(AVERAGEIFS(REC_Sales[[#All],[v_price]],REC_Sales[[#All],[v_unitID]],"Barton Hydro",REC_Sales[[#All],[v_vintage]],REC_SALES_FCST!JY4),0)</f>
        <v>0</v>
      </c>
      <c r="JZ75" s="45">
        <f>IFERROR(AVERAGEIFS(REC_Sales[[#All],[v_price]],REC_Sales[[#All],[v_unitID]],"Barton Hydro",REC_Sales[[#All],[v_vintage]],REC_SALES_FCST!JZ4),0)</f>
        <v>0</v>
      </c>
      <c r="KA75" s="45">
        <f>IFERROR(AVERAGEIFS(REC_Sales[[#All],[v_price]],REC_Sales[[#All],[v_unitID]],"Barton Hydro",REC_Sales[[#All],[v_vintage]],REC_SALES_FCST!KA4),0)</f>
        <v>0</v>
      </c>
      <c r="KB75" s="45">
        <f>IFERROR(AVERAGEIFS(REC_Sales[[#All],[v_price]],REC_Sales[[#All],[v_unitID]],"Barton Hydro",REC_Sales[[#All],[v_vintage]],REC_SALES_FCST!KB4),0)</f>
        <v>0</v>
      </c>
      <c r="KC75" s="45">
        <f>IFERROR(AVERAGEIFS(REC_Sales[[#All],[v_price]],REC_Sales[[#All],[v_unitID]],"Barton Hydro",REC_Sales[[#All],[v_vintage]],REC_SALES_FCST!KC4),0)</f>
        <v>0</v>
      </c>
      <c r="KD75" s="45">
        <f>IFERROR(AVERAGEIFS(REC_Sales[[#All],[v_price]],REC_Sales[[#All],[v_unitID]],"Barton Hydro",REC_Sales[[#All],[v_vintage]],REC_SALES_FCST!KD4),0)</f>
        <v>0</v>
      </c>
      <c r="KE75" s="45">
        <f>IFERROR(AVERAGEIFS(REC_Sales[[#All],[v_price]],REC_Sales[[#All],[v_unitID]],"Barton Hydro",REC_Sales[[#All],[v_vintage]],REC_SALES_FCST!KE4),0)</f>
        <v>0</v>
      </c>
      <c r="KF75" s="45">
        <f>IFERROR(AVERAGEIFS(REC_Sales[[#All],[v_price]],REC_Sales[[#All],[v_unitID]],"Barton Hydro",REC_Sales[[#All],[v_vintage]],REC_SALES_FCST!KF4),0)</f>
        <v>0</v>
      </c>
      <c r="KG75" s="45">
        <f>IFERROR(AVERAGEIFS(REC_Sales[[#All],[v_price]],REC_Sales[[#All],[v_unitID]],"Barton Hydro",REC_Sales[[#All],[v_vintage]],REC_SALES_FCST!KG4),0)</f>
        <v>0</v>
      </c>
      <c r="KH75" s="45">
        <f>IFERROR(AVERAGEIFS(REC_Sales[[#All],[v_price]],REC_Sales[[#All],[v_unitID]],"Barton Hydro",REC_Sales[[#All],[v_vintage]],REC_SALES_FCST!KH4),0)</f>
        <v>0</v>
      </c>
      <c r="KI75" s="45">
        <f>IFERROR(AVERAGEIFS(REC_Sales[[#All],[v_price]],REC_Sales[[#All],[v_unitID]],"Barton Hydro",REC_Sales[[#All],[v_vintage]],REC_SALES_FCST!KI4),0)</f>
        <v>0</v>
      </c>
      <c r="KJ75" s="45">
        <f>IFERROR(AVERAGEIFS(REC_Sales[[#All],[v_price]],REC_Sales[[#All],[v_unitID]],"Barton Hydro",REC_Sales[[#All],[v_vintage]],REC_SALES_FCST!KJ4),0)</f>
        <v>0</v>
      </c>
      <c r="KK75" s="45">
        <f>IFERROR(AVERAGEIFS(REC_Sales[[#All],[v_price]],REC_Sales[[#All],[v_unitID]],"Barton Hydro",REC_Sales[[#All],[v_vintage]],REC_SALES_FCST!KK4),0)</f>
        <v>0</v>
      </c>
      <c r="KL75" s="45">
        <f>IFERROR(AVERAGEIFS(REC_Sales[[#All],[v_price]],REC_Sales[[#All],[v_unitID]],"Barton Hydro",REC_Sales[[#All],[v_vintage]],REC_SALES_FCST!KL4),0)</f>
        <v>0</v>
      </c>
      <c r="KM75" s="45">
        <f>IFERROR(AVERAGEIFS(REC_Sales[[#All],[v_price]],REC_Sales[[#All],[v_unitID]],"Barton Hydro",REC_Sales[[#All],[v_vintage]],REC_SALES_FCST!KM4),0)</f>
        <v>0</v>
      </c>
      <c r="KN75" s="45">
        <f>IFERROR(AVERAGEIFS(REC_Sales[[#All],[v_price]],REC_Sales[[#All],[v_unitID]],"Barton Hydro",REC_Sales[[#All],[v_vintage]],REC_SALES_FCST!KN4),0)</f>
        <v>0</v>
      </c>
      <c r="KO75" s="45">
        <f>IFERROR(AVERAGEIFS(REC_Sales[[#All],[v_price]],REC_Sales[[#All],[v_unitID]],"Barton Hydro",REC_Sales[[#All],[v_vintage]],REC_SALES_FCST!KO4),0)</f>
        <v>0</v>
      </c>
      <c r="KP75" s="45">
        <f>IFERROR(AVERAGEIFS(REC_Sales[[#All],[v_price]],REC_Sales[[#All],[v_unitID]],"Barton Hydro",REC_Sales[[#All],[v_vintage]],REC_SALES_FCST!KP4),0)</f>
        <v>0</v>
      </c>
      <c r="KQ75" s="45">
        <f>IFERROR(AVERAGEIFS(REC_Sales[[#All],[v_price]],REC_Sales[[#All],[v_unitID]],"Barton Hydro",REC_Sales[[#All],[v_vintage]],REC_SALES_FCST!KQ4),0)</f>
        <v>0</v>
      </c>
      <c r="KR75" s="45">
        <f>IFERROR(AVERAGEIFS(REC_Sales[[#All],[v_price]],REC_Sales[[#All],[v_unitID]],"Barton Hydro",REC_Sales[[#All],[v_vintage]],REC_SALES_FCST!KR4),0)</f>
        <v>0</v>
      </c>
      <c r="KS75" s="45">
        <f>IFERROR(AVERAGEIFS(REC_Sales[[#All],[v_price]],REC_Sales[[#All],[v_unitID]],"Barton Hydro",REC_Sales[[#All],[v_vintage]],REC_SALES_FCST!KS4),0)</f>
        <v>0</v>
      </c>
      <c r="KT75" s="45">
        <f>IFERROR(AVERAGEIFS(REC_Sales[[#All],[v_price]],REC_Sales[[#All],[v_unitID]],"Barton Hydro",REC_Sales[[#All],[v_vintage]],REC_SALES_FCST!KT4),0)</f>
        <v>0</v>
      </c>
      <c r="KU75" s="45">
        <f>IFERROR(AVERAGEIFS(REC_Sales[[#All],[v_price]],REC_Sales[[#All],[v_unitID]],"Barton Hydro",REC_Sales[[#All],[v_vintage]],REC_SALES_FCST!KU4),0)</f>
        <v>0</v>
      </c>
      <c r="KV75" s="45">
        <f>IFERROR(AVERAGEIFS(REC_Sales[[#All],[v_price]],REC_Sales[[#All],[v_unitID]],"Barton Hydro",REC_Sales[[#All],[v_vintage]],REC_SALES_FCST!KV4),0)</f>
        <v>0</v>
      </c>
      <c r="KW75" s="45">
        <f>IFERROR(AVERAGEIFS(REC_Sales[[#All],[v_price]],REC_Sales[[#All],[v_unitID]],"Barton Hydro",REC_Sales[[#All],[v_vintage]],REC_SALES_FCST!KW4),0)</f>
        <v>0</v>
      </c>
      <c r="KX75" s="45">
        <f>IFERROR(AVERAGEIFS(REC_Sales[[#All],[v_price]],REC_Sales[[#All],[v_unitID]],"Barton Hydro",REC_Sales[[#All],[v_vintage]],REC_SALES_FCST!KX4),0)</f>
        <v>0</v>
      </c>
      <c r="KY75" s="45">
        <f>IFERROR(AVERAGEIFS(REC_Sales[[#All],[v_price]],REC_Sales[[#All],[v_unitID]],"Barton Hydro",REC_Sales[[#All],[v_vintage]],REC_SALES_FCST!KY4),0)</f>
        <v>0</v>
      </c>
      <c r="KZ75" s="45">
        <f>IFERROR(AVERAGEIFS(REC_Sales[[#All],[v_price]],REC_Sales[[#All],[v_unitID]],"Barton Hydro",REC_Sales[[#All],[v_vintage]],REC_SALES_FCST!KZ4),0)</f>
        <v>0</v>
      </c>
      <c r="LA75" s="45">
        <f>IFERROR(AVERAGEIFS(REC_Sales[[#All],[v_price]],REC_Sales[[#All],[v_unitID]],"Barton Hydro",REC_Sales[[#All],[v_vintage]],REC_SALES_FCST!LA4),0)</f>
        <v>0</v>
      </c>
      <c r="LB75" s="45">
        <f>IFERROR(AVERAGEIFS(REC_Sales[[#All],[v_price]],REC_Sales[[#All],[v_unitID]],"Barton Hydro",REC_Sales[[#All],[v_vintage]],REC_SALES_FCST!LB4),0)</f>
        <v>0</v>
      </c>
      <c r="LC75" s="45">
        <f>IFERROR(AVERAGEIFS(REC_Sales[[#All],[v_price]],REC_Sales[[#All],[v_unitID]],"Barton Hydro",REC_Sales[[#All],[v_vintage]],REC_SALES_FCST!LC4),0)</f>
        <v>0</v>
      </c>
      <c r="LD75" s="45">
        <f>IFERROR(AVERAGEIFS(REC_Sales[[#All],[v_price]],REC_Sales[[#All],[v_unitID]],"Barton Hydro",REC_Sales[[#All],[v_vintage]],REC_SALES_FCST!LD4),0)</f>
        <v>0</v>
      </c>
      <c r="LE75" s="45">
        <f>IFERROR(AVERAGEIFS(REC_Sales[[#All],[v_price]],REC_Sales[[#All],[v_unitID]],"Barton Hydro",REC_Sales[[#All],[v_vintage]],REC_SALES_FCST!LE4),0)</f>
        <v>0</v>
      </c>
      <c r="LF75" s="45">
        <f>IFERROR(AVERAGEIFS(REC_Sales[[#All],[v_price]],REC_Sales[[#All],[v_unitID]],"Barton Hydro",REC_Sales[[#All],[v_vintage]],REC_SALES_FCST!LF4),0)</f>
        <v>0</v>
      </c>
      <c r="LG75" s="45">
        <f>IFERROR(AVERAGEIFS(REC_Sales[[#All],[v_price]],REC_Sales[[#All],[v_unitID]],"Barton Hydro",REC_Sales[[#All],[v_vintage]],REC_SALES_FCST!LG4),0)</f>
        <v>0</v>
      </c>
      <c r="LH75" s="45">
        <f>IFERROR(AVERAGEIFS(REC_Sales[[#All],[v_price]],REC_Sales[[#All],[v_unitID]],"Barton Hydro",REC_Sales[[#All],[v_vintage]],REC_SALES_FCST!LH4),0)</f>
        <v>0</v>
      </c>
      <c r="LI75" s="45">
        <f>IFERROR(AVERAGEIFS(REC_Sales[[#All],[v_price]],REC_Sales[[#All],[v_unitID]],"Barton Hydro",REC_Sales[[#All],[v_vintage]],REC_SALES_FCST!LI4),0)</f>
        <v>0</v>
      </c>
      <c r="LJ75" s="45">
        <f>IFERROR(AVERAGEIFS(REC_Sales[[#All],[v_price]],REC_Sales[[#All],[v_unitID]],"Barton Hydro",REC_Sales[[#All],[v_vintage]],REC_SALES_FCST!LJ4),0)</f>
        <v>0</v>
      </c>
      <c r="LK75" s="45">
        <f>IFERROR(AVERAGEIFS(REC_Sales[[#All],[v_price]],REC_Sales[[#All],[v_unitID]],"Barton Hydro",REC_Sales[[#All],[v_vintage]],REC_SALES_FCST!LK4),0)</f>
        <v>0</v>
      </c>
      <c r="LL75" s="45">
        <f>IFERROR(AVERAGEIFS(REC_Sales[[#All],[v_price]],REC_Sales[[#All],[v_unitID]],"Barton Hydro",REC_Sales[[#All],[v_vintage]],REC_SALES_FCST!LL4),0)</f>
        <v>0</v>
      </c>
      <c r="LM75" s="45">
        <f>IFERROR(AVERAGEIFS(REC_Sales[[#All],[v_price]],REC_Sales[[#All],[v_unitID]],"Barton Hydro",REC_Sales[[#All],[v_vintage]],REC_SALES_FCST!LM4),0)</f>
        <v>0</v>
      </c>
      <c r="LN75" s="45">
        <f>IFERROR(AVERAGEIFS(REC_Sales[[#All],[v_price]],REC_Sales[[#All],[v_unitID]],"Barton Hydro",REC_Sales[[#All],[v_vintage]],REC_SALES_FCST!LN4),0)</f>
        <v>0</v>
      </c>
      <c r="LO75" s="45">
        <f>IFERROR(AVERAGEIFS(REC_Sales[[#All],[v_price]],REC_Sales[[#All],[v_unitID]],"Barton Hydro",REC_Sales[[#All],[v_vintage]],REC_SALES_FCST!LO4),0)</f>
        <v>0</v>
      </c>
      <c r="LP75" s="45">
        <f>IFERROR(AVERAGEIFS(REC_Sales[[#All],[v_price]],REC_Sales[[#All],[v_unitID]],"Barton Hydro",REC_Sales[[#All],[v_vintage]],REC_SALES_FCST!LP4),0)</f>
        <v>0</v>
      </c>
      <c r="LQ75" s="45">
        <f>IFERROR(AVERAGEIFS(REC_Sales[[#All],[v_price]],REC_Sales[[#All],[v_unitID]],"Barton Hydro",REC_Sales[[#All],[v_vintage]],REC_SALES_FCST!LQ4),0)</f>
        <v>0</v>
      </c>
      <c r="LR75" s="45">
        <f>IFERROR(AVERAGEIFS(REC_Sales[[#All],[v_price]],REC_Sales[[#All],[v_unitID]],"Barton Hydro",REC_Sales[[#All],[v_vintage]],REC_SALES_FCST!LR4),0)</f>
        <v>0</v>
      </c>
      <c r="LS75" s="45">
        <f>IFERROR(AVERAGEIFS(REC_Sales[[#All],[v_price]],REC_Sales[[#All],[v_unitID]],"Barton Hydro",REC_Sales[[#All],[v_vintage]],REC_SALES_FCST!LS4),0)</f>
        <v>0</v>
      </c>
      <c r="LT75" s="45">
        <f>IFERROR(AVERAGEIFS(REC_Sales[[#All],[v_price]],REC_Sales[[#All],[v_unitID]],"Barton Hydro",REC_Sales[[#All],[v_vintage]],REC_SALES_FCST!LT4),0)</f>
        <v>0</v>
      </c>
      <c r="LU75" s="45">
        <f>IFERROR(AVERAGEIFS(REC_Sales[[#All],[v_price]],REC_Sales[[#All],[v_unitID]],"Barton Hydro",REC_Sales[[#All],[v_vintage]],REC_SALES_FCST!LU4),0)</f>
        <v>0</v>
      </c>
      <c r="LV75" s="45">
        <f>IFERROR(AVERAGEIFS(REC_Sales[[#All],[v_price]],REC_Sales[[#All],[v_unitID]],"Barton Hydro",REC_Sales[[#All],[v_vintage]],REC_SALES_FCST!LV4),0)</f>
        <v>0</v>
      </c>
      <c r="LW75" s="45">
        <f>IFERROR(AVERAGEIFS(REC_Sales[[#All],[v_price]],REC_Sales[[#All],[v_unitID]],"Barton Hydro",REC_Sales[[#All],[v_vintage]],REC_SALES_FCST!LW4),0)</f>
        <v>0</v>
      </c>
      <c r="LX75" s="45">
        <f>IFERROR(AVERAGEIFS(REC_Sales[[#All],[v_price]],REC_Sales[[#All],[v_unitID]],"Barton Hydro",REC_Sales[[#All],[v_vintage]],REC_SALES_FCST!LX4),0)</f>
        <v>0</v>
      </c>
      <c r="LY75" s="45">
        <f>IFERROR(AVERAGEIFS(REC_Sales[[#All],[v_price]],REC_Sales[[#All],[v_unitID]],"Barton Hydro",REC_Sales[[#All],[v_vintage]],REC_SALES_FCST!LY4),0)</f>
        <v>0</v>
      </c>
      <c r="LZ75" s="45">
        <f>IFERROR(AVERAGEIFS(REC_Sales[[#All],[v_price]],REC_Sales[[#All],[v_unitID]],"Barton Hydro",REC_Sales[[#All],[v_vintage]],REC_SALES_FCST!LZ4),0)</f>
        <v>0</v>
      </c>
      <c r="MA75" s="45">
        <f>IFERROR(AVERAGEIFS(REC_Sales[[#All],[v_price]],REC_Sales[[#All],[v_unitID]],"Barton Hydro",REC_Sales[[#All],[v_vintage]],REC_SALES_FCST!MA4),0)</f>
        <v>0</v>
      </c>
      <c r="MB75" s="45">
        <f>IFERROR(AVERAGEIFS(REC_Sales[[#All],[v_price]],REC_Sales[[#All],[v_unitID]],"Barton Hydro",REC_Sales[[#All],[v_vintage]],REC_SALES_FCST!MB4),0)</f>
        <v>0</v>
      </c>
      <c r="MC75" s="45">
        <f>IFERROR(AVERAGEIFS(REC_Sales[[#All],[v_price]],REC_Sales[[#All],[v_unitID]],"Barton Hydro",REC_Sales[[#All],[v_vintage]],REC_SALES_FCST!MC4),0)</f>
        <v>0</v>
      </c>
      <c r="MD75" s="45">
        <f>IFERROR(AVERAGEIFS(REC_Sales[[#All],[v_price]],REC_Sales[[#All],[v_unitID]],"Barton Hydro",REC_Sales[[#All],[v_vintage]],REC_SALES_FCST!MD4),0)</f>
        <v>0</v>
      </c>
      <c r="ME75" s="45">
        <f>IFERROR(AVERAGEIFS(REC_Sales[[#All],[v_price]],REC_Sales[[#All],[v_unitID]],"Barton Hydro",REC_Sales[[#All],[v_vintage]],REC_SALES_FCST!ME4),0)</f>
        <v>0</v>
      </c>
      <c r="MF75" s="45">
        <f>IFERROR(AVERAGEIFS(REC_Sales[[#All],[v_price]],REC_Sales[[#All],[v_unitID]],"Barton Hydro",REC_Sales[[#All],[v_vintage]],REC_SALES_FCST!MF4),0)</f>
        <v>0</v>
      </c>
      <c r="MG75" s="45">
        <f>IFERROR(AVERAGEIFS(REC_Sales[[#All],[v_price]],REC_Sales[[#All],[v_unitID]],"Barton Hydro",REC_Sales[[#All],[v_vintage]],REC_SALES_FCST!MG4),0)</f>
        <v>0</v>
      </c>
      <c r="MH75" s="45">
        <f>IFERROR(AVERAGEIFS(REC_Sales[[#All],[v_price]],REC_Sales[[#All],[v_unitID]],"Barton Hydro",REC_Sales[[#All],[v_vintage]],REC_SALES_FCST!MH4),0)</f>
        <v>0</v>
      </c>
      <c r="MI75" s="45">
        <f>IFERROR(AVERAGEIFS(REC_Sales[[#All],[v_price]],REC_Sales[[#All],[v_unitID]],"Barton Hydro",REC_Sales[[#All],[v_vintage]],REC_SALES_FCST!MI4),0)</f>
        <v>0</v>
      </c>
      <c r="MJ75" s="45">
        <f>IFERROR(AVERAGEIFS(REC_Sales[[#All],[v_price]],REC_Sales[[#All],[v_unitID]],"Barton Hydro",REC_Sales[[#All],[v_vintage]],REC_SALES_FCST!MJ4),0)</f>
        <v>0</v>
      </c>
      <c r="MK75" s="45">
        <f>IFERROR(AVERAGEIFS(REC_Sales[[#All],[v_price]],REC_Sales[[#All],[v_unitID]],"Barton Hydro",REC_Sales[[#All],[v_vintage]],REC_SALES_FCST!MK4),0)</f>
        <v>0</v>
      </c>
      <c r="ML75" s="45">
        <f>IFERROR(AVERAGEIFS(REC_Sales[[#All],[v_price]],REC_Sales[[#All],[v_unitID]],"Barton Hydro",REC_Sales[[#All],[v_vintage]],REC_SALES_FCST!ML4),0)</f>
        <v>0</v>
      </c>
      <c r="MM75" s="45">
        <f>IFERROR(AVERAGEIFS(REC_Sales[[#All],[v_price]],REC_Sales[[#All],[v_unitID]],"Barton Hydro",REC_Sales[[#All],[v_vintage]],REC_SALES_FCST!MM4),0)</f>
        <v>0</v>
      </c>
      <c r="MN75" s="45">
        <f>IFERROR(AVERAGEIFS(REC_Sales[[#All],[v_price]],REC_Sales[[#All],[v_unitID]],"Barton Hydro",REC_Sales[[#All],[v_vintage]],REC_SALES_FCST!MN4),0)</f>
        <v>0</v>
      </c>
      <c r="MO75" s="45">
        <f>IFERROR(AVERAGEIFS(REC_Sales[[#All],[v_price]],REC_Sales[[#All],[v_unitID]],"Barton Hydro",REC_Sales[[#All],[v_vintage]],REC_SALES_FCST!MO4),0)</f>
        <v>0</v>
      </c>
      <c r="MP75" s="45">
        <f>IFERROR(AVERAGEIFS(REC_Sales[[#All],[v_price]],REC_Sales[[#All],[v_unitID]],"Barton Hydro",REC_Sales[[#All],[v_vintage]],REC_SALES_FCST!MP4),0)</f>
        <v>0</v>
      </c>
      <c r="MQ75" s="45">
        <f>IFERROR(AVERAGEIFS(REC_Sales[[#All],[v_price]],REC_Sales[[#All],[v_unitID]],"Barton Hydro",REC_Sales[[#All],[v_vintage]],REC_SALES_FCST!MQ4),0)</f>
        <v>0</v>
      </c>
      <c r="MR75" s="45">
        <f>IFERROR(AVERAGEIFS(REC_Sales[[#All],[v_price]],REC_Sales[[#All],[v_unitID]],"Barton Hydro",REC_Sales[[#All],[v_vintage]],REC_SALES_FCST!MR4),0)</f>
        <v>0</v>
      </c>
      <c r="MS75" s="45">
        <f>IFERROR(AVERAGEIFS(REC_Sales[[#All],[v_price]],REC_Sales[[#All],[v_unitID]],"Barton Hydro",REC_Sales[[#All],[v_vintage]],REC_SALES_FCST!MS4),0)</f>
        <v>0</v>
      </c>
      <c r="MT75" s="45">
        <f>IFERROR(AVERAGEIFS(REC_Sales[[#All],[v_price]],REC_Sales[[#All],[v_unitID]],"Barton Hydro",REC_Sales[[#All],[v_vintage]],REC_SALES_FCST!MT4),0)</f>
        <v>0</v>
      </c>
      <c r="MU75" s="45">
        <f>IFERROR(AVERAGEIFS(REC_Sales[[#All],[v_price]],REC_Sales[[#All],[v_unitID]],"Barton Hydro",REC_Sales[[#All],[v_vintage]],REC_SALES_FCST!MU4),0)</f>
        <v>0</v>
      </c>
      <c r="MV75" s="45">
        <f>IFERROR(AVERAGEIFS(REC_Sales[[#All],[v_price]],REC_Sales[[#All],[v_unitID]],"Barton Hydro",REC_Sales[[#All],[v_vintage]],REC_SALES_FCST!MV4),0)</f>
        <v>0</v>
      </c>
      <c r="MW75" s="45">
        <f>IFERROR(AVERAGEIFS(REC_Sales[[#All],[v_price]],REC_Sales[[#All],[v_unitID]],"Barton Hydro",REC_Sales[[#All],[v_vintage]],REC_SALES_FCST!MW4),0)</f>
        <v>0</v>
      </c>
      <c r="MX75" s="45">
        <f>IFERROR(AVERAGEIFS(REC_Sales[[#All],[v_price]],REC_Sales[[#All],[v_unitID]],"Barton Hydro",REC_Sales[[#All],[v_vintage]],REC_SALES_FCST!MX4),0)</f>
        <v>0</v>
      </c>
      <c r="MY75" s="45">
        <f>IFERROR(AVERAGEIFS(REC_Sales[[#All],[v_price]],REC_Sales[[#All],[v_unitID]],"Barton Hydro",REC_Sales[[#All],[v_vintage]],REC_SALES_FCST!MY4),0)</f>
        <v>0</v>
      </c>
      <c r="MZ75" t="s">
        <v>107</v>
      </c>
    </row>
    <row r="76" spans="1:364" x14ac:dyDescent="0.25">
      <c r="A76" s="175"/>
      <c r="B76" s="70" t="s">
        <v>238</v>
      </c>
      <c r="C76" s="4" t="s">
        <v>211</v>
      </c>
      <c r="D76" s="45"/>
      <c r="E76" s="45"/>
      <c r="F76" s="45"/>
      <c r="G76" s="45"/>
      <c r="H76" s="45"/>
      <c r="I76" s="45"/>
      <c r="J76" s="45"/>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5"/>
      <c r="AM76" s="45"/>
      <c r="AN76" s="45"/>
      <c r="AO76" s="45"/>
      <c r="AP76" s="45"/>
      <c r="AQ76" s="45"/>
      <c r="AR76" s="45"/>
      <c r="AS76" s="45"/>
      <c r="AT76" s="45"/>
      <c r="AU76" s="45"/>
      <c r="AV76" s="45"/>
      <c r="AW76" s="45"/>
      <c r="AX76" s="45"/>
      <c r="AY76" s="45"/>
      <c r="AZ76" s="45"/>
      <c r="BA76" s="45"/>
      <c r="BB76" s="45"/>
      <c r="BC76" s="45"/>
      <c r="BD76" s="45"/>
      <c r="BE76" s="45"/>
      <c r="BF76" s="45"/>
      <c r="BG76" s="45"/>
      <c r="BH76" s="45"/>
      <c r="BI76" s="45"/>
      <c r="BJ76" s="45"/>
      <c r="BK76" s="45"/>
      <c r="BL76" s="45"/>
      <c r="BM76" s="45"/>
      <c r="BN76" s="45"/>
      <c r="BO76" s="45"/>
      <c r="BP76" s="45"/>
      <c r="BQ76" s="45"/>
      <c r="BR76" s="45"/>
      <c r="BS76" s="45"/>
      <c r="BT76" s="45"/>
      <c r="BU76" s="45"/>
      <c r="BV76" s="45"/>
      <c r="BW76" s="45"/>
      <c r="BX76" s="45"/>
      <c r="BY76" s="45"/>
      <c r="BZ76" s="45"/>
      <c r="CA76" s="45"/>
      <c r="CB76" s="45"/>
      <c r="CC76" s="45"/>
      <c r="CD76" s="45"/>
      <c r="CE76" s="45"/>
      <c r="CF76" s="45"/>
      <c r="CG76" s="45"/>
      <c r="CH76" s="45"/>
      <c r="CI76" s="45"/>
      <c r="CJ76" s="45"/>
      <c r="CK76" s="45"/>
      <c r="CL76" s="45"/>
      <c r="CM76" s="45"/>
      <c r="CN76" s="45"/>
      <c r="CO76" s="45"/>
      <c r="CP76" s="45"/>
      <c r="CQ76" s="45"/>
      <c r="CR76" s="45"/>
      <c r="CS76" s="45"/>
      <c r="CT76" s="45"/>
      <c r="CU76" s="45"/>
      <c r="CV76" s="45"/>
      <c r="CW76" s="45"/>
      <c r="CX76" s="45"/>
      <c r="CY76" s="45"/>
      <c r="CZ76" s="45"/>
      <c r="DA76" s="45"/>
      <c r="DB76" s="45"/>
      <c r="DC76" s="45"/>
      <c r="DD76" s="45"/>
      <c r="DE76" s="45"/>
      <c r="DF76" s="45"/>
      <c r="DG76" s="45"/>
      <c r="DH76" s="45"/>
      <c r="DI76" s="45"/>
      <c r="DJ76" s="45"/>
      <c r="DK76" s="45"/>
      <c r="DL76" s="45"/>
      <c r="DM76" s="45"/>
      <c r="DN76" s="45"/>
      <c r="DO76" s="45"/>
      <c r="DP76" s="45"/>
      <c r="DQ76" s="45"/>
      <c r="DR76" s="45"/>
      <c r="DS76" s="45"/>
      <c r="DT76" s="45"/>
      <c r="DU76" s="45"/>
      <c r="DV76" s="45"/>
      <c r="DW76" s="45"/>
      <c r="DX76" s="45"/>
      <c r="DY76" s="45"/>
      <c r="DZ76" s="45"/>
      <c r="EA76" s="45"/>
      <c r="EB76" s="45"/>
      <c r="EC76" s="45"/>
      <c r="ED76" s="45"/>
      <c r="EE76" s="45"/>
      <c r="EF76" s="45"/>
      <c r="EG76" s="45"/>
      <c r="EH76" s="45"/>
      <c r="EI76" s="45"/>
      <c r="EJ76" s="45"/>
      <c r="EK76" s="45"/>
      <c r="EL76" s="45"/>
      <c r="EM76" s="45"/>
      <c r="EN76" s="45"/>
      <c r="EO76" s="45"/>
      <c r="EP76" s="45"/>
      <c r="EQ76" s="45"/>
      <c r="ER76" s="45"/>
      <c r="ES76" s="45"/>
      <c r="ET76" s="45"/>
      <c r="EU76" s="45"/>
      <c r="EV76" s="45"/>
      <c r="EW76" s="45"/>
      <c r="EX76" s="45"/>
      <c r="EY76" s="45"/>
      <c r="EZ76" s="45"/>
      <c r="FA76" s="45"/>
      <c r="FB76" s="45"/>
      <c r="FC76" s="45"/>
      <c r="FD76" s="45"/>
      <c r="FE76" s="45"/>
      <c r="FF76" s="45"/>
      <c r="FG76" s="45"/>
      <c r="FH76" s="45"/>
      <c r="FI76" s="45"/>
      <c r="FJ76" s="45"/>
      <c r="FK76" s="45"/>
      <c r="FL76" s="45"/>
      <c r="FM76" s="45"/>
      <c r="FN76" s="45"/>
      <c r="FO76" s="45"/>
      <c r="FP76" s="45"/>
      <c r="FQ76" s="45"/>
      <c r="FR76" s="45"/>
      <c r="FS76" s="45"/>
      <c r="FT76" s="45"/>
      <c r="FU76" s="45"/>
      <c r="FV76" s="45"/>
      <c r="FW76" s="45"/>
      <c r="FX76" s="45"/>
      <c r="FY76" s="45"/>
      <c r="FZ76" s="45"/>
      <c r="GA76" s="45"/>
      <c r="GB76" s="45"/>
      <c r="GC76" s="45"/>
      <c r="GD76" s="45"/>
      <c r="GE76" s="45"/>
      <c r="GF76" s="45"/>
      <c r="GG76" s="45"/>
      <c r="GH76" s="45"/>
      <c r="GI76" s="45"/>
      <c r="GJ76" s="45"/>
      <c r="GK76" s="45"/>
      <c r="GL76" s="45"/>
      <c r="GM76" s="45"/>
      <c r="GN76" s="45"/>
      <c r="GO76" s="45"/>
      <c r="GP76" s="45"/>
      <c r="GQ76" s="45"/>
      <c r="GR76" s="45"/>
      <c r="GS76" s="45"/>
      <c r="GT76" s="45"/>
      <c r="GU76" s="45"/>
      <c r="GV76" s="45"/>
      <c r="GW76" s="45"/>
      <c r="GX76" s="45"/>
      <c r="GY76" s="45"/>
      <c r="GZ76" s="45"/>
      <c r="HA76" s="45"/>
      <c r="HB76" s="45"/>
      <c r="HC76" s="45"/>
      <c r="HD76" s="45"/>
      <c r="HE76" s="45"/>
      <c r="HF76" s="45"/>
      <c r="HG76" s="45"/>
      <c r="HH76" s="45"/>
      <c r="HI76" s="45"/>
      <c r="HJ76" s="45"/>
      <c r="HK76" s="45"/>
      <c r="HL76" s="45"/>
      <c r="HM76" s="45"/>
      <c r="HN76" s="45"/>
      <c r="HO76" s="45"/>
      <c r="HP76" s="45"/>
      <c r="HQ76" s="45"/>
      <c r="HR76" s="45"/>
      <c r="HS76" s="45"/>
      <c r="HT76" s="45"/>
      <c r="HU76" s="45"/>
      <c r="HV76" s="45"/>
      <c r="HW76" s="45"/>
      <c r="HX76" s="45"/>
      <c r="HY76" s="45"/>
      <c r="HZ76" s="45"/>
      <c r="IA76" s="45"/>
      <c r="IB76" s="45"/>
      <c r="IC76" s="45"/>
      <c r="ID76" s="45"/>
      <c r="IE76" s="45"/>
      <c r="IF76" s="45"/>
      <c r="IG76" s="45"/>
      <c r="IH76" s="45"/>
      <c r="II76" s="45"/>
      <c r="IJ76" s="45"/>
      <c r="IK76" s="45"/>
      <c r="IL76" s="45"/>
      <c r="IM76" s="45"/>
      <c r="IN76" s="45"/>
      <c r="IO76" s="45"/>
      <c r="IP76" s="45"/>
      <c r="IQ76" s="45"/>
      <c r="IR76" s="45"/>
      <c r="IS76" s="45"/>
      <c r="IT76" s="45"/>
      <c r="IU76" s="45"/>
      <c r="IV76" s="45"/>
      <c r="IW76" s="45"/>
      <c r="IX76" s="45"/>
      <c r="IY76" s="45"/>
      <c r="IZ76" s="45"/>
      <c r="JA76" s="45"/>
      <c r="JB76" s="45"/>
      <c r="JC76" s="45"/>
      <c r="JD76" s="45"/>
      <c r="JE76" s="45"/>
      <c r="JF76" s="45"/>
      <c r="JG76" s="45"/>
      <c r="JH76" s="45"/>
      <c r="JI76" s="45"/>
      <c r="JJ76" s="45"/>
      <c r="JK76" s="45"/>
      <c r="JL76" s="45"/>
      <c r="JM76" s="45"/>
      <c r="JN76" s="45"/>
      <c r="JO76" s="45"/>
      <c r="JP76" s="45"/>
      <c r="JQ76" s="45"/>
      <c r="JR76" s="45"/>
      <c r="JS76" s="45"/>
      <c r="JT76" s="45"/>
      <c r="JU76" s="45"/>
      <c r="JV76" s="45"/>
      <c r="JW76" s="45"/>
      <c r="JX76" s="45"/>
      <c r="JY76" s="45"/>
      <c r="JZ76" s="45"/>
      <c r="KA76" s="45"/>
      <c r="KB76" s="45"/>
      <c r="KC76" s="45"/>
      <c r="KD76" s="45"/>
      <c r="KE76" s="45"/>
      <c r="KF76" s="45"/>
      <c r="KG76" s="45"/>
      <c r="KH76" s="45"/>
      <c r="KI76" s="45"/>
      <c r="KJ76" s="45"/>
      <c r="KK76" s="45"/>
      <c r="KL76" s="45"/>
      <c r="KM76" s="45"/>
      <c r="KN76" s="45"/>
      <c r="KO76" s="45"/>
      <c r="KP76" s="45"/>
      <c r="KQ76" s="45"/>
      <c r="KR76" s="45"/>
      <c r="KS76" s="45"/>
      <c r="KT76" s="45"/>
      <c r="KU76" s="45"/>
      <c r="KV76" s="45"/>
      <c r="KW76" s="45"/>
      <c r="KX76" s="45"/>
      <c r="KY76" s="45"/>
      <c r="KZ76" s="45"/>
      <c r="LA76" s="45"/>
      <c r="LB76" s="45"/>
      <c r="LC76" s="45"/>
      <c r="LD76" s="45"/>
      <c r="LE76" s="45"/>
      <c r="LF76" s="45"/>
      <c r="LG76" s="45"/>
      <c r="LH76" s="45"/>
      <c r="LI76" s="45"/>
      <c r="LJ76" s="45"/>
      <c r="LK76" s="45"/>
      <c r="LL76" s="45"/>
      <c r="LM76" s="45"/>
      <c r="LN76" s="45"/>
      <c r="LO76" s="45"/>
      <c r="LP76" s="45"/>
      <c r="LQ76" s="45"/>
      <c r="LR76" s="45"/>
      <c r="LS76" s="45"/>
      <c r="LT76" s="45"/>
      <c r="LU76" s="45"/>
      <c r="LV76" s="45"/>
      <c r="LW76" s="45"/>
      <c r="LX76" s="45"/>
      <c r="LY76" s="45"/>
      <c r="LZ76" s="45"/>
      <c r="MA76" s="45"/>
      <c r="MB76" s="45"/>
      <c r="MC76" s="45"/>
      <c r="MD76" s="45"/>
      <c r="ME76" s="45"/>
      <c r="MF76" s="45"/>
      <c r="MG76" s="45"/>
      <c r="MH76" s="45"/>
      <c r="MI76" s="45"/>
      <c r="MJ76" s="45"/>
      <c r="MK76" s="45"/>
      <c r="ML76" s="45"/>
      <c r="MM76" s="45"/>
      <c r="MN76" s="45"/>
      <c r="MO76" s="45"/>
      <c r="MP76" s="45"/>
      <c r="MQ76" s="45"/>
      <c r="MR76" s="45"/>
      <c r="MS76" s="45"/>
      <c r="MT76" s="45"/>
      <c r="MU76" s="45"/>
      <c r="MV76" s="45"/>
      <c r="MW76" s="45"/>
      <c r="MX76" s="45"/>
      <c r="MY76" s="45"/>
      <c r="MZ76" t="s">
        <v>107</v>
      </c>
    </row>
    <row r="77" spans="1:364" x14ac:dyDescent="0.25">
      <c r="A77" s="175"/>
      <c r="B77" s="70" t="s">
        <v>239</v>
      </c>
      <c r="C77" s="4" t="s">
        <v>211</v>
      </c>
      <c r="D77" s="45"/>
      <c r="E77" s="45"/>
      <c r="F77" s="45"/>
      <c r="G77" s="45"/>
      <c r="H77" s="45"/>
      <c r="I77" s="45"/>
      <c r="J77" s="45"/>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c r="BD77" s="45"/>
      <c r="BE77" s="45"/>
      <c r="BF77" s="45"/>
      <c r="BG77" s="45"/>
      <c r="BH77" s="45"/>
      <c r="BI77" s="45"/>
      <c r="BJ77" s="45"/>
      <c r="BK77" s="45"/>
      <c r="BL77" s="45"/>
      <c r="BM77" s="45"/>
      <c r="BN77" s="45"/>
      <c r="BO77" s="45"/>
      <c r="BP77" s="45"/>
      <c r="BQ77" s="45"/>
      <c r="BR77" s="45"/>
      <c r="BS77" s="45"/>
      <c r="BT77" s="45"/>
      <c r="BU77" s="45"/>
      <c r="BV77" s="45"/>
      <c r="BW77" s="45"/>
      <c r="BX77" s="45"/>
      <c r="BY77" s="45"/>
      <c r="BZ77" s="45"/>
      <c r="CA77" s="45"/>
      <c r="CB77" s="45"/>
      <c r="CC77" s="45"/>
      <c r="CD77" s="45"/>
      <c r="CE77" s="45"/>
      <c r="CF77" s="45"/>
      <c r="CG77" s="45"/>
      <c r="CH77" s="45"/>
      <c r="CI77" s="45"/>
      <c r="CJ77" s="45"/>
      <c r="CK77" s="45"/>
      <c r="CL77" s="45"/>
      <c r="CM77" s="45"/>
      <c r="CN77" s="45"/>
      <c r="CO77" s="45"/>
      <c r="CP77" s="45"/>
      <c r="CQ77" s="45"/>
      <c r="CR77" s="45"/>
      <c r="CS77" s="45"/>
      <c r="CT77" s="45"/>
      <c r="CU77" s="45"/>
      <c r="CV77" s="45"/>
      <c r="CW77" s="45"/>
      <c r="CX77" s="45"/>
      <c r="CY77" s="45"/>
      <c r="CZ77" s="45"/>
      <c r="DA77" s="45"/>
      <c r="DB77" s="45"/>
      <c r="DC77" s="45"/>
      <c r="DD77" s="45"/>
      <c r="DE77" s="45"/>
      <c r="DF77" s="45"/>
      <c r="DG77" s="45"/>
      <c r="DH77" s="45"/>
      <c r="DI77" s="45"/>
      <c r="DJ77" s="45"/>
      <c r="DK77" s="45"/>
      <c r="DL77" s="45"/>
      <c r="DM77" s="45"/>
      <c r="DN77" s="45"/>
      <c r="DO77" s="45"/>
      <c r="DP77" s="45"/>
      <c r="DQ77" s="45"/>
      <c r="DR77" s="45"/>
      <c r="DS77" s="45"/>
      <c r="DT77" s="45"/>
      <c r="DU77" s="45"/>
      <c r="DV77" s="45"/>
      <c r="DW77" s="45"/>
      <c r="DX77" s="45"/>
      <c r="DY77" s="45"/>
      <c r="DZ77" s="45"/>
      <c r="EA77" s="45"/>
      <c r="EB77" s="45"/>
      <c r="EC77" s="45"/>
      <c r="ED77" s="45"/>
      <c r="EE77" s="45"/>
      <c r="EF77" s="45"/>
      <c r="EG77" s="45"/>
      <c r="EH77" s="45"/>
      <c r="EI77" s="45"/>
      <c r="EJ77" s="45"/>
      <c r="EK77" s="45"/>
      <c r="EL77" s="45"/>
      <c r="EM77" s="45"/>
      <c r="EN77" s="45"/>
      <c r="EO77" s="45"/>
      <c r="EP77" s="45"/>
      <c r="EQ77" s="45"/>
      <c r="ER77" s="45"/>
      <c r="ES77" s="45"/>
      <c r="ET77" s="45"/>
      <c r="EU77" s="45"/>
      <c r="EV77" s="45"/>
      <c r="EW77" s="45"/>
      <c r="EX77" s="45"/>
      <c r="EY77" s="45"/>
      <c r="EZ77" s="45"/>
      <c r="FA77" s="45"/>
      <c r="FB77" s="45"/>
      <c r="FC77" s="45"/>
      <c r="FD77" s="45"/>
      <c r="FE77" s="45"/>
      <c r="FF77" s="45"/>
      <c r="FG77" s="45"/>
      <c r="FH77" s="45"/>
      <c r="FI77" s="45"/>
      <c r="FJ77" s="45"/>
      <c r="FK77" s="45"/>
      <c r="FL77" s="45"/>
      <c r="FM77" s="45"/>
      <c r="FN77" s="45"/>
      <c r="FO77" s="45"/>
      <c r="FP77" s="45"/>
      <c r="FQ77" s="45"/>
      <c r="FR77" s="45"/>
      <c r="FS77" s="45"/>
      <c r="FT77" s="45"/>
      <c r="FU77" s="45"/>
      <c r="FV77" s="45"/>
      <c r="FW77" s="45"/>
      <c r="FX77" s="45"/>
      <c r="FY77" s="45"/>
      <c r="FZ77" s="45"/>
      <c r="GA77" s="45"/>
      <c r="GB77" s="45"/>
      <c r="GC77" s="45"/>
      <c r="GD77" s="45"/>
      <c r="GE77" s="45"/>
      <c r="GF77" s="45"/>
      <c r="GG77" s="45"/>
      <c r="GH77" s="45"/>
      <c r="GI77" s="45"/>
      <c r="GJ77" s="45"/>
      <c r="GK77" s="45"/>
      <c r="GL77" s="45"/>
      <c r="GM77" s="45"/>
      <c r="GN77" s="45"/>
      <c r="GO77" s="45"/>
      <c r="GP77" s="45"/>
      <c r="GQ77" s="45"/>
      <c r="GR77" s="45"/>
      <c r="GS77" s="45"/>
      <c r="GT77" s="45"/>
      <c r="GU77" s="45"/>
      <c r="GV77" s="45"/>
      <c r="GW77" s="45"/>
      <c r="GX77" s="45"/>
      <c r="GY77" s="45"/>
      <c r="GZ77" s="45"/>
      <c r="HA77" s="45"/>
      <c r="HB77" s="45"/>
      <c r="HC77" s="45"/>
      <c r="HD77" s="45"/>
      <c r="HE77" s="45"/>
      <c r="HF77" s="45"/>
      <c r="HG77" s="45"/>
      <c r="HH77" s="45"/>
      <c r="HI77" s="45"/>
      <c r="HJ77" s="45"/>
      <c r="HK77" s="45"/>
      <c r="HL77" s="45"/>
      <c r="HM77" s="45"/>
      <c r="HN77" s="45"/>
      <c r="HO77" s="45"/>
      <c r="HP77" s="45"/>
      <c r="HQ77" s="45"/>
      <c r="HR77" s="45"/>
      <c r="HS77" s="45"/>
      <c r="HT77" s="45"/>
      <c r="HU77" s="45"/>
      <c r="HV77" s="45"/>
      <c r="HW77" s="45"/>
      <c r="HX77" s="45"/>
      <c r="HY77" s="45"/>
      <c r="HZ77" s="45"/>
      <c r="IA77" s="45"/>
      <c r="IB77" s="45"/>
      <c r="IC77" s="45"/>
      <c r="ID77" s="45"/>
      <c r="IE77" s="45"/>
      <c r="IF77" s="45"/>
      <c r="IG77" s="45"/>
      <c r="IH77" s="45"/>
      <c r="II77" s="45"/>
      <c r="IJ77" s="45"/>
      <c r="IK77" s="45"/>
      <c r="IL77" s="45"/>
      <c r="IM77" s="45"/>
      <c r="IN77" s="45"/>
      <c r="IO77" s="45"/>
      <c r="IP77" s="45"/>
      <c r="IQ77" s="45"/>
      <c r="IR77" s="45"/>
      <c r="IS77" s="45"/>
      <c r="IT77" s="45"/>
      <c r="IU77" s="45"/>
      <c r="IV77" s="45"/>
      <c r="IW77" s="45"/>
      <c r="IX77" s="45"/>
      <c r="IY77" s="45"/>
      <c r="IZ77" s="45"/>
      <c r="JA77" s="45"/>
      <c r="JB77" s="45"/>
      <c r="JC77" s="45"/>
      <c r="JD77" s="45"/>
      <c r="JE77" s="45"/>
      <c r="JF77" s="45"/>
      <c r="JG77" s="45"/>
      <c r="JH77" s="45"/>
      <c r="JI77" s="45"/>
      <c r="JJ77" s="45"/>
      <c r="JK77" s="45"/>
      <c r="JL77" s="45"/>
      <c r="JM77" s="45"/>
      <c r="JN77" s="45"/>
      <c r="JO77" s="45"/>
      <c r="JP77" s="45"/>
      <c r="JQ77" s="45"/>
      <c r="JR77" s="45"/>
      <c r="JS77" s="45"/>
      <c r="JT77" s="45"/>
      <c r="JU77" s="45"/>
      <c r="JV77" s="45"/>
      <c r="JW77" s="45"/>
      <c r="JX77" s="45"/>
      <c r="JY77" s="45"/>
      <c r="JZ77" s="45"/>
      <c r="KA77" s="45"/>
      <c r="KB77" s="45"/>
      <c r="KC77" s="45"/>
      <c r="KD77" s="45"/>
      <c r="KE77" s="45"/>
      <c r="KF77" s="45"/>
      <c r="KG77" s="45"/>
      <c r="KH77" s="45"/>
      <c r="KI77" s="45"/>
      <c r="KJ77" s="45"/>
      <c r="KK77" s="45"/>
      <c r="KL77" s="45"/>
      <c r="KM77" s="45"/>
      <c r="KN77" s="45"/>
      <c r="KO77" s="45"/>
      <c r="KP77" s="45"/>
      <c r="KQ77" s="45"/>
      <c r="KR77" s="45"/>
      <c r="KS77" s="45"/>
      <c r="KT77" s="45"/>
      <c r="KU77" s="45"/>
      <c r="KV77" s="45"/>
      <c r="KW77" s="45"/>
      <c r="KX77" s="45"/>
      <c r="KY77" s="45"/>
      <c r="KZ77" s="45"/>
      <c r="LA77" s="45"/>
      <c r="LB77" s="45"/>
      <c r="LC77" s="45"/>
      <c r="LD77" s="45"/>
      <c r="LE77" s="45"/>
      <c r="LF77" s="45"/>
      <c r="LG77" s="45"/>
      <c r="LH77" s="45"/>
      <c r="LI77" s="45"/>
      <c r="LJ77" s="45"/>
      <c r="LK77" s="45"/>
      <c r="LL77" s="45"/>
      <c r="LM77" s="45"/>
      <c r="LN77" s="45"/>
      <c r="LO77" s="45"/>
      <c r="LP77" s="45"/>
      <c r="LQ77" s="45"/>
      <c r="LR77" s="45"/>
      <c r="LS77" s="45"/>
      <c r="LT77" s="45"/>
      <c r="LU77" s="45"/>
      <c r="LV77" s="45"/>
      <c r="LW77" s="45"/>
      <c r="LX77" s="45"/>
      <c r="LY77" s="45"/>
      <c r="LZ77" s="45"/>
      <c r="MA77" s="45"/>
      <c r="MB77" s="45"/>
      <c r="MC77" s="45"/>
      <c r="MD77" s="45"/>
      <c r="ME77" s="45"/>
      <c r="MF77" s="45"/>
      <c r="MG77" s="45"/>
      <c r="MH77" s="45"/>
      <c r="MI77" s="45"/>
      <c r="MJ77" s="45"/>
      <c r="MK77" s="45"/>
      <c r="ML77" s="45"/>
      <c r="MM77" s="45"/>
      <c r="MN77" s="45"/>
      <c r="MO77" s="45"/>
      <c r="MP77" s="45"/>
      <c r="MQ77" s="45"/>
      <c r="MR77" s="45"/>
      <c r="MS77" s="45"/>
      <c r="MT77" s="45"/>
      <c r="MU77" s="45"/>
      <c r="MV77" s="45"/>
      <c r="MW77" s="45"/>
      <c r="MX77" s="45"/>
      <c r="MY77" s="45"/>
      <c r="MZ77" t="s">
        <v>107</v>
      </c>
    </row>
    <row r="78" spans="1:364" x14ac:dyDescent="0.25">
      <c r="A78" s="175"/>
      <c r="B78" s="70" t="s">
        <v>228</v>
      </c>
      <c r="C78" s="4" t="s">
        <v>209</v>
      </c>
      <c r="D78" s="45"/>
      <c r="E78" s="45"/>
      <c r="F78" s="45"/>
      <c r="G78" s="45"/>
      <c r="H78" s="45"/>
      <c r="I78" s="45"/>
      <c r="J78" s="45"/>
      <c r="K78" s="45"/>
      <c r="L78" s="45"/>
      <c r="M78" s="45"/>
      <c r="N78" s="45"/>
      <c r="O78" s="45"/>
      <c r="P78" s="45"/>
      <c r="Q78" s="45"/>
      <c r="R78" s="45"/>
      <c r="S78" s="45"/>
      <c r="T78" s="45"/>
      <c r="U78" s="45"/>
      <c r="V78" s="45"/>
      <c r="W78" s="45"/>
      <c r="X78" s="45"/>
      <c r="Y78" s="45"/>
      <c r="Z78" s="45"/>
      <c r="AA78" s="45"/>
      <c r="AB78" s="45"/>
      <c r="AC78" s="45"/>
      <c r="AD78" s="45"/>
      <c r="AE78" s="45"/>
      <c r="AF78" s="45"/>
      <c r="AG78" s="45"/>
      <c r="AH78" s="45"/>
      <c r="AI78" s="45"/>
      <c r="AJ78" s="45"/>
      <c r="AK78" s="45"/>
      <c r="AL78" s="45"/>
      <c r="AM78" s="45"/>
      <c r="AN78" s="45"/>
      <c r="AO78" s="45"/>
      <c r="AP78" s="45"/>
      <c r="AQ78" s="45"/>
      <c r="AR78" s="45"/>
      <c r="AS78" s="45"/>
      <c r="AT78" s="45"/>
      <c r="AU78" s="45"/>
      <c r="AV78" s="45"/>
      <c r="AW78" s="45"/>
      <c r="AX78" s="45"/>
      <c r="AY78" s="45"/>
      <c r="AZ78" s="45"/>
      <c r="BA78" s="45"/>
      <c r="BB78" s="45"/>
      <c r="BC78" s="45"/>
      <c r="BD78" s="45"/>
      <c r="BE78" s="45"/>
      <c r="BF78" s="45"/>
      <c r="BG78" s="45"/>
      <c r="BH78" s="45"/>
      <c r="BI78" s="45"/>
      <c r="BJ78" s="45"/>
      <c r="BK78" s="45"/>
      <c r="BL78" s="45"/>
      <c r="BM78" s="45"/>
      <c r="BN78" s="45"/>
      <c r="BO78" s="45"/>
      <c r="BP78" s="45"/>
      <c r="BQ78" s="45"/>
      <c r="BR78" s="45"/>
      <c r="BS78" s="45"/>
      <c r="BT78" s="45"/>
      <c r="BU78" s="45"/>
      <c r="BV78" s="45"/>
      <c r="BW78" s="45"/>
      <c r="BX78" s="45"/>
      <c r="BY78" s="45"/>
      <c r="BZ78" s="45"/>
      <c r="CA78" s="45"/>
      <c r="CB78" s="45"/>
      <c r="CC78" s="45"/>
      <c r="CD78" s="45"/>
      <c r="CE78" s="45"/>
      <c r="CF78" s="45"/>
      <c r="CG78" s="45"/>
      <c r="CH78" s="45"/>
      <c r="CI78" s="45"/>
      <c r="CJ78" s="45"/>
      <c r="CK78" s="45"/>
      <c r="CL78" s="45"/>
      <c r="CM78" s="45"/>
      <c r="CN78" s="45"/>
      <c r="CO78" s="45"/>
      <c r="CP78" s="45"/>
      <c r="CQ78" s="45"/>
      <c r="CR78" s="45"/>
      <c r="CS78" s="45"/>
      <c r="CT78" s="45"/>
      <c r="CU78" s="45"/>
      <c r="CV78" s="45"/>
      <c r="CW78" s="45"/>
      <c r="CX78" s="45"/>
      <c r="CY78" s="45"/>
      <c r="CZ78" s="45"/>
      <c r="DA78" s="45"/>
      <c r="DB78" s="45"/>
      <c r="DC78" s="45"/>
      <c r="DD78" s="45"/>
      <c r="DE78" s="45"/>
      <c r="DF78" s="45"/>
      <c r="DG78" s="45"/>
      <c r="DH78" s="45"/>
      <c r="DI78" s="45"/>
      <c r="DJ78" s="45"/>
      <c r="DK78" s="45"/>
      <c r="DL78" s="45"/>
      <c r="DM78" s="45"/>
      <c r="DN78" s="45"/>
      <c r="DO78" s="45"/>
      <c r="DP78" s="45"/>
      <c r="DQ78" s="45"/>
      <c r="DR78" s="45"/>
      <c r="DS78" s="45"/>
      <c r="DT78" s="45"/>
      <c r="DU78" s="45"/>
      <c r="DV78" s="45"/>
      <c r="DW78" s="45"/>
      <c r="DX78" s="45"/>
      <c r="DY78" s="45"/>
      <c r="DZ78" s="45"/>
      <c r="EA78" s="45"/>
      <c r="EB78" s="45"/>
      <c r="EC78" s="45"/>
      <c r="ED78" s="45"/>
      <c r="EE78" s="45"/>
      <c r="EF78" s="45"/>
      <c r="EG78" s="45"/>
      <c r="EH78" s="45"/>
      <c r="EI78" s="45"/>
      <c r="EJ78" s="45"/>
      <c r="EK78" s="45"/>
      <c r="EL78" s="45"/>
      <c r="EM78" s="45"/>
      <c r="EN78" s="45"/>
      <c r="EO78" s="45"/>
      <c r="EP78" s="45"/>
      <c r="EQ78" s="45"/>
      <c r="ER78" s="45"/>
      <c r="ES78" s="45"/>
      <c r="ET78" s="45"/>
      <c r="EU78" s="45"/>
      <c r="EV78" s="45"/>
      <c r="EW78" s="45"/>
      <c r="EX78" s="45"/>
      <c r="EY78" s="45"/>
      <c r="EZ78" s="45"/>
      <c r="FA78" s="45"/>
      <c r="FB78" s="45"/>
      <c r="FC78" s="45"/>
      <c r="FD78" s="45"/>
      <c r="FE78" s="45"/>
      <c r="FF78" s="45"/>
      <c r="FG78" s="45"/>
      <c r="FH78" s="45"/>
      <c r="FI78" s="45"/>
      <c r="FJ78" s="45"/>
      <c r="FK78" s="45"/>
      <c r="FL78" s="45"/>
      <c r="FM78" s="45"/>
      <c r="FN78" s="45"/>
      <c r="FO78" s="45"/>
      <c r="FP78" s="45"/>
      <c r="FQ78" s="45"/>
      <c r="FR78" s="45"/>
      <c r="FS78" s="45"/>
      <c r="FT78" s="45"/>
      <c r="FU78" s="45"/>
      <c r="FV78" s="45"/>
      <c r="FW78" s="45"/>
      <c r="FX78" s="45"/>
      <c r="FY78" s="45"/>
      <c r="FZ78" s="45"/>
      <c r="GA78" s="45"/>
      <c r="GB78" s="45"/>
      <c r="GC78" s="45"/>
      <c r="GD78" s="45"/>
      <c r="GE78" s="45"/>
      <c r="GF78" s="45"/>
      <c r="GG78" s="45"/>
      <c r="GH78" s="45"/>
      <c r="GI78" s="45"/>
      <c r="GJ78" s="45"/>
      <c r="GK78" s="45"/>
      <c r="GL78" s="45"/>
      <c r="GM78" s="45"/>
      <c r="GN78" s="45"/>
      <c r="GO78" s="45"/>
      <c r="GP78" s="45"/>
      <c r="GQ78" s="45"/>
      <c r="GR78" s="45"/>
      <c r="GS78" s="45"/>
      <c r="GT78" s="45"/>
      <c r="GU78" s="45"/>
      <c r="GV78" s="45"/>
      <c r="GW78" s="45"/>
      <c r="GX78" s="45"/>
      <c r="GY78" s="45"/>
      <c r="GZ78" s="45"/>
      <c r="HA78" s="45"/>
      <c r="HB78" s="45"/>
      <c r="HC78" s="45"/>
      <c r="HD78" s="45"/>
      <c r="HE78" s="45"/>
      <c r="HF78" s="45"/>
      <c r="HG78" s="45"/>
      <c r="HH78" s="45"/>
      <c r="HI78" s="45"/>
      <c r="HJ78" s="45"/>
      <c r="HK78" s="45"/>
      <c r="HL78" s="45"/>
      <c r="HM78" s="45"/>
      <c r="HN78" s="45"/>
      <c r="HO78" s="45"/>
      <c r="HP78" s="45"/>
      <c r="HQ78" s="45"/>
      <c r="HR78" s="45"/>
      <c r="HS78" s="45"/>
      <c r="HT78" s="45"/>
      <c r="HU78" s="45"/>
      <c r="HV78" s="45"/>
      <c r="HW78" s="45"/>
      <c r="HX78" s="45"/>
      <c r="HY78" s="45"/>
      <c r="HZ78" s="45"/>
      <c r="IA78" s="45"/>
      <c r="IB78" s="45"/>
      <c r="IC78" s="45"/>
      <c r="ID78" s="45"/>
      <c r="IE78" s="45"/>
      <c r="IF78" s="45"/>
      <c r="IG78" s="45"/>
      <c r="IH78" s="45"/>
      <c r="II78" s="45"/>
      <c r="IJ78" s="45"/>
      <c r="IK78" s="45"/>
      <c r="IL78" s="45"/>
      <c r="IM78" s="45"/>
      <c r="IN78" s="45"/>
      <c r="IO78" s="45"/>
      <c r="IP78" s="45"/>
      <c r="IQ78" s="45"/>
      <c r="IR78" s="45"/>
      <c r="IS78" s="45"/>
      <c r="IT78" s="45"/>
      <c r="IU78" s="45"/>
      <c r="IV78" s="45"/>
      <c r="IW78" s="45"/>
      <c r="IX78" s="45"/>
      <c r="IY78" s="45"/>
      <c r="IZ78" s="45"/>
      <c r="JA78" s="45"/>
      <c r="JB78" s="45"/>
      <c r="JC78" s="45"/>
      <c r="JD78" s="45"/>
      <c r="JE78" s="45"/>
      <c r="JF78" s="45"/>
      <c r="JG78" s="45"/>
      <c r="JH78" s="45"/>
      <c r="JI78" s="45"/>
      <c r="JJ78" s="45"/>
      <c r="JK78" s="45"/>
      <c r="JL78" s="45"/>
      <c r="JM78" s="45"/>
      <c r="JN78" s="45"/>
      <c r="JO78" s="45"/>
      <c r="JP78" s="45"/>
      <c r="JQ78" s="45"/>
      <c r="JR78" s="45"/>
      <c r="JS78" s="45"/>
      <c r="JT78" s="45"/>
      <c r="JU78" s="45"/>
      <c r="JV78" s="45"/>
      <c r="JW78" s="45"/>
      <c r="JX78" s="45"/>
      <c r="JY78" s="45"/>
      <c r="JZ78" s="45"/>
      <c r="KA78" s="45"/>
      <c r="KB78" s="45"/>
      <c r="KC78" s="45"/>
      <c r="KD78" s="45"/>
      <c r="KE78" s="45"/>
      <c r="KF78" s="45"/>
      <c r="KG78" s="45"/>
      <c r="KH78" s="45"/>
      <c r="KI78" s="45"/>
      <c r="KJ78" s="45"/>
      <c r="KK78" s="45"/>
      <c r="KL78" s="45"/>
      <c r="KM78" s="45"/>
      <c r="KN78" s="45"/>
      <c r="KO78" s="45"/>
      <c r="KP78" s="45"/>
      <c r="KQ78" s="45"/>
      <c r="KR78" s="45"/>
      <c r="KS78" s="45"/>
      <c r="KT78" s="45"/>
      <c r="KU78" s="45"/>
      <c r="KV78" s="45"/>
      <c r="KW78" s="45"/>
      <c r="KX78" s="45"/>
      <c r="KY78" s="45"/>
      <c r="KZ78" s="45"/>
      <c r="LA78" s="45"/>
      <c r="LB78" s="45"/>
      <c r="LC78" s="45"/>
      <c r="LD78" s="45"/>
      <c r="LE78" s="45"/>
      <c r="LF78" s="45"/>
      <c r="LG78" s="45"/>
      <c r="LH78" s="45"/>
      <c r="LI78" s="45"/>
      <c r="LJ78" s="45"/>
      <c r="LK78" s="45"/>
      <c r="LL78" s="45"/>
      <c r="LM78" s="45"/>
      <c r="LN78" s="45"/>
      <c r="LO78" s="45"/>
      <c r="LP78" s="45"/>
      <c r="LQ78" s="45"/>
      <c r="LR78" s="45"/>
      <c r="LS78" s="45"/>
      <c r="LT78" s="45"/>
      <c r="LU78" s="45"/>
      <c r="LV78" s="45"/>
      <c r="LW78" s="45"/>
      <c r="LX78" s="45"/>
      <c r="LY78" s="45"/>
      <c r="LZ78" s="45"/>
      <c r="MA78" s="45"/>
      <c r="MB78" s="45"/>
      <c r="MC78" s="45"/>
      <c r="MD78" s="45"/>
      <c r="ME78" s="45"/>
      <c r="MF78" s="45"/>
      <c r="MG78" s="45"/>
      <c r="MH78" s="45"/>
      <c r="MI78" s="45"/>
      <c r="MJ78" s="45"/>
      <c r="MK78" s="45"/>
      <c r="ML78" s="45"/>
      <c r="MM78" s="45"/>
      <c r="MN78" s="45"/>
      <c r="MO78" s="45"/>
      <c r="MP78" s="45"/>
      <c r="MQ78" s="45"/>
      <c r="MR78" s="45"/>
      <c r="MS78" s="45"/>
      <c r="MT78" s="45"/>
      <c r="MU78" s="45"/>
      <c r="MV78" s="45"/>
      <c r="MW78" s="45"/>
      <c r="MX78" s="45"/>
      <c r="MY78" s="45"/>
      <c r="MZ78" t="s">
        <v>107</v>
      </c>
    </row>
    <row r="79" spans="1:364" x14ac:dyDescent="0.25">
      <c r="A79" s="175"/>
      <c r="B79" s="78" t="s">
        <v>210</v>
      </c>
      <c r="C79" s="9" t="s">
        <v>211</v>
      </c>
      <c r="D79" s="45"/>
      <c r="E79" s="45"/>
      <c r="F79" s="45"/>
      <c r="G79" s="45"/>
      <c r="H79" s="45"/>
      <c r="I79" s="45"/>
      <c r="J79" s="45">
        <f>IFERROR(AVERAGEIFS(REC_Sales[[#All],[v_price]],REC_Sales[[#All],[v_unitID]],"Fitchburg Methane",REC_Sales[[#All],[v_vintage]],REC_SALES_FCST!J4),0)</f>
        <v>38.25</v>
      </c>
      <c r="K79" s="45">
        <f>IFERROR(AVERAGEIFS(REC_Sales[[#All],[v_price]],REC_Sales[[#All],[v_unitID]],"Fitchburg Methane",REC_Sales[[#All],[v_vintage]],REC_SALES_FCST!K4),0)</f>
        <v>38.25</v>
      </c>
      <c r="L79" s="45">
        <f>IFERROR(AVERAGEIFS(REC_Sales[[#All],[v_price]],REC_Sales[[#All],[v_unitID]],"Fitchburg Methane",REC_Sales[[#All],[v_vintage]],REC_SALES_FCST!L4),0)</f>
        <v>38.25</v>
      </c>
      <c r="M79" s="45">
        <f>IFERROR(AVERAGEIFS(REC_Sales[[#All],[v_price]],REC_Sales[[#All],[v_unitID]],"Fitchburg Methane",REC_Sales[[#All],[v_vintage]],REC_SALES_FCST!M4),0)</f>
        <v>38.25</v>
      </c>
      <c r="N79" s="45">
        <f>IFERROR(AVERAGEIFS(REC_Sales[[#All],[v_price]],REC_Sales[[#All],[v_unitID]],"Fitchburg Methane",REC_Sales[[#All],[v_vintage]],REC_SALES_FCST!N4),0)</f>
        <v>38.25</v>
      </c>
      <c r="O79" s="45">
        <f>IFERROR(AVERAGEIFS(REC_Sales[[#All],[v_price]],REC_Sales[[#All],[v_unitID]],"Fitchburg Methane",REC_Sales[[#All],[v_vintage]],REC_SALES_FCST!O4),0)</f>
        <v>38.25</v>
      </c>
      <c r="P79" s="45">
        <f>IFERROR(AVERAGEIFS(REC_Sales[[#All],[v_price]],REC_Sales[[#All],[v_unitID]],"Fitchburg Methane",REC_Sales[[#All],[v_vintage]],REC_SALES_FCST!P4),0)</f>
        <v>34.25</v>
      </c>
      <c r="Q79" s="45">
        <f>IFERROR(AVERAGEIFS(REC_Sales[[#All],[v_price]],REC_Sales[[#All],[v_unitID]],"Fitchburg Methane",REC_Sales[[#All],[v_vintage]],REC_SALES_FCST!Q4),0)</f>
        <v>34.25</v>
      </c>
      <c r="R79" s="45">
        <f>IFERROR(AVERAGEIFS(REC_Sales[[#All],[v_price]],REC_Sales[[#All],[v_unitID]],"Fitchburg Methane",REC_Sales[[#All],[v_vintage]],REC_SALES_FCST!R4),0)</f>
        <v>34.25</v>
      </c>
      <c r="S79" s="45">
        <f>IFERROR(AVERAGEIFS(REC_Sales[[#All],[v_price]],REC_Sales[[#All],[v_unitID]],"Fitchburg Methane",REC_Sales[[#All],[v_vintage]],REC_SALES_FCST!S4),0)</f>
        <v>34.25</v>
      </c>
      <c r="T79" s="45">
        <f>IFERROR(AVERAGEIFS(REC_Sales[[#All],[v_price]],REC_Sales[[#All],[v_unitID]],"Fitchburg Methane",REC_Sales[[#All],[v_vintage]],REC_SALES_FCST!T4),0)</f>
        <v>34.25</v>
      </c>
      <c r="U79" s="45">
        <f>IFERROR(AVERAGEIFS(REC_Sales[[#All],[v_price]],REC_Sales[[#All],[v_unitID]],"Fitchburg Methane",REC_Sales[[#All],[v_vintage]],REC_SALES_FCST!U4),0)</f>
        <v>34.25</v>
      </c>
      <c r="V79" s="45">
        <f>IFERROR(AVERAGEIFS(REC_Sales[[#All],[v_price]],REC_Sales[[#All],[v_unitID]],"Fitchburg Methane",REC_Sales[[#All],[v_vintage]],REC_SALES_FCST!V4),0)</f>
        <v>34.25</v>
      </c>
      <c r="W79" s="45">
        <f>IFERROR(AVERAGEIFS(REC_Sales[[#All],[v_price]],REC_Sales[[#All],[v_unitID]],"Fitchburg Methane",REC_Sales[[#All],[v_vintage]],REC_SALES_FCST!W4),0)</f>
        <v>34.25</v>
      </c>
      <c r="X79" s="45">
        <f>IFERROR(AVERAGEIFS(REC_Sales[[#All],[v_price]],REC_Sales[[#All],[v_unitID]],"Fitchburg Methane",REC_Sales[[#All],[v_vintage]],REC_SALES_FCST!X4),0)</f>
        <v>34.25</v>
      </c>
      <c r="Y79" s="45">
        <f>IFERROR(AVERAGEIFS(REC_Sales[[#All],[v_price]],REC_Sales[[#All],[v_unitID]],"Fitchburg Methane",REC_Sales[[#All],[v_vintage]],REC_SALES_FCST!Y4),0)</f>
        <v>34.25</v>
      </c>
      <c r="Z79" s="45">
        <f>IFERROR(AVERAGEIFS(REC_Sales[[#All],[v_price]],REC_Sales[[#All],[v_unitID]],"Fitchburg Methane",REC_Sales[[#All],[v_vintage]],REC_SALES_FCST!Z4),0)</f>
        <v>34.25</v>
      </c>
      <c r="AA79" s="45">
        <f>IFERROR(AVERAGEIFS(REC_Sales[[#All],[v_price]],REC_Sales[[#All],[v_unitID]],"Fitchburg Methane",REC_Sales[[#All],[v_vintage]],REC_SALES_FCST!AA4),0)</f>
        <v>34.25</v>
      </c>
      <c r="AB79" s="45">
        <f>IFERROR(AVERAGEIFS(REC_Sales[[#All],[v_price]],REC_Sales[[#All],[v_unitID]],"Fitchburg Methane",REC_Sales[[#All],[v_vintage]],REC_SALES_FCST!AB4),0)</f>
        <v>34.25</v>
      </c>
      <c r="AC79" s="45">
        <f>IFERROR(AVERAGEIFS(REC_Sales[[#All],[v_price]],REC_Sales[[#All],[v_unitID]],"Fitchburg Methane",REC_Sales[[#All],[v_vintage]],REC_SALES_FCST!AC4),0)</f>
        <v>34.25</v>
      </c>
      <c r="AD79" s="45">
        <f>IFERROR(AVERAGEIFS(REC_Sales[[#All],[v_price]],REC_Sales[[#All],[v_unitID]],"Fitchburg Methane",REC_Sales[[#All],[v_vintage]],REC_SALES_FCST!AD4),0)</f>
        <v>34.25</v>
      </c>
      <c r="AE79" s="45">
        <f>IFERROR(AVERAGEIFS(REC_Sales[[#All],[v_price]],REC_Sales[[#All],[v_unitID]],"Fitchburg Methane",REC_Sales[[#All],[v_vintage]],REC_SALES_FCST!AE4),0)</f>
        <v>34.25</v>
      </c>
      <c r="AF79" s="45">
        <f>IFERROR(AVERAGEIFS(REC_Sales[[#All],[v_price]],REC_Sales[[#All],[v_unitID]],"Fitchburg Methane",REC_Sales[[#All],[v_vintage]],REC_SALES_FCST!AF4),0)</f>
        <v>34.25</v>
      </c>
      <c r="AG79" s="45">
        <f>IFERROR(AVERAGEIFS(REC_Sales[[#All],[v_price]],REC_Sales[[#All],[v_unitID]],"Fitchburg Methane",REC_Sales[[#All],[v_vintage]],REC_SALES_FCST!AG4),0)</f>
        <v>34.25</v>
      </c>
      <c r="AH79" s="45">
        <f>IFERROR(AVERAGEIFS(REC_Sales[[#All],[v_price]],REC_Sales[[#All],[v_unitID]],"Fitchburg Methane",REC_Sales[[#All],[v_vintage]],REC_SALES_FCST!AH4),0)</f>
        <v>34.25</v>
      </c>
      <c r="AI79" s="45">
        <f>IFERROR(AVERAGEIFS(REC_Sales[[#All],[v_price]],REC_Sales[[#All],[v_unitID]],"Fitchburg Methane",REC_Sales[[#All],[v_vintage]],REC_SALES_FCST!AI4),0)</f>
        <v>34.25</v>
      </c>
      <c r="AJ79" s="45">
        <f>IFERROR(AVERAGEIFS(REC_Sales[[#All],[v_price]],REC_Sales[[#All],[v_unitID]],"Fitchburg Methane",REC_Sales[[#All],[v_vintage]],REC_SALES_FCST!AJ4),0)</f>
        <v>34.25</v>
      </c>
      <c r="AK79" s="45">
        <f>IFERROR(AVERAGEIFS(REC_Sales[[#All],[v_price]],REC_Sales[[#All],[v_unitID]],"Fitchburg Methane",REC_Sales[[#All],[v_vintage]],REC_SALES_FCST!AK4),0)</f>
        <v>34.25</v>
      </c>
      <c r="AL79" s="45">
        <f>IFERROR(AVERAGEIFS(REC_Sales[[#All],[v_price]],REC_Sales[[#All],[v_unitID]],"Fitchburg Methane",REC_Sales[[#All],[v_vintage]],REC_SALES_FCST!AL4),0)</f>
        <v>34.25</v>
      </c>
      <c r="AM79" s="45">
        <f>IFERROR(AVERAGEIFS(REC_Sales[[#All],[v_price]],REC_Sales[[#All],[v_unitID]],"Fitchburg Methane",REC_Sales[[#All],[v_vintage]],REC_SALES_FCST!AM4),0)</f>
        <v>34.25</v>
      </c>
      <c r="AN79" s="45">
        <f>IFERROR(AVERAGEIFS(REC_Sales[[#All],[v_price]],REC_Sales[[#All],[v_unitID]],"Fitchburg Methane",REC_Sales[[#All],[v_vintage]],REC_SALES_FCST!AN4),0)</f>
        <v>34.25</v>
      </c>
      <c r="AO79" s="45">
        <f>IFERROR(AVERAGEIFS(REC_Sales[[#All],[v_price]],REC_Sales[[#All],[v_unitID]],"Fitchburg Methane",REC_Sales[[#All],[v_vintage]],REC_SALES_FCST!AO4),0)</f>
        <v>34.25</v>
      </c>
      <c r="AP79" s="45">
        <f>IFERROR(AVERAGEIFS(REC_Sales[[#All],[v_price]],REC_Sales[[#All],[v_unitID]],"Fitchburg Methane",REC_Sales[[#All],[v_vintage]],REC_SALES_FCST!AP4),0)</f>
        <v>34.25</v>
      </c>
      <c r="AQ79" s="45">
        <f>IFERROR(AVERAGEIFS(REC_Sales[[#All],[v_price]],REC_Sales[[#All],[v_unitID]],"Fitchburg Methane",REC_Sales[[#All],[v_vintage]],REC_SALES_FCST!AQ4),0)</f>
        <v>34.25</v>
      </c>
      <c r="AR79" s="45">
        <f>IFERROR(AVERAGEIFS(REC_Sales[[#All],[v_price]],REC_Sales[[#All],[v_unitID]],"Fitchburg Methane",REC_Sales[[#All],[v_vintage]],REC_SALES_FCST!AR4),0)</f>
        <v>34.25</v>
      </c>
      <c r="AS79" s="45">
        <f>IFERROR(AVERAGEIFS(REC_Sales[[#All],[v_price]],REC_Sales[[#All],[v_unitID]],"Fitchburg Methane",REC_Sales[[#All],[v_vintage]],REC_SALES_FCST!AS4),0)</f>
        <v>34.25</v>
      </c>
      <c r="AT79" s="45">
        <f>IFERROR(AVERAGEIFS(REC_Sales[[#All],[v_price]],REC_Sales[[#All],[v_unitID]],"Fitchburg Methane",REC_Sales[[#All],[v_vintage]],REC_SALES_FCST!AT4),0)</f>
        <v>34.25</v>
      </c>
      <c r="AU79" s="45">
        <f>IFERROR(AVERAGEIFS(REC_Sales[[#All],[v_price]],REC_Sales[[#All],[v_unitID]],"Fitchburg Methane",REC_Sales[[#All],[v_vintage]],REC_SALES_FCST!AU4),0)</f>
        <v>34.25</v>
      </c>
      <c r="AV79" s="45">
        <f>IFERROR(AVERAGEIFS(REC_Sales[[#All],[v_price]],REC_Sales[[#All],[v_unitID]],"Fitchburg Methane",REC_Sales[[#All],[v_vintage]],REC_SALES_FCST!AV4),0)</f>
        <v>34.25</v>
      </c>
      <c r="AW79" s="45">
        <f>IFERROR(AVERAGEIFS(REC_Sales[[#All],[v_price]],REC_Sales[[#All],[v_unitID]],"Fitchburg Methane",REC_Sales[[#All],[v_vintage]],REC_SALES_FCST!AW4),0)</f>
        <v>34.25</v>
      </c>
      <c r="AX79" s="45">
        <f>IFERROR(AVERAGEIFS(REC_Sales[[#All],[v_price]],REC_Sales[[#All],[v_unitID]],"Fitchburg Methane",REC_Sales[[#All],[v_vintage]],REC_SALES_FCST!AX4),0)</f>
        <v>34.25</v>
      </c>
      <c r="AY79" s="45">
        <f>IFERROR(AVERAGEIFS(REC_Sales[[#All],[v_price]],REC_Sales[[#All],[v_unitID]],"Fitchburg Methane",REC_Sales[[#All],[v_vintage]],REC_SALES_FCST!AY4),0)</f>
        <v>34.25</v>
      </c>
      <c r="AZ79" s="45">
        <f>IFERROR(AVERAGEIFS(REC_Sales[[#All],[v_price]],REC_Sales[[#All],[v_unitID]],"Fitchburg Methane",REC_Sales[[#All],[v_vintage]],REC_SALES_FCST!AZ4),0)</f>
        <v>0</v>
      </c>
      <c r="BA79" s="45">
        <f>IFERROR(AVERAGEIFS(REC_Sales[[#All],[v_price]],REC_Sales[[#All],[v_unitID]],"Fitchburg Methane",REC_Sales[[#All],[v_vintage]],REC_SALES_FCST!BA4),0)</f>
        <v>0</v>
      </c>
      <c r="BB79" s="45">
        <f>IFERROR(AVERAGEIFS(REC_Sales[[#All],[v_price]],REC_Sales[[#All],[v_unitID]],"Fitchburg Methane",REC_Sales[[#All],[v_vintage]],REC_SALES_FCST!BB4),0)</f>
        <v>0</v>
      </c>
      <c r="BC79" s="45">
        <f>IFERROR(AVERAGEIFS(REC_Sales[[#All],[v_price]],REC_Sales[[#All],[v_unitID]],"Fitchburg Methane",REC_Sales[[#All],[v_vintage]],REC_SALES_FCST!BC4),0)</f>
        <v>0</v>
      </c>
      <c r="BD79" s="45">
        <f>IFERROR(AVERAGEIFS(REC_Sales[[#All],[v_price]],REC_Sales[[#All],[v_unitID]],"Fitchburg Methane",REC_Sales[[#All],[v_vintage]],REC_SALES_FCST!BD4),0)</f>
        <v>0</v>
      </c>
      <c r="BE79" s="45">
        <f>IFERROR(AVERAGEIFS(REC_Sales[[#All],[v_price]],REC_Sales[[#All],[v_unitID]],"Fitchburg Methane",REC_Sales[[#All],[v_vintage]],REC_SALES_FCST!BE4),0)</f>
        <v>0</v>
      </c>
      <c r="BF79" s="45">
        <f>IFERROR(AVERAGEIFS(REC_Sales[[#All],[v_price]],REC_Sales[[#All],[v_unitID]],"Fitchburg Methane",REC_Sales[[#All],[v_vintage]],REC_SALES_FCST!BF4),0)</f>
        <v>0</v>
      </c>
      <c r="BG79" s="45">
        <f>IFERROR(AVERAGEIFS(REC_Sales[[#All],[v_price]],REC_Sales[[#All],[v_unitID]],"Fitchburg Methane",REC_Sales[[#All],[v_vintage]],REC_SALES_FCST!BG4),0)</f>
        <v>0</v>
      </c>
      <c r="BH79" s="45">
        <f>IFERROR(AVERAGEIFS(REC_Sales[[#All],[v_price]],REC_Sales[[#All],[v_unitID]],"Fitchburg Methane",REC_Sales[[#All],[v_vintage]],REC_SALES_FCST!BH4),0)</f>
        <v>0</v>
      </c>
      <c r="BI79" s="45">
        <f>IFERROR(AVERAGEIFS(REC_Sales[[#All],[v_price]],REC_Sales[[#All],[v_unitID]],"Fitchburg Methane",REC_Sales[[#All],[v_vintage]],REC_SALES_FCST!BI4),0)</f>
        <v>0</v>
      </c>
      <c r="BJ79" s="45">
        <f>IFERROR(AVERAGEIFS(REC_Sales[[#All],[v_price]],REC_Sales[[#All],[v_unitID]],"Fitchburg Methane",REC_Sales[[#All],[v_vintage]],REC_SALES_FCST!BJ4),0)</f>
        <v>0</v>
      </c>
      <c r="BK79" s="45">
        <f>IFERROR(AVERAGEIFS(REC_Sales[[#All],[v_price]],REC_Sales[[#All],[v_unitID]],"Fitchburg Methane",REC_Sales[[#All],[v_vintage]],REC_SALES_FCST!BK4),0)</f>
        <v>0</v>
      </c>
      <c r="BL79" s="45">
        <f>IFERROR(AVERAGEIFS(REC_Sales[[#All],[v_price]],REC_Sales[[#All],[v_unitID]],"Fitchburg Methane",REC_Sales[[#All],[v_vintage]],REC_SALES_FCST!BL4),0)</f>
        <v>0</v>
      </c>
      <c r="BM79" s="45">
        <f>IFERROR(AVERAGEIFS(REC_Sales[[#All],[v_price]],REC_Sales[[#All],[v_unitID]],"Fitchburg Methane",REC_Sales[[#All],[v_vintage]],REC_SALES_FCST!BM4),0)</f>
        <v>0</v>
      </c>
      <c r="BN79" s="45">
        <f>IFERROR(AVERAGEIFS(REC_Sales[[#All],[v_price]],REC_Sales[[#All],[v_unitID]],"Fitchburg Methane",REC_Sales[[#All],[v_vintage]],REC_SALES_FCST!BN4),0)</f>
        <v>0</v>
      </c>
      <c r="BO79" s="45">
        <f>IFERROR(AVERAGEIFS(REC_Sales[[#All],[v_price]],REC_Sales[[#All],[v_unitID]],"Fitchburg Methane",REC_Sales[[#All],[v_vintage]],REC_SALES_FCST!BO4),0)</f>
        <v>0</v>
      </c>
      <c r="BP79" s="45">
        <f>IFERROR(AVERAGEIFS(REC_Sales[[#All],[v_price]],REC_Sales[[#All],[v_unitID]],"Fitchburg Methane",REC_Sales[[#All],[v_vintage]],REC_SALES_FCST!BP4),0)</f>
        <v>0</v>
      </c>
      <c r="BQ79" s="45">
        <f>IFERROR(AVERAGEIFS(REC_Sales[[#All],[v_price]],REC_Sales[[#All],[v_unitID]],"Fitchburg Methane",REC_Sales[[#All],[v_vintage]],REC_SALES_FCST!BQ4),0)</f>
        <v>0</v>
      </c>
      <c r="BR79" s="45">
        <f>IFERROR(AVERAGEIFS(REC_Sales[[#All],[v_price]],REC_Sales[[#All],[v_unitID]],"Fitchburg Methane",REC_Sales[[#All],[v_vintage]],REC_SALES_FCST!BR4),0)</f>
        <v>0</v>
      </c>
      <c r="BS79" s="45">
        <f>IFERROR(AVERAGEIFS(REC_Sales[[#All],[v_price]],REC_Sales[[#All],[v_unitID]],"Fitchburg Methane",REC_Sales[[#All],[v_vintage]],REC_SALES_FCST!BS4),0)</f>
        <v>0</v>
      </c>
      <c r="BT79" s="45">
        <f>IFERROR(AVERAGEIFS(REC_Sales[[#All],[v_price]],REC_Sales[[#All],[v_unitID]],"Fitchburg Methane",REC_Sales[[#All],[v_vintage]],REC_SALES_FCST!BT4),0)</f>
        <v>0</v>
      </c>
      <c r="BU79" s="45">
        <f>IFERROR(AVERAGEIFS(REC_Sales[[#All],[v_price]],REC_Sales[[#All],[v_unitID]],"Fitchburg Methane",REC_Sales[[#All],[v_vintage]],REC_SALES_FCST!BU4),0)</f>
        <v>0</v>
      </c>
      <c r="BV79" s="45">
        <f>IFERROR(AVERAGEIFS(REC_Sales[[#All],[v_price]],REC_Sales[[#All],[v_unitID]],"Fitchburg Methane",REC_Sales[[#All],[v_vintage]],REC_SALES_FCST!BV4),0)</f>
        <v>0</v>
      </c>
      <c r="BW79" s="45">
        <f>IFERROR(AVERAGEIFS(REC_Sales[[#All],[v_price]],REC_Sales[[#All],[v_unitID]],"Fitchburg Methane",REC_Sales[[#All],[v_vintage]],REC_SALES_FCST!BW4),0)</f>
        <v>0</v>
      </c>
      <c r="BX79" s="45">
        <f>IFERROR(AVERAGEIFS(REC_Sales[[#All],[v_price]],REC_Sales[[#All],[v_unitID]],"Fitchburg Methane",REC_Sales[[#All],[v_vintage]],REC_SALES_FCST!BX4),0)</f>
        <v>0</v>
      </c>
      <c r="BY79" s="45">
        <f>IFERROR(AVERAGEIFS(REC_Sales[[#All],[v_price]],REC_Sales[[#All],[v_unitID]],"Fitchburg Methane",REC_Sales[[#All],[v_vintage]],REC_SALES_FCST!BY4),0)</f>
        <v>0</v>
      </c>
      <c r="BZ79" s="45">
        <f>IFERROR(AVERAGEIFS(REC_Sales[[#All],[v_price]],REC_Sales[[#All],[v_unitID]],"Fitchburg Methane",REC_Sales[[#All],[v_vintage]],REC_SALES_FCST!BZ4),0)</f>
        <v>0</v>
      </c>
      <c r="CA79" s="45">
        <f>IFERROR(AVERAGEIFS(REC_Sales[[#All],[v_price]],REC_Sales[[#All],[v_unitID]],"Fitchburg Methane",REC_Sales[[#All],[v_vintage]],REC_SALES_FCST!CA4),0)</f>
        <v>0</v>
      </c>
      <c r="CB79" s="45">
        <f>IFERROR(AVERAGEIFS(REC_Sales[[#All],[v_price]],REC_Sales[[#All],[v_unitID]],"Fitchburg Methane",REC_Sales[[#All],[v_vintage]],REC_SALES_FCST!CB4),0)</f>
        <v>0</v>
      </c>
      <c r="CC79" s="45">
        <f>IFERROR(AVERAGEIFS(REC_Sales[[#All],[v_price]],REC_Sales[[#All],[v_unitID]],"Fitchburg Methane",REC_Sales[[#All],[v_vintage]],REC_SALES_FCST!CC4),0)</f>
        <v>0</v>
      </c>
      <c r="CD79" s="45">
        <f>IFERROR(AVERAGEIFS(REC_Sales[[#All],[v_price]],REC_Sales[[#All],[v_unitID]],"Fitchburg Methane",REC_Sales[[#All],[v_vintage]],REC_SALES_FCST!CD4),0)</f>
        <v>0</v>
      </c>
      <c r="CE79" s="45">
        <f>IFERROR(AVERAGEIFS(REC_Sales[[#All],[v_price]],REC_Sales[[#All],[v_unitID]],"Fitchburg Methane",REC_Sales[[#All],[v_vintage]],REC_SALES_FCST!CE4),0)</f>
        <v>0</v>
      </c>
      <c r="CF79" s="45">
        <f>IFERROR(AVERAGEIFS(REC_Sales[[#All],[v_price]],REC_Sales[[#All],[v_unitID]],"Fitchburg Methane",REC_Sales[[#All],[v_vintage]],REC_SALES_FCST!CF4),0)</f>
        <v>0</v>
      </c>
      <c r="CG79" s="45">
        <f>IFERROR(AVERAGEIFS(REC_Sales[[#All],[v_price]],REC_Sales[[#All],[v_unitID]],"Fitchburg Methane",REC_Sales[[#All],[v_vintage]],REC_SALES_FCST!CG4),0)</f>
        <v>0</v>
      </c>
      <c r="CH79" s="45">
        <f>IFERROR(AVERAGEIFS(REC_Sales[[#All],[v_price]],REC_Sales[[#All],[v_unitID]],"Fitchburg Methane",REC_Sales[[#All],[v_vintage]],REC_SALES_FCST!CH4),0)</f>
        <v>0</v>
      </c>
      <c r="CI79" s="45">
        <f>IFERROR(AVERAGEIFS(REC_Sales[[#All],[v_price]],REC_Sales[[#All],[v_unitID]],"Fitchburg Methane",REC_Sales[[#All],[v_vintage]],REC_SALES_FCST!CI4),0)</f>
        <v>0</v>
      </c>
      <c r="CJ79" s="45">
        <f>IFERROR(AVERAGEIFS(REC_Sales[[#All],[v_price]],REC_Sales[[#All],[v_unitID]],"Fitchburg Methane",REC_Sales[[#All],[v_vintage]],REC_SALES_FCST!CJ4),0)</f>
        <v>0</v>
      </c>
      <c r="CK79" s="45">
        <f>IFERROR(AVERAGEIFS(REC_Sales[[#All],[v_price]],REC_Sales[[#All],[v_unitID]],"Fitchburg Methane",REC_Sales[[#All],[v_vintage]],REC_SALES_FCST!CK4),0)</f>
        <v>0</v>
      </c>
      <c r="CL79" s="45">
        <f>IFERROR(AVERAGEIFS(REC_Sales[[#All],[v_price]],REC_Sales[[#All],[v_unitID]],"Fitchburg Methane",REC_Sales[[#All],[v_vintage]],REC_SALES_FCST!CL4),0)</f>
        <v>0</v>
      </c>
      <c r="CM79" s="45">
        <f>IFERROR(AVERAGEIFS(REC_Sales[[#All],[v_price]],REC_Sales[[#All],[v_unitID]],"Fitchburg Methane",REC_Sales[[#All],[v_vintage]],REC_SALES_FCST!CM4),0)</f>
        <v>0</v>
      </c>
      <c r="CN79" s="45">
        <f>IFERROR(AVERAGEIFS(REC_Sales[[#All],[v_price]],REC_Sales[[#All],[v_unitID]],"Fitchburg Methane",REC_Sales[[#All],[v_vintage]],REC_SALES_FCST!CN4),0)</f>
        <v>0</v>
      </c>
      <c r="CO79" s="45">
        <f>IFERROR(AVERAGEIFS(REC_Sales[[#All],[v_price]],REC_Sales[[#All],[v_unitID]],"Fitchburg Methane",REC_Sales[[#All],[v_vintage]],REC_SALES_FCST!CO4),0)</f>
        <v>0</v>
      </c>
      <c r="CP79" s="45">
        <f>IFERROR(AVERAGEIFS(REC_Sales[[#All],[v_price]],REC_Sales[[#All],[v_unitID]],"Fitchburg Methane",REC_Sales[[#All],[v_vintage]],REC_SALES_FCST!CP4),0)</f>
        <v>0</v>
      </c>
      <c r="CQ79" s="45">
        <f>IFERROR(AVERAGEIFS(REC_Sales[[#All],[v_price]],REC_Sales[[#All],[v_unitID]],"Fitchburg Methane",REC_Sales[[#All],[v_vintage]],REC_SALES_FCST!CQ4),0)</f>
        <v>0</v>
      </c>
      <c r="CR79" s="45">
        <f>IFERROR(AVERAGEIFS(REC_Sales[[#All],[v_price]],REC_Sales[[#All],[v_unitID]],"Fitchburg Methane",REC_Sales[[#All],[v_vintage]],REC_SALES_FCST!CR4),0)</f>
        <v>0</v>
      </c>
      <c r="CS79" s="45">
        <f>IFERROR(AVERAGEIFS(REC_Sales[[#All],[v_price]],REC_Sales[[#All],[v_unitID]],"Fitchburg Methane",REC_Sales[[#All],[v_vintage]],REC_SALES_FCST!CS4),0)</f>
        <v>0</v>
      </c>
      <c r="CT79" s="45">
        <f>IFERROR(AVERAGEIFS(REC_Sales[[#All],[v_price]],REC_Sales[[#All],[v_unitID]],"Fitchburg Methane",REC_Sales[[#All],[v_vintage]],REC_SALES_FCST!CT4),0)</f>
        <v>0</v>
      </c>
      <c r="CU79" s="45">
        <f>IFERROR(AVERAGEIFS(REC_Sales[[#All],[v_price]],REC_Sales[[#All],[v_unitID]],"Fitchburg Methane",REC_Sales[[#All],[v_vintage]],REC_SALES_FCST!CU4),0)</f>
        <v>0</v>
      </c>
      <c r="CV79" s="45">
        <f>IFERROR(AVERAGEIFS(REC_Sales[[#All],[v_price]],REC_Sales[[#All],[v_unitID]],"Fitchburg Methane",REC_Sales[[#All],[v_vintage]],REC_SALES_FCST!CV4),0)</f>
        <v>0</v>
      </c>
      <c r="CW79" s="45">
        <f>IFERROR(AVERAGEIFS(REC_Sales[[#All],[v_price]],REC_Sales[[#All],[v_unitID]],"Fitchburg Methane",REC_Sales[[#All],[v_vintage]],REC_SALES_FCST!CW4),0)</f>
        <v>0</v>
      </c>
      <c r="CX79" s="45">
        <f>IFERROR(AVERAGEIFS(REC_Sales[[#All],[v_price]],REC_Sales[[#All],[v_unitID]],"Fitchburg Methane",REC_Sales[[#All],[v_vintage]],REC_SALES_FCST!CX4),0)</f>
        <v>0</v>
      </c>
      <c r="CY79" s="45">
        <f>IFERROR(AVERAGEIFS(REC_Sales[[#All],[v_price]],REC_Sales[[#All],[v_unitID]],"Fitchburg Methane",REC_Sales[[#All],[v_vintage]],REC_SALES_FCST!CY4),0)</f>
        <v>0</v>
      </c>
      <c r="CZ79" s="45">
        <f>IFERROR(AVERAGEIFS(REC_Sales[[#All],[v_price]],REC_Sales[[#All],[v_unitID]],"Fitchburg Methane",REC_Sales[[#All],[v_vintage]],REC_SALES_FCST!CZ4),0)</f>
        <v>0</v>
      </c>
      <c r="DA79" s="45">
        <f>IFERROR(AVERAGEIFS(REC_Sales[[#All],[v_price]],REC_Sales[[#All],[v_unitID]],"Fitchburg Methane",REC_Sales[[#All],[v_vintage]],REC_SALES_FCST!DA4),0)</f>
        <v>0</v>
      </c>
      <c r="DB79" s="45">
        <f>IFERROR(AVERAGEIFS(REC_Sales[[#All],[v_price]],REC_Sales[[#All],[v_unitID]],"Fitchburg Methane",REC_Sales[[#All],[v_vintage]],REC_SALES_FCST!DB4),0)</f>
        <v>0</v>
      </c>
      <c r="DC79" s="45">
        <f>IFERROR(AVERAGEIFS(REC_Sales[[#All],[v_price]],REC_Sales[[#All],[v_unitID]],"Fitchburg Methane",REC_Sales[[#All],[v_vintage]],REC_SALES_FCST!DC4),0)</f>
        <v>0</v>
      </c>
      <c r="DD79" s="45">
        <f>IFERROR(AVERAGEIFS(REC_Sales[[#All],[v_price]],REC_Sales[[#All],[v_unitID]],"Fitchburg Methane",REC_Sales[[#All],[v_vintage]],REC_SALES_FCST!DD4),0)</f>
        <v>0</v>
      </c>
      <c r="DE79" s="45">
        <f>IFERROR(AVERAGEIFS(REC_Sales[[#All],[v_price]],REC_Sales[[#All],[v_unitID]],"Fitchburg Methane",REC_Sales[[#All],[v_vintage]],REC_SALES_FCST!DE4),0)</f>
        <v>0</v>
      </c>
      <c r="DF79" s="45">
        <f>IFERROR(AVERAGEIFS(REC_Sales[[#All],[v_price]],REC_Sales[[#All],[v_unitID]],"Fitchburg Methane",REC_Sales[[#All],[v_vintage]],REC_SALES_FCST!DF4),0)</f>
        <v>0</v>
      </c>
      <c r="DG79" s="45">
        <f>IFERROR(AVERAGEIFS(REC_Sales[[#All],[v_price]],REC_Sales[[#All],[v_unitID]],"Fitchburg Methane",REC_Sales[[#All],[v_vintage]],REC_SALES_FCST!DG4),0)</f>
        <v>0</v>
      </c>
      <c r="DH79" s="45">
        <f>IFERROR(AVERAGEIFS(REC_Sales[[#All],[v_price]],REC_Sales[[#All],[v_unitID]],"Fitchburg Methane",REC_Sales[[#All],[v_vintage]],REC_SALES_FCST!DH4),0)</f>
        <v>0</v>
      </c>
      <c r="DI79" s="45">
        <f>IFERROR(AVERAGEIFS(REC_Sales[[#All],[v_price]],REC_Sales[[#All],[v_unitID]],"Fitchburg Methane",REC_Sales[[#All],[v_vintage]],REC_SALES_FCST!DI4),0)</f>
        <v>0</v>
      </c>
      <c r="DJ79" s="45">
        <f>IFERROR(AVERAGEIFS(REC_Sales[[#All],[v_price]],REC_Sales[[#All],[v_unitID]],"Fitchburg Methane",REC_Sales[[#All],[v_vintage]],REC_SALES_FCST!DJ4),0)</f>
        <v>0</v>
      </c>
      <c r="DK79" s="45">
        <f>IFERROR(AVERAGEIFS(REC_Sales[[#All],[v_price]],REC_Sales[[#All],[v_unitID]],"Fitchburg Methane",REC_Sales[[#All],[v_vintage]],REC_SALES_FCST!DK4),0)</f>
        <v>0</v>
      </c>
      <c r="DL79" s="45">
        <f>IFERROR(AVERAGEIFS(REC_Sales[[#All],[v_price]],REC_Sales[[#All],[v_unitID]],"Fitchburg Methane",REC_Sales[[#All],[v_vintage]],REC_SALES_FCST!DL4),0)</f>
        <v>0</v>
      </c>
      <c r="DM79" s="45">
        <f>IFERROR(AVERAGEIFS(REC_Sales[[#All],[v_price]],REC_Sales[[#All],[v_unitID]],"Fitchburg Methane",REC_Sales[[#All],[v_vintage]],REC_SALES_FCST!DM4),0)</f>
        <v>0</v>
      </c>
      <c r="DN79" s="45">
        <f>IFERROR(AVERAGEIFS(REC_Sales[[#All],[v_price]],REC_Sales[[#All],[v_unitID]],"Fitchburg Methane",REC_Sales[[#All],[v_vintage]],REC_SALES_FCST!DN4),0)</f>
        <v>0</v>
      </c>
      <c r="DO79" s="45">
        <f>IFERROR(AVERAGEIFS(REC_Sales[[#All],[v_price]],REC_Sales[[#All],[v_unitID]],"Fitchburg Methane",REC_Sales[[#All],[v_vintage]],REC_SALES_FCST!DO4),0)</f>
        <v>0</v>
      </c>
      <c r="DP79" s="45">
        <f>IFERROR(AVERAGEIFS(REC_Sales[[#All],[v_price]],REC_Sales[[#All],[v_unitID]],"Fitchburg Methane",REC_Sales[[#All],[v_vintage]],REC_SALES_FCST!DP4),0)</f>
        <v>0</v>
      </c>
      <c r="DQ79" s="45">
        <f>IFERROR(AVERAGEIFS(REC_Sales[[#All],[v_price]],REC_Sales[[#All],[v_unitID]],"Fitchburg Methane",REC_Sales[[#All],[v_vintage]],REC_SALES_FCST!DQ4),0)</f>
        <v>0</v>
      </c>
      <c r="DR79" s="45">
        <f>IFERROR(AVERAGEIFS(REC_Sales[[#All],[v_price]],REC_Sales[[#All],[v_unitID]],"Fitchburg Methane",REC_Sales[[#All],[v_vintage]],REC_SALES_FCST!DR4),0)</f>
        <v>0</v>
      </c>
      <c r="DS79" s="45">
        <f>IFERROR(AVERAGEIFS(REC_Sales[[#All],[v_price]],REC_Sales[[#All],[v_unitID]],"Fitchburg Methane",REC_Sales[[#All],[v_vintage]],REC_SALES_FCST!DS4),0)</f>
        <v>0</v>
      </c>
      <c r="DT79" s="45">
        <f>IFERROR(AVERAGEIFS(REC_Sales[[#All],[v_price]],REC_Sales[[#All],[v_unitID]],"Fitchburg Methane",REC_Sales[[#All],[v_vintage]],REC_SALES_FCST!DT4),0)</f>
        <v>0</v>
      </c>
      <c r="DU79" s="45">
        <f>IFERROR(AVERAGEIFS(REC_Sales[[#All],[v_price]],REC_Sales[[#All],[v_unitID]],"Fitchburg Methane",REC_Sales[[#All],[v_vintage]],REC_SALES_FCST!DU4),0)</f>
        <v>0</v>
      </c>
      <c r="DV79" s="45">
        <f>IFERROR(AVERAGEIFS(REC_Sales[[#All],[v_price]],REC_Sales[[#All],[v_unitID]],"Fitchburg Methane",REC_Sales[[#All],[v_vintage]],REC_SALES_FCST!DV4),0)</f>
        <v>0</v>
      </c>
      <c r="DW79" s="45">
        <f>IFERROR(AVERAGEIFS(REC_Sales[[#All],[v_price]],REC_Sales[[#All],[v_unitID]],"Fitchburg Methane",REC_Sales[[#All],[v_vintage]],REC_SALES_FCST!DW4),0)</f>
        <v>0</v>
      </c>
      <c r="DX79" s="45">
        <f>IFERROR(AVERAGEIFS(REC_Sales[[#All],[v_price]],REC_Sales[[#All],[v_unitID]],"Fitchburg Methane",REC_Sales[[#All],[v_vintage]],REC_SALES_FCST!DX4),0)</f>
        <v>0</v>
      </c>
      <c r="DY79" s="45">
        <f>IFERROR(AVERAGEIFS(REC_Sales[[#All],[v_price]],REC_Sales[[#All],[v_unitID]],"Fitchburg Methane",REC_Sales[[#All],[v_vintage]],REC_SALES_FCST!DY4),0)</f>
        <v>0</v>
      </c>
      <c r="DZ79" s="45">
        <f>IFERROR(AVERAGEIFS(REC_Sales[[#All],[v_price]],REC_Sales[[#All],[v_unitID]],"Fitchburg Methane",REC_Sales[[#All],[v_vintage]],REC_SALES_FCST!DZ4),0)</f>
        <v>0</v>
      </c>
      <c r="EA79" s="45">
        <f>IFERROR(AVERAGEIFS(REC_Sales[[#All],[v_price]],REC_Sales[[#All],[v_unitID]],"Fitchburg Methane",REC_Sales[[#All],[v_vintage]],REC_SALES_FCST!EA4),0)</f>
        <v>0</v>
      </c>
      <c r="EB79" s="45">
        <f>IFERROR(AVERAGEIFS(REC_Sales[[#All],[v_price]],REC_Sales[[#All],[v_unitID]],"Fitchburg Methane",REC_Sales[[#All],[v_vintage]],REC_SALES_FCST!EB4),0)</f>
        <v>0</v>
      </c>
      <c r="EC79" s="45">
        <f>IFERROR(AVERAGEIFS(REC_Sales[[#All],[v_price]],REC_Sales[[#All],[v_unitID]],"Fitchburg Methane",REC_Sales[[#All],[v_vintage]],REC_SALES_FCST!EC4),0)</f>
        <v>0</v>
      </c>
      <c r="ED79" s="45">
        <f>IFERROR(AVERAGEIFS(REC_Sales[[#All],[v_price]],REC_Sales[[#All],[v_unitID]],"Fitchburg Methane",REC_Sales[[#All],[v_vintage]],REC_SALES_FCST!ED4),0)</f>
        <v>0</v>
      </c>
      <c r="EE79" s="45">
        <f>IFERROR(AVERAGEIFS(REC_Sales[[#All],[v_price]],REC_Sales[[#All],[v_unitID]],"Fitchburg Methane",REC_Sales[[#All],[v_vintage]],REC_SALES_FCST!EE4),0)</f>
        <v>0</v>
      </c>
      <c r="EF79" s="45">
        <f>IFERROR(AVERAGEIFS(REC_Sales[[#All],[v_price]],REC_Sales[[#All],[v_unitID]],"Fitchburg Methane",REC_Sales[[#All],[v_vintage]],REC_SALES_FCST!EF4),0)</f>
        <v>0</v>
      </c>
      <c r="EG79" s="45">
        <f>IFERROR(AVERAGEIFS(REC_Sales[[#All],[v_price]],REC_Sales[[#All],[v_unitID]],"Fitchburg Methane",REC_Sales[[#All],[v_vintage]],REC_SALES_FCST!EG4),0)</f>
        <v>0</v>
      </c>
      <c r="EH79" s="45">
        <f>IFERROR(AVERAGEIFS(REC_Sales[[#All],[v_price]],REC_Sales[[#All],[v_unitID]],"Fitchburg Methane",REC_Sales[[#All],[v_vintage]],REC_SALES_FCST!EH4),0)</f>
        <v>0</v>
      </c>
      <c r="EI79" s="45">
        <f>IFERROR(AVERAGEIFS(REC_Sales[[#All],[v_price]],REC_Sales[[#All],[v_unitID]],"Fitchburg Methane",REC_Sales[[#All],[v_vintage]],REC_SALES_FCST!EI4),0)</f>
        <v>0</v>
      </c>
      <c r="EJ79" s="45">
        <f>IFERROR(AVERAGEIFS(REC_Sales[[#All],[v_price]],REC_Sales[[#All],[v_unitID]],"Fitchburg Methane",REC_Sales[[#All],[v_vintage]],REC_SALES_FCST!EJ4),0)</f>
        <v>0</v>
      </c>
      <c r="EK79" s="45">
        <f>IFERROR(AVERAGEIFS(REC_Sales[[#All],[v_price]],REC_Sales[[#All],[v_unitID]],"Fitchburg Methane",REC_Sales[[#All],[v_vintage]],REC_SALES_FCST!EK4),0)</f>
        <v>0</v>
      </c>
      <c r="EL79" s="45">
        <f>IFERROR(AVERAGEIFS(REC_Sales[[#All],[v_price]],REC_Sales[[#All],[v_unitID]],"Fitchburg Methane",REC_Sales[[#All],[v_vintage]],REC_SALES_FCST!EL4),0)</f>
        <v>0</v>
      </c>
      <c r="EM79" s="45">
        <f>IFERROR(AVERAGEIFS(REC_Sales[[#All],[v_price]],REC_Sales[[#All],[v_unitID]],"Fitchburg Methane",REC_Sales[[#All],[v_vintage]],REC_SALES_FCST!EM4),0)</f>
        <v>0</v>
      </c>
      <c r="EN79" s="45">
        <f>IFERROR(AVERAGEIFS(REC_Sales[[#All],[v_price]],REC_Sales[[#All],[v_unitID]],"Fitchburg Methane",REC_Sales[[#All],[v_vintage]],REC_SALES_FCST!EN4),0)</f>
        <v>0</v>
      </c>
      <c r="EO79" s="45">
        <f>IFERROR(AVERAGEIFS(REC_Sales[[#All],[v_price]],REC_Sales[[#All],[v_unitID]],"Fitchburg Methane",REC_Sales[[#All],[v_vintage]],REC_SALES_FCST!EO4),0)</f>
        <v>0</v>
      </c>
      <c r="EP79" s="45">
        <f>IFERROR(AVERAGEIFS(REC_Sales[[#All],[v_price]],REC_Sales[[#All],[v_unitID]],"Fitchburg Methane",REC_Sales[[#All],[v_vintage]],REC_SALES_FCST!EP4),0)</f>
        <v>0</v>
      </c>
      <c r="EQ79" s="45">
        <f>IFERROR(AVERAGEIFS(REC_Sales[[#All],[v_price]],REC_Sales[[#All],[v_unitID]],"Fitchburg Methane",REC_Sales[[#All],[v_vintage]],REC_SALES_FCST!EQ4),0)</f>
        <v>0</v>
      </c>
      <c r="ER79" s="45">
        <f>IFERROR(AVERAGEIFS(REC_Sales[[#All],[v_price]],REC_Sales[[#All],[v_unitID]],"Fitchburg Methane",REC_Sales[[#All],[v_vintage]],REC_SALES_FCST!ER4),0)</f>
        <v>0</v>
      </c>
      <c r="ES79" s="45">
        <f>IFERROR(AVERAGEIFS(REC_Sales[[#All],[v_price]],REC_Sales[[#All],[v_unitID]],"Fitchburg Methane",REC_Sales[[#All],[v_vintage]],REC_SALES_FCST!ES4),0)</f>
        <v>0</v>
      </c>
      <c r="ET79" s="45">
        <f>IFERROR(AVERAGEIFS(REC_Sales[[#All],[v_price]],REC_Sales[[#All],[v_unitID]],"Fitchburg Methane",REC_Sales[[#All],[v_vintage]],REC_SALES_FCST!ET4),0)</f>
        <v>0</v>
      </c>
      <c r="EU79" s="45">
        <f>IFERROR(AVERAGEIFS(REC_Sales[[#All],[v_price]],REC_Sales[[#All],[v_unitID]],"Fitchburg Methane",REC_Sales[[#All],[v_vintage]],REC_SALES_FCST!EU4),0)</f>
        <v>0</v>
      </c>
      <c r="EV79" s="45">
        <f>IFERROR(AVERAGEIFS(REC_Sales[[#All],[v_price]],REC_Sales[[#All],[v_unitID]],"Fitchburg Methane",REC_Sales[[#All],[v_vintage]],REC_SALES_FCST!EV4),0)</f>
        <v>0</v>
      </c>
      <c r="EW79" s="45">
        <f>IFERROR(AVERAGEIFS(REC_Sales[[#All],[v_price]],REC_Sales[[#All],[v_unitID]],"Fitchburg Methane",REC_Sales[[#All],[v_vintage]],REC_SALES_FCST!EW4),0)</f>
        <v>0</v>
      </c>
      <c r="EX79" s="45">
        <f>IFERROR(AVERAGEIFS(REC_Sales[[#All],[v_price]],REC_Sales[[#All],[v_unitID]],"Fitchburg Methane",REC_Sales[[#All],[v_vintage]],REC_SALES_FCST!EX4),0)</f>
        <v>0</v>
      </c>
      <c r="EY79" s="45">
        <f>IFERROR(AVERAGEIFS(REC_Sales[[#All],[v_price]],REC_Sales[[#All],[v_unitID]],"Fitchburg Methane",REC_Sales[[#All],[v_vintage]],REC_SALES_FCST!EY4),0)</f>
        <v>0</v>
      </c>
      <c r="EZ79" s="45">
        <f>IFERROR(AVERAGEIFS(REC_Sales[[#All],[v_price]],REC_Sales[[#All],[v_unitID]],"Fitchburg Methane",REC_Sales[[#All],[v_vintage]],REC_SALES_FCST!EZ4),0)</f>
        <v>0</v>
      </c>
      <c r="FA79" s="45">
        <f>IFERROR(AVERAGEIFS(REC_Sales[[#All],[v_price]],REC_Sales[[#All],[v_unitID]],"Fitchburg Methane",REC_Sales[[#All],[v_vintage]],REC_SALES_FCST!FA4),0)</f>
        <v>0</v>
      </c>
      <c r="FB79" s="45">
        <f>IFERROR(AVERAGEIFS(REC_Sales[[#All],[v_price]],REC_Sales[[#All],[v_unitID]],"Fitchburg Methane",REC_Sales[[#All],[v_vintage]],REC_SALES_FCST!FB4),0)</f>
        <v>0</v>
      </c>
      <c r="FC79" s="45">
        <f>IFERROR(AVERAGEIFS(REC_Sales[[#All],[v_price]],REC_Sales[[#All],[v_unitID]],"Fitchburg Methane",REC_Sales[[#All],[v_vintage]],REC_SALES_FCST!FC4),0)</f>
        <v>0</v>
      </c>
      <c r="FD79" s="45">
        <f>IFERROR(AVERAGEIFS(REC_Sales[[#All],[v_price]],REC_Sales[[#All],[v_unitID]],"Fitchburg Methane",REC_Sales[[#All],[v_vintage]],REC_SALES_FCST!FD4),0)</f>
        <v>0</v>
      </c>
      <c r="FE79" s="45">
        <f>IFERROR(AVERAGEIFS(REC_Sales[[#All],[v_price]],REC_Sales[[#All],[v_unitID]],"Fitchburg Methane",REC_Sales[[#All],[v_vintage]],REC_SALES_FCST!FE4),0)</f>
        <v>0</v>
      </c>
      <c r="FF79" s="45">
        <f>IFERROR(AVERAGEIFS(REC_Sales[[#All],[v_price]],REC_Sales[[#All],[v_unitID]],"Fitchburg Methane",REC_Sales[[#All],[v_vintage]],REC_SALES_FCST!FF4),0)</f>
        <v>0</v>
      </c>
      <c r="FG79" s="45">
        <f>IFERROR(AVERAGEIFS(REC_Sales[[#All],[v_price]],REC_Sales[[#All],[v_unitID]],"Fitchburg Methane",REC_Sales[[#All],[v_vintage]],REC_SALES_FCST!FG4),0)</f>
        <v>0</v>
      </c>
      <c r="FH79" s="45">
        <f>IFERROR(AVERAGEIFS(REC_Sales[[#All],[v_price]],REC_Sales[[#All],[v_unitID]],"Fitchburg Methane",REC_Sales[[#All],[v_vintage]],REC_SALES_FCST!FH4),0)</f>
        <v>0</v>
      </c>
      <c r="FI79" s="45">
        <f>IFERROR(AVERAGEIFS(REC_Sales[[#All],[v_price]],REC_Sales[[#All],[v_unitID]],"Fitchburg Methane",REC_Sales[[#All],[v_vintage]],REC_SALES_FCST!FI4),0)</f>
        <v>0</v>
      </c>
      <c r="FJ79" s="45">
        <f>IFERROR(AVERAGEIFS(REC_Sales[[#All],[v_price]],REC_Sales[[#All],[v_unitID]],"Fitchburg Methane",REC_Sales[[#All],[v_vintage]],REC_SALES_FCST!FJ4),0)</f>
        <v>0</v>
      </c>
      <c r="FK79" s="45">
        <f>IFERROR(AVERAGEIFS(REC_Sales[[#All],[v_price]],REC_Sales[[#All],[v_unitID]],"Fitchburg Methane",REC_Sales[[#All],[v_vintage]],REC_SALES_FCST!FK4),0)</f>
        <v>0</v>
      </c>
      <c r="FL79" s="45">
        <f>IFERROR(AVERAGEIFS(REC_Sales[[#All],[v_price]],REC_Sales[[#All],[v_unitID]],"Fitchburg Methane",REC_Sales[[#All],[v_vintage]],REC_SALES_FCST!FL4),0)</f>
        <v>0</v>
      </c>
      <c r="FM79" s="45">
        <f>IFERROR(AVERAGEIFS(REC_Sales[[#All],[v_price]],REC_Sales[[#All],[v_unitID]],"Fitchburg Methane",REC_Sales[[#All],[v_vintage]],REC_SALES_FCST!FM4),0)</f>
        <v>0</v>
      </c>
      <c r="FN79" s="45">
        <f>IFERROR(AVERAGEIFS(REC_Sales[[#All],[v_price]],REC_Sales[[#All],[v_unitID]],"Fitchburg Methane",REC_Sales[[#All],[v_vintage]],REC_SALES_FCST!FN4),0)</f>
        <v>0</v>
      </c>
      <c r="FO79" s="45">
        <f>IFERROR(AVERAGEIFS(REC_Sales[[#All],[v_price]],REC_Sales[[#All],[v_unitID]],"Fitchburg Methane",REC_Sales[[#All],[v_vintage]],REC_SALES_FCST!FO4),0)</f>
        <v>0</v>
      </c>
      <c r="FP79" s="45">
        <f>IFERROR(AVERAGEIFS(REC_Sales[[#All],[v_price]],REC_Sales[[#All],[v_unitID]],"Fitchburg Methane",REC_Sales[[#All],[v_vintage]],REC_SALES_FCST!FP4),0)</f>
        <v>0</v>
      </c>
      <c r="FQ79" s="45">
        <f>IFERROR(AVERAGEIFS(REC_Sales[[#All],[v_price]],REC_Sales[[#All],[v_unitID]],"Fitchburg Methane",REC_Sales[[#All],[v_vintage]],REC_SALES_FCST!FQ4),0)</f>
        <v>0</v>
      </c>
      <c r="FR79" s="45">
        <f>IFERROR(AVERAGEIFS(REC_Sales[[#All],[v_price]],REC_Sales[[#All],[v_unitID]],"Fitchburg Methane",REC_Sales[[#All],[v_vintage]],REC_SALES_FCST!FR4),0)</f>
        <v>0</v>
      </c>
      <c r="FS79" s="45">
        <f>IFERROR(AVERAGEIFS(REC_Sales[[#All],[v_price]],REC_Sales[[#All],[v_unitID]],"Fitchburg Methane",REC_Sales[[#All],[v_vintage]],REC_SALES_FCST!FS4),0)</f>
        <v>0</v>
      </c>
      <c r="FT79" s="45">
        <f>IFERROR(AVERAGEIFS(REC_Sales[[#All],[v_price]],REC_Sales[[#All],[v_unitID]],"Fitchburg Methane",REC_Sales[[#All],[v_vintage]],REC_SALES_FCST!FT4),0)</f>
        <v>0</v>
      </c>
      <c r="FU79" s="45">
        <f>IFERROR(AVERAGEIFS(REC_Sales[[#All],[v_price]],REC_Sales[[#All],[v_unitID]],"Fitchburg Methane",REC_Sales[[#All],[v_vintage]],REC_SALES_FCST!FU4),0)</f>
        <v>0</v>
      </c>
      <c r="FV79" s="45">
        <f>IFERROR(AVERAGEIFS(REC_Sales[[#All],[v_price]],REC_Sales[[#All],[v_unitID]],"Fitchburg Methane",REC_Sales[[#All],[v_vintage]],REC_SALES_FCST!FV4),0)</f>
        <v>0</v>
      </c>
      <c r="FW79" s="45">
        <f>IFERROR(AVERAGEIFS(REC_Sales[[#All],[v_price]],REC_Sales[[#All],[v_unitID]],"Fitchburg Methane",REC_Sales[[#All],[v_vintage]],REC_SALES_FCST!FW4),0)</f>
        <v>0</v>
      </c>
      <c r="FX79" s="45">
        <f>IFERROR(AVERAGEIFS(REC_Sales[[#All],[v_price]],REC_Sales[[#All],[v_unitID]],"Fitchburg Methane",REC_Sales[[#All],[v_vintage]],REC_SALES_FCST!FX4),0)</f>
        <v>0</v>
      </c>
      <c r="FY79" s="45">
        <f>IFERROR(AVERAGEIFS(REC_Sales[[#All],[v_price]],REC_Sales[[#All],[v_unitID]],"Fitchburg Methane",REC_Sales[[#All],[v_vintage]],REC_SALES_FCST!FY4),0)</f>
        <v>0</v>
      </c>
      <c r="FZ79" s="45">
        <f>IFERROR(AVERAGEIFS(REC_Sales[[#All],[v_price]],REC_Sales[[#All],[v_unitID]],"Fitchburg Methane",REC_Sales[[#All],[v_vintage]],REC_SALES_FCST!FZ4),0)</f>
        <v>0</v>
      </c>
      <c r="GA79" s="45">
        <f>IFERROR(AVERAGEIFS(REC_Sales[[#All],[v_price]],REC_Sales[[#All],[v_unitID]],"Fitchburg Methane",REC_Sales[[#All],[v_vintage]],REC_SALES_FCST!GA4),0)</f>
        <v>0</v>
      </c>
      <c r="GB79" s="45">
        <f>IFERROR(AVERAGEIFS(REC_Sales[[#All],[v_price]],REC_Sales[[#All],[v_unitID]],"Fitchburg Methane",REC_Sales[[#All],[v_vintage]],REC_SALES_FCST!GB4),0)</f>
        <v>0</v>
      </c>
      <c r="GC79" s="45">
        <f>IFERROR(AVERAGEIFS(REC_Sales[[#All],[v_price]],REC_Sales[[#All],[v_unitID]],"Fitchburg Methane",REC_Sales[[#All],[v_vintage]],REC_SALES_FCST!GC4),0)</f>
        <v>0</v>
      </c>
      <c r="GD79" s="45">
        <f>IFERROR(AVERAGEIFS(REC_Sales[[#All],[v_price]],REC_Sales[[#All],[v_unitID]],"Fitchburg Methane",REC_Sales[[#All],[v_vintage]],REC_SALES_FCST!GD4),0)</f>
        <v>0</v>
      </c>
      <c r="GE79" s="45">
        <f>IFERROR(AVERAGEIFS(REC_Sales[[#All],[v_price]],REC_Sales[[#All],[v_unitID]],"Fitchburg Methane",REC_Sales[[#All],[v_vintage]],REC_SALES_FCST!GE4),0)</f>
        <v>0</v>
      </c>
      <c r="GF79" s="45">
        <f>IFERROR(AVERAGEIFS(REC_Sales[[#All],[v_price]],REC_Sales[[#All],[v_unitID]],"Fitchburg Methane",REC_Sales[[#All],[v_vintage]],REC_SALES_FCST!GF4),0)</f>
        <v>0</v>
      </c>
      <c r="GG79" s="45">
        <f>IFERROR(AVERAGEIFS(REC_Sales[[#All],[v_price]],REC_Sales[[#All],[v_unitID]],"Fitchburg Methane",REC_Sales[[#All],[v_vintage]],REC_SALES_FCST!GG4),0)</f>
        <v>0</v>
      </c>
      <c r="GH79" s="45">
        <f>IFERROR(AVERAGEIFS(REC_Sales[[#All],[v_price]],REC_Sales[[#All],[v_unitID]],"Fitchburg Methane",REC_Sales[[#All],[v_vintage]],REC_SALES_FCST!GH4),0)</f>
        <v>0</v>
      </c>
      <c r="GI79" s="45">
        <f>IFERROR(AVERAGEIFS(REC_Sales[[#All],[v_price]],REC_Sales[[#All],[v_unitID]],"Fitchburg Methane",REC_Sales[[#All],[v_vintage]],REC_SALES_FCST!GI4),0)</f>
        <v>0</v>
      </c>
      <c r="GJ79" s="45">
        <f>IFERROR(AVERAGEIFS(REC_Sales[[#All],[v_price]],REC_Sales[[#All],[v_unitID]],"Fitchburg Methane",REC_Sales[[#All],[v_vintage]],REC_SALES_FCST!GJ4),0)</f>
        <v>0</v>
      </c>
      <c r="GK79" s="45">
        <f>IFERROR(AVERAGEIFS(REC_Sales[[#All],[v_price]],REC_Sales[[#All],[v_unitID]],"Fitchburg Methane",REC_Sales[[#All],[v_vintage]],REC_SALES_FCST!GK4),0)</f>
        <v>0</v>
      </c>
      <c r="GL79" s="45">
        <f>IFERROR(AVERAGEIFS(REC_Sales[[#All],[v_price]],REC_Sales[[#All],[v_unitID]],"Fitchburg Methane",REC_Sales[[#All],[v_vintage]],REC_SALES_FCST!GL4),0)</f>
        <v>0</v>
      </c>
      <c r="GM79" s="45">
        <f>IFERROR(AVERAGEIFS(REC_Sales[[#All],[v_price]],REC_Sales[[#All],[v_unitID]],"Fitchburg Methane",REC_Sales[[#All],[v_vintage]],REC_SALES_FCST!GM4),0)</f>
        <v>0</v>
      </c>
      <c r="GN79" s="45">
        <f>IFERROR(AVERAGEIFS(REC_Sales[[#All],[v_price]],REC_Sales[[#All],[v_unitID]],"Fitchburg Methane",REC_Sales[[#All],[v_vintage]],REC_SALES_FCST!GN4),0)</f>
        <v>0</v>
      </c>
      <c r="GO79" s="45">
        <f>IFERROR(AVERAGEIFS(REC_Sales[[#All],[v_price]],REC_Sales[[#All],[v_unitID]],"Fitchburg Methane",REC_Sales[[#All],[v_vintage]],REC_SALES_FCST!GO4),0)</f>
        <v>0</v>
      </c>
      <c r="GP79" s="45">
        <f>IFERROR(AVERAGEIFS(REC_Sales[[#All],[v_price]],REC_Sales[[#All],[v_unitID]],"Fitchburg Methane",REC_Sales[[#All],[v_vintage]],REC_SALES_FCST!GP4),0)</f>
        <v>0</v>
      </c>
      <c r="GQ79" s="45">
        <f>IFERROR(AVERAGEIFS(REC_Sales[[#All],[v_price]],REC_Sales[[#All],[v_unitID]],"Fitchburg Methane",REC_Sales[[#All],[v_vintage]],REC_SALES_FCST!GQ4),0)</f>
        <v>0</v>
      </c>
      <c r="GR79" s="45">
        <f>IFERROR(AVERAGEIFS(REC_Sales[[#All],[v_price]],REC_Sales[[#All],[v_unitID]],"Fitchburg Methane",REC_Sales[[#All],[v_vintage]],REC_SALES_FCST!GR4),0)</f>
        <v>0</v>
      </c>
      <c r="GS79" s="45">
        <f>IFERROR(AVERAGEIFS(REC_Sales[[#All],[v_price]],REC_Sales[[#All],[v_unitID]],"Fitchburg Methane",REC_Sales[[#All],[v_vintage]],REC_SALES_FCST!GS4),0)</f>
        <v>0</v>
      </c>
      <c r="GT79" s="45">
        <f>IFERROR(AVERAGEIFS(REC_Sales[[#All],[v_price]],REC_Sales[[#All],[v_unitID]],"Fitchburg Methane",REC_Sales[[#All],[v_vintage]],REC_SALES_FCST!GT4),0)</f>
        <v>0</v>
      </c>
      <c r="GU79" s="45">
        <f>IFERROR(AVERAGEIFS(REC_Sales[[#All],[v_price]],REC_Sales[[#All],[v_unitID]],"Fitchburg Methane",REC_Sales[[#All],[v_vintage]],REC_SALES_FCST!GU4),0)</f>
        <v>0</v>
      </c>
      <c r="GV79" s="45">
        <f>IFERROR(AVERAGEIFS(REC_Sales[[#All],[v_price]],REC_Sales[[#All],[v_unitID]],"Fitchburg Methane",REC_Sales[[#All],[v_vintage]],REC_SALES_FCST!GV4),0)</f>
        <v>0</v>
      </c>
      <c r="GW79" s="45">
        <f>IFERROR(AVERAGEIFS(REC_Sales[[#All],[v_price]],REC_Sales[[#All],[v_unitID]],"Fitchburg Methane",REC_Sales[[#All],[v_vintage]],REC_SALES_FCST!GW4),0)</f>
        <v>0</v>
      </c>
      <c r="GX79" s="45">
        <f>IFERROR(AVERAGEIFS(REC_Sales[[#All],[v_price]],REC_Sales[[#All],[v_unitID]],"Fitchburg Methane",REC_Sales[[#All],[v_vintage]],REC_SALES_FCST!GX4),0)</f>
        <v>0</v>
      </c>
      <c r="GY79" s="45">
        <f>IFERROR(AVERAGEIFS(REC_Sales[[#All],[v_price]],REC_Sales[[#All],[v_unitID]],"Fitchburg Methane",REC_Sales[[#All],[v_vintage]],REC_SALES_FCST!GY4),0)</f>
        <v>0</v>
      </c>
      <c r="GZ79" s="45">
        <f>IFERROR(AVERAGEIFS(REC_Sales[[#All],[v_price]],REC_Sales[[#All],[v_unitID]],"Fitchburg Methane",REC_Sales[[#All],[v_vintage]],REC_SALES_FCST!GZ4),0)</f>
        <v>0</v>
      </c>
      <c r="HA79" s="45">
        <f>IFERROR(AVERAGEIFS(REC_Sales[[#All],[v_price]],REC_Sales[[#All],[v_unitID]],"Fitchburg Methane",REC_Sales[[#All],[v_vintage]],REC_SALES_FCST!HA4),0)</f>
        <v>0</v>
      </c>
      <c r="HB79" s="45">
        <f>IFERROR(AVERAGEIFS(REC_Sales[[#All],[v_price]],REC_Sales[[#All],[v_unitID]],"Fitchburg Methane",REC_Sales[[#All],[v_vintage]],REC_SALES_FCST!HB4),0)</f>
        <v>0</v>
      </c>
      <c r="HC79" s="45">
        <f>IFERROR(AVERAGEIFS(REC_Sales[[#All],[v_price]],REC_Sales[[#All],[v_unitID]],"Fitchburg Methane",REC_Sales[[#All],[v_vintage]],REC_SALES_FCST!HC4),0)</f>
        <v>0</v>
      </c>
      <c r="HD79" s="45">
        <f>IFERROR(AVERAGEIFS(REC_Sales[[#All],[v_price]],REC_Sales[[#All],[v_unitID]],"Fitchburg Methane",REC_Sales[[#All],[v_vintage]],REC_SALES_FCST!HD4),0)</f>
        <v>0</v>
      </c>
      <c r="HE79" s="45">
        <f>IFERROR(AVERAGEIFS(REC_Sales[[#All],[v_price]],REC_Sales[[#All],[v_unitID]],"Fitchburg Methane",REC_Sales[[#All],[v_vintage]],REC_SALES_FCST!HE4),0)</f>
        <v>0</v>
      </c>
      <c r="HF79" s="45">
        <f>IFERROR(AVERAGEIFS(REC_Sales[[#All],[v_price]],REC_Sales[[#All],[v_unitID]],"Fitchburg Methane",REC_Sales[[#All],[v_vintage]],REC_SALES_FCST!HF4),0)</f>
        <v>0</v>
      </c>
      <c r="HG79" s="45">
        <f>IFERROR(AVERAGEIFS(REC_Sales[[#All],[v_price]],REC_Sales[[#All],[v_unitID]],"Fitchburg Methane",REC_Sales[[#All],[v_vintage]],REC_SALES_FCST!HG4),0)</f>
        <v>0</v>
      </c>
      <c r="HH79" s="45">
        <f>IFERROR(AVERAGEIFS(REC_Sales[[#All],[v_price]],REC_Sales[[#All],[v_unitID]],"Fitchburg Methane",REC_Sales[[#All],[v_vintage]],REC_SALES_FCST!HH4),0)</f>
        <v>0</v>
      </c>
      <c r="HI79" s="45">
        <f>IFERROR(AVERAGEIFS(REC_Sales[[#All],[v_price]],REC_Sales[[#All],[v_unitID]],"Fitchburg Methane",REC_Sales[[#All],[v_vintage]],REC_SALES_FCST!HI4),0)</f>
        <v>0</v>
      </c>
      <c r="HJ79" s="45">
        <f>IFERROR(AVERAGEIFS(REC_Sales[[#All],[v_price]],REC_Sales[[#All],[v_unitID]],"Fitchburg Methane",REC_Sales[[#All],[v_vintage]],REC_SALES_FCST!HJ4),0)</f>
        <v>0</v>
      </c>
      <c r="HK79" s="45">
        <f>IFERROR(AVERAGEIFS(REC_Sales[[#All],[v_price]],REC_Sales[[#All],[v_unitID]],"Fitchburg Methane",REC_Sales[[#All],[v_vintage]],REC_SALES_FCST!HK4),0)</f>
        <v>0</v>
      </c>
      <c r="HL79" s="45">
        <f>IFERROR(AVERAGEIFS(REC_Sales[[#All],[v_price]],REC_Sales[[#All],[v_unitID]],"Fitchburg Methane",REC_Sales[[#All],[v_vintage]],REC_SALES_FCST!HL4),0)</f>
        <v>0</v>
      </c>
      <c r="HM79" s="45">
        <f>IFERROR(AVERAGEIFS(REC_Sales[[#All],[v_price]],REC_Sales[[#All],[v_unitID]],"Fitchburg Methane",REC_Sales[[#All],[v_vintage]],REC_SALES_FCST!HM4),0)</f>
        <v>0</v>
      </c>
      <c r="HN79" s="45">
        <f>IFERROR(AVERAGEIFS(REC_Sales[[#All],[v_price]],REC_Sales[[#All],[v_unitID]],"Fitchburg Methane",REC_Sales[[#All],[v_vintage]],REC_SALES_FCST!HN4),0)</f>
        <v>0</v>
      </c>
      <c r="HO79" s="45">
        <f>IFERROR(AVERAGEIFS(REC_Sales[[#All],[v_price]],REC_Sales[[#All],[v_unitID]],"Fitchburg Methane",REC_Sales[[#All],[v_vintage]],REC_SALES_FCST!HO4),0)</f>
        <v>0</v>
      </c>
      <c r="HP79" s="45">
        <f>IFERROR(AVERAGEIFS(REC_Sales[[#All],[v_price]],REC_Sales[[#All],[v_unitID]],"Fitchburg Methane",REC_Sales[[#All],[v_vintage]],REC_SALES_FCST!HP4),0)</f>
        <v>0</v>
      </c>
      <c r="HQ79" s="45">
        <f>IFERROR(AVERAGEIFS(REC_Sales[[#All],[v_price]],REC_Sales[[#All],[v_unitID]],"Fitchburg Methane",REC_Sales[[#All],[v_vintage]],REC_SALES_FCST!HQ4),0)</f>
        <v>0</v>
      </c>
      <c r="HR79" s="45">
        <f>IFERROR(AVERAGEIFS(REC_Sales[[#All],[v_price]],REC_Sales[[#All],[v_unitID]],"Fitchburg Methane",REC_Sales[[#All],[v_vintage]],REC_SALES_FCST!HR4),0)</f>
        <v>0</v>
      </c>
      <c r="HS79" s="45">
        <f>IFERROR(AVERAGEIFS(REC_Sales[[#All],[v_price]],REC_Sales[[#All],[v_unitID]],"Fitchburg Methane",REC_Sales[[#All],[v_vintage]],REC_SALES_FCST!HS4),0)</f>
        <v>0</v>
      </c>
      <c r="HT79" s="45">
        <f>IFERROR(AVERAGEIFS(REC_Sales[[#All],[v_price]],REC_Sales[[#All],[v_unitID]],"Fitchburg Methane",REC_Sales[[#All],[v_vintage]],REC_SALES_FCST!HT4),0)</f>
        <v>0</v>
      </c>
      <c r="HU79" s="45">
        <f>IFERROR(AVERAGEIFS(REC_Sales[[#All],[v_price]],REC_Sales[[#All],[v_unitID]],"Fitchburg Methane",REC_Sales[[#All],[v_vintage]],REC_SALES_FCST!HU4),0)</f>
        <v>0</v>
      </c>
      <c r="HV79" s="45">
        <f>IFERROR(AVERAGEIFS(REC_Sales[[#All],[v_price]],REC_Sales[[#All],[v_unitID]],"Fitchburg Methane",REC_Sales[[#All],[v_vintage]],REC_SALES_FCST!HV4),0)</f>
        <v>0</v>
      </c>
      <c r="HW79" s="45">
        <f>IFERROR(AVERAGEIFS(REC_Sales[[#All],[v_price]],REC_Sales[[#All],[v_unitID]],"Fitchburg Methane",REC_Sales[[#All],[v_vintage]],REC_SALES_FCST!HW4),0)</f>
        <v>0</v>
      </c>
      <c r="HX79" s="45">
        <f>IFERROR(AVERAGEIFS(REC_Sales[[#All],[v_price]],REC_Sales[[#All],[v_unitID]],"Fitchburg Methane",REC_Sales[[#All],[v_vintage]],REC_SALES_FCST!HX4),0)</f>
        <v>0</v>
      </c>
      <c r="HY79" s="45">
        <f>IFERROR(AVERAGEIFS(REC_Sales[[#All],[v_price]],REC_Sales[[#All],[v_unitID]],"Fitchburg Methane",REC_Sales[[#All],[v_vintage]],REC_SALES_FCST!HY4),0)</f>
        <v>0</v>
      </c>
      <c r="HZ79" s="45">
        <f>IFERROR(AVERAGEIFS(REC_Sales[[#All],[v_price]],REC_Sales[[#All],[v_unitID]],"Fitchburg Methane",REC_Sales[[#All],[v_vintage]],REC_SALES_FCST!HZ4),0)</f>
        <v>0</v>
      </c>
      <c r="IA79" s="45">
        <f>IFERROR(AVERAGEIFS(REC_Sales[[#All],[v_price]],REC_Sales[[#All],[v_unitID]],"Fitchburg Methane",REC_Sales[[#All],[v_vintage]],REC_SALES_FCST!IA4),0)</f>
        <v>0</v>
      </c>
      <c r="IB79" s="45">
        <f>IFERROR(AVERAGEIFS(REC_Sales[[#All],[v_price]],REC_Sales[[#All],[v_unitID]],"Fitchburg Methane",REC_Sales[[#All],[v_vintage]],REC_SALES_FCST!IB4),0)</f>
        <v>0</v>
      </c>
      <c r="IC79" s="45">
        <f>IFERROR(AVERAGEIFS(REC_Sales[[#All],[v_price]],REC_Sales[[#All],[v_unitID]],"Fitchburg Methane",REC_Sales[[#All],[v_vintage]],REC_SALES_FCST!IC4),0)</f>
        <v>0</v>
      </c>
      <c r="ID79" s="45">
        <f>IFERROR(AVERAGEIFS(REC_Sales[[#All],[v_price]],REC_Sales[[#All],[v_unitID]],"Fitchburg Methane",REC_Sales[[#All],[v_vintage]],REC_SALES_FCST!ID4),0)</f>
        <v>0</v>
      </c>
      <c r="IE79" s="45">
        <f>IFERROR(AVERAGEIFS(REC_Sales[[#All],[v_price]],REC_Sales[[#All],[v_unitID]],"Fitchburg Methane",REC_Sales[[#All],[v_vintage]],REC_SALES_FCST!IE4),0)</f>
        <v>0</v>
      </c>
      <c r="IF79" s="45">
        <f>IFERROR(AVERAGEIFS(REC_Sales[[#All],[v_price]],REC_Sales[[#All],[v_unitID]],"Fitchburg Methane",REC_Sales[[#All],[v_vintage]],REC_SALES_FCST!IF4),0)</f>
        <v>0</v>
      </c>
      <c r="IG79" s="45">
        <f>IFERROR(AVERAGEIFS(REC_Sales[[#All],[v_price]],REC_Sales[[#All],[v_unitID]],"Fitchburg Methane",REC_Sales[[#All],[v_vintage]],REC_SALES_FCST!IG4),0)</f>
        <v>0</v>
      </c>
      <c r="IH79" s="45">
        <f>IFERROR(AVERAGEIFS(REC_Sales[[#All],[v_price]],REC_Sales[[#All],[v_unitID]],"Fitchburg Methane",REC_Sales[[#All],[v_vintage]],REC_SALES_FCST!IH4),0)</f>
        <v>0</v>
      </c>
      <c r="II79" s="45">
        <f>IFERROR(AVERAGEIFS(REC_Sales[[#All],[v_price]],REC_Sales[[#All],[v_unitID]],"Fitchburg Methane",REC_Sales[[#All],[v_vintage]],REC_SALES_FCST!II4),0)</f>
        <v>0</v>
      </c>
      <c r="IJ79" s="45">
        <f>IFERROR(AVERAGEIFS(REC_Sales[[#All],[v_price]],REC_Sales[[#All],[v_unitID]],"Fitchburg Methane",REC_Sales[[#All],[v_vintage]],REC_SALES_FCST!IJ4),0)</f>
        <v>0</v>
      </c>
      <c r="IK79" s="45">
        <f>IFERROR(AVERAGEIFS(REC_Sales[[#All],[v_price]],REC_Sales[[#All],[v_unitID]],"Fitchburg Methane",REC_Sales[[#All],[v_vintage]],REC_SALES_FCST!IK4),0)</f>
        <v>0</v>
      </c>
      <c r="IL79" s="45">
        <f>IFERROR(AVERAGEIFS(REC_Sales[[#All],[v_price]],REC_Sales[[#All],[v_unitID]],"Fitchburg Methane",REC_Sales[[#All],[v_vintage]],REC_SALES_FCST!IL4),0)</f>
        <v>0</v>
      </c>
      <c r="IM79" s="45">
        <f>IFERROR(AVERAGEIFS(REC_Sales[[#All],[v_price]],REC_Sales[[#All],[v_unitID]],"Fitchburg Methane",REC_Sales[[#All],[v_vintage]],REC_SALES_FCST!IM4),0)</f>
        <v>0</v>
      </c>
      <c r="IN79" s="45">
        <f>IFERROR(AVERAGEIFS(REC_Sales[[#All],[v_price]],REC_Sales[[#All],[v_unitID]],"Fitchburg Methane",REC_Sales[[#All],[v_vintage]],REC_SALES_FCST!IN4),0)</f>
        <v>0</v>
      </c>
      <c r="IO79" s="45">
        <f>IFERROR(AVERAGEIFS(REC_Sales[[#All],[v_price]],REC_Sales[[#All],[v_unitID]],"Fitchburg Methane",REC_Sales[[#All],[v_vintage]],REC_SALES_FCST!IO4),0)</f>
        <v>0</v>
      </c>
      <c r="IP79" s="45">
        <f>IFERROR(AVERAGEIFS(REC_Sales[[#All],[v_price]],REC_Sales[[#All],[v_unitID]],"Fitchburg Methane",REC_Sales[[#All],[v_vintage]],REC_SALES_FCST!IP4),0)</f>
        <v>0</v>
      </c>
      <c r="IQ79" s="45">
        <f>IFERROR(AVERAGEIFS(REC_Sales[[#All],[v_price]],REC_Sales[[#All],[v_unitID]],"Fitchburg Methane",REC_Sales[[#All],[v_vintage]],REC_SALES_FCST!IQ4),0)</f>
        <v>0</v>
      </c>
      <c r="IR79" s="45">
        <f>IFERROR(AVERAGEIFS(REC_Sales[[#All],[v_price]],REC_Sales[[#All],[v_unitID]],"Fitchburg Methane",REC_Sales[[#All],[v_vintage]],REC_SALES_FCST!IR4),0)</f>
        <v>0</v>
      </c>
      <c r="IS79" s="45">
        <f>IFERROR(AVERAGEIFS(REC_Sales[[#All],[v_price]],REC_Sales[[#All],[v_unitID]],"Fitchburg Methane",REC_Sales[[#All],[v_vintage]],REC_SALES_FCST!IS4),0)</f>
        <v>0</v>
      </c>
      <c r="IT79" s="45">
        <f>IFERROR(AVERAGEIFS(REC_Sales[[#All],[v_price]],REC_Sales[[#All],[v_unitID]],"Fitchburg Methane",REC_Sales[[#All],[v_vintage]],REC_SALES_FCST!IT4),0)</f>
        <v>0</v>
      </c>
      <c r="IU79" s="45">
        <f>IFERROR(AVERAGEIFS(REC_Sales[[#All],[v_price]],REC_Sales[[#All],[v_unitID]],"Fitchburg Methane",REC_Sales[[#All],[v_vintage]],REC_SALES_FCST!IU4),0)</f>
        <v>0</v>
      </c>
      <c r="IV79" s="45">
        <f>IFERROR(AVERAGEIFS(REC_Sales[[#All],[v_price]],REC_Sales[[#All],[v_unitID]],"Fitchburg Methane",REC_Sales[[#All],[v_vintage]],REC_SALES_FCST!IV4),0)</f>
        <v>0</v>
      </c>
      <c r="IW79" s="45">
        <f>IFERROR(AVERAGEIFS(REC_Sales[[#All],[v_price]],REC_Sales[[#All],[v_unitID]],"Fitchburg Methane",REC_Sales[[#All],[v_vintage]],REC_SALES_FCST!IW4),0)</f>
        <v>0</v>
      </c>
      <c r="IX79" s="45">
        <f>IFERROR(AVERAGEIFS(REC_Sales[[#All],[v_price]],REC_Sales[[#All],[v_unitID]],"Fitchburg Methane",REC_Sales[[#All],[v_vintage]],REC_SALES_FCST!IX4),0)</f>
        <v>0</v>
      </c>
      <c r="IY79" s="45">
        <f>IFERROR(AVERAGEIFS(REC_Sales[[#All],[v_price]],REC_Sales[[#All],[v_unitID]],"Fitchburg Methane",REC_Sales[[#All],[v_vintage]],REC_SALES_FCST!IY4),0)</f>
        <v>0</v>
      </c>
      <c r="IZ79" s="45">
        <f>IFERROR(AVERAGEIFS(REC_Sales[[#All],[v_price]],REC_Sales[[#All],[v_unitID]],"Fitchburg Methane",REC_Sales[[#All],[v_vintage]],REC_SALES_FCST!IZ4),0)</f>
        <v>0</v>
      </c>
      <c r="JA79" s="45">
        <f>IFERROR(AVERAGEIFS(REC_Sales[[#All],[v_price]],REC_Sales[[#All],[v_unitID]],"Fitchburg Methane",REC_Sales[[#All],[v_vintage]],REC_SALES_FCST!JA4),0)</f>
        <v>0</v>
      </c>
      <c r="JB79" s="45">
        <f>IFERROR(AVERAGEIFS(REC_Sales[[#All],[v_price]],REC_Sales[[#All],[v_unitID]],"Fitchburg Methane",REC_Sales[[#All],[v_vintage]],REC_SALES_FCST!JB4),0)</f>
        <v>0</v>
      </c>
      <c r="JC79" s="45">
        <f>IFERROR(AVERAGEIFS(REC_Sales[[#All],[v_price]],REC_Sales[[#All],[v_unitID]],"Fitchburg Methane",REC_Sales[[#All],[v_vintage]],REC_SALES_FCST!JC4),0)</f>
        <v>0</v>
      </c>
      <c r="JD79" s="45">
        <f>IFERROR(AVERAGEIFS(REC_Sales[[#All],[v_price]],REC_Sales[[#All],[v_unitID]],"Fitchburg Methane",REC_Sales[[#All],[v_vintage]],REC_SALES_FCST!JD4),0)</f>
        <v>0</v>
      </c>
      <c r="JE79" s="45">
        <f>IFERROR(AVERAGEIFS(REC_Sales[[#All],[v_price]],REC_Sales[[#All],[v_unitID]],"Fitchburg Methane",REC_Sales[[#All],[v_vintage]],REC_SALES_FCST!JE4),0)</f>
        <v>0</v>
      </c>
      <c r="JF79" s="45">
        <f>IFERROR(AVERAGEIFS(REC_Sales[[#All],[v_price]],REC_Sales[[#All],[v_unitID]],"Fitchburg Methane",REC_Sales[[#All],[v_vintage]],REC_SALES_FCST!JF4),0)</f>
        <v>0</v>
      </c>
      <c r="JG79" s="45">
        <f>IFERROR(AVERAGEIFS(REC_Sales[[#All],[v_price]],REC_Sales[[#All],[v_unitID]],"Fitchburg Methane",REC_Sales[[#All],[v_vintage]],REC_SALES_FCST!JG4),0)</f>
        <v>0</v>
      </c>
      <c r="JH79" s="45">
        <f>IFERROR(AVERAGEIFS(REC_Sales[[#All],[v_price]],REC_Sales[[#All],[v_unitID]],"Fitchburg Methane",REC_Sales[[#All],[v_vintage]],REC_SALES_FCST!JH4),0)</f>
        <v>0</v>
      </c>
      <c r="JI79" s="45">
        <f>IFERROR(AVERAGEIFS(REC_Sales[[#All],[v_price]],REC_Sales[[#All],[v_unitID]],"Fitchburg Methane",REC_Sales[[#All],[v_vintage]],REC_SALES_FCST!JI4),0)</f>
        <v>0</v>
      </c>
      <c r="JJ79" s="45">
        <f>IFERROR(AVERAGEIFS(REC_Sales[[#All],[v_price]],REC_Sales[[#All],[v_unitID]],"Fitchburg Methane",REC_Sales[[#All],[v_vintage]],REC_SALES_FCST!JJ4),0)</f>
        <v>0</v>
      </c>
      <c r="JK79" s="45">
        <f>IFERROR(AVERAGEIFS(REC_Sales[[#All],[v_price]],REC_Sales[[#All],[v_unitID]],"Fitchburg Methane",REC_Sales[[#All],[v_vintage]],REC_SALES_FCST!JK4),0)</f>
        <v>0</v>
      </c>
      <c r="JL79" s="45">
        <f>IFERROR(AVERAGEIFS(REC_Sales[[#All],[v_price]],REC_Sales[[#All],[v_unitID]],"Fitchburg Methane",REC_Sales[[#All],[v_vintage]],REC_SALES_FCST!JL4),0)</f>
        <v>0</v>
      </c>
      <c r="JM79" s="45">
        <f>IFERROR(AVERAGEIFS(REC_Sales[[#All],[v_price]],REC_Sales[[#All],[v_unitID]],"Fitchburg Methane",REC_Sales[[#All],[v_vintage]],REC_SALES_FCST!JM4),0)</f>
        <v>0</v>
      </c>
      <c r="JN79" s="45">
        <f>IFERROR(AVERAGEIFS(REC_Sales[[#All],[v_price]],REC_Sales[[#All],[v_unitID]],"Fitchburg Methane",REC_Sales[[#All],[v_vintage]],REC_SALES_FCST!JN4),0)</f>
        <v>0</v>
      </c>
      <c r="JO79" s="45">
        <f>IFERROR(AVERAGEIFS(REC_Sales[[#All],[v_price]],REC_Sales[[#All],[v_unitID]],"Fitchburg Methane",REC_Sales[[#All],[v_vintage]],REC_SALES_FCST!JO4),0)</f>
        <v>0</v>
      </c>
      <c r="JP79" s="45">
        <f>IFERROR(AVERAGEIFS(REC_Sales[[#All],[v_price]],REC_Sales[[#All],[v_unitID]],"Fitchburg Methane",REC_Sales[[#All],[v_vintage]],REC_SALES_FCST!JP4),0)</f>
        <v>0</v>
      </c>
      <c r="JQ79" s="45">
        <f>IFERROR(AVERAGEIFS(REC_Sales[[#All],[v_price]],REC_Sales[[#All],[v_unitID]],"Fitchburg Methane",REC_Sales[[#All],[v_vintage]],REC_SALES_FCST!JQ4),0)</f>
        <v>0</v>
      </c>
      <c r="JR79" s="45">
        <f>IFERROR(AVERAGEIFS(REC_Sales[[#All],[v_price]],REC_Sales[[#All],[v_unitID]],"Fitchburg Methane",REC_Sales[[#All],[v_vintage]],REC_SALES_FCST!JR4),0)</f>
        <v>0</v>
      </c>
      <c r="JS79" s="45">
        <f>IFERROR(AVERAGEIFS(REC_Sales[[#All],[v_price]],REC_Sales[[#All],[v_unitID]],"Fitchburg Methane",REC_Sales[[#All],[v_vintage]],REC_SALES_FCST!JS4),0)</f>
        <v>0</v>
      </c>
      <c r="JT79" s="45">
        <f>IFERROR(AVERAGEIFS(REC_Sales[[#All],[v_price]],REC_Sales[[#All],[v_unitID]],"Fitchburg Methane",REC_Sales[[#All],[v_vintage]],REC_SALES_FCST!JT4),0)</f>
        <v>0</v>
      </c>
      <c r="JU79" s="45">
        <f>IFERROR(AVERAGEIFS(REC_Sales[[#All],[v_price]],REC_Sales[[#All],[v_unitID]],"Fitchburg Methane",REC_Sales[[#All],[v_vintage]],REC_SALES_FCST!JU4),0)</f>
        <v>0</v>
      </c>
      <c r="JV79" s="45">
        <f>IFERROR(AVERAGEIFS(REC_Sales[[#All],[v_price]],REC_Sales[[#All],[v_unitID]],"Fitchburg Methane",REC_Sales[[#All],[v_vintage]],REC_SALES_FCST!JV4),0)</f>
        <v>0</v>
      </c>
      <c r="JW79" s="45">
        <f>IFERROR(AVERAGEIFS(REC_Sales[[#All],[v_price]],REC_Sales[[#All],[v_unitID]],"Fitchburg Methane",REC_Sales[[#All],[v_vintage]],REC_SALES_FCST!JW4),0)</f>
        <v>0</v>
      </c>
      <c r="JX79" s="45">
        <f>IFERROR(AVERAGEIFS(REC_Sales[[#All],[v_price]],REC_Sales[[#All],[v_unitID]],"Fitchburg Methane",REC_Sales[[#All],[v_vintage]],REC_SALES_FCST!JX4),0)</f>
        <v>0</v>
      </c>
      <c r="JY79" s="45">
        <f>IFERROR(AVERAGEIFS(REC_Sales[[#All],[v_price]],REC_Sales[[#All],[v_unitID]],"Fitchburg Methane",REC_Sales[[#All],[v_vintage]],REC_SALES_FCST!JY4),0)</f>
        <v>0</v>
      </c>
      <c r="JZ79" s="45">
        <f>IFERROR(AVERAGEIFS(REC_Sales[[#All],[v_price]],REC_Sales[[#All],[v_unitID]],"Fitchburg Methane",REC_Sales[[#All],[v_vintage]],REC_SALES_FCST!JZ4),0)</f>
        <v>0</v>
      </c>
      <c r="KA79" s="45">
        <f>IFERROR(AVERAGEIFS(REC_Sales[[#All],[v_price]],REC_Sales[[#All],[v_unitID]],"Fitchburg Methane",REC_Sales[[#All],[v_vintage]],REC_SALES_FCST!KA4),0)</f>
        <v>0</v>
      </c>
      <c r="KB79" s="45">
        <f>IFERROR(AVERAGEIFS(REC_Sales[[#All],[v_price]],REC_Sales[[#All],[v_unitID]],"Fitchburg Methane",REC_Sales[[#All],[v_vintage]],REC_SALES_FCST!KB4),0)</f>
        <v>0</v>
      </c>
      <c r="KC79" s="45">
        <f>IFERROR(AVERAGEIFS(REC_Sales[[#All],[v_price]],REC_Sales[[#All],[v_unitID]],"Fitchburg Methane",REC_Sales[[#All],[v_vintage]],REC_SALES_FCST!KC4),0)</f>
        <v>0</v>
      </c>
      <c r="KD79" s="45">
        <f>IFERROR(AVERAGEIFS(REC_Sales[[#All],[v_price]],REC_Sales[[#All],[v_unitID]],"Fitchburg Methane",REC_Sales[[#All],[v_vintage]],REC_SALES_FCST!KD4),0)</f>
        <v>0</v>
      </c>
      <c r="KE79" s="45">
        <f>IFERROR(AVERAGEIFS(REC_Sales[[#All],[v_price]],REC_Sales[[#All],[v_unitID]],"Fitchburg Methane",REC_Sales[[#All],[v_vintage]],REC_SALES_FCST!KE4),0)</f>
        <v>0</v>
      </c>
      <c r="KF79" s="45">
        <f>IFERROR(AVERAGEIFS(REC_Sales[[#All],[v_price]],REC_Sales[[#All],[v_unitID]],"Fitchburg Methane",REC_Sales[[#All],[v_vintage]],REC_SALES_FCST!KF4),0)</f>
        <v>0</v>
      </c>
      <c r="KG79" s="45">
        <f>IFERROR(AVERAGEIFS(REC_Sales[[#All],[v_price]],REC_Sales[[#All],[v_unitID]],"Fitchburg Methane",REC_Sales[[#All],[v_vintage]],REC_SALES_FCST!KG4),0)</f>
        <v>0</v>
      </c>
      <c r="KH79" s="45">
        <f>IFERROR(AVERAGEIFS(REC_Sales[[#All],[v_price]],REC_Sales[[#All],[v_unitID]],"Fitchburg Methane",REC_Sales[[#All],[v_vintage]],REC_SALES_FCST!KH4),0)</f>
        <v>0</v>
      </c>
      <c r="KI79" s="45">
        <f>IFERROR(AVERAGEIFS(REC_Sales[[#All],[v_price]],REC_Sales[[#All],[v_unitID]],"Fitchburg Methane",REC_Sales[[#All],[v_vintage]],REC_SALES_FCST!KI4),0)</f>
        <v>0</v>
      </c>
      <c r="KJ79" s="45">
        <f>IFERROR(AVERAGEIFS(REC_Sales[[#All],[v_price]],REC_Sales[[#All],[v_unitID]],"Fitchburg Methane",REC_Sales[[#All],[v_vintage]],REC_SALES_FCST!KJ4),0)</f>
        <v>0</v>
      </c>
      <c r="KK79" s="45">
        <f>IFERROR(AVERAGEIFS(REC_Sales[[#All],[v_price]],REC_Sales[[#All],[v_unitID]],"Fitchburg Methane",REC_Sales[[#All],[v_vintage]],REC_SALES_FCST!KK4),0)</f>
        <v>0</v>
      </c>
      <c r="KL79" s="45">
        <f>IFERROR(AVERAGEIFS(REC_Sales[[#All],[v_price]],REC_Sales[[#All],[v_unitID]],"Fitchburg Methane",REC_Sales[[#All],[v_vintage]],REC_SALES_FCST!KL4),0)</f>
        <v>0</v>
      </c>
      <c r="KM79" s="45">
        <f>IFERROR(AVERAGEIFS(REC_Sales[[#All],[v_price]],REC_Sales[[#All],[v_unitID]],"Fitchburg Methane",REC_Sales[[#All],[v_vintage]],REC_SALES_FCST!KM4),0)</f>
        <v>0</v>
      </c>
      <c r="KN79" s="45">
        <f>IFERROR(AVERAGEIFS(REC_Sales[[#All],[v_price]],REC_Sales[[#All],[v_unitID]],"Fitchburg Methane",REC_Sales[[#All],[v_vintage]],REC_SALES_FCST!KN4),0)</f>
        <v>0</v>
      </c>
      <c r="KO79" s="45">
        <f>IFERROR(AVERAGEIFS(REC_Sales[[#All],[v_price]],REC_Sales[[#All],[v_unitID]],"Fitchburg Methane",REC_Sales[[#All],[v_vintage]],REC_SALES_FCST!KO4),0)</f>
        <v>0</v>
      </c>
      <c r="KP79" s="45">
        <f>IFERROR(AVERAGEIFS(REC_Sales[[#All],[v_price]],REC_Sales[[#All],[v_unitID]],"Fitchburg Methane",REC_Sales[[#All],[v_vintage]],REC_SALES_FCST!KP4),0)</f>
        <v>0</v>
      </c>
      <c r="KQ79" s="45">
        <f>IFERROR(AVERAGEIFS(REC_Sales[[#All],[v_price]],REC_Sales[[#All],[v_unitID]],"Fitchburg Methane",REC_Sales[[#All],[v_vintage]],REC_SALES_FCST!KQ4),0)</f>
        <v>0</v>
      </c>
      <c r="KR79" s="45">
        <f>IFERROR(AVERAGEIFS(REC_Sales[[#All],[v_price]],REC_Sales[[#All],[v_unitID]],"Fitchburg Methane",REC_Sales[[#All],[v_vintage]],REC_SALES_FCST!KR4),0)</f>
        <v>0</v>
      </c>
      <c r="KS79" s="45">
        <f>IFERROR(AVERAGEIFS(REC_Sales[[#All],[v_price]],REC_Sales[[#All],[v_unitID]],"Fitchburg Methane",REC_Sales[[#All],[v_vintage]],REC_SALES_FCST!KS4),0)</f>
        <v>0</v>
      </c>
      <c r="KT79" s="45">
        <f>IFERROR(AVERAGEIFS(REC_Sales[[#All],[v_price]],REC_Sales[[#All],[v_unitID]],"Fitchburg Methane",REC_Sales[[#All],[v_vintage]],REC_SALES_FCST!KT4),0)</f>
        <v>0</v>
      </c>
      <c r="KU79" s="45">
        <f>IFERROR(AVERAGEIFS(REC_Sales[[#All],[v_price]],REC_Sales[[#All],[v_unitID]],"Fitchburg Methane",REC_Sales[[#All],[v_vintage]],REC_SALES_FCST!KU4),0)</f>
        <v>0</v>
      </c>
      <c r="KV79" s="45">
        <f>IFERROR(AVERAGEIFS(REC_Sales[[#All],[v_price]],REC_Sales[[#All],[v_unitID]],"Fitchburg Methane",REC_Sales[[#All],[v_vintage]],REC_SALES_FCST!KV4),0)</f>
        <v>0</v>
      </c>
      <c r="KW79" s="45">
        <f>IFERROR(AVERAGEIFS(REC_Sales[[#All],[v_price]],REC_Sales[[#All],[v_unitID]],"Fitchburg Methane",REC_Sales[[#All],[v_vintage]],REC_SALES_FCST!KW4),0)</f>
        <v>0</v>
      </c>
      <c r="KX79" s="45">
        <f>IFERROR(AVERAGEIFS(REC_Sales[[#All],[v_price]],REC_Sales[[#All],[v_unitID]],"Fitchburg Methane",REC_Sales[[#All],[v_vintage]],REC_SALES_FCST!KX4),0)</f>
        <v>0</v>
      </c>
      <c r="KY79" s="45">
        <f>IFERROR(AVERAGEIFS(REC_Sales[[#All],[v_price]],REC_Sales[[#All],[v_unitID]],"Fitchburg Methane",REC_Sales[[#All],[v_vintage]],REC_SALES_FCST!KY4),0)</f>
        <v>0</v>
      </c>
      <c r="KZ79" s="45">
        <f>IFERROR(AVERAGEIFS(REC_Sales[[#All],[v_price]],REC_Sales[[#All],[v_unitID]],"Fitchburg Methane",REC_Sales[[#All],[v_vintage]],REC_SALES_FCST!KZ4),0)</f>
        <v>0</v>
      </c>
      <c r="LA79" s="45">
        <f>IFERROR(AVERAGEIFS(REC_Sales[[#All],[v_price]],REC_Sales[[#All],[v_unitID]],"Fitchburg Methane",REC_Sales[[#All],[v_vintage]],REC_SALES_FCST!LA4),0)</f>
        <v>0</v>
      </c>
      <c r="LB79" s="45">
        <f>IFERROR(AVERAGEIFS(REC_Sales[[#All],[v_price]],REC_Sales[[#All],[v_unitID]],"Fitchburg Methane",REC_Sales[[#All],[v_vintage]],REC_SALES_FCST!LB4),0)</f>
        <v>0</v>
      </c>
      <c r="LC79" s="45">
        <f>IFERROR(AVERAGEIFS(REC_Sales[[#All],[v_price]],REC_Sales[[#All],[v_unitID]],"Fitchburg Methane",REC_Sales[[#All],[v_vintage]],REC_SALES_FCST!LC4),0)</f>
        <v>0</v>
      </c>
      <c r="LD79" s="45">
        <f>IFERROR(AVERAGEIFS(REC_Sales[[#All],[v_price]],REC_Sales[[#All],[v_unitID]],"Fitchburg Methane",REC_Sales[[#All],[v_vintage]],REC_SALES_FCST!LD4),0)</f>
        <v>0</v>
      </c>
      <c r="LE79" s="45">
        <f>IFERROR(AVERAGEIFS(REC_Sales[[#All],[v_price]],REC_Sales[[#All],[v_unitID]],"Fitchburg Methane",REC_Sales[[#All],[v_vintage]],REC_SALES_FCST!LE4),0)</f>
        <v>0</v>
      </c>
      <c r="LF79" s="45">
        <f>IFERROR(AVERAGEIFS(REC_Sales[[#All],[v_price]],REC_Sales[[#All],[v_unitID]],"Fitchburg Methane",REC_Sales[[#All],[v_vintage]],REC_SALES_FCST!LF4),0)</f>
        <v>0</v>
      </c>
      <c r="LG79" s="45">
        <f>IFERROR(AVERAGEIFS(REC_Sales[[#All],[v_price]],REC_Sales[[#All],[v_unitID]],"Fitchburg Methane",REC_Sales[[#All],[v_vintage]],REC_SALES_FCST!LG4),0)</f>
        <v>0</v>
      </c>
      <c r="LH79" s="45">
        <f>IFERROR(AVERAGEIFS(REC_Sales[[#All],[v_price]],REC_Sales[[#All],[v_unitID]],"Fitchburg Methane",REC_Sales[[#All],[v_vintage]],REC_SALES_FCST!LH4),0)</f>
        <v>0</v>
      </c>
      <c r="LI79" s="45">
        <f>IFERROR(AVERAGEIFS(REC_Sales[[#All],[v_price]],REC_Sales[[#All],[v_unitID]],"Fitchburg Methane",REC_Sales[[#All],[v_vintage]],REC_SALES_FCST!LI4),0)</f>
        <v>0</v>
      </c>
      <c r="LJ79" s="45">
        <f>IFERROR(AVERAGEIFS(REC_Sales[[#All],[v_price]],REC_Sales[[#All],[v_unitID]],"Fitchburg Methane",REC_Sales[[#All],[v_vintage]],REC_SALES_FCST!LJ4),0)</f>
        <v>0</v>
      </c>
      <c r="LK79" s="45">
        <f>IFERROR(AVERAGEIFS(REC_Sales[[#All],[v_price]],REC_Sales[[#All],[v_unitID]],"Fitchburg Methane",REC_Sales[[#All],[v_vintage]],REC_SALES_FCST!LK4),0)</f>
        <v>0</v>
      </c>
      <c r="LL79" s="45">
        <f>IFERROR(AVERAGEIFS(REC_Sales[[#All],[v_price]],REC_Sales[[#All],[v_unitID]],"Fitchburg Methane",REC_Sales[[#All],[v_vintage]],REC_SALES_FCST!LL4),0)</f>
        <v>0</v>
      </c>
      <c r="LM79" s="45">
        <f>IFERROR(AVERAGEIFS(REC_Sales[[#All],[v_price]],REC_Sales[[#All],[v_unitID]],"Fitchburg Methane",REC_Sales[[#All],[v_vintage]],REC_SALES_FCST!LM4),0)</f>
        <v>0</v>
      </c>
      <c r="LN79" s="45">
        <f>IFERROR(AVERAGEIFS(REC_Sales[[#All],[v_price]],REC_Sales[[#All],[v_unitID]],"Fitchburg Methane",REC_Sales[[#All],[v_vintage]],REC_SALES_FCST!LN4),0)</f>
        <v>0</v>
      </c>
      <c r="LO79" s="45">
        <f>IFERROR(AVERAGEIFS(REC_Sales[[#All],[v_price]],REC_Sales[[#All],[v_unitID]],"Fitchburg Methane",REC_Sales[[#All],[v_vintage]],REC_SALES_FCST!LO4),0)</f>
        <v>0</v>
      </c>
      <c r="LP79" s="45">
        <f>IFERROR(AVERAGEIFS(REC_Sales[[#All],[v_price]],REC_Sales[[#All],[v_unitID]],"Fitchburg Methane",REC_Sales[[#All],[v_vintage]],REC_SALES_FCST!LP4),0)</f>
        <v>0</v>
      </c>
      <c r="LQ79" s="45">
        <f>IFERROR(AVERAGEIFS(REC_Sales[[#All],[v_price]],REC_Sales[[#All],[v_unitID]],"Fitchburg Methane",REC_Sales[[#All],[v_vintage]],REC_SALES_FCST!LQ4),0)</f>
        <v>0</v>
      </c>
      <c r="LR79" s="45">
        <f>IFERROR(AVERAGEIFS(REC_Sales[[#All],[v_price]],REC_Sales[[#All],[v_unitID]],"Fitchburg Methane",REC_Sales[[#All],[v_vintage]],REC_SALES_FCST!LR4),0)</f>
        <v>0</v>
      </c>
      <c r="LS79" s="45">
        <f>IFERROR(AVERAGEIFS(REC_Sales[[#All],[v_price]],REC_Sales[[#All],[v_unitID]],"Fitchburg Methane",REC_Sales[[#All],[v_vintage]],REC_SALES_FCST!LS4),0)</f>
        <v>0</v>
      </c>
      <c r="LT79" s="45">
        <f>IFERROR(AVERAGEIFS(REC_Sales[[#All],[v_price]],REC_Sales[[#All],[v_unitID]],"Fitchburg Methane",REC_Sales[[#All],[v_vintage]],REC_SALES_FCST!LT4),0)</f>
        <v>0</v>
      </c>
      <c r="LU79" s="45">
        <f>IFERROR(AVERAGEIFS(REC_Sales[[#All],[v_price]],REC_Sales[[#All],[v_unitID]],"Fitchburg Methane",REC_Sales[[#All],[v_vintage]],REC_SALES_FCST!LU4),0)</f>
        <v>0</v>
      </c>
      <c r="LV79" s="45">
        <f>IFERROR(AVERAGEIFS(REC_Sales[[#All],[v_price]],REC_Sales[[#All],[v_unitID]],"Fitchburg Methane",REC_Sales[[#All],[v_vintage]],REC_SALES_FCST!LV4),0)</f>
        <v>0</v>
      </c>
      <c r="LW79" s="45">
        <f>IFERROR(AVERAGEIFS(REC_Sales[[#All],[v_price]],REC_Sales[[#All],[v_unitID]],"Fitchburg Methane",REC_Sales[[#All],[v_vintage]],REC_SALES_FCST!LW4),0)</f>
        <v>0</v>
      </c>
      <c r="LX79" s="45">
        <f>IFERROR(AVERAGEIFS(REC_Sales[[#All],[v_price]],REC_Sales[[#All],[v_unitID]],"Fitchburg Methane",REC_Sales[[#All],[v_vintage]],REC_SALES_FCST!LX4),0)</f>
        <v>0</v>
      </c>
      <c r="LY79" s="45">
        <f>IFERROR(AVERAGEIFS(REC_Sales[[#All],[v_price]],REC_Sales[[#All],[v_unitID]],"Fitchburg Methane",REC_Sales[[#All],[v_vintage]],REC_SALES_FCST!LY4),0)</f>
        <v>0</v>
      </c>
      <c r="LZ79" s="45">
        <f>IFERROR(AVERAGEIFS(REC_Sales[[#All],[v_price]],REC_Sales[[#All],[v_unitID]],"Fitchburg Methane",REC_Sales[[#All],[v_vintage]],REC_SALES_FCST!LZ4),0)</f>
        <v>0</v>
      </c>
      <c r="MA79" s="45">
        <f>IFERROR(AVERAGEIFS(REC_Sales[[#All],[v_price]],REC_Sales[[#All],[v_unitID]],"Fitchburg Methane",REC_Sales[[#All],[v_vintage]],REC_SALES_FCST!MA4),0)</f>
        <v>0</v>
      </c>
      <c r="MB79" s="45">
        <f>IFERROR(AVERAGEIFS(REC_Sales[[#All],[v_price]],REC_Sales[[#All],[v_unitID]],"Fitchburg Methane",REC_Sales[[#All],[v_vintage]],REC_SALES_FCST!MB4),0)</f>
        <v>0</v>
      </c>
      <c r="MC79" s="45">
        <f>IFERROR(AVERAGEIFS(REC_Sales[[#All],[v_price]],REC_Sales[[#All],[v_unitID]],"Fitchburg Methane",REC_Sales[[#All],[v_vintage]],REC_SALES_FCST!MC4),0)</f>
        <v>0</v>
      </c>
      <c r="MD79" s="45">
        <f>IFERROR(AVERAGEIFS(REC_Sales[[#All],[v_price]],REC_Sales[[#All],[v_unitID]],"Fitchburg Methane",REC_Sales[[#All],[v_vintage]],REC_SALES_FCST!MD4),0)</f>
        <v>0</v>
      </c>
      <c r="ME79" s="45">
        <f>IFERROR(AVERAGEIFS(REC_Sales[[#All],[v_price]],REC_Sales[[#All],[v_unitID]],"Fitchburg Methane",REC_Sales[[#All],[v_vintage]],REC_SALES_FCST!ME4),0)</f>
        <v>0</v>
      </c>
      <c r="MF79" s="45">
        <f>IFERROR(AVERAGEIFS(REC_Sales[[#All],[v_price]],REC_Sales[[#All],[v_unitID]],"Fitchburg Methane",REC_Sales[[#All],[v_vintage]],REC_SALES_FCST!MF4),0)</f>
        <v>0</v>
      </c>
      <c r="MG79" s="45">
        <f>IFERROR(AVERAGEIFS(REC_Sales[[#All],[v_price]],REC_Sales[[#All],[v_unitID]],"Fitchburg Methane",REC_Sales[[#All],[v_vintage]],REC_SALES_FCST!MG4),0)</f>
        <v>0</v>
      </c>
      <c r="MH79" s="45">
        <f>IFERROR(AVERAGEIFS(REC_Sales[[#All],[v_price]],REC_Sales[[#All],[v_unitID]],"Fitchburg Methane",REC_Sales[[#All],[v_vintage]],REC_SALES_FCST!MH4),0)</f>
        <v>0</v>
      </c>
      <c r="MI79" s="45">
        <f>IFERROR(AVERAGEIFS(REC_Sales[[#All],[v_price]],REC_Sales[[#All],[v_unitID]],"Fitchburg Methane",REC_Sales[[#All],[v_vintage]],REC_SALES_FCST!MI4),0)</f>
        <v>0</v>
      </c>
      <c r="MJ79" s="45">
        <f>IFERROR(AVERAGEIFS(REC_Sales[[#All],[v_price]],REC_Sales[[#All],[v_unitID]],"Fitchburg Methane",REC_Sales[[#All],[v_vintage]],REC_SALES_FCST!MJ4),0)</f>
        <v>0</v>
      </c>
      <c r="MK79" s="45">
        <f>IFERROR(AVERAGEIFS(REC_Sales[[#All],[v_price]],REC_Sales[[#All],[v_unitID]],"Fitchburg Methane",REC_Sales[[#All],[v_vintage]],REC_SALES_FCST!MK4),0)</f>
        <v>0</v>
      </c>
      <c r="ML79" s="45">
        <f>IFERROR(AVERAGEIFS(REC_Sales[[#All],[v_price]],REC_Sales[[#All],[v_unitID]],"Fitchburg Methane",REC_Sales[[#All],[v_vintage]],REC_SALES_FCST!ML4),0)</f>
        <v>0</v>
      </c>
      <c r="MM79" s="45">
        <f>IFERROR(AVERAGEIFS(REC_Sales[[#All],[v_price]],REC_Sales[[#All],[v_unitID]],"Fitchburg Methane",REC_Sales[[#All],[v_vintage]],REC_SALES_FCST!MM4),0)</f>
        <v>0</v>
      </c>
      <c r="MN79" s="45">
        <f>IFERROR(AVERAGEIFS(REC_Sales[[#All],[v_price]],REC_Sales[[#All],[v_unitID]],"Fitchburg Methane",REC_Sales[[#All],[v_vintage]],REC_SALES_FCST!MN4),0)</f>
        <v>0</v>
      </c>
      <c r="MO79" s="45">
        <f>IFERROR(AVERAGEIFS(REC_Sales[[#All],[v_price]],REC_Sales[[#All],[v_unitID]],"Fitchburg Methane",REC_Sales[[#All],[v_vintage]],REC_SALES_FCST!MO4),0)</f>
        <v>0</v>
      </c>
      <c r="MP79" s="45">
        <f>IFERROR(AVERAGEIFS(REC_Sales[[#All],[v_price]],REC_Sales[[#All],[v_unitID]],"Fitchburg Methane",REC_Sales[[#All],[v_vintage]],REC_SALES_FCST!MP4),0)</f>
        <v>0</v>
      </c>
      <c r="MQ79" s="45">
        <f>IFERROR(AVERAGEIFS(REC_Sales[[#All],[v_price]],REC_Sales[[#All],[v_unitID]],"Fitchburg Methane",REC_Sales[[#All],[v_vintage]],REC_SALES_FCST!MQ4),0)</f>
        <v>0</v>
      </c>
      <c r="MR79" s="45">
        <f>IFERROR(AVERAGEIFS(REC_Sales[[#All],[v_price]],REC_Sales[[#All],[v_unitID]],"Fitchburg Methane",REC_Sales[[#All],[v_vintage]],REC_SALES_FCST!MR4),0)</f>
        <v>0</v>
      </c>
      <c r="MS79" s="45">
        <f>IFERROR(AVERAGEIFS(REC_Sales[[#All],[v_price]],REC_Sales[[#All],[v_unitID]],"Fitchburg Methane",REC_Sales[[#All],[v_vintage]],REC_SALES_FCST!MS4),0)</f>
        <v>0</v>
      </c>
      <c r="MT79" s="45">
        <f>IFERROR(AVERAGEIFS(REC_Sales[[#All],[v_price]],REC_Sales[[#All],[v_unitID]],"Fitchburg Methane",REC_Sales[[#All],[v_vintage]],REC_SALES_FCST!MT4),0)</f>
        <v>0</v>
      </c>
      <c r="MU79" s="45">
        <f>IFERROR(AVERAGEIFS(REC_Sales[[#All],[v_price]],REC_Sales[[#All],[v_unitID]],"Fitchburg Methane",REC_Sales[[#All],[v_vintage]],REC_SALES_FCST!MU4),0)</f>
        <v>0</v>
      </c>
      <c r="MV79" s="45">
        <f>IFERROR(AVERAGEIFS(REC_Sales[[#All],[v_price]],REC_Sales[[#All],[v_unitID]],"Fitchburg Methane",REC_Sales[[#All],[v_vintage]],REC_SALES_FCST!MV4),0)</f>
        <v>0</v>
      </c>
      <c r="MW79" s="45">
        <f>IFERROR(AVERAGEIFS(REC_Sales[[#All],[v_price]],REC_Sales[[#All],[v_unitID]],"Fitchburg Methane",REC_Sales[[#All],[v_vintage]],REC_SALES_FCST!MW4),0)</f>
        <v>0</v>
      </c>
      <c r="MX79" s="45">
        <f>IFERROR(AVERAGEIFS(REC_Sales[[#All],[v_price]],REC_Sales[[#All],[v_unitID]],"Fitchburg Methane",REC_Sales[[#All],[v_vintage]],REC_SALES_FCST!MX4),0)</f>
        <v>0</v>
      </c>
      <c r="MY79" s="45">
        <f>IFERROR(AVERAGEIFS(REC_Sales[[#All],[v_price]],REC_Sales[[#All],[v_unitID]],"Fitchburg Methane",REC_Sales[[#All],[v_vintage]],REC_SALES_FCST!MY4),0)</f>
        <v>0</v>
      </c>
      <c r="MZ79" t="s">
        <v>107</v>
      </c>
    </row>
    <row r="80" spans="1:364" x14ac:dyDescent="0.25">
      <c r="A80" s="175"/>
      <c r="B80" s="78" t="s">
        <v>237</v>
      </c>
      <c r="C80" s="4" t="str">
        <f>+C84</f>
        <v>MA Class I</v>
      </c>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c r="AT80" s="45"/>
      <c r="AU80" s="45"/>
      <c r="AV80" s="45"/>
      <c r="AW80" s="45"/>
      <c r="AX80" s="45"/>
      <c r="AY80" s="45"/>
      <c r="AZ80" s="45"/>
      <c r="BA80" s="45"/>
      <c r="BB80" s="45"/>
      <c r="BC80" s="45"/>
      <c r="BD80" s="45"/>
      <c r="BE80" s="45"/>
      <c r="BF80" s="45"/>
      <c r="BG80" s="45"/>
      <c r="BH80" s="45"/>
      <c r="BI80" s="45"/>
      <c r="BJ80" s="45"/>
      <c r="BK80" s="45"/>
      <c r="BL80" s="45"/>
      <c r="BM80" s="45"/>
      <c r="BN80" s="45"/>
      <c r="BO80" s="45"/>
      <c r="BP80" s="45"/>
      <c r="BQ80" s="45"/>
      <c r="BR80" s="45"/>
      <c r="BS80" s="45"/>
      <c r="BT80" s="45"/>
      <c r="BU80" s="45"/>
      <c r="BV80" s="45"/>
      <c r="BW80" s="45"/>
      <c r="BX80" s="45"/>
      <c r="BY80" s="45"/>
      <c r="BZ80" s="45"/>
      <c r="CA80" s="45"/>
      <c r="CB80" s="45"/>
      <c r="CC80" s="45"/>
      <c r="CD80" s="45"/>
      <c r="CE80" s="45"/>
      <c r="CF80" s="45"/>
      <c r="CG80" s="45"/>
      <c r="CH80" s="45"/>
      <c r="CI80" s="45"/>
      <c r="CJ80" s="45"/>
      <c r="CK80" s="45"/>
      <c r="CL80" s="45"/>
      <c r="CM80" s="45"/>
      <c r="CN80" s="45"/>
      <c r="CO80" s="45"/>
      <c r="CP80" s="45"/>
      <c r="CQ80" s="45"/>
      <c r="CR80" s="45"/>
      <c r="CS80" s="45"/>
      <c r="CT80" s="45"/>
      <c r="CU80" s="45"/>
      <c r="CV80" s="45"/>
      <c r="CW80" s="45"/>
      <c r="CX80" s="45"/>
      <c r="CY80" s="45"/>
      <c r="CZ80" s="45"/>
      <c r="DA80" s="45"/>
      <c r="DB80" s="45"/>
      <c r="DC80" s="45"/>
      <c r="DD80" s="45"/>
      <c r="DE80" s="45"/>
      <c r="DF80" s="45"/>
      <c r="DG80" s="45"/>
      <c r="DH80" s="45"/>
      <c r="DI80" s="45"/>
      <c r="DJ80" s="45"/>
      <c r="DK80" s="45"/>
      <c r="DL80" s="45"/>
      <c r="DM80" s="45"/>
      <c r="DN80" s="45"/>
      <c r="DO80" s="45"/>
      <c r="DP80" s="45"/>
      <c r="DQ80" s="45"/>
      <c r="DR80" s="45"/>
      <c r="DS80" s="45"/>
      <c r="DT80" s="45"/>
      <c r="DU80" s="45"/>
      <c r="DV80" s="45"/>
      <c r="DW80" s="45"/>
      <c r="DX80" s="45"/>
      <c r="DY80" s="45"/>
      <c r="DZ80" s="45"/>
      <c r="EA80" s="45"/>
      <c r="EB80" s="45"/>
      <c r="EC80" s="45"/>
      <c r="ED80" s="45"/>
      <c r="EE80" s="45"/>
      <c r="EF80" s="45"/>
      <c r="EG80" s="45"/>
      <c r="EH80" s="45"/>
      <c r="EI80" s="45"/>
      <c r="EJ80" s="45"/>
      <c r="EK80" s="45"/>
      <c r="EL80" s="45"/>
      <c r="EM80" s="45"/>
      <c r="EN80" s="45"/>
      <c r="EO80" s="45"/>
      <c r="EP80" s="45"/>
      <c r="EQ80" s="45"/>
      <c r="ER80" s="45"/>
      <c r="ES80" s="45"/>
      <c r="ET80" s="45"/>
      <c r="EU80" s="45"/>
      <c r="EV80" s="45"/>
      <c r="EW80" s="45"/>
      <c r="EX80" s="45"/>
      <c r="EY80" s="45"/>
      <c r="EZ80" s="45"/>
      <c r="FA80" s="45"/>
      <c r="FB80" s="45"/>
      <c r="FC80" s="45"/>
      <c r="FD80" s="45"/>
      <c r="FE80" s="45"/>
      <c r="FF80" s="45"/>
      <c r="FG80" s="45"/>
      <c r="FH80" s="45"/>
      <c r="FI80" s="45"/>
      <c r="FJ80" s="45"/>
      <c r="FK80" s="45"/>
      <c r="FL80" s="45"/>
      <c r="FM80" s="45"/>
      <c r="FN80" s="45"/>
      <c r="FO80" s="45"/>
      <c r="FP80" s="45"/>
      <c r="FQ80" s="45"/>
      <c r="FR80" s="45"/>
      <c r="FS80" s="45"/>
      <c r="FT80" s="45"/>
      <c r="FU80" s="45"/>
      <c r="FV80" s="45"/>
      <c r="FW80" s="45"/>
      <c r="FX80" s="45"/>
      <c r="FY80" s="45"/>
      <c r="FZ80" s="45"/>
      <c r="GA80" s="45"/>
      <c r="GB80" s="45"/>
      <c r="GC80" s="45"/>
      <c r="GD80" s="45"/>
      <c r="GE80" s="45"/>
      <c r="GF80" s="45"/>
      <c r="GG80" s="45"/>
      <c r="GH80" s="45"/>
      <c r="GI80" s="45"/>
      <c r="GJ80" s="45"/>
      <c r="GK80" s="45"/>
      <c r="GL80" s="45"/>
      <c r="GM80" s="45"/>
      <c r="GN80" s="45"/>
      <c r="GO80" s="45"/>
      <c r="GP80" s="45"/>
      <c r="GQ80" s="45"/>
      <c r="GR80" s="45"/>
      <c r="GS80" s="45"/>
      <c r="GT80" s="45"/>
      <c r="GU80" s="45"/>
      <c r="GV80" s="45"/>
      <c r="GW80" s="45"/>
      <c r="GX80" s="45"/>
      <c r="GY80" s="45"/>
      <c r="GZ80" s="45"/>
      <c r="HA80" s="45"/>
      <c r="HB80" s="45"/>
      <c r="HC80" s="45"/>
      <c r="HD80" s="45"/>
      <c r="HE80" s="45"/>
      <c r="HF80" s="45"/>
      <c r="HG80" s="45"/>
      <c r="HH80" s="45"/>
      <c r="HI80" s="45"/>
      <c r="HJ80" s="45"/>
      <c r="HK80" s="45"/>
      <c r="HL80" s="45"/>
      <c r="HM80" s="45"/>
      <c r="HN80" s="45"/>
      <c r="HO80" s="45"/>
      <c r="HP80" s="45"/>
      <c r="HQ80" s="45"/>
      <c r="HR80" s="45"/>
      <c r="HS80" s="45"/>
      <c r="HT80" s="45"/>
      <c r="HU80" s="45"/>
      <c r="HV80" s="45"/>
      <c r="HW80" s="45"/>
      <c r="HX80" s="45"/>
      <c r="HY80" s="45"/>
      <c r="HZ80" s="45"/>
      <c r="IA80" s="45"/>
      <c r="IB80" s="45"/>
      <c r="IC80" s="45"/>
      <c r="ID80" s="45"/>
      <c r="IE80" s="45"/>
      <c r="IF80" s="45"/>
      <c r="IG80" s="45"/>
      <c r="IH80" s="45"/>
      <c r="II80" s="45"/>
      <c r="IJ80" s="45"/>
      <c r="IK80" s="45"/>
      <c r="IL80" s="45"/>
      <c r="IM80" s="45"/>
      <c r="IN80" s="45"/>
      <c r="IO80" s="45"/>
      <c r="IP80" s="45"/>
      <c r="IQ80" s="45"/>
      <c r="IR80" s="45"/>
      <c r="IS80" s="45"/>
      <c r="IT80" s="45"/>
      <c r="IU80" s="45"/>
      <c r="IV80" s="45"/>
      <c r="IW80" s="45"/>
      <c r="IX80" s="45"/>
      <c r="IY80" s="45"/>
      <c r="IZ80" s="45"/>
      <c r="JA80" s="45"/>
      <c r="JB80" s="45"/>
      <c r="JC80" s="45"/>
      <c r="JD80" s="45"/>
      <c r="JE80" s="45"/>
      <c r="JF80" s="45"/>
      <c r="JG80" s="45"/>
      <c r="JH80" s="45"/>
      <c r="JI80" s="45"/>
      <c r="JJ80" s="45"/>
      <c r="JK80" s="45"/>
      <c r="JL80" s="45"/>
      <c r="JM80" s="45"/>
      <c r="JN80" s="45"/>
      <c r="JO80" s="45"/>
      <c r="JP80" s="45"/>
      <c r="JQ80" s="45"/>
      <c r="JR80" s="45"/>
      <c r="JS80" s="45"/>
      <c r="JT80" s="45"/>
      <c r="JU80" s="45"/>
      <c r="JV80" s="45"/>
      <c r="JW80" s="45"/>
      <c r="JX80" s="45"/>
      <c r="JY80" s="45"/>
      <c r="JZ80" s="45"/>
      <c r="KA80" s="45"/>
      <c r="KB80" s="45"/>
      <c r="KC80" s="45"/>
      <c r="KD80" s="45"/>
      <c r="KE80" s="45"/>
      <c r="KF80" s="45"/>
      <c r="KG80" s="45"/>
      <c r="KH80" s="45"/>
      <c r="KI80" s="45"/>
      <c r="KJ80" s="45"/>
      <c r="KK80" s="45"/>
      <c r="KL80" s="45"/>
      <c r="KM80" s="45"/>
      <c r="KN80" s="45"/>
      <c r="KO80" s="45"/>
      <c r="KP80" s="45"/>
      <c r="KQ80" s="45"/>
      <c r="KR80" s="45"/>
      <c r="KS80" s="45"/>
      <c r="KT80" s="45"/>
      <c r="KU80" s="45"/>
      <c r="KV80" s="45"/>
      <c r="KW80" s="45"/>
      <c r="KX80" s="45"/>
      <c r="KY80" s="45"/>
      <c r="KZ80" s="45"/>
      <c r="LA80" s="45"/>
      <c r="LB80" s="45"/>
      <c r="LC80" s="45"/>
      <c r="LD80" s="45"/>
      <c r="LE80" s="45"/>
      <c r="LF80" s="45"/>
      <c r="LG80" s="45"/>
      <c r="LH80" s="45"/>
      <c r="LI80" s="45"/>
      <c r="LJ80" s="45"/>
      <c r="LK80" s="45"/>
      <c r="LL80" s="45"/>
      <c r="LM80" s="45"/>
      <c r="LN80" s="45"/>
      <c r="LO80" s="45"/>
      <c r="LP80" s="45"/>
      <c r="LQ80" s="45"/>
      <c r="LR80" s="45"/>
      <c r="LS80" s="45"/>
      <c r="LT80" s="45"/>
      <c r="LU80" s="45"/>
      <c r="LV80" s="45"/>
      <c r="LW80" s="45"/>
      <c r="LX80" s="45"/>
      <c r="LY80" s="45"/>
      <c r="LZ80" s="45"/>
      <c r="MA80" s="45"/>
      <c r="MB80" s="45"/>
      <c r="MC80" s="45"/>
      <c r="MD80" s="45"/>
      <c r="ME80" s="45"/>
      <c r="MF80" s="45"/>
      <c r="MG80" s="45"/>
      <c r="MH80" s="45"/>
      <c r="MI80" s="45"/>
      <c r="MJ80" s="45"/>
      <c r="MK80" s="45"/>
      <c r="ML80" s="45"/>
      <c r="MM80" s="45"/>
      <c r="MN80" s="45"/>
      <c r="MO80" s="45"/>
      <c r="MP80" s="45"/>
      <c r="MQ80" s="45"/>
      <c r="MR80" s="45"/>
      <c r="MS80" s="45"/>
      <c r="MT80" s="45"/>
      <c r="MU80" s="45"/>
      <c r="MV80" s="45"/>
      <c r="MW80" s="45"/>
      <c r="MX80" s="45"/>
      <c r="MY80" s="45"/>
      <c r="MZ80" t="s">
        <v>107</v>
      </c>
    </row>
    <row r="81" spans="1:364" x14ac:dyDescent="0.25">
      <c r="A81" s="175"/>
      <c r="B81" s="78" t="s">
        <v>215</v>
      </c>
      <c r="C81" s="4" t="s">
        <v>216</v>
      </c>
      <c r="D81" s="45"/>
      <c r="E81" s="45"/>
      <c r="F81" s="45"/>
      <c r="G81" s="45"/>
      <c r="H81" s="45"/>
      <c r="I81" s="45"/>
      <c r="J81" s="45" t="str">
        <f>IFERROR(AVERAGEIFS(REC_Sales[[#All],[v_price]],REC_Sales[[#All],[v_unitID]],"Highgate Hydro #5",REC_Sales[[#All],[v_vintage]],REC_SALES_FCST!J6),"")</f>
        <v/>
      </c>
      <c r="K81" s="45" t="str">
        <f>IFERROR(AVERAGEIFS(REC_Sales[[#All],[v_price]],REC_Sales[[#All],[v_unitID]],"Highgate Hydro #5",REC_Sales[[#All],[v_vintage]],REC_SALES_FCST!K6),"")</f>
        <v/>
      </c>
      <c r="L81" s="45" t="str">
        <f>IFERROR(AVERAGEIFS(REC_Sales[[#All],[v_price]],REC_Sales[[#All],[v_unitID]],"Highgate Hydro #5",REC_Sales[[#All],[v_vintage]],REC_SALES_FCST!L6),"")</f>
        <v/>
      </c>
      <c r="M81" s="45" t="str">
        <f>IFERROR(AVERAGEIFS(REC_Sales[[#All],[v_price]],REC_Sales[[#All],[v_unitID]],"Highgate Hydro #5",REC_Sales[[#All],[v_vintage]],REC_SALES_FCST!M6),"")</f>
        <v/>
      </c>
      <c r="N81" s="45" t="str">
        <f>IFERROR(AVERAGEIFS(REC_Sales[[#All],[v_price]],REC_Sales[[#All],[v_unitID]],"Highgate Hydro #5",REC_Sales[[#All],[v_vintage]],REC_SALES_FCST!N6),"")</f>
        <v/>
      </c>
      <c r="O81" s="45" t="str">
        <f>IFERROR(AVERAGEIFS(REC_Sales[[#All],[v_price]],REC_Sales[[#All],[v_unitID]],"Highgate Hydro #5",REC_Sales[[#All],[v_vintage]],REC_SALES_FCST!O6),"")</f>
        <v/>
      </c>
      <c r="P81" s="45" t="str">
        <f>IFERROR(AVERAGEIFS(REC_Sales[[#All],[v_price]],REC_Sales[[#All],[v_unitID]],"Highgate Hydro #5",REC_Sales[[#All],[v_vintage]],REC_SALES_FCST!P6),"")</f>
        <v/>
      </c>
      <c r="Q81" s="45" t="str">
        <f>IFERROR(AVERAGEIFS(REC_Sales[[#All],[v_price]],REC_Sales[[#All],[v_unitID]],"Highgate Hydro #5",REC_Sales[[#All],[v_vintage]],REC_SALES_FCST!Q6),"")</f>
        <v/>
      </c>
      <c r="R81" s="45" t="str">
        <f>IFERROR(AVERAGEIFS(REC_Sales[[#All],[v_price]],REC_Sales[[#All],[v_unitID]],"Highgate Hydro #5",REC_Sales[[#All],[v_vintage]],REC_SALES_FCST!R6),"")</f>
        <v/>
      </c>
      <c r="S81" s="45" t="str">
        <f>IFERROR(AVERAGEIFS(REC_Sales[[#All],[v_price]],REC_Sales[[#All],[v_unitID]],"Highgate Hydro #5",REC_Sales[[#All],[v_vintage]],REC_SALES_FCST!S6),"")</f>
        <v/>
      </c>
      <c r="T81" s="45" t="str">
        <f>IFERROR(AVERAGEIFS(REC_Sales[[#All],[v_price]],REC_Sales[[#All],[v_unitID]],"Highgate Hydro #5",REC_Sales[[#All],[v_vintage]],REC_SALES_FCST!T6),"")</f>
        <v/>
      </c>
      <c r="U81" s="45" t="str">
        <f>IFERROR(AVERAGEIFS(REC_Sales[[#All],[v_price]],REC_Sales[[#All],[v_unitID]],"Highgate Hydro #5",REC_Sales[[#All],[v_vintage]],REC_SALES_FCST!U6),"")</f>
        <v/>
      </c>
      <c r="V81" s="45" t="str">
        <f>IFERROR(AVERAGEIFS(REC_Sales[[#All],[v_price]],REC_Sales[[#All],[v_unitID]],"Highgate Hydro #5",REC_Sales[[#All],[v_vintage]],REC_SALES_FCST!V6),"")</f>
        <v/>
      </c>
      <c r="W81" s="45" t="str">
        <f>IFERROR(AVERAGEIFS(REC_Sales[[#All],[v_price]],REC_Sales[[#All],[v_unitID]],"Highgate Hydro #5",REC_Sales[[#All],[v_vintage]],REC_SALES_FCST!W6),"")</f>
        <v/>
      </c>
      <c r="X81" s="45" t="str">
        <f>IFERROR(AVERAGEIFS(REC_Sales[[#All],[v_price]],REC_Sales[[#All],[v_unitID]],"Highgate Hydro #5",REC_Sales[[#All],[v_vintage]],REC_SALES_FCST!X6),"")</f>
        <v/>
      </c>
      <c r="Y81" s="45" t="str">
        <f>IFERROR(AVERAGEIFS(REC_Sales[[#All],[v_price]],REC_Sales[[#All],[v_unitID]],"Highgate Hydro #5",REC_Sales[[#All],[v_vintage]],REC_SALES_FCST!Y6),"")</f>
        <v/>
      </c>
      <c r="Z81" s="45" t="str">
        <f>IFERROR(AVERAGEIFS(REC_Sales[[#All],[v_price]],REC_Sales[[#All],[v_unitID]],"Highgate Hydro #5",REC_Sales[[#All],[v_vintage]],REC_SALES_FCST!Z6),"")</f>
        <v/>
      </c>
      <c r="AA81" s="45" t="str">
        <f>IFERROR(AVERAGEIFS(REC_Sales[[#All],[v_price]],REC_Sales[[#All],[v_unitID]],"Highgate Hydro #5",REC_Sales[[#All],[v_vintage]],REC_SALES_FCST!AA6),"")</f>
        <v/>
      </c>
      <c r="AB81" s="45" t="str">
        <f>IFERROR(AVERAGEIFS(REC_Sales[[#All],[v_price]],REC_Sales[[#All],[v_unitID]],"Highgate Hydro #5",REC_Sales[[#All],[v_vintage]],REC_SALES_FCST!AB6),"")</f>
        <v/>
      </c>
      <c r="AC81" s="45" t="str">
        <f>IFERROR(AVERAGEIFS(REC_Sales[[#All],[v_price]],REC_Sales[[#All],[v_unitID]],"Highgate Hydro #5",REC_Sales[[#All],[v_vintage]],REC_SALES_FCST!AC6),"")</f>
        <v/>
      </c>
      <c r="AD81" s="45" t="str">
        <f>IFERROR(AVERAGEIFS(REC_Sales[[#All],[v_price]],REC_Sales[[#All],[v_unitID]],"Highgate Hydro #5",REC_Sales[[#All],[v_vintage]],REC_SALES_FCST!AD6),"")</f>
        <v/>
      </c>
      <c r="AE81" s="45" t="str">
        <f>IFERROR(AVERAGEIFS(REC_Sales[[#All],[v_price]],REC_Sales[[#All],[v_unitID]],"Highgate Hydro #5",REC_Sales[[#All],[v_vintage]],REC_SALES_FCST!AE6),"")</f>
        <v/>
      </c>
      <c r="AF81" s="45" t="str">
        <f>IFERROR(AVERAGEIFS(REC_Sales[[#All],[v_price]],REC_Sales[[#All],[v_unitID]],"Highgate Hydro #5",REC_Sales[[#All],[v_vintage]],REC_SALES_FCST!AF6),"")</f>
        <v/>
      </c>
      <c r="AG81" s="45" t="str">
        <f>IFERROR(AVERAGEIFS(REC_Sales[[#All],[v_price]],REC_Sales[[#All],[v_unitID]],"Highgate Hydro #5",REC_Sales[[#All],[v_vintage]],REC_SALES_FCST!AG6),"")</f>
        <v/>
      </c>
      <c r="AH81" s="45" t="str">
        <f>IFERROR(AVERAGEIFS(REC_Sales[[#All],[v_price]],REC_Sales[[#All],[v_unitID]],"Highgate Hydro #5",REC_Sales[[#All],[v_vintage]],REC_SALES_FCST!AH6),"")</f>
        <v/>
      </c>
      <c r="AI81" s="45" t="str">
        <f>IFERROR(AVERAGEIFS(REC_Sales[[#All],[v_price]],REC_Sales[[#All],[v_unitID]],"Highgate Hydro #5",REC_Sales[[#All],[v_vintage]],REC_SALES_FCST!AI6),"")</f>
        <v/>
      </c>
      <c r="AJ81" s="45" t="str">
        <f>IFERROR(AVERAGEIFS(REC_Sales[[#All],[v_price]],REC_Sales[[#All],[v_unitID]],"Highgate Hydro #5",REC_Sales[[#All],[v_vintage]],REC_SALES_FCST!AJ6),"")</f>
        <v/>
      </c>
      <c r="AK81" s="45" t="str">
        <f>IFERROR(AVERAGEIFS(REC_Sales[[#All],[v_price]],REC_Sales[[#All],[v_unitID]],"Highgate Hydro #5",REC_Sales[[#All],[v_vintage]],REC_SALES_FCST!AK6),"")</f>
        <v/>
      </c>
      <c r="AL81" s="45" t="str">
        <f>IFERROR(AVERAGEIFS(REC_Sales[[#All],[v_price]],REC_Sales[[#All],[v_unitID]],"Highgate Hydro #5",REC_Sales[[#All],[v_vintage]],REC_SALES_FCST!AL6),"")</f>
        <v/>
      </c>
      <c r="AM81" s="45" t="str">
        <f>IFERROR(AVERAGEIFS(REC_Sales[[#All],[v_price]],REC_Sales[[#All],[v_unitID]],"Highgate Hydro #5",REC_Sales[[#All],[v_vintage]],REC_SALES_FCST!AM6),"")</f>
        <v/>
      </c>
      <c r="AN81" s="45" t="str">
        <f>IFERROR(AVERAGEIFS(REC_Sales[[#All],[v_price]],REC_Sales[[#All],[v_unitID]],"Highgate Hydro #5",REC_Sales[[#All],[v_vintage]],REC_SALES_FCST!AN6),"")</f>
        <v/>
      </c>
      <c r="AO81" s="45" t="str">
        <f>IFERROR(AVERAGEIFS(REC_Sales[[#All],[v_price]],REC_Sales[[#All],[v_unitID]],"Highgate Hydro #5",REC_Sales[[#All],[v_vintage]],REC_SALES_FCST!AO6),"")</f>
        <v/>
      </c>
      <c r="AP81" s="45" t="str">
        <f>IFERROR(AVERAGEIFS(REC_Sales[[#All],[v_price]],REC_Sales[[#All],[v_unitID]],"Highgate Hydro #5",REC_Sales[[#All],[v_vintage]],REC_SALES_FCST!AP6),"")</f>
        <v/>
      </c>
      <c r="AQ81" s="45" t="str">
        <f>IFERROR(AVERAGEIFS(REC_Sales[[#All],[v_price]],REC_Sales[[#All],[v_unitID]],"Highgate Hydro #5",REC_Sales[[#All],[v_vintage]],REC_SALES_FCST!AQ6),"")</f>
        <v/>
      </c>
      <c r="AR81" s="45" t="str">
        <f>IFERROR(AVERAGEIFS(REC_Sales[[#All],[v_price]],REC_Sales[[#All],[v_unitID]],"Highgate Hydro #5",REC_Sales[[#All],[v_vintage]],REC_SALES_FCST!AR6),"")</f>
        <v/>
      </c>
      <c r="AS81" s="45" t="str">
        <f>IFERROR(AVERAGEIFS(REC_Sales[[#All],[v_price]],REC_Sales[[#All],[v_unitID]],"Highgate Hydro #5",REC_Sales[[#All],[v_vintage]],REC_SALES_FCST!AS6),"")</f>
        <v/>
      </c>
      <c r="AT81" s="45" t="str">
        <f>IFERROR(AVERAGEIFS(REC_Sales[[#All],[v_price]],REC_Sales[[#All],[v_unitID]],"Highgate Hydro #5",REC_Sales[[#All],[v_vintage]],REC_SALES_FCST!AT6),"")</f>
        <v/>
      </c>
      <c r="AU81" s="45" t="str">
        <f>IFERROR(AVERAGEIFS(REC_Sales[[#All],[v_price]],REC_Sales[[#All],[v_unitID]],"Highgate Hydro #5",REC_Sales[[#All],[v_vintage]],REC_SALES_FCST!AU6),"")</f>
        <v/>
      </c>
      <c r="AV81" s="45" t="str">
        <f>IFERROR(AVERAGEIFS(REC_Sales[[#All],[v_price]],REC_Sales[[#All],[v_unitID]],"Highgate Hydro #5",REC_Sales[[#All],[v_vintage]],REC_SALES_FCST!AV6),"")</f>
        <v/>
      </c>
      <c r="AW81" s="45" t="str">
        <f>IFERROR(AVERAGEIFS(REC_Sales[[#All],[v_price]],REC_Sales[[#All],[v_unitID]],"Highgate Hydro #5",REC_Sales[[#All],[v_vintage]],REC_SALES_FCST!AW6),"")</f>
        <v/>
      </c>
      <c r="AX81" s="45" t="str">
        <f>IFERROR(AVERAGEIFS(REC_Sales[[#All],[v_price]],REC_Sales[[#All],[v_unitID]],"Highgate Hydro #5",REC_Sales[[#All],[v_vintage]],REC_SALES_FCST!AX6),"")</f>
        <v/>
      </c>
      <c r="AY81" s="45" t="str">
        <f>IFERROR(AVERAGEIFS(REC_Sales[[#All],[v_price]],REC_Sales[[#All],[v_unitID]],"Highgate Hydro #5",REC_Sales[[#All],[v_vintage]],REC_SALES_FCST!AY6),"")</f>
        <v/>
      </c>
      <c r="AZ81" s="45" t="str">
        <f>IFERROR(AVERAGEIFS(REC_Sales[[#All],[v_price]],REC_Sales[[#All],[v_unitID]],"Highgate Hydro #5",REC_Sales[[#All],[v_vintage]],REC_SALES_FCST!AZ6),"")</f>
        <v/>
      </c>
      <c r="BA81" s="45" t="str">
        <f>IFERROR(AVERAGEIFS(REC_Sales[[#All],[v_price]],REC_Sales[[#All],[v_unitID]],"Highgate Hydro #5",REC_Sales[[#All],[v_vintage]],REC_SALES_FCST!BA6),"")</f>
        <v/>
      </c>
      <c r="BB81" s="45" t="str">
        <f>IFERROR(AVERAGEIFS(REC_Sales[[#All],[v_price]],REC_Sales[[#All],[v_unitID]],"Highgate Hydro #5",REC_Sales[[#All],[v_vintage]],REC_SALES_FCST!BB6),"")</f>
        <v/>
      </c>
      <c r="BC81" s="45" t="str">
        <f>IFERROR(AVERAGEIFS(REC_Sales[[#All],[v_price]],REC_Sales[[#All],[v_unitID]],"Highgate Hydro #5",REC_Sales[[#All],[v_vintage]],REC_SALES_FCST!BC6),"")</f>
        <v/>
      </c>
      <c r="BD81" s="45" t="str">
        <f>IFERROR(AVERAGEIFS(REC_Sales[[#All],[v_price]],REC_Sales[[#All],[v_unitID]],"Highgate Hydro #5",REC_Sales[[#All],[v_vintage]],REC_SALES_FCST!BD6),"")</f>
        <v/>
      </c>
      <c r="BE81" s="45" t="str">
        <f>IFERROR(AVERAGEIFS(REC_Sales[[#All],[v_price]],REC_Sales[[#All],[v_unitID]],"Highgate Hydro #5",REC_Sales[[#All],[v_vintage]],REC_SALES_FCST!BE6),"")</f>
        <v/>
      </c>
      <c r="BF81" s="45" t="str">
        <f>IFERROR(AVERAGEIFS(REC_Sales[[#All],[v_price]],REC_Sales[[#All],[v_unitID]],"Highgate Hydro #5",REC_Sales[[#All],[v_vintage]],REC_SALES_FCST!BF6),"")</f>
        <v/>
      </c>
      <c r="BG81" s="45" t="str">
        <f>IFERROR(AVERAGEIFS(REC_Sales[[#All],[v_price]],REC_Sales[[#All],[v_unitID]],"Highgate Hydro #5",REC_Sales[[#All],[v_vintage]],REC_SALES_FCST!BG6),"")</f>
        <v/>
      </c>
      <c r="BH81" s="45" t="str">
        <f>IFERROR(AVERAGEIFS(REC_Sales[[#All],[v_price]],REC_Sales[[#All],[v_unitID]],"Highgate Hydro #5",REC_Sales[[#All],[v_vintage]],REC_SALES_FCST!BH6),"")</f>
        <v/>
      </c>
      <c r="BI81" s="45" t="str">
        <f>IFERROR(AVERAGEIFS(REC_Sales[[#All],[v_price]],REC_Sales[[#All],[v_unitID]],"Highgate Hydro #5",REC_Sales[[#All],[v_vintage]],REC_SALES_FCST!BI6),"")</f>
        <v/>
      </c>
      <c r="BJ81" s="45" t="str">
        <f>IFERROR(AVERAGEIFS(REC_Sales[[#All],[v_price]],REC_Sales[[#All],[v_unitID]],"Highgate Hydro #5",REC_Sales[[#All],[v_vintage]],REC_SALES_FCST!BJ6),"")</f>
        <v/>
      </c>
      <c r="BK81" s="45" t="str">
        <f>IFERROR(AVERAGEIFS(REC_Sales[[#All],[v_price]],REC_Sales[[#All],[v_unitID]],"Highgate Hydro #5",REC_Sales[[#All],[v_vintage]],REC_SALES_FCST!BK6),"")</f>
        <v/>
      </c>
      <c r="BL81" s="45" t="str">
        <f>IFERROR(AVERAGEIFS(REC_Sales[[#All],[v_price]],REC_Sales[[#All],[v_unitID]],"Highgate Hydro #5",REC_Sales[[#All],[v_vintage]],REC_SALES_FCST!BL6),"")</f>
        <v/>
      </c>
      <c r="BM81" s="45" t="str">
        <f>IFERROR(AVERAGEIFS(REC_Sales[[#All],[v_price]],REC_Sales[[#All],[v_unitID]],"Highgate Hydro #5",REC_Sales[[#All],[v_vintage]],REC_SALES_FCST!BM6),"")</f>
        <v/>
      </c>
      <c r="BN81" s="45" t="str">
        <f>IFERROR(AVERAGEIFS(REC_Sales[[#All],[v_price]],REC_Sales[[#All],[v_unitID]],"Highgate Hydro #5",REC_Sales[[#All],[v_vintage]],REC_SALES_FCST!BN6),"")</f>
        <v/>
      </c>
      <c r="BO81" s="45" t="str">
        <f>IFERROR(AVERAGEIFS(REC_Sales[[#All],[v_price]],REC_Sales[[#All],[v_unitID]],"Highgate Hydro #5",REC_Sales[[#All],[v_vintage]],REC_SALES_FCST!BO6),"")</f>
        <v/>
      </c>
      <c r="BP81" s="45" t="str">
        <f>IFERROR(AVERAGEIFS(REC_Sales[[#All],[v_price]],REC_Sales[[#All],[v_unitID]],"Highgate Hydro #5",REC_Sales[[#All],[v_vintage]],REC_SALES_FCST!BP6),"")</f>
        <v/>
      </c>
      <c r="BQ81" s="45" t="str">
        <f>IFERROR(AVERAGEIFS(REC_Sales[[#All],[v_price]],REC_Sales[[#All],[v_unitID]],"Highgate Hydro #5",REC_Sales[[#All],[v_vintage]],REC_SALES_FCST!BQ6),"")</f>
        <v/>
      </c>
      <c r="BR81" s="45" t="str">
        <f>IFERROR(AVERAGEIFS(REC_Sales[[#All],[v_price]],REC_Sales[[#All],[v_unitID]],"Highgate Hydro #5",REC_Sales[[#All],[v_vintage]],REC_SALES_FCST!BR6),"")</f>
        <v/>
      </c>
      <c r="BS81" s="45" t="str">
        <f>IFERROR(AVERAGEIFS(REC_Sales[[#All],[v_price]],REC_Sales[[#All],[v_unitID]],"Highgate Hydro #5",REC_Sales[[#All],[v_vintage]],REC_SALES_FCST!BS6),"")</f>
        <v/>
      </c>
      <c r="BT81" s="45" t="str">
        <f>IFERROR(AVERAGEIFS(REC_Sales[[#All],[v_price]],REC_Sales[[#All],[v_unitID]],"Highgate Hydro #5",REC_Sales[[#All],[v_vintage]],REC_SALES_FCST!BT6),"")</f>
        <v/>
      </c>
      <c r="BU81" s="45" t="str">
        <f>IFERROR(AVERAGEIFS(REC_Sales[[#All],[v_price]],REC_Sales[[#All],[v_unitID]],"Highgate Hydro #5",REC_Sales[[#All],[v_vintage]],REC_SALES_FCST!BU6),"")</f>
        <v/>
      </c>
      <c r="BV81" s="45" t="str">
        <f>IFERROR(AVERAGEIFS(REC_Sales[[#All],[v_price]],REC_Sales[[#All],[v_unitID]],"Highgate Hydro #5",REC_Sales[[#All],[v_vintage]],REC_SALES_FCST!BV6),"")</f>
        <v/>
      </c>
      <c r="BW81" s="45" t="str">
        <f>IFERROR(AVERAGEIFS(REC_Sales[[#All],[v_price]],REC_Sales[[#All],[v_unitID]],"Highgate Hydro #5",REC_Sales[[#All],[v_vintage]],REC_SALES_FCST!BW6),"")</f>
        <v/>
      </c>
      <c r="BX81" s="45" t="str">
        <f>IFERROR(AVERAGEIFS(REC_Sales[[#All],[v_price]],REC_Sales[[#All],[v_unitID]],"Highgate Hydro #5",REC_Sales[[#All],[v_vintage]],REC_SALES_FCST!BX6),"")</f>
        <v/>
      </c>
      <c r="BY81" s="45" t="str">
        <f>IFERROR(AVERAGEIFS(REC_Sales[[#All],[v_price]],REC_Sales[[#All],[v_unitID]],"Highgate Hydro #5",REC_Sales[[#All],[v_vintage]],REC_SALES_FCST!BY6),"")</f>
        <v/>
      </c>
      <c r="BZ81" s="45" t="str">
        <f>IFERROR(AVERAGEIFS(REC_Sales[[#All],[v_price]],REC_Sales[[#All],[v_unitID]],"Highgate Hydro #5",REC_Sales[[#All],[v_vintage]],REC_SALES_FCST!BZ6),"")</f>
        <v/>
      </c>
      <c r="CA81" s="45" t="str">
        <f>IFERROR(AVERAGEIFS(REC_Sales[[#All],[v_price]],REC_Sales[[#All],[v_unitID]],"Highgate Hydro #5",REC_Sales[[#All],[v_vintage]],REC_SALES_FCST!CA6),"")</f>
        <v/>
      </c>
      <c r="CB81" s="45" t="str">
        <f>IFERROR(AVERAGEIFS(REC_Sales[[#All],[v_price]],REC_Sales[[#All],[v_unitID]],"Highgate Hydro #5",REC_Sales[[#All],[v_vintage]],REC_SALES_FCST!CB6),"")</f>
        <v/>
      </c>
      <c r="CC81" s="45" t="str">
        <f>IFERROR(AVERAGEIFS(REC_Sales[[#All],[v_price]],REC_Sales[[#All],[v_unitID]],"Highgate Hydro #5",REC_Sales[[#All],[v_vintage]],REC_SALES_FCST!CC6),"")</f>
        <v/>
      </c>
      <c r="CD81" s="45" t="str">
        <f>IFERROR(AVERAGEIFS(REC_Sales[[#All],[v_price]],REC_Sales[[#All],[v_unitID]],"Highgate Hydro #5",REC_Sales[[#All],[v_vintage]],REC_SALES_FCST!CD6),"")</f>
        <v/>
      </c>
      <c r="CE81" s="45" t="str">
        <f>IFERROR(AVERAGEIFS(REC_Sales[[#All],[v_price]],REC_Sales[[#All],[v_unitID]],"Highgate Hydro #5",REC_Sales[[#All],[v_vintage]],REC_SALES_FCST!CE6),"")</f>
        <v/>
      </c>
      <c r="CF81" s="45" t="str">
        <f>IFERROR(AVERAGEIFS(REC_Sales[[#All],[v_price]],REC_Sales[[#All],[v_unitID]],"Highgate Hydro #5",REC_Sales[[#All],[v_vintage]],REC_SALES_FCST!CF6),"")</f>
        <v/>
      </c>
      <c r="CG81" s="45" t="str">
        <f>IFERROR(AVERAGEIFS(REC_Sales[[#All],[v_price]],REC_Sales[[#All],[v_unitID]],"Highgate Hydro #5",REC_Sales[[#All],[v_vintage]],REC_SALES_FCST!CG6),"")</f>
        <v/>
      </c>
      <c r="CH81" s="45" t="str">
        <f>IFERROR(AVERAGEIFS(REC_Sales[[#All],[v_price]],REC_Sales[[#All],[v_unitID]],"Highgate Hydro #5",REC_Sales[[#All],[v_vintage]],REC_SALES_FCST!CH6),"")</f>
        <v/>
      </c>
      <c r="CI81" s="45" t="str">
        <f>IFERROR(AVERAGEIFS(REC_Sales[[#All],[v_price]],REC_Sales[[#All],[v_unitID]],"Highgate Hydro #5",REC_Sales[[#All],[v_vintage]],REC_SALES_FCST!CI6),"")</f>
        <v/>
      </c>
      <c r="CJ81" s="45" t="str">
        <f>IFERROR(AVERAGEIFS(REC_Sales[[#All],[v_price]],REC_Sales[[#All],[v_unitID]],"Highgate Hydro #5",REC_Sales[[#All],[v_vintage]],REC_SALES_FCST!CJ6),"")</f>
        <v/>
      </c>
      <c r="CK81" s="45" t="str">
        <f>IFERROR(AVERAGEIFS(REC_Sales[[#All],[v_price]],REC_Sales[[#All],[v_unitID]],"Highgate Hydro #5",REC_Sales[[#All],[v_vintage]],REC_SALES_FCST!CK6),"")</f>
        <v/>
      </c>
      <c r="CL81" s="45" t="str">
        <f>IFERROR(AVERAGEIFS(REC_Sales[[#All],[v_price]],REC_Sales[[#All],[v_unitID]],"Highgate Hydro #5",REC_Sales[[#All],[v_vintage]],REC_SALES_FCST!CL6),"")</f>
        <v/>
      </c>
      <c r="CM81" s="45" t="str">
        <f>IFERROR(AVERAGEIFS(REC_Sales[[#All],[v_price]],REC_Sales[[#All],[v_unitID]],"Highgate Hydro #5",REC_Sales[[#All],[v_vintage]],REC_SALES_FCST!CM6),"")</f>
        <v/>
      </c>
      <c r="CN81" s="45" t="str">
        <f>IFERROR(AVERAGEIFS(REC_Sales[[#All],[v_price]],REC_Sales[[#All],[v_unitID]],"Highgate Hydro #5",REC_Sales[[#All],[v_vintage]],REC_SALES_FCST!CN6),"")</f>
        <v/>
      </c>
      <c r="CO81" s="45" t="str">
        <f>IFERROR(AVERAGEIFS(REC_Sales[[#All],[v_price]],REC_Sales[[#All],[v_unitID]],"Highgate Hydro #5",REC_Sales[[#All],[v_vintage]],REC_SALES_FCST!CO6),"")</f>
        <v/>
      </c>
      <c r="CP81" s="45" t="str">
        <f>IFERROR(AVERAGEIFS(REC_Sales[[#All],[v_price]],REC_Sales[[#All],[v_unitID]],"Highgate Hydro #5",REC_Sales[[#All],[v_vintage]],REC_SALES_FCST!CP6),"")</f>
        <v/>
      </c>
      <c r="CQ81" s="45" t="str">
        <f>IFERROR(AVERAGEIFS(REC_Sales[[#All],[v_price]],REC_Sales[[#All],[v_unitID]],"Highgate Hydro #5",REC_Sales[[#All],[v_vintage]],REC_SALES_FCST!CQ6),"")</f>
        <v/>
      </c>
      <c r="CR81" s="45" t="str">
        <f>IFERROR(AVERAGEIFS(REC_Sales[[#All],[v_price]],REC_Sales[[#All],[v_unitID]],"Highgate Hydro #5",REC_Sales[[#All],[v_vintage]],REC_SALES_FCST!CR6),"")</f>
        <v/>
      </c>
      <c r="CS81" s="45" t="str">
        <f>IFERROR(AVERAGEIFS(REC_Sales[[#All],[v_price]],REC_Sales[[#All],[v_unitID]],"Highgate Hydro #5",REC_Sales[[#All],[v_vintage]],REC_SALES_FCST!CS6),"")</f>
        <v/>
      </c>
      <c r="CT81" s="45" t="str">
        <f>IFERROR(AVERAGEIFS(REC_Sales[[#All],[v_price]],REC_Sales[[#All],[v_unitID]],"Highgate Hydro #5",REC_Sales[[#All],[v_vintage]],REC_SALES_FCST!CT6),"")</f>
        <v/>
      </c>
      <c r="CU81" s="45" t="str">
        <f>IFERROR(AVERAGEIFS(REC_Sales[[#All],[v_price]],REC_Sales[[#All],[v_unitID]],"Highgate Hydro #5",REC_Sales[[#All],[v_vintage]],REC_SALES_FCST!CU6),"")</f>
        <v/>
      </c>
      <c r="CV81" s="45" t="str">
        <f>IFERROR(AVERAGEIFS(REC_Sales[[#All],[v_price]],REC_Sales[[#All],[v_unitID]],"Highgate Hydro #5",REC_Sales[[#All],[v_vintage]],REC_SALES_FCST!CV6),"")</f>
        <v/>
      </c>
      <c r="CW81" s="45" t="str">
        <f>IFERROR(AVERAGEIFS(REC_Sales[[#All],[v_price]],REC_Sales[[#All],[v_unitID]],"Highgate Hydro #5",REC_Sales[[#All],[v_vintage]],REC_SALES_FCST!CW6),"")</f>
        <v/>
      </c>
      <c r="CX81" s="45" t="str">
        <f>IFERROR(AVERAGEIFS(REC_Sales[[#All],[v_price]],REC_Sales[[#All],[v_unitID]],"Highgate Hydro #5",REC_Sales[[#All],[v_vintage]],REC_SALES_FCST!CX6),"")</f>
        <v/>
      </c>
      <c r="CY81" s="45" t="str">
        <f>IFERROR(AVERAGEIFS(REC_Sales[[#All],[v_price]],REC_Sales[[#All],[v_unitID]],"Highgate Hydro #5",REC_Sales[[#All],[v_vintage]],REC_SALES_FCST!CY6),"")</f>
        <v/>
      </c>
      <c r="CZ81" s="45" t="str">
        <f>IFERROR(AVERAGEIFS(REC_Sales[[#All],[v_price]],REC_Sales[[#All],[v_unitID]],"Highgate Hydro #5",REC_Sales[[#All],[v_vintage]],REC_SALES_FCST!CZ6),"")</f>
        <v/>
      </c>
      <c r="DA81" s="45" t="str">
        <f>IFERROR(AVERAGEIFS(REC_Sales[[#All],[v_price]],REC_Sales[[#All],[v_unitID]],"Highgate Hydro #5",REC_Sales[[#All],[v_vintage]],REC_SALES_FCST!DA6),"")</f>
        <v/>
      </c>
      <c r="DB81" s="45" t="str">
        <f>IFERROR(AVERAGEIFS(REC_Sales[[#All],[v_price]],REC_Sales[[#All],[v_unitID]],"Highgate Hydro #5",REC_Sales[[#All],[v_vintage]],REC_SALES_FCST!DB6),"")</f>
        <v/>
      </c>
      <c r="DC81" s="45" t="str">
        <f>IFERROR(AVERAGEIFS(REC_Sales[[#All],[v_price]],REC_Sales[[#All],[v_unitID]],"Highgate Hydro #5",REC_Sales[[#All],[v_vintage]],REC_SALES_FCST!DC6),"")</f>
        <v/>
      </c>
      <c r="DD81" s="45" t="str">
        <f>IFERROR(AVERAGEIFS(REC_Sales[[#All],[v_price]],REC_Sales[[#All],[v_unitID]],"Highgate Hydro #5",REC_Sales[[#All],[v_vintage]],REC_SALES_FCST!DD6),"")</f>
        <v/>
      </c>
      <c r="DE81" s="45" t="str">
        <f>IFERROR(AVERAGEIFS(REC_Sales[[#All],[v_price]],REC_Sales[[#All],[v_unitID]],"Highgate Hydro #5",REC_Sales[[#All],[v_vintage]],REC_SALES_FCST!DE6),"")</f>
        <v/>
      </c>
      <c r="DF81" s="45" t="str">
        <f>IFERROR(AVERAGEIFS(REC_Sales[[#All],[v_price]],REC_Sales[[#All],[v_unitID]],"Highgate Hydro #5",REC_Sales[[#All],[v_vintage]],REC_SALES_FCST!DF6),"")</f>
        <v/>
      </c>
      <c r="DG81" s="45" t="str">
        <f>IFERROR(AVERAGEIFS(REC_Sales[[#All],[v_price]],REC_Sales[[#All],[v_unitID]],"Highgate Hydro #5",REC_Sales[[#All],[v_vintage]],REC_SALES_FCST!DG6),"")</f>
        <v/>
      </c>
      <c r="DH81" s="45" t="str">
        <f>IFERROR(AVERAGEIFS(REC_Sales[[#All],[v_price]],REC_Sales[[#All],[v_unitID]],"Highgate Hydro #5",REC_Sales[[#All],[v_vintage]],REC_SALES_FCST!DH6),"")</f>
        <v/>
      </c>
      <c r="DI81" s="45" t="str">
        <f>IFERROR(AVERAGEIFS(REC_Sales[[#All],[v_price]],REC_Sales[[#All],[v_unitID]],"Highgate Hydro #5",REC_Sales[[#All],[v_vintage]],REC_SALES_FCST!DI6),"")</f>
        <v/>
      </c>
      <c r="DJ81" s="45" t="str">
        <f>IFERROR(AVERAGEIFS(REC_Sales[[#All],[v_price]],REC_Sales[[#All],[v_unitID]],"Highgate Hydro #5",REC_Sales[[#All],[v_vintage]],REC_SALES_FCST!DJ6),"")</f>
        <v/>
      </c>
      <c r="DK81" s="45" t="str">
        <f>IFERROR(AVERAGEIFS(REC_Sales[[#All],[v_price]],REC_Sales[[#All],[v_unitID]],"Highgate Hydro #5",REC_Sales[[#All],[v_vintage]],REC_SALES_FCST!DK6),"")</f>
        <v/>
      </c>
      <c r="DL81" s="45" t="str">
        <f>IFERROR(AVERAGEIFS(REC_Sales[[#All],[v_price]],REC_Sales[[#All],[v_unitID]],"Highgate Hydro #5",REC_Sales[[#All],[v_vintage]],REC_SALES_FCST!DL6),"")</f>
        <v/>
      </c>
      <c r="DM81" s="45" t="str">
        <f>IFERROR(AVERAGEIFS(REC_Sales[[#All],[v_price]],REC_Sales[[#All],[v_unitID]],"Highgate Hydro #5",REC_Sales[[#All],[v_vintage]],REC_SALES_FCST!DM6),"")</f>
        <v/>
      </c>
      <c r="DN81" s="45" t="str">
        <f>IFERROR(AVERAGEIFS(REC_Sales[[#All],[v_price]],REC_Sales[[#All],[v_unitID]],"Highgate Hydro #5",REC_Sales[[#All],[v_vintage]],REC_SALES_FCST!DN6),"")</f>
        <v/>
      </c>
      <c r="DO81" s="45" t="str">
        <f>IFERROR(AVERAGEIFS(REC_Sales[[#All],[v_price]],REC_Sales[[#All],[v_unitID]],"Highgate Hydro #5",REC_Sales[[#All],[v_vintage]],REC_SALES_FCST!DO6),"")</f>
        <v/>
      </c>
      <c r="DP81" s="45" t="str">
        <f>IFERROR(AVERAGEIFS(REC_Sales[[#All],[v_price]],REC_Sales[[#All],[v_unitID]],"Highgate Hydro #5",REC_Sales[[#All],[v_vintage]],REC_SALES_FCST!DP6),"")</f>
        <v/>
      </c>
      <c r="DQ81" s="45" t="str">
        <f>IFERROR(AVERAGEIFS(REC_Sales[[#All],[v_price]],REC_Sales[[#All],[v_unitID]],"Highgate Hydro #5",REC_Sales[[#All],[v_vintage]],REC_SALES_FCST!DQ6),"")</f>
        <v/>
      </c>
      <c r="DR81" s="45" t="str">
        <f>IFERROR(AVERAGEIFS(REC_Sales[[#All],[v_price]],REC_Sales[[#All],[v_unitID]],"Highgate Hydro #5",REC_Sales[[#All],[v_vintage]],REC_SALES_FCST!DR6),"")</f>
        <v/>
      </c>
      <c r="DS81" s="45" t="str">
        <f>IFERROR(AVERAGEIFS(REC_Sales[[#All],[v_price]],REC_Sales[[#All],[v_unitID]],"Highgate Hydro #5",REC_Sales[[#All],[v_vintage]],REC_SALES_FCST!DS6),"")</f>
        <v/>
      </c>
      <c r="DT81" s="45" t="str">
        <f>IFERROR(AVERAGEIFS(REC_Sales[[#All],[v_price]],REC_Sales[[#All],[v_unitID]],"Highgate Hydro #5",REC_Sales[[#All],[v_vintage]],REC_SALES_FCST!DT6),"")</f>
        <v/>
      </c>
      <c r="DU81" s="45" t="str">
        <f>IFERROR(AVERAGEIFS(REC_Sales[[#All],[v_price]],REC_Sales[[#All],[v_unitID]],"Highgate Hydro #5",REC_Sales[[#All],[v_vintage]],REC_SALES_FCST!DU6),"")</f>
        <v/>
      </c>
      <c r="DV81" s="45" t="str">
        <f>IFERROR(AVERAGEIFS(REC_Sales[[#All],[v_price]],REC_Sales[[#All],[v_unitID]],"Highgate Hydro #5",REC_Sales[[#All],[v_vintage]],REC_SALES_FCST!DV6),"")</f>
        <v/>
      </c>
      <c r="DW81" s="45" t="str">
        <f>IFERROR(AVERAGEIFS(REC_Sales[[#All],[v_price]],REC_Sales[[#All],[v_unitID]],"Highgate Hydro #5",REC_Sales[[#All],[v_vintage]],REC_SALES_FCST!DW6),"")</f>
        <v/>
      </c>
      <c r="DX81" s="45" t="str">
        <f>IFERROR(AVERAGEIFS(REC_Sales[[#All],[v_price]],REC_Sales[[#All],[v_unitID]],"Highgate Hydro #5",REC_Sales[[#All],[v_vintage]],REC_SALES_FCST!DX6),"")</f>
        <v/>
      </c>
      <c r="DY81" s="45" t="str">
        <f>IFERROR(AVERAGEIFS(REC_Sales[[#All],[v_price]],REC_Sales[[#All],[v_unitID]],"Highgate Hydro #5",REC_Sales[[#All],[v_vintage]],REC_SALES_FCST!DY6),"")</f>
        <v/>
      </c>
      <c r="DZ81" s="45" t="str">
        <f>IFERROR(AVERAGEIFS(REC_Sales[[#All],[v_price]],REC_Sales[[#All],[v_unitID]],"Highgate Hydro #5",REC_Sales[[#All],[v_vintage]],REC_SALES_FCST!DZ6),"")</f>
        <v/>
      </c>
      <c r="EA81" s="45" t="str">
        <f>IFERROR(AVERAGEIFS(REC_Sales[[#All],[v_price]],REC_Sales[[#All],[v_unitID]],"Highgate Hydro #5",REC_Sales[[#All],[v_vintage]],REC_SALES_FCST!EA6),"")</f>
        <v/>
      </c>
      <c r="EB81" s="45" t="str">
        <f>IFERROR(AVERAGEIFS(REC_Sales[[#All],[v_price]],REC_Sales[[#All],[v_unitID]],"Highgate Hydro #5",REC_Sales[[#All],[v_vintage]],REC_SALES_FCST!EB6),"")</f>
        <v/>
      </c>
      <c r="EC81" s="45" t="str">
        <f>IFERROR(AVERAGEIFS(REC_Sales[[#All],[v_price]],REC_Sales[[#All],[v_unitID]],"Highgate Hydro #5",REC_Sales[[#All],[v_vintage]],REC_SALES_FCST!EC6),"")</f>
        <v/>
      </c>
      <c r="ED81" s="45" t="str">
        <f>IFERROR(AVERAGEIFS(REC_Sales[[#All],[v_price]],REC_Sales[[#All],[v_unitID]],"Highgate Hydro #5",REC_Sales[[#All],[v_vintage]],REC_SALES_FCST!ED6),"")</f>
        <v/>
      </c>
      <c r="EE81" s="45" t="str">
        <f>IFERROR(AVERAGEIFS(REC_Sales[[#All],[v_price]],REC_Sales[[#All],[v_unitID]],"Highgate Hydro #5",REC_Sales[[#All],[v_vintage]],REC_SALES_FCST!EE6),"")</f>
        <v/>
      </c>
      <c r="EF81" s="45" t="str">
        <f>IFERROR(AVERAGEIFS(REC_Sales[[#All],[v_price]],REC_Sales[[#All],[v_unitID]],"Highgate Hydro #5",REC_Sales[[#All],[v_vintage]],REC_SALES_FCST!EF6),"")</f>
        <v/>
      </c>
      <c r="EG81" s="45" t="str">
        <f>IFERROR(AVERAGEIFS(REC_Sales[[#All],[v_price]],REC_Sales[[#All],[v_unitID]],"Highgate Hydro #5",REC_Sales[[#All],[v_vintage]],REC_SALES_FCST!EG6),"")</f>
        <v/>
      </c>
      <c r="EH81" s="45" t="str">
        <f>IFERROR(AVERAGEIFS(REC_Sales[[#All],[v_price]],REC_Sales[[#All],[v_unitID]],"Highgate Hydro #5",REC_Sales[[#All],[v_vintage]],REC_SALES_FCST!EH6),"")</f>
        <v/>
      </c>
      <c r="EI81" s="45" t="str">
        <f>IFERROR(AVERAGEIFS(REC_Sales[[#All],[v_price]],REC_Sales[[#All],[v_unitID]],"Highgate Hydro #5",REC_Sales[[#All],[v_vintage]],REC_SALES_FCST!EI6),"")</f>
        <v/>
      </c>
      <c r="EJ81" s="45" t="str">
        <f>IFERROR(AVERAGEIFS(REC_Sales[[#All],[v_price]],REC_Sales[[#All],[v_unitID]],"Highgate Hydro #5",REC_Sales[[#All],[v_vintage]],REC_SALES_FCST!EJ6),"")</f>
        <v/>
      </c>
      <c r="EK81" s="45" t="str">
        <f>IFERROR(AVERAGEIFS(REC_Sales[[#All],[v_price]],REC_Sales[[#All],[v_unitID]],"Highgate Hydro #5",REC_Sales[[#All],[v_vintage]],REC_SALES_FCST!EK6),"")</f>
        <v/>
      </c>
      <c r="EL81" s="45" t="str">
        <f>IFERROR(AVERAGEIFS(REC_Sales[[#All],[v_price]],REC_Sales[[#All],[v_unitID]],"Highgate Hydro #5",REC_Sales[[#All],[v_vintage]],REC_SALES_FCST!EL6),"")</f>
        <v/>
      </c>
      <c r="EM81" s="45" t="str">
        <f>IFERROR(AVERAGEIFS(REC_Sales[[#All],[v_price]],REC_Sales[[#All],[v_unitID]],"Highgate Hydro #5",REC_Sales[[#All],[v_vintage]],REC_SALES_FCST!EM6),"")</f>
        <v/>
      </c>
      <c r="EN81" s="45" t="str">
        <f>IFERROR(AVERAGEIFS(REC_Sales[[#All],[v_price]],REC_Sales[[#All],[v_unitID]],"Highgate Hydro #5",REC_Sales[[#All],[v_vintage]],REC_SALES_FCST!EN6),"")</f>
        <v/>
      </c>
      <c r="EO81" s="45" t="str">
        <f>IFERROR(AVERAGEIFS(REC_Sales[[#All],[v_price]],REC_Sales[[#All],[v_unitID]],"Highgate Hydro #5",REC_Sales[[#All],[v_vintage]],REC_SALES_FCST!EO6),"")</f>
        <v/>
      </c>
      <c r="EP81" s="45" t="str">
        <f>IFERROR(AVERAGEIFS(REC_Sales[[#All],[v_price]],REC_Sales[[#All],[v_unitID]],"Highgate Hydro #5",REC_Sales[[#All],[v_vintage]],REC_SALES_FCST!EP6),"")</f>
        <v/>
      </c>
      <c r="EQ81" s="45" t="str">
        <f>IFERROR(AVERAGEIFS(REC_Sales[[#All],[v_price]],REC_Sales[[#All],[v_unitID]],"Highgate Hydro #5",REC_Sales[[#All],[v_vintage]],REC_SALES_FCST!EQ6),"")</f>
        <v/>
      </c>
      <c r="ER81" s="45" t="str">
        <f>IFERROR(AVERAGEIFS(REC_Sales[[#All],[v_price]],REC_Sales[[#All],[v_unitID]],"Highgate Hydro #5",REC_Sales[[#All],[v_vintage]],REC_SALES_FCST!ER6),"")</f>
        <v/>
      </c>
      <c r="ES81" s="45" t="str">
        <f>IFERROR(AVERAGEIFS(REC_Sales[[#All],[v_price]],REC_Sales[[#All],[v_unitID]],"Highgate Hydro #5",REC_Sales[[#All],[v_vintage]],REC_SALES_FCST!ES6),"")</f>
        <v/>
      </c>
      <c r="ET81" s="45" t="str">
        <f>IFERROR(AVERAGEIFS(REC_Sales[[#All],[v_price]],REC_Sales[[#All],[v_unitID]],"Highgate Hydro #5",REC_Sales[[#All],[v_vintage]],REC_SALES_FCST!ET6),"")</f>
        <v/>
      </c>
      <c r="EU81" s="45" t="str">
        <f>IFERROR(AVERAGEIFS(REC_Sales[[#All],[v_price]],REC_Sales[[#All],[v_unitID]],"Highgate Hydro #5",REC_Sales[[#All],[v_vintage]],REC_SALES_FCST!EU6),"")</f>
        <v/>
      </c>
      <c r="EV81" s="45" t="str">
        <f>IFERROR(AVERAGEIFS(REC_Sales[[#All],[v_price]],REC_Sales[[#All],[v_unitID]],"Highgate Hydro #5",REC_Sales[[#All],[v_vintage]],REC_SALES_FCST!EV6),"")</f>
        <v/>
      </c>
      <c r="EW81" s="45" t="str">
        <f>IFERROR(AVERAGEIFS(REC_Sales[[#All],[v_price]],REC_Sales[[#All],[v_unitID]],"Highgate Hydro #5",REC_Sales[[#All],[v_vintage]],REC_SALES_FCST!EW6),"")</f>
        <v/>
      </c>
      <c r="EX81" s="45" t="str">
        <f>IFERROR(AVERAGEIFS(REC_Sales[[#All],[v_price]],REC_Sales[[#All],[v_unitID]],"Highgate Hydro #5",REC_Sales[[#All],[v_vintage]],REC_SALES_FCST!EX6),"")</f>
        <v/>
      </c>
      <c r="EY81" s="45" t="str">
        <f>IFERROR(AVERAGEIFS(REC_Sales[[#All],[v_price]],REC_Sales[[#All],[v_unitID]],"Highgate Hydro #5",REC_Sales[[#All],[v_vintage]],REC_SALES_FCST!EY6),"")</f>
        <v/>
      </c>
      <c r="EZ81" s="45" t="str">
        <f>IFERROR(AVERAGEIFS(REC_Sales[[#All],[v_price]],REC_Sales[[#All],[v_unitID]],"Highgate Hydro #5",REC_Sales[[#All],[v_vintage]],REC_SALES_FCST!EZ6),"")</f>
        <v/>
      </c>
      <c r="FA81" s="45" t="str">
        <f>IFERROR(AVERAGEIFS(REC_Sales[[#All],[v_price]],REC_Sales[[#All],[v_unitID]],"Highgate Hydro #5",REC_Sales[[#All],[v_vintage]],REC_SALES_FCST!FA6),"")</f>
        <v/>
      </c>
      <c r="FB81" s="45" t="str">
        <f>IFERROR(AVERAGEIFS(REC_Sales[[#All],[v_price]],REC_Sales[[#All],[v_unitID]],"Highgate Hydro #5",REC_Sales[[#All],[v_vintage]],REC_SALES_FCST!FB6),"")</f>
        <v/>
      </c>
      <c r="FC81" s="45" t="str">
        <f>IFERROR(AVERAGEIFS(REC_Sales[[#All],[v_price]],REC_Sales[[#All],[v_unitID]],"Highgate Hydro #5",REC_Sales[[#All],[v_vintage]],REC_SALES_FCST!FC6),"")</f>
        <v/>
      </c>
      <c r="FD81" s="45" t="str">
        <f>IFERROR(AVERAGEIFS(REC_Sales[[#All],[v_price]],REC_Sales[[#All],[v_unitID]],"Highgate Hydro #5",REC_Sales[[#All],[v_vintage]],REC_SALES_FCST!FD6),"")</f>
        <v/>
      </c>
      <c r="FE81" s="45" t="str">
        <f>IFERROR(AVERAGEIFS(REC_Sales[[#All],[v_price]],REC_Sales[[#All],[v_unitID]],"Highgate Hydro #5",REC_Sales[[#All],[v_vintage]],REC_SALES_FCST!FE6),"")</f>
        <v/>
      </c>
      <c r="FF81" s="45" t="str">
        <f>IFERROR(AVERAGEIFS(REC_Sales[[#All],[v_price]],REC_Sales[[#All],[v_unitID]],"Highgate Hydro #5",REC_Sales[[#All],[v_vintage]],REC_SALES_FCST!FF6),"")</f>
        <v/>
      </c>
      <c r="FG81" s="45" t="str">
        <f>IFERROR(AVERAGEIFS(REC_Sales[[#All],[v_price]],REC_Sales[[#All],[v_unitID]],"Highgate Hydro #5",REC_Sales[[#All],[v_vintage]],REC_SALES_FCST!FG6),"")</f>
        <v/>
      </c>
      <c r="FH81" s="45" t="str">
        <f>IFERROR(AVERAGEIFS(REC_Sales[[#All],[v_price]],REC_Sales[[#All],[v_unitID]],"Highgate Hydro #5",REC_Sales[[#All],[v_vintage]],REC_SALES_FCST!FH6),"")</f>
        <v/>
      </c>
      <c r="FI81" s="45" t="str">
        <f>IFERROR(AVERAGEIFS(REC_Sales[[#All],[v_price]],REC_Sales[[#All],[v_unitID]],"Highgate Hydro #5",REC_Sales[[#All],[v_vintage]],REC_SALES_FCST!FI6),"")</f>
        <v/>
      </c>
      <c r="FJ81" s="45" t="str">
        <f>IFERROR(AVERAGEIFS(REC_Sales[[#All],[v_price]],REC_Sales[[#All],[v_unitID]],"Highgate Hydro #5",REC_Sales[[#All],[v_vintage]],REC_SALES_FCST!FJ6),"")</f>
        <v/>
      </c>
      <c r="FK81" s="45" t="str">
        <f>IFERROR(AVERAGEIFS(REC_Sales[[#All],[v_price]],REC_Sales[[#All],[v_unitID]],"Highgate Hydro #5",REC_Sales[[#All],[v_vintage]],REC_SALES_FCST!FK6),"")</f>
        <v/>
      </c>
      <c r="FL81" s="45" t="str">
        <f>IFERROR(AVERAGEIFS(REC_Sales[[#All],[v_price]],REC_Sales[[#All],[v_unitID]],"Highgate Hydro #5",REC_Sales[[#All],[v_vintage]],REC_SALES_FCST!FL6),"")</f>
        <v/>
      </c>
      <c r="FM81" s="45" t="str">
        <f>IFERROR(AVERAGEIFS(REC_Sales[[#All],[v_price]],REC_Sales[[#All],[v_unitID]],"Highgate Hydro #5",REC_Sales[[#All],[v_vintage]],REC_SALES_FCST!FM6),"")</f>
        <v/>
      </c>
      <c r="FN81" s="45" t="str">
        <f>IFERROR(AVERAGEIFS(REC_Sales[[#All],[v_price]],REC_Sales[[#All],[v_unitID]],"Highgate Hydro #5",REC_Sales[[#All],[v_vintage]],REC_SALES_FCST!FN6),"")</f>
        <v/>
      </c>
      <c r="FO81" s="45" t="str">
        <f>IFERROR(AVERAGEIFS(REC_Sales[[#All],[v_price]],REC_Sales[[#All],[v_unitID]],"Highgate Hydro #5",REC_Sales[[#All],[v_vintage]],REC_SALES_FCST!FO6),"")</f>
        <v/>
      </c>
      <c r="FP81" s="45" t="str">
        <f>IFERROR(AVERAGEIFS(REC_Sales[[#All],[v_price]],REC_Sales[[#All],[v_unitID]],"Highgate Hydro #5",REC_Sales[[#All],[v_vintage]],REC_SALES_FCST!FP6),"")</f>
        <v/>
      </c>
      <c r="FQ81" s="45" t="str">
        <f>IFERROR(AVERAGEIFS(REC_Sales[[#All],[v_price]],REC_Sales[[#All],[v_unitID]],"Highgate Hydro #5",REC_Sales[[#All],[v_vintage]],REC_SALES_FCST!FQ6),"")</f>
        <v/>
      </c>
      <c r="FR81" s="45" t="str">
        <f>IFERROR(AVERAGEIFS(REC_Sales[[#All],[v_price]],REC_Sales[[#All],[v_unitID]],"Highgate Hydro #5",REC_Sales[[#All],[v_vintage]],REC_SALES_FCST!FR6),"")</f>
        <v/>
      </c>
      <c r="FS81" s="45" t="str">
        <f>IFERROR(AVERAGEIFS(REC_Sales[[#All],[v_price]],REC_Sales[[#All],[v_unitID]],"Highgate Hydro #5",REC_Sales[[#All],[v_vintage]],REC_SALES_FCST!FS6),"")</f>
        <v/>
      </c>
      <c r="FT81" s="45" t="str">
        <f>IFERROR(AVERAGEIFS(REC_Sales[[#All],[v_price]],REC_Sales[[#All],[v_unitID]],"Highgate Hydro #5",REC_Sales[[#All],[v_vintage]],REC_SALES_FCST!FT6),"")</f>
        <v/>
      </c>
      <c r="FU81" s="45" t="str">
        <f>IFERROR(AVERAGEIFS(REC_Sales[[#All],[v_price]],REC_Sales[[#All],[v_unitID]],"Highgate Hydro #5",REC_Sales[[#All],[v_vintage]],REC_SALES_FCST!FU6),"")</f>
        <v/>
      </c>
      <c r="FV81" s="45" t="str">
        <f>IFERROR(AVERAGEIFS(REC_Sales[[#All],[v_price]],REC_Sales[[#All],[v_unitID]],"Highgate Hydro #5",REC_Sales[[#All],[v_vintage]],REC_SALES_FCST!FV6),"")</f>
        <v/>
      </c>
      <c r="FW81" s="45" t="str">
        <f>IFERROR(AVERAGEIFS(REC_Sales[[#All],[v_price]],REC_Sales[[#All],[v_unitID]],"Highgate Hydro #5",REC_Sales[[#All],[v_vintage]],REC_SALES_FCST!FW6),"")</f>
        <v/>
      </c>
      <c r="FX81" s="45" t="str">
        <f>IFERROR(AVERAGEIFS(REC_Sales[[#All],[v_price]],REC_Sales[[#All],[v_unitID]],"Highgate Hydro #5",REC_Sales[[#All],[v_vintage]],REC_SALES_FCST!FX6),"")</f>
        <v/>
      </c>
      <c r="FY81" s="45" t="str">
        <f>IFERROR(AVERAGEIFS(REC_Sales[[#All],[v_price]],REC_Sales[[#All],[v_unitID]],"Highgate Hydro #5",REC_Sales[[#All],[v_vintage]],REC_SALES_FCST!FY6),"")</f>
        <v/>
      </c>
      <c r="FZ81" s="45" t="str">
        <f>IFERROR(AVERAGEIFS(REC_Sales[[#All],[v_price]],REC_Sales[[#All],[v_unitID]],"Highgate Hydro #5",REC_Sales[[#All],[v_vintage]],REC_SALES_FCST!FZ6),"")</f>
        <v/>
      </c>
      <c r="GA81" s="45" t="str">
        <f>IFERROR(AVERAGEIFS(REC_Sales[[#All],[v_price]],REC_Sales[[#All],[v_unitID]],"Highgate Hydro #5",REC_Sales[[#All],[v_vintage]],REC_SALES_FCST!GA6),"")</f>
        <v/>
      </c>
      <c r="GB81" s="45" t="str">
        <f>IFERROR(AVERAGEIFS(REC_Sales[[#All],[v_price]],REC_Sales[[#All],[v_unitID]],"Highgate Hydro #5",REC_Sales[[#All],[v_vintage]],REC_SALES_FCST!GB6),"")</f>
        <v/>
      </c>
      <c r="GC81" s="45" t="str">
        <f>IFERROR(AVERAGEIFS(REC_Sales[[#All],[v_price]],REC_Sales[[#All],[v_unitID]],"Highgate Hydro #5",REC_Sales[[#All],[v_vintage]],REC_SALES_FCST!GC6),"")</f>
        <v/>
      </c>
      <c r="GD81" s="45" t="str">
        <f>IFERROR(AVERAGEIFS(REC_Sales[[#All],[v_price]],REC_Sales[[#All],[v_unitID]],"Highgate Hydro #5",REC_Sales[[#All],[v_vintage]],REC_SALES_FCST!GD6),"")</f>
        <v/>
      </c>
      <c r="GE81" s="45" t="str">
        <f>IFERROR(AVERAGEIFS(REC_Sales[[#All],[v_price]],REC_Sales[[#All],[v_unitID]],"Highgate Hydro #5",REC_Sales[[#All],[v_vintage]],REC_SALES_FCST!GE6),"")</f>
        <v/>
      </c>
      <c r="GF81" s="45" t="str">
        <f>IFERROR(AVERAGEIFS(REC_Sales[[#All],[v_price]],REC_Sales[[#All],[v_unitID]],"Highgate Hydro #5",REC_Sales[[#All],[v_vintage]],REC_SALES_FCST!GF6),"")</f>
        <v/>
      </c>
      <c r="GG81" s="45" t="str">
        <f>IFERROR(AVERAGEIFS(REC_Sales[[#All],[v_price]],REC_Sales[[#All],[v_unitID]],"Highgate Hydro #5",REC_Sales[[#All],[v_vintage]],REC_SALES_FCST!GG6),"")</f>
        <v/>
      </c>
      <c r="GH81" s="45" t="str">
        <f>IFERROR(AVERAGEIFS(REC_Sales[[#All],[v_price]],REC_Sales[[#All],[v_unitID]],"Highgate Hydro #5",REC_Sales[[#All],[v_vintage]],REC_SALES_FCST!GH6),"")</f>
        <v/>
      </c>
      <c r="GI81" s="45" t="str">
        <f>IFERROR(AVERAGEIFS(REC_Sales[[#All],[v_price]],REC_Sales[[#All],[v_unitID]],"Highgate Hydro #5",REC_Sales[[#All],[v_vintage]],REC_SALES_FCST!GI6),"")</f>
        <v/>
      </c>
      <c r="GJ81" s="45" t="str">
        <f>IFERROR(AVERAGEIFS(REC_Sales[[#All],[v_price]],REC_Sales[[#All],[v_unitID]],"Highgate Hydro #5",REC_Sales[[#All],[v_vintage]],REC_SALES_FCST!GJ6),"")</f>
        <v/>
      </c>
      <c r="GK81" s="45" t="str">
        <f>IFERROR(AVERAGEIFS(REC_Sales[[#All],[v_price]],REC_Sales[[#All],[v_unitID]],"Highgate Hydro #5",REC_Sales[[#All],[v_vintage]],REC_SALES_FCST!GK6),"")</f>
        <v/>
      </c>
      <c r="GL81" s="45" t="str">
        <f>IFERROR(AVERAGEIFS(REC_Sales[[#All],[v_price]],REC_Sales[[#All],[v_unitID]],"Highgate Hydro #5",REC_Sales[[#All],[v_vintage]],REC_SALES_FCST!GL6),"")</f>
        <v/>
      </c>
      <c r="GM81" s="45" t="str">
        <f>IFERROR(AVERAGEIFS(REC_Sales[[#All],[v_price]],REC_Sales[[#All],[v_unitID]],"Highgate Hydro #5",REC_Sales[[#All],[v_vintage]],REC_SALES_FCST!GM6),"")</f>
        <v/>
      </c>
      <c r="GN81" s="45" t="str">
        <f>IFERROR(AVERAGEIFS(REC_Sales[[#All],[v_price]],REC_Sales[[#All],[v_unitID]],"Highgate Hydro #5",REC_Sales[[#All],[v_vintage]],REC_SALES_FCST!GN6),"")</f>
        <v/>
      </c>
      <c r="GO81" s="45" t="str">
        <f>IFERROR(AVERAGEIFS(REC_Sales[[#All],[v_price]],REC_Sales[[#All],[v_unitID]],"Highgate Hydro #5",REC_Sales[[#All],[v_vintage]],REC_SALES_FCST!GO6),"")</f>
        <v/>
      </c>
      <c r="GP81" s="45" t="str">
        <f>IFERROR(AVERAGEIFS(REC_Sales[[#All],[v_price]],REC_Sales[[#All],[v_unitID]],"Highgate Hydro #5",REC_Sales[[#All],[v_vintage]],REC_SALES_FCST!GP6),"")</f>
        <v/>
      </c>
      <c r="GQ81" s="45" t="str">
        <f>IFERROR(AVERAGEIFS(REC_Sales[[#All],[v_price]],REC_Sales[[#All],[v_unitID]],"Highgate Hydro #5",REC_Sales[[#All],[v_vintage]],REC_SALES_FCST!GQ6),"")</f>
        <v/>
      </c>
      <c r="GR81" s="45" t="str">
        <f>IFERROR(AVERAGEIFS(REC_Sales[[#All],[v_price]],REC_Sales[[#All],[v_unitID]],"Highgate Hydro #5",REC_Sales[[#All],[v_vintage]],REC_SALES_FCST!GR6),"")</f>
        <v/>
      </c>
      <c r="GS81" s="45" t="str">
        <f>IFERROR(AVERAGEIFS(REC_Sales[[#All],[v_price]],REC_Sales[[#All],[v_unitID]],"Highgate Hydro #5",REC_Sales[[#All],[v_vintage]],REC_SALES_FCST!GS6),"")</f>
        <v/>
      </c>
      <c r="GT81" s="45" t="str">
        <f>IFERROR(AVERAGEIFS(REC_Sales[[#All],[v_price]],REC_Sales[[#All],[v_unitID]],"Highgate Hydro #5",REC_Sales[[#All],[v_vintage]],REC_SALES_FCST!GT6),"")</f>
        <v/>
      </c>
      <c r="GU81" s="45" t="str">
        <f>IFERROR(AVERAGEIFS(REC_Sales[[#All],[v_price]],REC_Sales[[#All],[v_unitID]],"Highgate Hydro #5",REC_Sales[[#All],[v_vintage]],REC_SALES_FCST!GU6),"")</f>
        <v/>
      </c>
      <c r="GV81" s="45" t="str">
        <f>IFERROR(AVERAGEIFS(REC_Sales[[#All],[v_price]],REC_Sales[[#All],[v_unitID]],"Highgate Hydro #5",REC_Sales[[#All],[v_vintage]],REC_SALES_FCST!GV6),"")</f>
        <v/>
      </c>
      <c r="GW81" s="45" t="str">
        <f>IFERROR(AVERAGEIFS(REC_Sales[[#All],[v_price]],REC_Sales[[#All],[v_unitID]],"Highgate Hydro #5",REC_Sales[[#All],[v_vintage]],REC_SALES_FCST!GW6),"")</f>
        <v/>
      </c>
      <c r="GX81" s="45" t="str">
        <f>IFERROR(AVERAGEIFS(REC_Sales[[#All],[v_price]],REC_Sales[[#All],[v_unitID]],"Highgate Hydro #5",REC_Sales[[#All],[v_vintage]],REC_SALES_FCST!GX6),"")</f>
        <v/>
      </c>
      <c r="GY81" s="45" t="str">
        <f>IFERROR(AVERAGEIFS(REC_Sales[[#All],[v_price]],REC_Sales[[#All],[v_unitID]],"Highgate Hydro #5",REC_Sales[[#All],[v_vintage]],REC_SALES_FCST!GY6),"")</f>
        <v/>
      </c>
      <c r="GZ81" s="45" t="str">
        <f>IFERROR(AVERAGEIFS(REC_Sales[[#All],[v_price]],REC_Sales[[#All],[v_unitID]],"Highgate Hydro #5",REC_Sales[[#All],[v_vintage]],REC_SALES_FCST!GZ6),"")</f>
        <v/>
      </c>
      <c r="HA81" s="45" t="str">
        <f>IFERROR(AVERAGEIFS(REC_Sales[[#All],[v_price]],REC_Sales[[#All],[v_unitID]],"Highgate Hydro #5",REC_Sales[[#All],[v_vintage]],REC_SALES_FCST!HA6),"")</f>
        <v/>
      </c>
      <c r="HB81" s="45" t="str">
        <f>IFERROR(AVERAGEIFS(REC_Sales[[#All],[v_price]],REC_Sales[[#All],[v_unitID]],"Highgate Hydro #5",REC_Sales[[#All],[v_vintage]],REC_SALES_FCST!HB6),"")</f>
        <v/>
      </c>
      <c r="HC81" s="45" t="str">
        <f>IFERROR(AVERAGEIFS(REC_Sales[[#All],[v_price]],REC_Sales[[#All],[v_unitID]],"Highgate Hydro #5",REC_Sales[[#All],[v_vintage]],REC_SALES_FCST!HC6),"")</f>
        <v/>
      </c>
      <c r="HD81" s="45" t="str">
        <f>IFERROR(AVERAGEIFS(REC_Sales[[#All],[v_price]],REC_Sales[[#All],[v_unitID]],"Highgate Hydro #5",REC_Sales[[#All],[v_vintage]],REC_SALES_FCST!HD6),"")</f>
        <v/>
      </c>
      <c r="HE81" s="45" t="str">
        <f>IFERROR(AVERAGEIFS(REC_Sales[[#All],[v_price]],REC_Sales[[#All],[v_unitID]],"Highgate Hydro #5",REC_Sales[[#All],[v_vintage]],REC_SALES_FCST!HE6),"")</f>
        <v/>
      </c>
      <c r="HF81" s="45" t="str">
        <f>IFERROR(AVERAGEIFS(REC_Sales[[#All],[v_price]],REC_Sales[[#All],[v_unitID]],"Highgate Hydro #5",REC_Sales[[#All],[v_vintage]],REC_SALES_FCST!HF6),"")</f>
        <v/>
      </c>
      <c r="HG81" s="45" t="str">
        <f>IFERROR(AVERAGEIFS(REC_Sales[[#All],[v_price]],REC_Sales[[#All],[v_unitID]],"Highgate Hydro #5",REC_Sales[[#All],[v_vintage]],REC_SALES_FCST!HG6),"")</f>
        <v/>
      </c>
      <c r="HH81" s="45" t="str">
        <f>IFERROR(AVERAGEIFS(REC_Sales[[#All],[v_price]],REC_Sales[[#All],[v_unitID]],"Highgate Hydro #5",REC_Sales[[#All],[v_vintage]],REC_SALES_FCST!HH6),"")</f>
        <v/>
      </c>
      <c r="HI81" s="45" t="str">
        <f>IFERROR(AVERAGEIFS(REC_Sales[[#All],[v_price]],REC_Sales[[#All],[v_unitID]],"Highgate Hydro #5",REC_Sales[[#All],[v_vintage]],REC_SALES_FCST!HI6),"")</f>
        <v/>
      </c>
      <c r="HJ81" s="45" t="str">
        <f>IFERROR(AVERAGEIFS(REC_Sales[[#All],[v_price]],REC_Sales[[#All],[v_unitID]],"Highgate Hydro #5",REC_Sales[[#All],[v_vintage]],REC_SALES_FCST!HJ6),"")</f>
        <v/>
      </c>
      <c r="HK81" s="45" t="str">
        <f>IFERROR(AVERAGEIFS(REC_Sales[[#All],[v_price]],REC_Sales[[#All],[v_unitID]],"Highgate Hydro #5",REC_Sales[[#All],[v_vintage]],REC_SALES_FCST!HK6),"")</f>
        <v/>
      </c>
      <c r="HL81" s="45" t="str">
        <f>IFERROR(AVERAGEIFS(REC_Sales[[#All],[v_price]],REC_Sales[[#All],[v_unitID]],"Highgate Hydro #5",REC_Sales[[#All],[v_vintage]],REC_SALES_FCST!HL6),"")</f>
        <v/>
      </c>
      <c r="HM81" s="45" t="str">
        <f>IFERROR(AVERAGEIFS(REC_Sales[[#All],[v_price]],REC_Sales[[#All],[v_unitID]],"Highgate Hydro #5",REC_Sales[[#All],[v_vintage]],REC_SALES_FCST!HM6),"")</f>
        <v/>
      </c>
      <c r="HN81" s="45" t="str">
        <f>IFERROR(AVERAGEIFS(REC_Sales[[#All],[v_price]],REC_Sales[[#All],[v_unitID]],"Highgate Hydro #5",REC_Sales[[#All],[v_vintage]],REC_SALES_FCST!HN6),"")</f>
        <v/>
      </c>
      <c r="HO81" s="45" t="str">
        <f>IFERROR(AVERAGEIFS(REC_Sales[[#All],[v_price]],REC_Sales[[#All],[v_unitID]],"Highgate Hydro #5",REC_Sales[[#All],[v_vintage]],REC_SALES_FCST!HO6),"")</f>
        <v/>
      </c>
      <c r="HP81" s="45" t="str">
        <f>IFERROR(AVERAGEIFS(REC_Sales[[#All],[v_price]],REC_Sales[[#All],[v_unitID]],"Highgate Hydro #5",REC_Sales[[#All],[v_vintage]],REC_SALES_FCST!HP6),"")</f>
        <v/>
      </c>
      <c r="HQ81" s="45" t="str">
        <f>IFERROR(AVERAGEIFS(REC_Sales[[#All],[v_price]],REC_Sales[[#All],[v_unitID]],"Highgate Hydro #5",REC_Sales[[#All],[v_vintage]],REC_SALES_FCST!HQ6),"")</f>
        <v/>
      </c>
      <c r="HR81" s="45" t="str">
        <f>IFERROR(AVERAGEIFS(REC_Sales[[#All],[v_price]],REC_Sales[[#All],[v_unitID]],"Highgate Hydro #5",REC_Sales[[#All],[v_vintage]],REC_SALES_FCST!HR6),"")</f>
        <v/>
      </c>
      <c r="HS81" s="45" t="str">
        <f>IFERROR(AVERAGEIFS(REC_Sales[[#All],[v_price]],REC_Sales[[#All],[v_unitID]],"Highgate Hydro #5",REC_Sales[[#All],[v_vintage]],REC_SALES_FCST!HS6),"")</f>
        <v/>
      </c>
      <c r="HT81" s="45" t="str">
        <f>IFERROR(AVERAGEIFS(REC_Sales[[#All],[v_price]],REC_Sales[[#All],[v_unitID]],"Highgate Hydro #5",REC_Sales[[#All],[v_vintage]],REC_SALES_FCST!HT6),"")</f>
        <v/>
      </c>
      <c r="HU81" s="45" t="str">
        <f>IFERROR(AVERAGEIFS(REC_Sales[[#All],[v_price]],REC_Sales[[#All],[v_unitID]],"Highgate Hydro #5",REC_Sales[[#All],[v_vintage]],REC_SALES_FCST!HU6),"")</f>
        <v/>
      </c>
      <c r="HV81" s="45" t="str">
        <f>IFERROR(AVERAGEIFS(REC_Sales[[#All],[v_price]],REC_Sales[[#All],[v_unitID]],"Highgate Hydro #5",REC_Sales[[#All],[v_vintage]],REC_SALES_FCST!HV6),"")</f>
        <v/>
      </c>
      <c r="HW81" s="45" t="str">
        <f>IFERROR(AVERAGEIFS(REC_Sales[[#All],[v_price]],REC_Sales[[#All],[v_unitID]],"Highgate Hydro #5",REC_Sales[[#All],[v_vintage]],REC_SALES_FCST!HW6),"")</f>
        <v/>
      </c>
      <c r="HX81" s="45" t="str">
        <f>IFERROR(AVERAGEIFS(REC_Sales[[#All],[v_price]],REC_Sales[[#All],[v_unitID]],"Highgate Hydro #5",REC_Sales[[#All],[v_vintage]],REC_SALES_FCST!HX6),"")</f>
        <v/>
      </c>
      <c r="HY81" s="45" t="str">
        <f>IFERROR(AVERAGEIFS(REC_Sales[[#All],[v_price]],REC_Sales[[#All],[v_unitID]],"Highgate Hydro #5",REC_Sales[[#All],[v_vintage]],REC_SALES_FCST!HY6),"")</f>
        <v/>
      </c>
      <c r="HZ81" s="45" t="str">
        <f>IFERROR(AVERAGEIFS(REC_Sales[[#All],[v_price]],REC_Sales[[#All],[v_unitID]],"Highgate Hydro #5",REC_Sales[[#All],[v_vintage]],REC_SALES_FCST!HZ6),"")</f>
        <v/>
      </c>
      <c r="IA81" s="45" t="str">
        <f>IFERROR(AVERAGEIFS(REC_Sales[[#All],[v_price]],REC_Sales[[#All],[v_unitID]],"Highgate Hydro #5",REC_Sales[[#All],[v_vintage]],REC_SALES_FCST!IA6),"")</f>
        <v/>
      </c>
      <c r="IB81" s="45" t="str">
        <f>IFERROR(AVERAGEIFS(REC_Sales[[#All],[v_price]],REC_Sales[[#All],[v_unitID]],"Highgate Hydro #5",REC_Sales[[#All],[v_vintage]],REC_SALES_FCST!IB6),"")</f>
        <v/>
      </c>
      <c r="IC81" s="45" t="str">
        <f>IFERROR(AVERAGEIFS(REC_Sales[[#All],[v_price]],REC_Sales[[#All],[v_unitID]],"Highgate Hydro #5",REC_Sales[[#All],[v_vintage]],REC_SALES_FCST!IC6),"")</f>
        <v/>
      </c>
      <c r="ID81" s="45" t="str">
        <f>IFERROR(AVERAGEIFS(REC_Sales[[#All],[v_price]],REC_Sales[[#All],[v_unitID]],"Highgate Hydro #5",REC_Sales[[#All],[v_vintage]],REC_SALES_FCST!ID6),"")</f>
        <v/>
      </c>
      <c r="IE81" s="45" t="str">
        <f>IFERROR(AVERAGEIFS(REC_Sales[[#All],[v_price]],REC_Sales[[#All],[v_unitID]],"Highgate Hydro #5",REC_Sales[[#All],[v_vintage]],REC_SALES_FCST!IE6),"")</f>
        <v/>
      </c>
      <c r="IF81" s="45" t="str">
        <f>IFERROR(AVERAGEIFS(REC_Sales[[#All],[v_price]],REC_Sales[[#All],[v_unitID]],"Highgate Hydro #5",REC_Sales[[#All],[v_vintage]],REC_SALES_FCST!IF6),"")</f>
        <v/>
      </c>
      <c r="IG81" s="45" t="str">
        <f>IFERROR(AVERAGEIFS(REC_Sales[[#All],[v_price]],REC_Sales[[#All],[v_unitID]],"Highgate Hydro #5",REC_Sales[[#All],[v_vintage]],REC_SALES_FCST!IG6),"")</f>
        <v/>
      </c>
      <c r="IH81" s="45" t="str">
        <f>IFERROR(AVERAGEIFS(REC_Sales[[#All],[v_price]],REC_Sales[[#All],[v_unitID]],"Highgate Hydro #5",REC_Sales[[#All],[v_vintage]],REC_SALES_FCST!IH6),"")</f>
        <v/>
      </c>
      <c r="II81" s="45" t="str">
        <f>IFERROR(AVERAGEIFS(REC_Sales[[#All],[v_price]],REC_Sales[[#All],[v_unitID]],"Highgate Hydro #5",REC_Sales[[#All],[v_vintage]],REC_SALES_FCST!II6),"")</f>
        <v/>
      </c>
      <c r="IJ81" s="45" t="str">
        <f>IFERROR(AVERAGEIFS(REC_Sales[[#All],[v_price]],REC_Sales[[#All],[v_unitID]],"Highgate Hydro #5",REC_Sales[[#All],[v_vintage]],REC_SALES_FCST!IJ6),"")</f>
        <v/>
      </c>
      <c r="IK81" s="45" t="str">
        <f>IFERROR(AVERAGEIFS(REC_Sales[[#All],[v_price]],REC_Sales[[#All],[v_unitID]],"Highgate Hydro #5",REC_Sales[[#All],[v_vintage]],REC_SALES_FCST!IK6),"")</f>
        <v/>
      </c>
      <c r="IL81" s="45" t="str">
        <f>IFERROR(AVERAGEIFS(REC_Sales[[#All],[v_price]],REC_Sales[[#All],[v_unitID]],"Highgate Hydro #5",REC_Sales[[#All],[v_vintage]],REC_SALES_FCST!IL6),"")</f>
        <v/>
      </c>
      <c r="IM81" s="45" t="str">
        <f>IFERROR(AVERAGEIFS(REC_Sales[[#All],[v_price]],REC_Sales[[#All],[v_unitID]],"Highgate Hydro #5",REC_Sales[[#All],[v_vintage]],REC_SALES_FCST!IM6),"")</f>
        <v/>
      </c>
      <c r="IN81" s="45" t="str">
        <f>IFERROR(AVERAGEIFS(REC_Sales[[#All],[v_price]],REC_Sales[[#All],[v_unitID]],"Highgate Hydro #5",REC_Sales[[#All],[v_vintage]],REC_SALES_FCST!IN6),"")</f>
        <v/>
      </c>
      <c r="IO81" s="45" t="str">
        <f>IFERROR(AVERAGEIFS(REC_Sales[[#All],[v_price]],REC_Sales[[#All],[v_unitID]],"Highgate Hydro #5",REC_Sales[[#All],[v_vintage]],REC_SALES_FCST!IO6),"")</f>
        <v/>
      </c>
      <c r="IP81" s="45" t="str">
        <f>IFERROR(AVERAGEIFS(REC_Sales[[#All],[v_price]],REC_Sales[[#All],[v_unitID]],"Highgate Hydro #5",REC_Sales[[#All],[v_vintage]],REC_SALES_FCST!IP6),"")</f>
        <v/>
      </c>
      <c r="IQ81" s="45" t="str">
        <f>IFERROR(AVERAGEIFS(REC_Sales[[#All],[v_price]],REC_Sales[[#All],[v_unitID]],"Highgate Hydro #5",REC_Sales[[#All],[v_vintage]],REC_SALES_FCST!IQ6),"")</f>
        <v/>
      </c>
      <c r="IR81" s="45" t="str">
        <f>IFERROR(AVERAGEIFS(REC_Sales[[#All],[v_price]],REC_Sales[[#All],[v_unitID]],"Highgate Hydro #5",REC_Sales[[#All],[v_vintage]],REC_SALES_FCST!IR6),"")</f>
        <v/>
      </c>
      <c r="IS81" s="45" t="str">
        <f>IFERROR(AVERAGEIFS(REC_Sales[[#All],[v_price]],REC_Sales[[#All],[v_unitID]],"Highgate Hydro #5",REC_Sales[[#All],[v_vintage]],REC_SALES_FCST!IS6),"")</f>
        <v/>
      </c>
      <c r="IT81" s="45" t="str">
        <f>IFERROR(AVERAGEIFS(REC_Sales[[#All],[v_price]],REC_Sales[[#All],[v_unitID]],"Highgate Hydro #5",REC_Sales[[#All],[v_vintage]],REC_SALES_FCST!IT6),"")</f>
        <v/>
      </c>
      <c r="IU81" s="45" t="str">
        <f>IFERROR(AVERAGEIFS(REC_Sales[[#All],[v_price]],REC_Sales[[#All],[v_unitID]],"Highgate Hydro #5",REC_Sales[[#All],[v_vintage]],REC_SALES_FCST!IU6),"")</f>
        <v/>
      </c>
      <c r="IV81" s="45" t="str">
        <f>IFERROR(AVERAGEIFS(REC_Sales[[#All],[v_price]],REC_Sales[[#All],[v_unitID]],"Highgate Hydro #5",REC_Sales[[#All],[v_vintage]],REC_SALES_FCST!IV6),"")</f>
        <v/>
      </c>
      <c r="IW81" s="45" t="str">
        <f>IFERROR(AVERAGEIFS(REC_Sales[[#All],[v_price]],REC_Sales[[#All],[v_unitID]],"Highgate Hydro #5",REC_Sales[[#All],[v_vintage]],REC_SALES_FCST!IW6),"")</f>
        <v/>
      </c>
      <c r="IX81" s="45" t="str">
        <f>IFERROR(AVERAGEIFS(REC_Sales[[#All],[v_price]],REC_Sales[[#All],[v_unitID]],"Highgate Hydro #5",REC_Sales[[#All],[v_vintage]],REC_SALES_FCST!IX6),"")</f>
        <v/>
      </c>
      <c r="IY81" s="45" t="str">
        <f>IFERROR(AVERAGEIFS(REC_Sales[[#All],[v_price]],REC_Sales[[#All],[v_unitID]],"Highgate Hydro #5",REC_Sales[[#All],[v_vintage]],REC_SALES_FCST!IY6),"")</f>
        <v/>
      </c>
      <c r="IZ81" s="45" t="str">
        <f>IFERROR(AVERAGEIFS(REC_Sales[[#All],[v_price]],REC_Sales[[#All],[v_unitID]],"Highgate Hydro #5",REC_Sales[[#All],[v_vintage]],REC_SALES_FCST!IZ6),"")</f>
        <v/>
      </c>
      <c r="JA81" s="45" t="str">
        <f>IFERROR(AVERAGEIFS(REC_Sales[[#All],[v_price]],REC_Sales[[#All],[v_unitID]],"Highgate Hydro #5",REC_Sales[[#All],[v_vintage]],REC_SALES_FCST!JA6),"")</f>
        <v/>
      </c>
      <c r="JB81" s="45" t="str">
        <f>IFERROR(AVERAGEIFS(REC_Sales[[#All],[v_price]],REC_Sales[[#All],[v_unitID]],"Highgate Hydro #5",REC_Sales[[#All],[v_vintage]],REC_SALES_FCST!JB6),"")</f>
        <v/>
      </c>
      <c r="JC81" s="45" t="str">
        <f>IFERROR(AVERAGEIFS(REC_Sales[[#All],[v_price]],REC_Sales[[#All],[v_unitID]],"Highgate Hydro #5",REC_Sales[[#All],[v_vintage]],REC_SALES_FCST!JC6),"")</f>
        <v/>
      </c>
      <c r="JD81" s="45" t="str">
        <f>IFERROR(AVERAGEIFS(REC_Sales[[#All],[v_price]],REC_Sales[[#All],[v_unitID]],"Highgate Hydro #5",REC_Sales[[#All],[v_vintage]],REC_SALES_FCST!JD6),"")</f>
        <v/>
      </c>
      <c r="JE81" s="45" t="str">
        <f>IFERROR(AVERAGEIFS(REC_Sales[[#All],[v_price]],REC_Sales[[#All],[v_unitID]],"Highgate Hydro #5",REC_Sales[[#All],[v_vintage]],REC_SALES_FCST!JE6),"")</f>
        <v/>
      </c>
      <c r="JF81" s="45" t="str">
        <f>IFERROR(AVERAGEIFS(REC_Sales[[#All],[v_price]],REC_Sales[[#All],[v_unitID]],"Highgate Hydro #5",REC_Sales[[#All],[v_vintage]],REC_SALES_FCST!JF6),"")</f>
        <v/>
      </c>
      <c r="JG81" s="45" t="str">
        <f>IFERROR(AVERAGEIFS(REC_Sales[[#All],[v_price]],REC_Sales[[#All],[v_unitID]],"Highgate Hydro #5",REC_Sales[[#All],[v_vintage]],REC_SALES_FCST!JG6),"")</f>
        <v/>
      </c>
      <c r="JH81" s="45" t="str">
        <f>IFERROR(AVERAGEIFS(REC_Sales[[#All],[v_price]],REC_Sales[[#All],[v_unitID]],"Highgate Hydro #5",REC_Sales[[#All],[v_vintage]],REC_SALES_FCST!JH6),"")</f>
        <v/>
      </c>
      <c r="JI81" s="45" t="str">
        <f>IFERROR(AVERAGEIFS(REC_Sales[[#All],[v_price]],REC_Sales[[#All],[v_unitID]],"Highgate Hydro #5",REC_Sales[[#All],[v_vintage]],REC_SALES_FCST!JI6),"")</f>
        <v/>
      </c>
      <c r="JJ81" s="45" t="str">
        <f>IFERROR(AVERAGEIFS(REC_Sales[[#All],[v_price]],REC_Sales[[#All],[v_unitID]],"Highgate Hydro #5",REC_Sales[[#All],[v_vintage]],REC_SALES_FCST!JJ6),"")</f>
        <v/>
      </c>
      <c r="JK81" s="45" t="str">
        <f>IFERROR(AVERAGEIFS(REC_Sales[[#All],[v_price]],REC_Sales[[#All],[v_unitID]],"Highgate Hydro #5",REC_Sales[[#All],[v_vintage]],REC_SALES_FCST!JK6),"")</f>
        <v/>
      </c>
      <c r="JL81" s="45" t="str">
        <f>IFERROR(AVERAGEIFS(REC_Sales[[#All],[v_price]],REC_Sales[[#All],[v_unitID]],"Highgate Hydro #5",REC_Sales[[#All],[v_vintage]],REC_SALES_FCST!JL6),"")</f>
        <v/>
      </c>
      <c r="JM81" s="45" t="str">
        <f>IFERROR(AVERAGEIFS(REC_Sales[[#All],[v_price]],REC_Sales[[#All],[v_unitID]],"Highgate Hydro #5",REC_Sales[[#All],[v_vintage]],REC_SALES_FCST!JM6),"")</f>
        <v/>
      </c>
      <c r="JN81" s="45" t="str">
        <f>IFERROR(AVERAGEIFS(REC_Sales[[#All],[v_price]],REC_Sales[[#All],[v_unitID]],"Highgate Hydro #5",REC_Sales[[#All],[v_vintage]],REC_SALES_FCST!JN6),"")</f>
        <v/>
      </c>
      <c r="JO81" s="45" t="str">
        <f>IFERROR(AVERAGEIFS(REC_Sales[[#All],[v_price]],REC_Sales[[#All],[v_unitID]],"Highgate Hydro #5",REC_Sales[[#All],[v_vintage]],REC_SALES_FCST!JO6),"")</f>
        <v/>
      </c>
      <c r="JP81" s="45" t="str">
        <f>IFERROR(AVERAGEIFS(REC_Sales[[#All],[v_price]],REC_Sales[[#All],[v_unitID]],"Highgate Hydro #5",REC_Sales[[#All],[v_vintage]],REC_SALES_FCST!JP6),"")</f>
        <v/>
      </c>
      <c r="JQ81" s="45" t="str">
        <f>IFERROR(AVERAGEIFS(REC_Sales[[#All],[v_price]],REC_Sales[[#All],[v_unitID]],"Highgate Hydro #5",REC_Sales[[#All],[v_vintage]],REC_SALES_FCST!JQ6),"")</f>
        <v/>
      </c>
      <c r="JR81" s="45" t="str">
        <f>IFERROR(AVERAGEIFS(REC_Sales[[#All],[v_price]],REC_Sales[[#All],[v_unitID]],"Highgate Hydro #5",REC_Sales[[#All],[v_vintage]],REC_SALES_FCST!JR6),"")</f>
        <v/>
      </c>
      <c r="JS81" s="45" t="str">
        <f>IFERROR(AVERAGEIFS(REC_Sales[[#All],[v_price]],REC_Sales[[#All],[v_unitID]],"Highgate Hydro #5",REC_Sales[[#All],[v_vintage]],REC_SALES_FCST!JS6),"")</f>
        <v/>
      </c>
      <c r="JT81" s="45" t="str">
        <f>IFERROR(AVERAGEIFS(REC_Sales[[#All],[v_price]],REC_Sales[[#All],[v_unitID]],"Highgate Hydro #5",REC_Sales[[#All],[v_vintage]],REC_SALES_FCST!JT6),"")</f>
        <v/>
      </c>
      <c r="JU81" s="45" t="str">
        <f>IFERROR(AVERAGEIFS(REC_Sales[[#All],[v_price]],REC_Sales[[#All],[v_unitID]],"Highgate Hydro #5",REC_Sales[[#All],[v_vintage]],REC_SALES_FCST!JU6),"")</f>
        <v/>
      </c>
      <c r="JV81" s="45" t="str">
        <f>IFERROR(AVERAGEIFS(REC_Sales[[#All],[v_price]],REC_Sales[[#All],[v_unitID]],"Highgate Hydro #5",REC_Sales[[#All],[v_vintage]],REC_SALES_FCST!JV6),"")</f>
        <v/>
      </c>
      <c r="JW81" s="45" t="str">
        <f>IFERROR(AVERAGEIFS(REC_Sales[[#All],[v_price]],REC_Sales[[#All],[v_unitID]],"Highgate Hydro #5",REC_Sales[[#All],[v_vintage]],REC_SALES_FCST!JW6),"")</f>
        <v/>
      </c>
      <c r="JX81" s="45" t="str">
        <f>IFERROR(AVERAGEIFS(REC_Sales[[#All],[v_price]],REC_Sales[[#All],[v_unitID]],"Highgate Hydro #5",REC_Sales[[#All],[v_vintage]],REC_SALES_FCST!JX6),"")</f>
        <v/>
      </c>
      <c r="JY81" s="45" t="str">
        <f>IFERROR(AVERAGEIFS(REC_Sales[[#All],[v_price]],REC_Sales[[#All],[v_unitID]],"Highgate Hydro #5",REC_Sales[[#All],[v_vintage]],REC_SALES_FCST!JY6),"")</f>
        <v/>
      </c>
      <c r="JZ81" s="45" t="str">
        <f>IFERROR(AVERAGEIFS(REC_Sales[[#All],[v_price]],REC_Sales[[#All],[v_unitID]],"Highgate Hydro #5",REC_Sales[[#All],[v_vintage]],REC_SALES_FCST!JZ6),"")</f>
        <v/>
      </c>
      <c r="KA81" s="45" t="str">
        <f>IFERROR(AVERAGEIFS(REC_Sales[[#All],[v_price]],REC_Sales[[#All],[v_unitID]],"Highgate Hydro #5",REC_Sales[[#All],[v_vintage]],REC_SALES_FCST!KA6),"")</f>
        <v/>
      </c>
      <c r="KB81" s="45" t="str">
        <f>IFERROR(AVERAGEIFS(REC_Sales[[#All],[v_price]],REC_Sales[[#All],[v_unitID]],"Highgate Hydro #5",REC_Sales[[#All],[v_vintage]],REC_SALES_FCST!KB6),"")</f>
        <v/>
      </c>
      <c r="KC81" s="45" t="str">
        <f>IFERROR(AVERAGEIFS(REC_Sales[[#All],[v_price]],REC_Sales[[#All],[v_unitID]],"Highgate Hydro #5",REC_Sales[[#All],[v_vintage]],REC_SALES_FCST!KC6),"")</f>
        <v/>
      </c>
      <c r="KD81" s="45" t="str">
        <f>IFERROR(AVERAGEIFS(REC_Sales[[#All],[v_price]],REC_Sales[[#All],[v_unitID]],"Highgate Hydro #5",REC_Sales[[#All],[v_vintage]],REC_SALES_FCST!KD6),"")</f>
        <v/>
      </c>
      <c r="KE81" s="45" t="str">
        <f>IFERROR(AVERAGEIFS(REC_Sales[[#All],[v_price]],REC_Sales[[#All],[v_unitID]],"Highgate Hydro #5",REC_Sales[[#All],[v_vintage]],REC_SALES_FCST!KE6),"")</f>
        <v/>
      </c>
      <c r="KF81" s="45" t="str">
        <f>IFERROR(AVERAGEIFS(REC_Sales[[#All],[v_price]],REC_Sales[[#All],[v_unitID]],"Highgate Hydro #5",REC_Sales[[#All],[v_vintage]],REC_SALES_FCST!KF6),"")</f>
        <v/>
      </c>
      <c r="KG81" s="45" t="str">
        <f>IFERROR(AVERAGEIFS(REC_Sales[[#All],[v_price]],REC_Sales[[#All],[v_unitID]],"Highgate Hydro #5",REC_Sales[[#All],[v_vintage]],REC_SALES_FCST!KG6),"")</f>
        <v/>
      </c>
      <c r="KH81" s="45" t="str">
        <f>IFERROR(AVERAGEIFS(REC_Sales[[#All],[v_price]],REC_Sales[[#All],[v_unitID]],"Highgate Hydro #5",REC_Sales[[#All],[v_vintage]],REC_SALES_FCST!KH6),"")</f>
        <v/>
      </c>
      <c r="KI81" s="45" t="str">
        <f>IFERROR(AVERAGEIFS(REC_Sales[[#All],[v_price]],REC_Sales[[#All],[v_unitID]],"Highgate Hydro #5",REC_Sales[[#All],[v_vintage]],REC_SALES_FCST!KI6),"")</f>
        <v/>
      </c>
      <c r="KJ81" s="45" t="str">
        <f>IFERROR(AVERAGEIFS(REC_Sales[[#All],[v_price]],REC_Sales[[#All],[v_unitID]],"Highgate Hydro #5",REC_Sales[[#All],[v_vintage]],REC_SALES_FCST!KJ6),"")</f>
        <v/>
      </c>
      <c r="KK81" s="45" t="str">
        <f>IFERROR(AVERAGEIFS(REC_Sales[[#All],[v_price]],REC_Sales[[#All],[v_unitID]],"Highgate Hydro #5",REC_Sales[[#All],[v_vintage]],REC_SALES_FCST!KK6),"")</f>
        <v/>
      </c>
      <c r="KL81" s="45" t="str">
        <f>IFERROR(AVERAGEIFS(REC_Sales[[#All],[v_price]],REC_Sales[[#All],[v_unitID]],"Highgate Hydro #5",REC_Sales[[#All],[v_vintage]],REC_SALES_FCST!KL6),"")</f>
        <v/>
      </c>
      <c r="KM81" s="45" t="str">
        <f>IFERROR(AVERAGEIFS(REC_Sales[[#All],[v_price]],REC_Sales[[#All],[v_unitID]],"Highgate Hydro #5",REC_Sales[[#All],[v_vintage]],REC_SALES_FCST!KM6),"")</f>
        <v/>
      </c>
      <c r="KN81" s="45" t="str">
        <f>IFERROR(AVERAGEIFS(REC_Sales[[#All],[v_price]],REC_Sales[[#All],[v_unitID]],"Highgate Hydro #5",REC_Sales[[#All],[v_vintage]],REC_SALES_FCST!KN6),"")</f>
        <v/>
      </c>
      <c r="KO81" s="45" t="str">
        <f>IFERROR(AVERAGEIFS(REC_Sales[[#All],[v_price]],REC_Sales[[#All],[v_unitID]],"Highgate Hydro #5",REC_Sales[[#All],[v_vintage]],REC_SALES_FCST!KO6),"")</f>
        <v/>
      </c>
      <c r="KP81" s="45" t="str">
        <f>IFERROR(AVERAGEIFS(REC_Sales[[#All],[v_price]],REC_Sales[[#All],[v_unitID]],"Highgate Hydro #5",REC_Sales[[#All],[v_vintage]],REC_SALES_FCST!KP6),"")</f>
        <v/>
      </c>
      <c r="KQ81" s="45" t="str">
        <f>IFERROR(AVERAGEIFS(REC_Sales[[#All],[v_price]],REC_Sales[[#All],[v_unitID]],"Highgate Hydro #5",REC_Sales[[#All],[v_vintage]],REC_SALES_FCST!KQ6),"")</f>
        <v/>
      </c>
      <c r="KR81" s="45" t="str">
        <f>IFERROR(AVERAGEIFS(REC_Sales[[#All],[v_price]],REC_Sales[[#All],[v_unitID]],"Highgate Hydro #5",REC_Sales[[#All],[v_vintage]],REC_SALES_FCST!KR6),"")</f>
        <v/>
      </c>
      <c r="KS81" s="45" t="str">
        <f>IFERROR(AVERAGEIFS(REC_Sales[[#All],[v_price]],REC_Sales[[#All],[v_unitID]],"Highgate Hydro #5",REC_Sales[[#All],[v_vintage]],REC_SALES_FCST!KS6),"")</f>
        <v/>
      </c>
      <c r="KT81" s="45" t="str">
        <f>IFERROR(AVERAGEIFS(REC_Sales[[#All],[v_price]],REC_Sales[[#All],[v_unitID]],"Highgate Hydro #5",REC_Sales[[#All],[v_vintage]],REC_SALES_FCST!KT6),"")</f>
        <v/>
      </c>
      <c r="KU81" s="45" t="str">
        <f>IFERROR(AVERAGEIFS(REC_Sales[[#All],[v_price]],REC_Sales[[#All],[v_unitID]],"Highgate Hydro #5",REC_Sales[[#All],[v_vintage]],REC_SALES_FCST!KU6),"")</f>
        <v/>
      </c>
      <c r="KV81" s="45" t="str">
        <f>IFERROR(AVERAGEIFS(REC_Sales[[#All],[v_price]],REC_Sales[[#All],[v_unitID]],"Highgate Hydro #5",REC_Sales[[#All],[v_vintage]],REC_SALES_FCST!KV6),"")</f>
        <v/>
      </c>
      <c r="KW81" s="45" t="str">
        <f>IFERROR(AVERAGEIFS(REC_Sales[[#All],[v_price]],REC_Sales[[#All],[v_unitID]],"Highgate Hydro #5",REC_Sales[[#All],[v_vintage]],REC_SALES_FCST!KW6),"")</f>
        <v/>
      </c>
      <c r="KX81" s="45" t="str">
        <f>IFERROR(AVERAGEIFS(REC_Sales[[#All],[v_price]],REC_Sales[[#All],[v_unitID]],"Highgate Hydro #5",REC_Sales[[#All],[v_vintage]],REC_SALES_FCST!KX6),"")</f>
        <v/>
      </c>
      <c r="KY81" s="45" t="str">
        <f>IFERROR(AVERAGEIFS(REC_Sales[[#All],[v_price]],REC_Sales[[#All],[v_unitID]],"Highgate Hydro #5",REC_Sales[[#All],[v_vintage]],REC_SALES_FCST!KY6),"")</f>
        <v/>
      </c>
      <c r="KZ81" s="45" t="str">
        <f>IFERROR(AVERAGEIFS(REC_Sales[[#All],[v_price]],REC_Sales[[#All],[v_unitID]],"Highgate Hydro #5",REC_Sales[[#All],[v_vintage]],REC_SALES_FCST!KZ6),"")</f>
        <v/>
      </c>
      <c r="LA81" s="45" t="str">
        <f>IFERROR(AVERAGEIFS(REC_Sales[[#All],[v_price]],REC_Sales[[#All],[v_unitID]],"Highgate Hydro #5",REC_Sales[[#All],[v_vintage]],REC_SALES_FCST!LA6),"")</f>
        <v/>
      </c>
      <c r="LB81" s="45" t="str">
        <f>IFERROR(AVERAGEIFS(REC_Sales[[#All],[v_price]],REC_Sales[[#All],[v_unitID]],"Highgate Hydro #5",REC_Sales[[#All],[v_vintage]],REC_SALES_FCST!LB6),"")</f>
        <v/>
      </c>
      <c r="LC81" s="45" t="str">
        <f>IFERROR(AVERAGEIFS(REC_Sales[[#All],[v_price]],REC_Sales[[#All],[v_unitID]],"Highgate Hydro #5",REC_Sales[[#All],[v_vintage]],REC_SALES_FCST!LC6),"")</f>
        <v/>
      </c>
      <c r="LD81" s="45" t="str">
        <f>IFERROR(AVERAGEIFS(REC_Sales[[#All],[v_price]],REC_Sales[[#All],[v_unitID]],"Highgate Hydro #5",REC_Sales[[#All],[v_vintage]],REC_SALES_FCST!LD6),"")</f>
        <v/>
      </c>
      <c r="LE81" s="45" t="str">
        <f>IFERROR(AVERAGEIFS(REC_Sales[[#All],[v_price]],REC_Sales[[#All],[v_unitID]],"Highgate Hydro #5",REC_Sales[[#All],[v_vintage]],REC_SALES_FCST!LE6),"")</f>
        <v/>
      </c>
      <c r="LF81" s="45" t="str">
        <f>IFERROR(AVERAGEIFS(REC_Sales[[#All],[v_price]],REC_Sales[[#All],[v_unitID]],"Highgate Hydro #5",REC_Sales[[#All],[v_vintage]],REC_SALES_FCST!LF6),"")</f>
        <v/>
      </c>
      <c r="LG81" s="45" t="str">
        <f>IFERROR(AVERAGEIFS(REC_Sales[[#All],[v_price]],REC_Sales[[#All],[v_unitID]],"Highgate Hydro #5",REC_Sales[[#All],[v_vintage]],REC_SALES_FCST!LG6),"")</f>
        <v/>
      </c>
      <c r="LH81" s="45" t="str">
        <f>IFERROR(AVERAGEIFS(REC_Sales[[#All],[v_price]],REC_Sales[[#All],[v_unitID]],"Highgate Hydro #5",REC_Sales[[#All],[v_vintage]],REC_SALES_FCST!LH6),"")</f>
        <v/>
      </c>
      <c r="LI81" s="45" t="str">
        <f>IFERROR(AVERAGEIFS(REC_Sales[[#All],[v_price]],REC_Sales[[#All],[v_unitID]],"Highgate Hydro #5",REC_Sales[[#All],[v_vintage]],REC_SALES_FCST!LI6),"")</f>
        <v/>
      </c>
      <c r="LJ81" s="45" t="str">
        <f>IFERROR(AVERAGEIFS(REC_Sales[[#All],[v_price]],REC_Sales[[#All],[v_unitID]],"Highgate Hydro #5",REC_Sales[[#All],[v_vintage]],REC_SALES_FCST!LJ6),"")</f>
        <v/>
      </c>
      <c r="LK81" s="45" t="str">
        <f>IFERROR(AVERAGEIFS(REC_Sales[[#All],[v_price]],REC_Sales[[#All],[v_unitID]],"Highgate Hydro #5",REC_Sales[[#All],[v_vintage]],REC_SALES_FCST!LK6),"")</f>
        <v/>
      </c>
      <c r="LL81" s="45" t="str">
        <f>IFERROR(AVERAGEIFS(REC_Sales[[#All],[v_price]],REC_Sales[[#All],[v_unitID]],"Highgate Hydro #5",REC_Sales[[#All],[v_vintage]],REC_SALES_FCST!LL6),"")</f>
        <v/>
      </c>
      <c r="LM81" s="45" t="str">
        <f>IFERROR(AVERAGEIFS(REC_Sales[[#All],[v_price]],REC_Sales[[#All],[v_unitID]],"Highgate Hydro #5",REC_Sales[[#All],[v_vintage]],REC_SALES_FCST!LM6),"")</f>
        <v/>
      </c>
      <c r="LN81" s="45" t="str">
        <f>IFERROR(AVERAGEIFS(REC_Sales[[#All],[v_price]],REC_Sales[[#All],[v_unitID]],"Highgate Hydro #5",REC_Sales[[#All],[v_vintage]],REC_SALES_FCST!LN6),"")</f>
        <v/>
      </c>
      <c r="LO81" s="45" t="str">
        <f>IFERROR(AVERAGEIFS(REC_Sales[[#All],[v_price]],REC_Sales[[#All],[v_unitID]],"Highgate Hydro #5",REC_Sales[[#All],[v_vintage]],REC_SALES_FCST!LO6),"")</f>
        <v/>
      </c>
      <c r="LP81" s="45" t="str">
        <f>IFERROR(AVERAGEIFS(REC_Sales[[#All],[v_price]],REC_Sales[[#All],[v_unitID]],"Highgate Hydro #5",REC_Sales[[#All],[v_vintage]],REC_SALES_FCST!LP6),"")</f>
        <v/>
      </c>
      <c r="LQ81" s="45" t="str">
        <f>IFERROR(AVERAGEIFS(REC_Sales[[#All],[v_price]],REC_Sales[[#All],[v_unitID]],"Highgate Hydro #5",REC_Sales[[#All],[v_vintage]],REC_SALES_FCST!LQ6),"")</f>
        <v/>
      </c>
      <c r="LR81" s="45" t="str">
        <f>IFERROR(AVERAGEIFS(REC_Sales[[#All],[v_price]],REC_Sales[[#All],[v_unitID]],"Highgate Hydro #5",REC_Sales[[#All],[v_vintage]],REC_SALES_FCST!LR6),"")</f>
        <v/>
      </c>
      <c r="LS81" s="45" t="str">
        <f>IFERROR(AVERAGEIFS(REC_Sales[[#All],[v_price]],REC_Sales[[#All],[v_unitID]],"Highgate Hydro #5",REC_Sales[[#All],[v_vintage]],REC_SALES_FCST!LS6),"")</f>
        <v/>
      </c>
      <c r="LT81" s="45" t="str">
        <f>IFERROR(AVERAGEIFS(REC_Sales[[#All],[v_price]],REC_Sales[[#All],[v_unitID]],"Highgate Hydro #5",REC_Sales[[#All],[v_vintage]],REC_SALES_FCST!LT6),"")</f>
        <v/>
      </c>
      <c r="LU81" s="45" t="str">
        <f>IFERROR(AVERAGEIFS(REC_Sales[[#All],[v_price]],REC_Sales[[#All],[v_unitID]],"Highgate Hydro #5",REC_Sales[[#All],[v_vintage]],REC_SALES_FCST!LU6),"")</f>
        <v/>
      </c>
      <c r="LV81" s="45" t="str">
        <f>IFERROR(AVERAGEIFS(REC_Sales[[#All],[v_price]],REC_Sales[[#All],[v_unitID]],"Highgate Hydro #5",REC_Sales[[#All],[v_vintage]],REC_SALES_FCST!LV6),"")</f>
        <v/>
      </c>
      <c r="LW81" s="45" t="str">
        <f>IFERROR(AVERAGEIFS(REC_Sales[[#All],[v_price]],REC_Sales[[#All],[v_unitID]],"Highgate Hydro #5",REC_Sales[[#All],[v_vintage]],REC_SALES_FCST!LW6),"")</f>
        <v/>
      </c>
      <c r="LX81" s="45" t="str">
        <f>IFERROR(AVERAGEIFS(REC_Sales[[#All],[v_price]],REC_Sales[[#All],[v_unitID]],"Highgate Hydro #5",REC_Sales[[#All],[v_vintage]],REC_SALES_FCST!LX6),"")</f>
        <v/>
      </c>
      <c r="LY81" s="45" t="str">
        <f>IFERROR(AVERAGEIFS(REC_Sales[[#All],[v_price]],REC_Sales[[#All],[v_unitID]],"Highgate Hydro #5",REC_Sales[[#All],[v_vintage]],REC_SALES_FCST!LY6),"")</f>
        <v/>
      </c>
      <c r="LZ81" s="45" t="str">
        <f>IFERROR(AVERAGEIFS(REC_Sales[[#All],[v_price]],REC_Sales[[#All],[v_unitID]],"Highgate Hydro #5",REC_Sales[[#All],[v_vintage]],REC_SALES_FCST!LZ6),"")</f>
        <v/>
      </c>
      <c r="MA81" s="45" t="str">
        <f>IFERROR(AVERAGEIFS(REC_Sales[[#All],[v_price]],REC_Sales[[#All],[v_unitID]],"Highgate Hydro #5",REC_Sales[[#All],[v_vintage]],REC_SALES_FCST!MA6),"")</f>
        <v/>
      </c>
      <c r="MB81" s="45" t="str">
        <f>IFERROR(AVERAGEIFS(REC_Sales[[#All],[v_price]],REC_Sales[[#All],[v_unitID]],"Highgate Hydro #5",REC_Sales[[#All],[v_vintage]],REC_SALES_FCST!MB6),"")</f>
        <v/>
      </c>
      <c r="MC81" s="45" t="str">
        <f>IFERROR(AVERAGEIFS(REC_Sales[[#All],[v_price]],REC_Sales[[#All],[v_unitID]],"Highgate Hydro #5",REC_Sales[[#All],[v_vintage]],REC_SALES_FCST!MC6),"")</f>
        <v/>
      </c>
      <c r="MD81" s="45" t="str">
        <f>IFERROR(AVERAGEIFS(REC_Sales[[#All],[v_price]],REC_Sales[[#All],[v_unitID]],"Highgate Hydro #5",REC_Sales[[#All],[v_vintage]],REC_SALES_FCST!MD6),"")</f>
        <v/>
      </c>
      <c r="ME81" s="45" t="str">
        <f>IFERROR(AVERAGEIFS(REC_Sales[[#All],[v_price]],REC_Sales[[#All],[v_unitID]],"Highgate Hydro #5",REC_Sales[[#All],[v_vintage]],REC_SALES_FCST!ME6),"")</f>
        <v/>
      </c>
      <c r="MF81" s="45" t="str">
        <f>IFERROR(AVERAGEIFS(REC_Sales[[#All],[v_price]],REC_Sales[[#All],[v_unitID]],"Highgate Hydro #5",REC_Sales[[#All],[v_vintage]],REC_SALES_FCST!MF6),"")</f>
        <v/>
      </c>
      <c r="MG81" s="45" t="str">
        <f>IFERROR(AVERAGEIFS(REC_Sales[[#All],[v_price]],REC_Sales[[#All],[v_unitID]],"Highgate Hydro #5",REC_Sales[[#All],[v_vintage]],REC_SALES_FCST!MG6),"")</f>
        <v/>
      </c>
      <c r="MH81" s="45" t="str">
        <f>IFERROR(AVERAGEIFS(REC_Sales[[#All],[v_price]],REC_Sales[[#All],[v_unitID]],"Highgate Hydro #5",REC_Sales[[#All],[v_vintage]],REC_SALES_FCST!MH6),"")</f>
        <v/>
      </c>
      <c r="MI81" s="45" t="str">
        <f>IFERROR(AVERAGEIFS(REC_Sales[[#All],[v_price]],REC_Sales[[#All],[v_unitID]],"Highgate Hydro #5",REC_Sales[[#All],[v_vintage]],REC_SALES_FCST!MI6),"")</f>
        <v/>
      </c>
      <c r="MJ81" s="45" t="str">
        <f>IFERROR(AVERAGEIFS(REC_Sales[[#All],[v_price]],REC_Sales[[#All],[v_unitID]],"Highgate Hydro #5",REC_Sales[[#All],[v_vintage]],REC_SALES_FCST!MJ6),"")</f>
        <v/>
      </c>
      <c r="MK81" s="45" t="str">
        <f>IFERROR(AVERAGEIFS(REC_Sales[[#All],[v_price]],REC_Sales[[#All],[v_unitID]],"Highgate Hydro #5",REC_Sales[[#All],[v_vintage]],REC_SALES_FCST!MK6),"")</f>
        <v/>
      </c>
      <c r="ML81" s="45" t="str">
        <f>IFERROR(AVERAGEIFS(REC_Sales[[#All],[v_price]],REC_Sales[[#All],[v_unitID]],"Highgate Hydro #5",REC_Sales[[#All],[v_vintage]],REC_SALES_FCST!ML6),"")</f>
        <v/>
      </c>
      <c r="MM81" s="45" t="str">
        <f>IFERROR(AVERAGEIFS(REC_Sales[[#All],[v_price]],REC_Sales[[#All],[v_unitID]],"Highgate Hydro #5",REC_Sales[[#All],[v_vintage]],REC_SALES_FCST!MM6),"")</f>
        <v/>
      </c>
      <c r="MN81" s="45" t="str">
        <f>IFERROR(AVERAGEIFS(REC_Sales[[#All],[v_price]],REC_Sales[[#All],[v_unitID]],"Highgate Hydro #5",REC_Sales[[#All],[v_vintage]],REC_SALES_FCST!MN6),"")</f>
        <v/>
      </c>
      <c r="MO81" s="45" t="str">
        <f>IFERROR(AVERAGEIFS(REC_Sales[[#All],[v_price]],REC_Sales[[#All],[v_unitID]],"Highgate Hydro #5",REC_Sales[[#All],[v_vintage]],REC_SALES_FCST!MO6),"")</f>
        <v/>
      </c>
      <c r="MP81" s="45" t="str">
        <f>IFERROR(AVERAGEIFS(REC_Sales[[#All],[v_price]],REC_Sales[[#All],[v_unitID]],"Highgate Hydro #5",REC_Sales[[#All],[v_vintage]],REC_SALES_FCST!MP6),"")</f>
        <v/>
      </c>
      <c r="MQ81" s="45" t="str">
        <f>IFERROR(AVERAGEIFS(REC_Sales[[#All],[v_price]],REC_Sales[[#All],[v_unitID]],"Highgate Hydro #5",REC_Sales[[#All],[v_vintage]],REC_SALES_FCST!MQ6),"")</f>
        <v/>
      </c>
      <c r="MR81" s="45" t="str">
        <f>IFERROR(AVERAGEIFS(REC_Sales[[#All],[v_price]],REC_Sales[[#All],[v_unitID]],"Highgate Hydro #5",REC_Sales[[#All],[v_vintage]],REC_SALES_FCST!MR6),"")</f>
        <v/>
      </c>
      <c r="MS81" s="45" t="str">
        <f>IFERROR(AVERAGEIFS(REC_Sales[[#All],[v_price]],REC_Sales[[#All],[v_unitID]],"Highgate Hydro #5",REC_Sales[[#All],[v_vintage]],REC_SALES_FCST!MS6),"")</f>
        <v/>
      </c>
      <c r="MT81" s="45" t="str">
        <f>IFERROR(AVERAGEIFS(REC_Sales[[#All],[v_price]],REC_Sales[[#All],[v_unitID]],"Highgate Hydro #5",REC_Sales[[#All],[v_vintage]],REC_SALES_FCST!MT6),"")</f>
        <v/>
      </c>
      <c r="MU81" s="45" t="str">
        <f>IFERROR(AVERAGEIFS(REC_Sales[[#All],[v_price]],REC_Sales[[#All],[v_unitID]],"Highgate Hydro #5",REC_Sales[[#All],[v_vintage]],REC_SALES_FCST!MU6),"")</f>
        <v/>
      </c>
      <c r="MV81" s="45" t="str">
        <f>IFERROR(AVERAGEIFS(REC_Sales[[#All],[v_price]],REC_Sales[[#All],[v_unitID]],"Highgate Hydro #5",REC_Sales[[#All],[v_vintage]],REC_SALES_FCST!MV6),"")</f>
        <v/>
      </c>
      <c r="MW81" s="45" t="str">
        <f>IFERROR(AVERAGEIFS(REC_Sales[[#All],[v_price]],REC_Sales[[#All],[v_unitID]],"Highgate Hydro #5",REC_Sales[[#All],[v_vintage]],REC_SALES_FCST!MW6),"")</f>
        <v/>
      </c>
      <c r="MX81" s="45" t="str">
        <f>IFERROR(AVERAGEIFS(REC_Sales[[#All],[v_price]],REC_Sales[[#All],[v_unitID]],"Highgate Hydro #5",REC_Sales[[#All],[v_vintage]],REC_SALES_FCST!MX6),"")</f>
        <v/>
      </c>
      <c r="MY81" s="45" t="str">
        <f>IFERROR(AVERAGEIFS(REC_Sales[[#All],[v_price]],REC_Sales[[#All],[v_unitID]],"Highgate Hydro #5",REC_Sales[[#All],[v_vintage]],REC_SALES_FCST!MY6),"")</f>
        <v/>
      </c>
      <c r="MZ81" t="s">
        <v>107</v>
      </c>
    </row>
    <row r="82" spans="1:364" x14ac:dyDescent="0.25">
      <c r="A82" s="175"/>
      <c r="B82" s="78" t="s">
        <v>240</v>
      </c>
      <c r="C82" s="4" t="s">
        <v>211</v>
      </c>
      <c r="D82" s="45"/>
      <c r="E82" s="45"/>
      <c r="F82" s="45"/>
      <c r="G82" s="45"/>
      <c r="H82" s="45"/>
      <c r="I82" s="45"/>
      <c r="J82" s="45"/>
      <c r="K82" s="45"/>
      <c r="L82" s="45"/>
      <c r="M82" s="45"/>
      <c r="N82" s="45"/>
      <c r="O82" s="45"/>
      <c r="P82" s="45"/>
      <c r="Q82" s="45"/>
      <c r="R82" s="45"/>
      <c r="S82" s="45"/>
      <c r="T82" s="45"/>
      <c r="U82" s="45"/>
      <c r="V82" s="45"/>
      <c r="W82" s="45"/>
      <c r="X82" s="45"/>
      <c r="Y82" s="45"/>
      <c r="Z82" s="45"/>
      <c r="AA82" s="45"/>
      <c r="AB82" s="45"/>
      <c r="AC82" s="45"/>
      <c r="AD82" s="45"/>
      <c r="AE82" s="45"/>
      <c r="AF82" s="45"/>
      <c r="AG82" s="45"/>
      <c r="AH82" s="45"/>
      <c r="AI82" s="45"/>
      <c r="AJ82" s="45"/>
      <c r="AK82" s="45"/>
      <c r="AL82" s="45"/>
      <c r="AM82" s="45"/>
      <c r="AN82" s="45"/>
      <c r="AO82" s="45"/>
      <c r="AP82" s="45"/>
      <c r="AQ82" s="45"/>
      <c r="AR82" s="45"/>
      <c r="AS82" s="45"/>
      <c r="AT82" s="45"/>
      <c r="AU82" s="45"/>
      <c r="AV82" s="45"/>
      <c r="AW82" s="45"/>
      <c r="AX82" s="45"/>
      <c r="AY82" s="45"/>
      <c r="AZ82" s="45"/>
      <c r="BA82" s="45"/>
      <c r="BB82" s="45"/>
      <c r="BC82" s="45"/>
      <c r="BD82" s="45"/>
      <c r="BE82" s="45"/>
      <c r="BF82" s="45"/>
      <c r="BG82" s="45"/>
      <c r="BH82" s="45"/>
      <c r="BI82" s="45"/>
      <c r="BJ82" s="45"/>
      <c r="BK82" s="45"/>
      <c r="BL82" s="45"/>
      <c r="BM82" s="45"/>
      <c r="BN82" s="45"/>
      <c r="BO82" s="45"/>
      <c r="BP82" s="45"/>
      <c r="BQ82" s="45"/>
      <c r="BR82" s="45"/>
      <c r="BS82" s="45"/>
      <c r="BT82" s="45"/>
      <c r="BU82" s="45"/>
      <c r="BV82" s="45"/>
      <c r="BW82" s="45"/>
      <c r="BX82" s="45"/>
      <c r="BY82" s="45"/>
      <c r="BZ82" s="45"/>
      <c r="CA82" s="45"/>
      <c r="CB82" s="45"/>
      <c r="CC82" s="45"/>
      <c r="CD82" s="45"/>
      <c r="CE82" s="45"/>
      <c r="CF82" s="45"/>
      <c r="CG82" s="45"/>
      <c r="CH82" s="45"/>
      <c r="CI82" s="45"/>
      <c r="CJ82" s="45"/>
      <c r="CK82" s="45"/>
      <c r="CL82" s="45"/>
      <c r="CM82" s="45"/>
      <c r="CN82" s="45"/>
      <c r="CO82" s="45"/>
      <c r="CP82" s="45"/>
      <c r="CQ82" s="45"/>
      <c r="CR82" s="45"/>
      <c r="CS82" s="45"/>
      <c r="CT82" s="45"/>
      <c r="CU82" s="45"/>
      <c r="CV82" s="45"/>
      <c r="CW82" s="45"/>
      <c r="CX82" s="45"/>
      <c r="CY82" s="45"/>
      <c r="CZ82" s="45"/>
      <c r="DA82" s="45"/>
      <c r="DB82" s="45"/>
      <c r="DC82" s="45"/>
      <c r="DD82" s="45"/>
      <c r="DE82" s="45"/>
      <c r="DF82" s="45"/>
      <c r="DG82" s="45"/>
      <c r="DH82" s="45"/>
      <c r="DI82" s="45"/>
      <c r="DJ82" s="45"/>
      <c r="DK82" s="45"/>
      <c r="DL82" s="45"/>
      <c r="DM82" s="45"/>
      <c r="DN82" s="45"/>
      <c r="DO82" s="45"/>
      <c r="DP82" s="45"/>
      <c r="DQ82" s="45"/>
      <c r="DR82" s="45"/>
      <c r="DS82" s="45"/>
      <c r="DT82" s="45"/>
      <c r="DU82" s="45"/>
      <c r="DV82" s="45"/>
      <c r="DW82" s="45"/>
      <c r="DX82" s="45"/>
      <c r="DY82" s="45"/>
      <c r="DZ82" s="45"/>
      <c r="EA82" s="45"/>
      <c r="EB82" s="45"/>
      <c r="EC82" s="45"/>
      <c r="ED82" s="45"/>
      <c r="EE82" s="45"/>
      <c r="EF82" s="45"/>
      <c r="EG82" s="45"/>
      <c r="EH82" s="45"/>
      <c r="EI82" s="45"/>
      <c r="EJ82" s="45"/>
      <c r="EK82" s="45"/>
      <c r="EL82" s="45"/>
      <c r="EM82" s="45"/>
      <c r="EN82" s="45"/>
      <c r="EO82" s="45"/>
      <c r="EP82" s="45"/>
      <c r="EQ82" s="45"/>
      <c r="ER82" s="45"/>
      <c r="ES82" s="45"/>
      <c r="ET82" s="45"/>
      <c r="EU82" s="45"/>
      <c r="EV82" s="45"/>
      <c r="EW82" s="45"/>
      <c r="EX82" s="45"/>
      <c r="EY82" s="45"/>
      <c r="EZ82" s="45"/>
      <c r="FA82" s="45"/>
      <c r="FB82" s="45"/>
      <c r="FC82" s="45"/>
      <c r="FD82" s="45"/>
      <c r="FE82" s="45"/>
      <c r="FF82" s="45"/>
      <c r="FG82" s="45"/>
      <c r="FH82" s="45"/>
      <c r="FI82" s="45"/>
      <c r="FJ82" s="45"/>
      <c r="FK82" s="45"/>
      <c r="FL82" s="45"/>
      <c r="FM82" s="45"/>
      <c r="FN82" s="45"/>
      <c r="FO82" s="45"/>
      <c r="FP82" s="45"/>
      <c r="FQ82" s="45"/>
      <c r="FR82" s="45"/>
      <c r="FS82" s="45"/>
      <c r="FT82" s="45"/>
      <c r="FU82" s="45"/>
      <c r="FV82" s="45"/>
      <c r="FW82" s="45"/>
      <c r="FX82" s="45"/>
      <c r="FY82" s="45"/>
      <c r="FZ82" s="45"/>
      <c r="GA82" s="45"/>
      <c r="GB82" s="45"/>
      <c r="GC82" s="45"/>
      <c r="GD82" s="45"/>
      <c r="GE82" s="45"/>
      <c r="GF82" s="45"/>
      <c r="GG82" s="45"/>
      <c r="GH82" s="45"/>
      <c r="GI82" s="45"/>
      <c r="GJ82" s="45"/>
      <c r="GK82" s="45"/>
      <c r="GL82" s="45"/>
      <c r="GM82" s="45"/>
      <c r="GN82" s="45"/>
      <c r="GO82" s="45"/>
      <c r="GP82" s="45"/>
      <c r="GQ82" s="45"/>
      <c r="GR82" s="45"/>
      <c r="GS82" s="45"/>
      <c r="GT82" s="45"/>
      <c r="GU82" s="45"/>
      <c r="GV82" s="45"/>
      <c r="GW82" s="45"/>
      <c r="GX82" s="45"/>
      <c r="GY82" s="45"/>
      <c r="GZ82" s="45"/>
      <c r="HA82" s="45"/>
      <c r="HB82" s="45"/>
      <c r="HC82" s="45"/>
      <c r="HD82" s="45"/>
      <c r="HE82" s="45"/>
      <c r="HF82" s="45"/>
      <c r="HG82" s="45"/>
      <c r="HH82" s="45"/>
      <c r="HI82" s="45"/>
      <c r="HJ82" s="45"/>
      <c r="HK82" s="45"/>
      <c r="HL82" s="45"/>
      <c r="HM82" s="45"/>
      <c r="HN82" s="45"/>
      <c r="HO82" s="45"/>
      <c r="HP82" s="45"/>
      <c r="HQ82" s="45"/>
      <c r="HR82" s="45"/>
      <c r="HS82" s="45"/>
      <c r="HT82" s="45"/>
      <c r="HU82" s="45"/>
      <c r="HV82" s="45"/>
      <c r="HW82" s="45"/>
      <c r="HX82" s="45"/>
      <c r="HY82" s="45"/>
      <c r="HZ82" s="45"/>
      <c r="IA82" s="45"/>
      <c r="IB82" s="45"/>
      <c r="IC82" s="45"/>
      <c r="ID82" s="45"/>
      <c r="IE82" s="45"/>
      <c r="IF82" s="45"/>
      <c r="IG82" s="45"/>
      <c r="IH82" s="45"/>
      <c r="II82" s="45"/>
      <c r="IJ82" s="45"/>
      <c r="IK82" s="45"/>
      <c r="IL82" s="45"/>
      <c r="IM82" s="45"/>
      <c r="IN82" s="45"/>
      <c r="IO82" s="45"/>
      <c r="IP82" s="45"/>
      <c r="IQ82" s="45"/>
      <c r="IR82" s="45"/>
      <c r="IS82" s="45"/>
      <c r="IT82" s="45"/>
      <c r="IU82" s="45"/>
      <c r="IV82" s="45"/>
      <c r="IW82" s="45"/>
      <c r="IX82" s="45"/>
      <c r="IY82" s="45"/>
      <c r="IZ82" s="45"/>
      <c r="JA82" s="45"/>
      <c r="JB82" s="45"/>
      <c r="JC82" s="45"/>
      <c r="JD82" s="45"/>
      <c r="JE82" s="45"/>
      <c r="JF82" s="45"/>
      <c r="JG82" s="45"/>
      <c r="JH82" s="45"/>
      <c r="JI82" s="45"/>
      <c r="JJ82" s="45"/>
      <c r="JK82" s="45"/>
      <c r="JL82" s="45"/>
      <c r="JM82" s="45"/>
      <c r="JN82" s="45"/>
      <c r="JO82" s="45"/>
      <c r="JP82" s="45"/>
      <c r="JQ82" s="45"/>
      <c r="JR82" s="45"/>
      <c r="JS82" s="45"/>
      <c r="JT82" s="45"/>
      <c r="JU82" s="45"/>
      <c r="JV82" s="45"/>
      <c r="JW82" s="45"/>
      <c r="JX82" s="45"/>
      <c r="JY82" s="45"/>
      <c r="JZ82" s="45"/>
      <c r="KA82" s="45"/>
      <c r="KB82" s="45"/>
      <c r="KC82" s="45"/>
      <c r="KD82" s="45"/>
      <c r="KE82" s="45"/>
      <c r="KF82" s="45"/>
      <c r="KG82" s="45"/>
      <c r="KH82" s="45"/>
      <c r="KI82" s="45"/>
      <c r="KJ82" s="45"/>
      <c r="KK82" s="45"/>
      <c r="KL82" s="45"/>
      <c r="KM82" s="45"/>
      <c r="KN82" s="45"/>
      <c r="KO82" s="45"/>
      <c r="KP82" s="45"/>
      <c r="KQ82" s="45"/>
      <c r="KR82" s="45"/>
      <c r="KS82" s="45"/>
      <c r="KT82" s="45"/>
      <c r="KU82" s="45"/>
      <c r="KV82" s="45"/>
      <c r="KW82" s="45"/>
      <c r="KX82" s="45"/>
      <c r="KY82" s="45"/>
      <c r="KZ82" s="45"/>
      <c r="LA82" s="45"/>
      <c r="LB82" s="45"/>
      <c r="LC82" s="45"/>
      <c r="LD82" s="45"/>
      <c r="LE82" s="45"/>
      <c r="LF82" s="45"/>
      <c r="LG82" s="45"/>
      <c r="LH82" s="45"/>
      <c r="LI82" s="45"/>
      <c r="LJ82" s="45"/>
      <c r="LK82" s="45"/>
      <c r="LL82" s="45"/>
      <c r="LM82" s="45"/>
      <c r="LN82" s="45"/>
      <c r="LO82" s="45"/>
      <c r="LP82" s="45"/>
      <c r="LQ82" s="45"/>
      <c r="LR82" s="45"/>
      <c r="LS82" s="45"/>
      <c r="LT82" s="45"/>
      <c r="LU82" s="45"/>
      <c r="LV82" s="45"/>
      <c r="LW82" s="45"/>
      <c r="LX82" s="45"/>
      <c r="LY82" s="45"/>
      <c r="LZ82" s="45"/>
      <c r="MA82" s="45"/>
      <c r="MB82" s="45"/>
      <c r="MC82" s="45"/>
      <c r="MD82" s="45"/>
      <c r="ME82" s="45"/>
      <c r="MF82" s="45"/>
      <c r="MG82" s="45"/>
      <c r="MH82" s="45"/>
      <c r="MI82" s="45"/>
      <c r="MJ82" s="45"/>
      <c r="MK82" s="45"/>
      <c r="ML82" s="45"/>
      <c r="MM82" s="45"/>
      <c r="MN82" s="45"/>
      <c r="MO82" s="45"/>
      <c r="MP82" s="45"/>
      <c r="MQ82" s="45"/>
      <c r="MR82" s="45"/>
      <c r="MS82" s="45"/>
      <c r="MT82" s="45"/>
      <c r="MU82" s="45"/>
      <c r="MV82" s="45"/>
      <c r="MW82" s="45"/>
      <c r="MX82" s="45"/>
      <c r="MY82" s="45"/>
      <c r="MZ82" t="s">
        <v>107</v>
      </c>
    </row>
    <row r="83" spans="1:364" x14ac:dyDescent="0.25">
      <c r="A83" s="175"/>
      <c r="B83" s="78" t="s">
        <v>212</v>
      </c>
      <c r="C83" s="4" t="s">
        <v>213</v>
      </c>
      <c r="D83" s="45"/>
      <c r="E83" s="45"/>
      <c r="F83" s="45"/>
      <c r="G83" s="45"/>
      <c r="H83" s="45"/>
      <c r="I83" s="45"/>
      <c r="J83" s="45">
        <f>IFERROR(AVERAGEIFS(REC_Sales[[#All],[v_price]],REC_Sales[[#All],[v_unitID]],"McNeil Wood",REC_Sales[[#All],[v_vintage]],REC_SALES_FCST!J4),0)</f>
        <v>36.583333333333336</v>
      </c>
      <c r="K83" s="45">
        <f>IFERROR(AVERAGEIFS(REC_Sales[[#All],[v_price]],REC_Sales[[#All],[v_unitID]],"McNeil Wood",REC_Sales[[#All],[v_vintage]],REC_SALES_FCST!K4),0)</f>
        <v>36.583333333333336</v>
      </c>
      <c r="L83" s="45">
        <f>IFERROR(AVERAGEIFS(REC_Sales[[#All],[v_price]],REC_Sales[[#All],[v_unitID]],"McNeil Wood",REC_Sales[[#All],[v_vintage]],REC_SALES_FCST!L4),0)</f>
        <v>36.583333333333336</v>
      </c>
      <c r="M83" s="45">
        <f>IFERROR(AVERAGEIFS(REC_Sales[[#All],[v_price]],REC_Sales[[#All],[v_unitID]],"McNeil Wood",REC_Sales[[#All],[v_vintage]],REC_SALES_FCST!M4),0)</f>
        <v>36.583333333333336</v>
      </c>
      <c r="N83" s="45">
        <f>IFERROR(AVERAGEIFS(REC_Sales[[#All],[v_price]],REC_Sales[[#All],[v_unitID]],"McNeil Wood",REC_Sales[[#All],[v_vintage]],REC_SALES_FCST!N4),0)</f>
        <v>36.583333333333336</v>
      </c>
      <c r="O83" s="45">
        <f>IFERROR(AVERAGEIFS(REC_Sales[[#All],[v_price]],REC_Sales[[#All],[v_unitID]],"McNeil Wood",REC_Sales[[#All],[v_vintage]],REC_SALES_FCST!O4),0)</f>
        <v>36.583333333333336</v>
      </c>
      <c r="P83" s="45">
        <f>IFERROR(AVERAGEIFS(REC_Sales[[#All],[v_price]],REC_Sales[[#All],[v_unitID]],"McNeil Wood",REC_Sales[[#All],[v_vintage]],REC_SALES_FCST!P4),0)</f>
        <v>33.25</v>
      </c>
      <c r="Q83" s="45">
        <f>IFERROR(AVERAGEIFS(REC_Sales[[#All],[v_price]],REC_Sales[[#All],[v_unitID]],"McNeil Wood",REC_Sales[[#All],[v_vintage]],REC_SALES_FCST!Q4),0)</f>
        <v>33.25</v>
      </c>
      <c r="R83" s="45">
        <f>IFERROR(AVERAGEIFS(REC_Sales[[#All],[v_price]],REC_Sales[[#All],[v_unitID]],"McNeil Wood",REC_Sales[[#All],[v_vintage]],REC_SALES_FCST!R4),0)</f>
        <v>33.25</v>
      </c>
      <c r="S83" s="45">
        <f>IFERROR(AVERAGEIFS(REC_Sales[[#All],[v_price]],REC_Sales[[#All],[v_unitID]],"McNeil Wood",REC_Sales[[#All],[v_vintage]],REC_SALES_FCST!S4),0)</f>
        <v>33.25</v>
      </c>
      <c r="T83" s="45">
        <f>IFERROR(AVERAGEIFS(REC_Sales[[#All],[v_price]],REC_Sales[[#All],[v_unitID]],"McNeil Wood",REC_Sales[[#All],[v_vintage]],REC_SALES_FCST!T4),0)</f>
        <v>33.25</v>
      </c>
      <c r="U83" s="45">
        <f>IFERROR(AVERAGEIFS(REC_Sales[[#All],[v_price]],REC_Sales[[#All],[v_unitID]],"McNeil Wood",REC_Sales[[#All],[v_vintage]],REC_SALES_FCST!U4),0)</f>
        <v>33.25</v>
      </c>
      <c r="V83" s="45">
        <f>IFERROR(AVERAGEIFS(REC_Sales[[#All],[v_price]],REC_Sales[[#All],[v_unitID]],"McNeil Wood",REC_Sales[[#All],[v_vintage]],REC_SALES_FCST!V4),0)</f>
        <v>33.25</v>
      </c>
      <c r="W83" s="45">
        <f>IFERROR(AVERAGEIFS(REC_Sales[[#All],[v_price]],REC_Sales[[#All],[v_unitID]],"McNeil Wood",REC_Sales[[#All],[v_vintage]],REC_SALES_FCST!W4),0)</f>
        <v>33.25</v>
      </c>
      <c r="X83" s="45">
        <f>IFERROR(AVERAGEIFS(REC_Sales[[#All],[v_price]],REC_Sales[[#All],[v_unitID]],"McNeil Wood",REC_Sales[[#All],[v_vintage]],REC_SALES_FCST!X4),0)</f>
        <v>33.25</v>
      </c>
      <c r="Y83" s="45">
        <f>IFERROR(AVERAGEIFS(REC_Sales[[#All],[v_price]],REC_Sales[[#All],[v_unitID]],"McNeil Wood",REC_Sales[[#All],[v_vintage]],REC_SALES_FCST!Y4),0)</f>
        <v>33.25</v>
      </c>
      <c r="Z83" s="45">
        <f>IFERROR(AVERAGEIFS(REC_Sales[[#All],[v_price]],REC_Sales[[#All],[v_unitID]],"McNeil Wood",REC_Sales[[#All],[v_vintage]],REC_SALES_FCST!Z4),0)</f>
        <v>33.25</v>
      </c>
      <c r="AA83" s="45">
        <f>IFERROR(AVERAGEIFS(REC_Sales[[#All],[v_price]],REC_Sales[[#All],[v_unitID]],"McNeil Wood",REC_Sales[[#All],[v_vintage]],REC_SALES_FCST!AA4),0)</f>
        <v>33.25</v>
      </c>
      <c r="AB83" s="45">
        <f>IFERROR(AVERAGEIFS(REC_Sales[[#All],[v_price]],REC_Sales[[#All],[v_unitID]],"McNeil Wood",REC_Sales[[#All],[v_vintage]],REC_SALES_FCST!AB4),0)</f>
        <v>33.25</v>
      </c>
      <c r="AC83" s="45">
        <f>IFERROR(AVERAGEIFS(REC_Sales[[#All],[v_price]],REC_Sales[[#All],[v_unitID]],"McNeil Wood",REC_Sales[[#All],[v_vintage]],REC_SALES_FCST!AC4),0)</f>
        <v>33.25</v>
      </c>
      <c r="AD83" s="45">
        <f>IFERROR(AVERAGEIFS(REC_Sales[[#All],[v_price]],REC_Sales[[#All],[v_unitID]],"McNeil Wood",REC_Sales[[#All],[v_vintage]],REC_SALES_FCST!AD4),0)</f>
        <v>33.25</v>
      </c>
      <c r="AE83" s="45">
        <f>IFERROR(AVERAGEIFS(REC_Sales[[#All],[v_price]],REC_Sales[[#All],[v_unitID]],"McNeil Wood",REC_Sales[[#All],[v_vintage]],REC_SALES_FCST!AE4),0)</f>
        <v>33.25</v>
      </c>
      <c r="AF83" s="45">
        <f>IFERROR(AVERAGEIFS(REC_Sales[[#All],[v_price]],REC_Sales[[#All],[v_unitID]],"McNeil Wood",REC_Sales[[#All],[v_vintage]],REC_SALES_FCST!AF4),0)</f>
        <v>33.25</v>
      </c>
      <c r="AG83" s="45">
        <f>IFERROR(AVERAGEIFS(REC_Sales[[#All],[v_price]],REC_Sales[[#All],[v_unitID]],"McNeil Wood",REC_Sales[[#All],[v_vintage]],REC_SALES_FCST!AG4),0)</f>
        <v>33.25</v>
      </c>
      <c r="AH83" s="45">
        <f>IFERROR(AVERAGEIFS(REC_Sales[[#All],[v_price]],REC_Sales[[#All],[v_unitID]],"McNeil Wood",REC_Sales[[#All],[v_vintage]],REC_SALES_FCST!AH4),0)</f>
        <v>33.25</v>
      </c>
      <c r="AI83" s="45">
        <f>IFERROR(AVERAGEIFS(REC_Sales[[#All],[v_price]],REC_Sales[[#All],[v_unitID]],"McNeil Wood",REC_Sales[[#All],[v_vintage]],REC_SALES_FCST!AI4),0)</f>
        <v>33.25</v>
      </c>
      <c r="AJ83" s="45">
        <f>IFERROR(AVERAGEIFS(REC_Sales[[#All],[v_price]],REC_Sales[[#All],[v_unitID]],"McNeil Wood",REC_Sales[[#All],[v_vintage]],REC_SALES_FCST!AJ4),0)</f>
        <v>33.25</v>
      </c>
      <c r="AK83" s="45">
        <f>IFERROR(AVERAGEIFS(REC_Sales[[#All],[v_price]],REC_Sales[[#All],[v_unitID]],"McNeil Wood",REC_Sales[[#All],[v_vintage]],REC_SALES_FCST!AK4),0)</f>
        <v>33.25</v>
      </c>
      <c r="AL83" s="45">
        <f>IFERROR(AVERAGEIFS(REC_Sales[[#All],[v_price]],REC_Sales[[#All],[v_unitID]],"McNeil Wood",REC_Sales[[#All],[v_vintage]],REC_SALES_FCST!AL4),0)</f>
        <v>33.25</v>
      </c>
      <c r="AM83" s="45">
        <f>IFERROR(AVERAGEIFS(REC_Sales[[#All],[v_price]],REC_Sales[[#All],[v_unitID]],"McNeil Wood",REC_Sales[[#All],[v_vintage]],REC_SALES_FCST!AM4),0)</f>
        <v>33.25</v>
      </c>
      <c r="AN83" s="45">
        <f>IFERROR(AVERAGEIFS(REC_Sales[[#All],[v_price]],REC_Sales[[#All],[v_unitID]],"McNeil Wood",REC_Sales[[#All],[v_vintage]],REC_SALES_FCST!AN4),0)</f>
        <v>33.25</v>
      </c>
      <c r="AO83" s="45">
        <f>IFERROR(AVERAGEIFS(REC_Sales[[#All],[v_price]],REC_Sales[[#All],[v_unitID]],"McNeil Wood",REC_Sales[[#All],[v_vintage]],REC_SALES_FCST!AO4),0)</f>
        <v>33.25</v>
      </c>
      <c r="AP83" s="45">
        <f>IFERROR(AVERAGEIFS(REC_Sales[[#All],[v_price]],REC_Sales[[#All],[v_unitID]],"McNeil Wood",REC_Sales[[#All],[v_vintage]],REC_SALES_FCST!AP4),0)</f>
        <v>33.25</v>
      </c>
      <c r="AQ83" s="45">
        <f>IFERROR(AVERAGEIFS(REC_Sales[[#All],[v_price]],REC_Sales[[#All],[v_unitID]],"McNeil Wood",REC_Sales[[#All],[v_vintage]],REC_SALES_FCST!AQ4),0)</f>
        <v>33.25</v>
      </c>
      <c r="AR83" s="45">
        <f>IFERROR(AVERAGEIFS(REC_Sales[[#All],[v_price]],REC_Sales[[#All],[v_unitID]],"McNeil Wood",REC_Sales[[#All],[v_vintage]],REC_SALES_FCST!AR4),0)</f>
        <v>33.25</v>
      </c>
      <c r="AS83" s="45">
        <f>IFERROR(AVERAGEIFS(REC_Sales[[#All],[v_price]],REC_Sales[[#All],[v_unitID]],"McNeil Wood",REC_Sales[[#All],[v_vintage]],REC_SALES_FCST!AS4),0)</f>
        <v>33.25</v>
      </c>
      <c r="AT83" s="45">
        <f>IFERROR(AVERAGEIFS(REC_Sales[[#All],[v_price]],REC_Sales[[#All],[v_unitID]],"McNeil Wood",REC_Sales[[#All],[v_vintage]],REC_SALES_FCST!AT4),0)</f>
        <v>33.25</v>
      </c>
      <c r="AU83" s="45">
        <f>IFERROR(AVERAGEIFS(REC_Sales[[#All],[v_price]],REC_Sales[[#All],[v_unitID]],"McNeil Wood",REC_Sales[[#All],[v_vintage]],REC_SALES_FCST!AU4),0)</f>
        <v>33.25</v>
      </c>
      <c r="AV83" s="45">
        <f>IFERROR(AVERAGEIFS(REC_Sales[[#All],[v_price]],REC_Sales[[#All],[v_unitID]],"McNeil Wood",REC_Sales[[#All],[v_vintage]],REC_SALES_FCST!AV4),0)</f>
        <v>33.25</v>
      </c>
      <c r="AW83" s="45">
        <f>IFERROR(AVERAGEIFS(REC_Sales[[#All],[v_price]],REC_Sales[[#All],[v_unitID]],"McNeil Wood",REC_Sales[[#All],[v_vintage]],REC_SALES_FCST!AW4),0)</f>
        <v>33.25</v>
      </c>
      <c r="AX83" s="45">
        <f>IFERROR(AVERAGEIFS(REC_Sales[[#All],[v_price]],REC_Sales[[#All],[v_unitID]],"McNeil Wood",REC_Sales[[#All],[v_vintage]],REC_SALES_FCST!AX4),0)</f>
        <v>33.25</v>
      </c>
      <c r="AY83" s="45">
        <f>IFERROR(AVERAGEIFS(REC_Sales[[#All],[v_price]],REC_Sales[[#All],[v_unitID]],"McNeil Wood",REC_Sales[[#All],[v_vintage]],REC_SALES_FCST!AY4),0)</f>
        <v>33.25</v>
      </c>
      <c r="AZ83" s="45">
        <f>IFERROR(AVERAGEIFS(REC_Sales[[#All],[v_price]],REC_Sales[[#All],[v_unitID]],"McNeil Wood",REC_Sales[[#All],[v_vintage]],REC_SALES_FCST!AZ4),0)</f>
        <v>0</v>
      </c>
      <c r="BA83" s="45">
        <f>IFERROR(AVERAGEIFS(REC_Sales[[#All],[v_price]],REC_Sales[[#All],[v_unitID]],"McNeil Wood",REC_Sales[[#All],[v_vintage]],REC_SALES_FCST!BA4),0)</f>
        <v>0</v>
      </c>
      <c r="BB83" s="45">
        <f>IFERROR(AVERAGEIFS(REC_Sales[[#All],[v_price]],REC_Sales[[#All],[v_unitID]],"McNeil Wood",REC_Sales[[#All],[v_vintage]],REC_SALES_FCST!BB4),0)</f>
        <v>0</v>
      </c>
      <c r="BC83" s="45">
        <f>IFERROR(AVERAGEIFS(REC_Sales[[#All],[v_price]],REC_Sales[[#All],[v_unitID]],"McNeil Wood",REC_Sales[[#All],[v_vintage]],REC_SALES_FCST!BC4),0)</f>
        <v>0</v>
      </c>
      <c r="BD83" s="45">
        <f>IFERROR(AVERAGEIFS(REC_Sales[[#All],[v_price]],REC_Sales[[#All],[v_unitID]],"McNeil Wood",REC_Sales[[#All],[v_vintage]],REC_SALES_FCST!BD4),0)</f>
        <v>0</v>
      </c>
      <c r="BE83" s="45">
        <f>IFERROR(AVERAGEIFS(REC_Sales[[#All],[v_price]],REC_Sales[[#All],[v_unitID]],"McNeil Wood",REC_Sales[[#All],[v_vintage]],REC_SALES_FCST!BE4),0)</f>
        <v>0</v>
      </c>
      <c r="BF83" s="45">
        <f>IFERROR(AVERAGEIFS(REC_Sales[[#All],[v_price]],REC_Sales[[#All],[v_unitID]],"McNeil Wood",REC_Sales[[#All],[v_vintage]],REC_SALES_FCST!BF4),0)</f>
        <v>0</v>
      </c>
      <c r="BG83" s="45">
        <f>IFERROR(AVERAGEIFS(REC_Sales[[#All],[v_price]],REC_Sales[[#All],[v_unitID]],"McNeil Wood",REC_Sales[[#All],[v_vintage]],REC_SALES_FCST!BG4),0)</f>
        <v>0</v>
      </c>
      <c r="BH83" s="45">
        <f>IFERROR(AVERAGEIFS(REC_Sales[[#All],[v_price]],REC_Sales[[#All],[v_unitID]],"McNeil Wood",REC_Sales[[#All],[v_vintage]],REC_SALES_FCST!BH4),0)</f>
        <v>0</v>
      </c>
      <c r="BI83" s="45">
        <f>IFERROR(AVERAGEIFS(REC_Sales[[#All],[v_price]],REC_Sales[[#All],[v_unitID]],"McNeil Wood",REC_Sales[[#All],[v_vintage]],REC_SALES_FCST!BI4),0)</f>
        <v>0</v>
      </c>
      <c r="BJ83" s="45">
        <f>IFERROR(AVERAGEIFS(REC_Sales[[#All],[v_price]],REC_Sales[[#All],[v_unitID]],"McNeil Wood",REC_Sales[[#All],[v_vintage]],REC_SALES_FCST!BJ4),0)</f>
        <v>0</v>
      </c>
      <c r="BK83" s="45">
        <f>IFERROR(AVERAGEIFS(REC_Sales[[#All],[v_price]],REC_Sales[[#All],[v_unitID]],"McNeil Wood",REC_Sales[[#All],[v_vintage]],REC_SALES_FCST!BK4),0)</f>
        <v>0</v>
      </c>
      <c r="BL83" s="45">
        <f>IFERROR(AVERAGEIFS(REC_Sales[[#All],[v_price]],REC_Sales[[#All],[v_unitID]],"McNeil Wood",REC_Sales[[#All],[v_vintage]],REC_SALES_FCST!BL4),0)</f>
        <v>0</v>
      </c>
      <c r="BM83" s="45">
        <f>IFERROR(AVERAGEIFS(REC_Sales[[#All],[v_price]],REC_Sales[[#All],[v_unitID]],"McNeil Wood",REC_Sales[[#All],[v_vintage]],REC_SALES_FCST!BM4),0)</f>
        <v>0</v>
      </c>
      <c r="BN83" s="45">
        <f>IFERROR(AVERAGEIFS(REC_Sales[[#All],[v_price]],REC_Sales[[#All],[v_unitID]],"McNeil Wood",REC_Sales[[#All],[v_vintage]],REC_SALES_FCST!BN4),0)</f>
        <v>0</v>
      </c>
      <c r="BO83" s="45">
        <f>IFERROR(AVERAGEIFS(REC_Sales[[#All],[v_price]],REC_Sales[[#All],[v_unitID]],"McNeil Wood",REC_Sales[[#All],[v_vintage]],REC_SALES_FCST!BO4),0)</f>
        <v>0</v>
      </c>
      <c r="BP83" s="45">
        <f>IFERROR(AVERAGEIFS(REC_Sales[[#All],[v_price]],REC_Sales[[#All],[v_unitID]],"McNeil Wood",REC_Sales[[#All],[v_vintage]],REC_SALES_FCST!BP4),0)</f>
        <v>0</v>
      </c>
      <c r="BQ83" s="45">
        <f>IFERROR(AVERAGEIFS(REC_Sales[[#All],[v_price]],REC_Sales[[#All],[v_unitID]],"McNeil Wood",REC_Sales[[#All],[v_vintage]],REC_SALES_FCST!BQ4),0)</f>
        <v>0</v>
      </c>
      <c r="BR83" s="45">
        <f>IFERROR(AVERAGEIFS(REC_Sales[[#All],[v_price]],REC_Sales[[#All],[v_unitID]],"McNeil Wood",REC_Sales[[#All],[v_vintage]],REC_SALES_FCST!BR4),0)</f>
        <v>0</v>
      </c>
      <c r="BS83" s="45">
        <f>IFERROR(AVERAGEIFS(REC_Sales[[#All],[v_price]],REC_Sales[[#All],[v_unitID]],"McNeil Wood",REC_Sales[[#All],[v_vintage]],REC_SALES_FCST!BS4),0)</f>
        <v>0</v>
      </c>
      <c r="BT83" s="45">
        <f>IFERROR(AVERAGEIFS(REC_Sales[[#All],[v_price]],REC_Sales[[#All],[v_unitID]],"McNeil Wood",REC_Sales[[#All],[v_vintage]],REC_SALES_FCST!BT4),0)</f>
        <v>0</v>
      </c>
      <c r="BU83" s="45">
        <f>IFERROR(AVERAGEIFS(REC_Sales[[#All],[v_price]],REC_Sales[[#All],[v_unitID]],"McNeil Wood",REC_Sales[[#All],[v_vintage]],REC_SALES_FCST!BU4),0)</f>
        <v>0</v>
      </c>
      <c r="BV83" s="45">
        <f>IFERROR(AVERAGEIFS(REC_Sales[[#All],[v_price]],REC_Sales[[#All],[v_unitID]],"McNeil Wood",REC_Sales[[#All],[v_vintage]],REC_SALES_FCST!BV4),0)</f>
        <v>0</v>
      </c>
      <c r="BW83" s="45">
        <f>IFERROR(AVERAGEIFS(REC_Sales[[#All],[v_price]],REC_Sales[[#All],[v_unitID]],"McNeil Wood",REC_Sales[[#All],[v_vintage]],REC_SALES_FCST!BW4),0)</f>
        <v>0</v>
      </c>
      <c r="BX83" s="45">
        <f>IFERROR(AVERAGEIFS(REC_Sales[[#All],[v_price]],REC_Sales[[#All],[v_unitID]],"McNeil Wood",REC_Sales[[#All],[v_vintage]],REC_SALES_FCST!BX4),0)</f>
        <v>0</v>
      </c>
      <c r="BY83" s="45">
        <f>IFERROR(AVERAGEIFS(REC_Sales[[#All],[v_price]],REC_Sales[[#All],[v_unitID]],"McNeil Wood",REC_Sales[[#All],[v_vintage]],REC_SALES_FCST!BY4),0)</f>
        <v>0</v>
      </c>
      <c r="BZ83" s="45">
        <f>IFERROR(AVERAGEIFS(REC_Sales[[#All],[v_price]],REC_Sales[[#All],[v_unitID]],"McNeil Wood",REC_Sales[[#All],[v_vintage]],REC_SALES_FCST!BZ4),0)</f>
        <v>0</v>
      </c>
      <c r="CA83" s="45">
        <f>IFERROR(AVERAGEIFS(REC_Sales[[#All],[v_price]],REC_Sales[[#All],[v_unitID]],"McNeil Wood",REC_Sales[[#All],[v_vintage]],REC_SALES_FCST!CA4),0)</f>
        <v>0</v>
      </c>
      <c r="CB83" s="45">
        <f>IFERROR(AVERAGEIFS(REC_Sales[[#All],[v_price]],REC_Sales[[#All],[v_unitID]],"McNeil Wood",REC_Sales[[#All],[v_vintage]],REC_SALES_FCST!CB4),0)</f>
        <v>0</v>
      </c>
      <c r="CC83" s="45">
        <f>IFERROR(AVERAGEIFS(REC_Sales[[#All],[v_price]],REC_Sales[[#All],[v_unitID]],"McNeil Wood",REC_Sales[[#All],[v_vintage]],REC_SALES_FCST!CC4),0)</f>
        <v>0</v>
      </c>
      <c r="CD83" s="45">
        <f>IFERROR(AVERAGEIFS(REC_Sales[[#All],[v_price]],REC_Sales[[#All],[v_unitID]],"McNeil Wood",REC_Sales[[#All],[v_vintage]],REC_SALES_FCST!CD4),0)</f>
        <v>0</v>
      </c>
      <c r="CE83" s="45">
        <f>IFERROR(AVERAGEIFS(REC_Sales[[#All],[v_price]],REC_Sales[[#All],[v_unitID]],"McNeil Wood",REC_Sales[[#All],[v_vintage]],REC_SALES_FCST!CE4),0)</f>
        <v>0</v>
      </c>
      <c r="CF83" s="45">
        <f>IFERROR(AVERAGEIFS(REC_Sales[[#All],[v_price]],REC_Sales[[#All],[v_unitID]],"McNeil Wood",REC_Sales[[#All],[v_vintage]],REC_SALES_FCST!CF4),0)</f>
        <v>0</v>
      </c>
      <c r="CG83" s="45">
        <f>IFERROR(AVERAGEIFS(REC_Sales[[#All],[v_price]],REC_Sales[[#All],[v_unitID]],"McNeil Wood",REC_Sales[[#All],[v_vintage]],REC_SALES_FCST!CG4),0)</f>
        <v>0</v>
      </c>
      <c r="CH83" s="45">
        <f>IFERROR(AVERAGEIFS(REC_Sales[[#All],[v_price]],REC_Sales[[#All],[v_unitID]],"McNeil Wood",REC_Sales[[#All],[v_vintage]],REC_SALES_FCST!CH4),0)</f>
        <v>0</v>
      </c>
      <c r="CI83" s="45">
        <f>IFERROR(AVERAGEIFS(REC_Sales[[#All],[v_price]],REC_Sales[[#All],[v_unitID]],"McNeil Wood",REC_Sales[[#All],[v_vintage]],REC_SALES_FCST!CI4),0)</f>
        <v>0</v>
      </c>
      <c r="CJ83" s="45">
        <f>IFERROR(AVERAGEIFS(REC_Sales[[#All],[v_price]],REC_Sales[[#All],[v_unitID]],"McNeil Wood",REC_Sales[[#All],[v_vintage]],REC_SALES_FCST!CJ4),0)</f>
        <v>0</v>
      </c>
      <c r="CK83" s="45">
        <f>IFERROR(AVERAGEIFS(REC_Sales[[#All],[v_price]],REC_Sales[[#All],[v_unitID]],"McNeil Wood",REC_Sales[[#All],[v_vintage]],REC_SALES_FCST!CK4),0)</f>
        <v>0</v>
      </c>
      <c r="CL83" s="45">
        <f>IFERROR(AVERAGEIFS(REC_Sales[[#All],[v_price]],REC_Sales[[#All],[v_unitID]],"McNeil Wood",REC_Sales[[#All],[v_vintage]],REC_SALES_FCST!CL4),0)</f>
        <v>0</v>
      </c>
      <c r="CM83" s="45">
        <f>IFERROR(AVERAGEIFS(REC_Sales[[#All],[v_price]],REC_Sales[[#All],[v_unitID]],"McNeil Wood",REC_Sales[[#All],[v_vintage]],REC_SALES_FCST!CM4),0)</f>
        <v>0</v>
      </c>
      <c r="CN83" s="45">
        <f>IFERROR(AVERAGEIFS(REC_Sales[[#All],[v_price]],REC_Sales[[#All],[v_unitID]],"McNeil Wood",REC_Sales[[#All],[v_vintage]],REC_SALES_FCST!CN4),0)</f>
        <v>0</v>
      </c>
      <c r="CO83" s="45">
        <f>IFERROR(AVERAGEIFS(REC_Sales[[#All],[v_price]],REC_Sales[[#All],[v_unitID]],"McNeil Wood",REC_Sales[[#All],[v_vintage]],REC_SALES_FCST!CO4),0)</f>
        <v>0</v>
      </c>
      <c r="CP83" s="45">
        <f>IFERROR(AVERAGEIFS(REC_Sales[[#All],[v_price]],REC_Sales[[#All],[v_unitID]],"McNeil Wood",REC_Sales[[#All],[v_vintage]],REC_SALES_FCST!CP4),0)</f>
        <v>0</v>
      </c>
      <c r="CQ83" s="45">
        <f>IFERROR(AVERAGEIFS(REC_Sales[[#All],[v_price]],REC_Sales[[#All],[v_unitID]],"McNeil Wood",REC_Sales[[#All],[v_vintage]],REC_SALES_FCST!CQ4),0)</f>
        <v>0</v>
      </c>
      <c r="CR83" s="45">
        <f>IFERROR(AVERAGEIFS(REC_Sales[[#All],[v_price]],REC_Sales[[#All],[v_unitID]],"McNeil Wood",REC_Sales[[#All],[v_vintage]],REC_SALES_FCST!CR4),0)</f>
        <v>0</v>
      </c>
      <c r="CS83" s="45">
        <f>IFERROR(AVERAGEIFS(REC_Sales[[#All],[v_price]],REC_Sales[[#All],[v_unitID]],"McNeil Wood",REC_Sales[[#All],[v_vintage]],REC_SALES_FCST!CS4),0)</f>
        <v>0</v>
      </c>
      <c r="CT83" s="45">
        <f>IFERROR(AVERAGEIFS(REC_Sales[[#All],[v_price]],REC_Sales[[#All],[v_unitID]],"McNeil Wood",REC_Sales[[#All],[v_vintage]],REC_SALES_FCST!CT4),0)</f>
        <v>0</v>
      </c>
      <c r="CU83" s="45">
        <f>IFERROR(AVERAGEIFS(REC_Sales[[#All],[v_price]],REC_Sales[[#All],[v_unitID]],"McNeil Wood",REC_Sales[[#All],[v_vintage]],REC_SALES_FCST!CU4),0)</f>
        <v>0</v>
      </c>
      <c r="CV83" s="45">
        <f>IFERROR(AVERAGEIFS(REC_Sales[[#All],[v_price]],REC_Sales[[#All],[v_unitID]],"McNeil Wood",REC_Sales[[#All],[v_vintage]],REC_SALES_FCST!CV4),0)</f>
        <v>0</v>
      </c>
      <c r="CW83" s="45">
        <f>IFERROR(AVERAGEIFS(REC_Sales[[#All],[v_price]],REC_Sales[[#All],[v_unitID]],"McNeil Wood",REC_Sales[[#All],[v_vintage]],REC_SALES_FCST!CW4),0)</f>
        <v>0</v>
      </c>
      <c r="CX83" s="45">
        <f>IFERROR(AVERAGEIFS(REC_Sales[[#All],[v_price]],REC_Sales[[#All],[v_unitID]],"McNeil Wood",REC_Sales[[#All],[v_vintage]],REC_SALES_FCST!CX4),0)</f>
        <v>0</v>
      </c>
      <c r="CY83" s="45">
        <f>IFERROR(AVERAGEIFS(REC_Sales[[#All],[v_price]],REC_Sales[[#All],[v_unitID]],"McNeil Wood",REC_Sales[[#All],[v_vintage]],REC_SALES_FCST!CY4),0)</f>
        <v>0</v>
      </c>
      <c r="CZ83" s="45">
        <f>IFERROR(AVERAGEIFS(REC_Sales[[#All],[v_price]],REC_Sales[[#All],[v_unitID]],"McNeil Wood",REC_Sales[[#All],[v_vintage]],REC_SALES_FCST!CZ4),0)</f>
        <v>0</v>
      </c>
      <c r="DA83" s="45">
        <f>IFERROR(AVERAGEIFS(REC_Sales[[#All],[v_price]],REC_Sales[[#All],[v_unitID]],"McNeil Wood",REC_Sales[[#All],[v_vintage]],REC_SALES_FCST!DA4),0)</f>
        <v>0</v>
      </c>
      <c r="DB83" s="45">
        <f>IFERROR(AVERAGEIFS(REC_Sales[[#All],[v_price]],REC_Sales[[#All],[v_unitID]],"McNeil Wood",REC_Sales[[#All],[v_vintage]],REC_SALES_FCST!DB4),0)</f>
        <v>0</v>
      </c>
      <c r="DC83" s="45">
        <f>IFERROR(AVERAGEIFS(REC_Sales[[#All],[v_price]],REC_Sales[[#All],[v_unitID]],"McNeil Wood",REC_Sales[[#All],[v_vintage]],REC_SALES_FCST!DC4),0)</f>
        <v>0</v>
      </c>
      <c r="DD83" s="45">
        <f>IFERROR(AVERAGEIFS(REC_Sales[[#All],[v_price]],REC_Sales[[#All],[v_unitID]],"McNeil Wood",REC_Sales[[#All],[v_vintage]],REC_SALES_FCST!DD4),0)</f>
        <v>0</v>
      </c>
      <c r="DE83" s="45">
        <f>IFERROR(AVERAGEIFS(REC_Sales[[#All],[v_price]],REC_Sales[[#All],[v_unitID]],"McNeil Wood",REC_Sales[[#All],[v_vintage]],REC_SALES_FCST!DE4),0)</f>
        <v>0</v>
      </c>
      <c r="DF83" s="45">
        <f>IFERROR(AVERAGEIFS(REC_Sales[[#All],[v_price]],REC_Sales[[#All],[v_unitID]],"McNeil Wood",REC_Sales[[#All],[v_vintage]],REC_SALES_FCST!DF4),0)</f>
        <v>0</v>
      </c>
      <c r="DG83" s="45">
        <f>IFERROR(AVERAGEIFS(REC_Sales[[#All],[v_price]],REC_Sales[[#All],[v_unitID]],"McNeil Wood",REC_Sales[[#All],[v_vintage]],REC_SALES_FCST!DG4),0)</f>
        <v>0</v>
      </c>
      <c r="DH83" s="45">
        <f>IFERROR(AVERAGEIFS(REC_Sales[[#All],[v_price]],REC_Sales[[#All],[v_unitID]],"McNeil Wood",REC_Sales[[#All],[v_vintage]],REC_SALES_FCST!DH4),0)</f>
        <v>0</v>
      </c>
      <c r="DI83" s="45">
        <f>IFERROR(AVERAGEIFS(REC_Sales[[#All],[v_price]],REC_Sales[[#All],[v_unitID]],"McNeil Wood",REC_Sales[[#All],[v_vintage]],REC_SALES_FCST!DI4),0)</f>
        <v>0</v>
      </c>
      <c r="DJ83" s="45">
        <f>IFERROR(AVERAGEIFS(REC_Sales[[#All],[v_price]],REC_Sales[[#All],[v_unitID]],"McNeil Wood",REC_Sales[[#All],[v_vintage]],REC_SALES_FCST!DJ4),0)</f>
        <v>0</v>
      </c>
      <c r="DK83" s="45">
        <f>IFERROR(AVERAGEIFS(REC_Sales[[#All],[v_price]],REC_Sales[[#All],[v_unitID]],"McNeil Wood",REC_Sales[[#All],[v_vintage]],REC_SALES_FCST!DK4),0)</f>
        <v>0</v>
      </c>
      <c r="DL83" s="45">
        <f>IFERROR(AVERAGEIFS(REC_Sales[[#All],[v_price]],REC_Sales[[#All],[v_unitID]],"McNeil Wood",REC_Sales[[#All],[v_vintage]],REC_SALES_FCST!DL4),0)</f>
        <v>0</v>
      </c>
      <c r="DM83" s="45">
        <f>IFERROR(AVERAGEIFS(REC_Sales[[#All],[v_price]],REC_Sales[[#All],[v_unitID]],"McNeil Wood",REC_Sales[[#All],[v_vintage]],REC_SALES_FCST!DM4),0)</f>
        <v>0</v>
      </c>
      <c r="DN83" s="45">
        <f>IFERROR(AVERAGEIFS(REC_Sales[[#All],[v_price]],REC_Sales[[#All],[v_unitID]],"McNeil Wood",REC_Sales[[#All],[v_vintage]],REC_SALES_FCST!DN4),0)</f>
        <v>0</v>
      </c>
      <c r="DO83" s="45">
        <f>IFERROR(AVERAGEIFS(REC_Sales[[#All],[v_price]],REC_Sales[[#All],[v_unitID]],"McNeil Wood",REC_Sales[[#All],[v_vintage]],REC_SALES_FCST!DO4),0)</f>
        <v>0</v>
      </c>
      <c r="DP83" s="45">
        <f>IFERROR(AVERAGEIFS(REC_Sales[[#All],[v_price]],REC_Sales[[#All],[v_unitID]],"McNeil Wood",REC_Sales[[#All],[v_vintage]],REC_SALES_FCST!DP4),0)</f>
        <v>0</v>
      </c>
      <c r="DQ83" s="45">
        <f>IFERROR(AVERAGEIFS(REC_Sales[[#All],[v_price]],REC_Sales[[#All],[v_unitID]],"McNeil Wood",REC_Sales[[#All],[v_vintage]],REC_SALES_FCST!DQ4),0)</f>
        <v>0</v>
      </c>
      <c r="DR83" s="45">
        <f>IFERROR(AVERAGEIFS(REC_Sales[[#All],[v_price]],REC_Sales[[#All],[v_unitID]],"McNeil Wood",REC_Sales[[#All],[v_vintage]],REC_SALES_FCST!DR4),0)</f>
        <v>0</v>
      </c>
      <c r="DS83" s="45">
        <f>IFERROR(AVERAGEIFS(REC_Sales[[#All],[v_price]],REC_Sales[[#All],[v_unitID]],"McNeil Wood",REC_Sales[[#All],[v_vintage]],REC_SALES_FCST!DS4),0)</f>
        <v>0</v>
      </c>
      <c r="DT83" s="45">
        <f>IFERROR(AVERAGEIFS(REC_Sales[[#All],[v_price]],REC_Sales[[#All],[v_unitID]],"McNeil Wood",REC_Sales[[#All],[v_vintage]],REC_SALES_FCST!DT4),0)</f>
        <v>0</v>
      </c>
      <c r="DU83" s="45">
        <f>IFERROR(AVERAGEIFS(REC_Sales[[#All],[v_price]],REC_Sales[[#All],[v_unitID]],"McNeil Wood",REC_Sales[[#All],[v_vintage]],REC_SALES_FCST!DU4),0)</f>
        <v>0</v>
      </c>
      <c r="DV83" s="45">
        <f>IFERROR(AVERAGEIFS(REC_Sales[[#All],[v_price]],REC_Sales[[#All],[v_unitID]],"McNeil Wood",REC_Sales[[#All],[v_vintage]],REC_SALES_FCST!DV4),0)</f>
        <v>0</v>
      </c>
      <c r="DW83" s="45">
        <f>IFERROR(AVERAGEIFS(REC_Sales[[#All],[v_price]],REC_Sales[[#All],[v_unitID]],"McNeil Wood",REC_Sales[[#All],[v_vintage]],REC_SALES_FCST!DW4),0)</f>
        <v>0</v>
      </c>
      <c r="DX83" s="45">
        <f>IFERROR(AVERAGEIFS(REC_Sales[[#All],[v_price]],REC_Sales[[#All],[v_unitID]],"McNeil Wood",REC_Sales[[#All],[v_vintage]],REC_SALES_FCST!DX4),0)</f>
        <v>0</v>
      </c>
      <c r="DY83" s="45">
        <f>IFERROR(AVERAGEIFS(REC_Sales[[#All],[v_price]],REC_Sales[[#All],[v_unitID]],"McNeil Wood",REC_Sales[[#All],[v_vintage]],REC_SALES_FCST!DY4),0)</f>
        <v>0</v>
      </c>
      <c r="DZ83" s="45">
        <f>IFERROR(AVERAGEIFS(REC_Sales[[#All],[v_price]],REC_Sales[[#All],[v_unitID]],"McNeil Wood",REC_Sales[[#All],[v_vintage]],REC_SALES_FCST!DZ4),0)</f>
        <v>0</v>
      </c>
      <c r="EA83" s="45">
        <f>IFERROR(AVERAGEIFS(REC_Sales[[#All],[v_price]],REC_Sales[[#All],[v_unitID]],"McNeil Wood",REC_Sales[[#All],[v_vintage]],REC_SALES_FCST!EA4),0)</f>
        <v>0</v>
      </c>
      <c r="EB83" s="45">
        <f>IFERROR(AVERAGEIFS(REC_Sales[[#All],[v_price]],REC_Sales[[#All],[v_unitID]],"McNeil Wood",REC_Sales[[#All],[v_vintage]],REC_SALES_FCST!EB4),0)</f>
        <v>0</v>
      </c>
      <c r="EC83" s="45">
        <f>IFERROR(AVERAGEIFS(REC_Sales[[#All],[v_price]],REC_Sales[[#All],[v_unitID]],"McNeil Wood",REC_Sales[[#All],[v_vintage]],REC_SALES_FCST!EC4),0)</f>
        <v>0</v>
      </c>
      <c r="ED83" s="45">
        <f>IFERROR(AVERAGEIFS(REC_Sales[[#All],[v_price]],REC_Sales[[#All],[v_unitID]],"McNeil Wood",REC_Sales[[#All],[v_vintage]],REC_SALES_FCST!ED4),0)</f>
        <v>0</v>
      </c>
      <c r="EE83" s="45">
        <f>IFERROR(AVERAGEIFS(REC_Sales[[#All],[v_price]],REC_Sales[[#All],[v_unitID]],"McNeil Wood",REC_Sales[[#All],[v_vintage]],REC_SALES_FCST!EE4),0)</f>
        <v>0</v>
      </c>
      <c r="EF83" s="45">
        <f>IFERROR(AVERAGEIFS(REC_Sales[[#All],[v_price]],REC_Sales[[#All],[v_unitID]],"McNeil Wood",REC_Sales[[#All],[v_vintage]],REC_SALES_FCST!EF4),0)</f>
        <v>0</v>
      </c>
      <c r="EG83" s="45">
        <f>IFERROR(AVERAGEIFS(REC_Sales[[#All],[v_price]],REC_Sales[[#All],[v_unitID]],"McNeil Wood",REC_Sales[[#All],[v_vintage]],REC_SALES_FCST!EG4),0)</f>
        <v>0</v>
      </c>
      <c r="EH83" s="45">
        <f>IFERROR(AVERAGEIFS(REC_Sales[[#All],[v_price]],REC_Sales[[#All],[v_unitID]],"McNeil Wood",REC_Sales[[#All],[v_vintage]],REC_SALES_FCST!EH4),0)</f>
        <v>0</v>
      </c>
      <c r="EI83" s="45">
        <f>IFERROR(AVERAGEIFS(REC_Sales[[#All],[v_price]],REC_Sales[[#All],[v_unitID]],"McNeil Wood",REC_Sales[[#All],[v_vintage]],REC_SALES_FCST!EI4),0)</f>
        <v>0</v>
      </c>
      <c r="EJ83" s="45">
        <f>IFERROR(AVERAGEIFS(REC_Sales[[#All],[v_price]],REC_Sales[[#All],[v_unitID]],"McNeil Wood",REC_Sales[[#All],[v_vintage]],REC_SALES_FCST!EJ4),0)</f>
        <v>0</v>
      </c>
      <c r="EK83" s="45">
        <f>IFERROR(AVERAGEIFS(REC_Sales[[#All],[v_price]],REC_Sales[[#All],[v_unitID]],"McNeil Wood",REC_Sales[[#All],[v_vintage]],REC_SALES_FCST!EK4),0)</f>
        <v>0</v>
      </c>
      <c r="EL83" s="45">
        <f>IFERROR(AVERAGEIFS(REC_Sales[[#All],[v_price]],REC_Sales[[#All],[v_unitID]],"McNeil Wood",REC_Sales[[#All],[v_vintage]],REC_SALES_FCST!EL4),0)</f>
        <v>0</v>
      </c>
      <c r="EM83" s="45">
        <f>IFERROR(AVERAGEIFS(REC_Sales[[#All],[v_price]],REC_Sales[[#All],[v_unitID]],"McNeil Wood",REC_Sales[[#All],[v_vintage]],REC_SALES_FCST!EM4),0)</f>
        <v>0</v>
      </c>
      <c r="EN83" s="45">
        <f>IFERROR(AVERAGEIFS(REC_Sales[[#All],[v_price]],REC_Sales[[#All],[v_unitID]],"McNeil Wood",REC_Sales[[#All],[v_vintage]],REC_SALES_FCST!EN4),0)</f>
        <v>0</v>
      </c>
      <c r="EO83" s="45">
        <f>IFERROR(AVERAGEIFS(REC_Sales[[#All],[v_price]],REC_Sales[[#All],[v_unitID]],"McNeil Wood",REC_Sales[[#All],[v_vintage]],REC_SALES_FCST!EO4),0)</f>
        <v>0</v>
      </c>
      <c r="EP83" s="45">
        <f>IFERROR(AVERAGEIFS(REC_Sales[[#All],[v_price]],REC_Sales[[#All],[v_unitID]],"McNeil Wood",REC_Sales[[#All],[v_vintage]],REC_SALES_FCST!EP4),0)</f>
        <v>0</v>
      </c>
      <c r="EQ83" s="45">
        <f>IFERROR(AVERAGEIFS(REC_Sales[[#All],[v_price]],REC_Sales[[#All],[v_unitID]],"McNeil Wood",REC_Sales[[#All],[v_vintage]],REC_SALES_FCST!EQ4),0)</f>
        <v>0</v>
      </c>
      <c r="ER83" s="45">
        <f>IFERROR(AVERAGEIFS(REC_Sales[[#All],[v_price]],REC_Sales[[#All],[v_unitID]],"McNeil Wood",REC_Sales[[#All],[v_vintage]],REC_SALES_FCST!ER4),0)</f>
        <v>0</v>
      </c>
      <c r="ES83" s="45">
        <f>IFERROR(AVERAGEIFS(REC_Sales[[#All],[v_price]],REC_Sales[[#All],[v_unitID]],"McNeil Wood",REC_Sales[[#All],[v_vintage]],REC_SALES_FCST!ES4),0)</f>
        <v>0</v>
      </c>
      <c r="ET83" s="45">
        <f>IFERROR(AVERAGEIFS(REC_Sales[[#All],[v_price]],REC_Sales[[#All],[v_unitID]],"McNeil Wood",REC_Sales[[#All],[v_vintage]],REC_SALES_FCST!ET4),0)</f>
        <v>0</v>
      </c>
      <c r="EU83" s="45">
        <f>IFERROR(AVERAGEIFS(REC_Sales[[#All],[v_price]],REC_Sales[[#All],[v_unitID]],"McNeil Wood",REC_Sales[[#All],[v_vintage]],REC_SALES_FCST!EU4),0)</f>
        <v>0</v>
      </c>
      <c r="EV83" s="45">
        <f>IFERROR(AVERAGEIFS(REC_Sales[[#All],[v_price]],REC_Sales[[#All],[v_unitID]],"McNeil Wood",REC_Sales[[#All],[v_vintage]],REC_SALES_FCST!EV4),0)</f>
        <v>0</v>
      </c>
      <c r="EW83" s="45">
        <f>IFERROR(AVERAGEIFS(REC_Sales[[#All],[v_price]],REC_Sales[[#All],[v_unitID]],"McNeil Wood",REC_Sales[[#All],[v_vintage]],REC_SALES_FCST!EW4),0)</f>
        <v>0</v>
      </c>
      <c r="EX83" s="45">
        <f>IFERROR(AVERAGEIFS(REC_Sales[[#All],[v_price]],REC_Sales[[#All],[v_unitID]],"McNeil Wood",REC_Sales[[#All],[v_vintage]],REC_SALES_FCST!EX4),0)</f>
        <v>0</v>
      </c>
      <c r="EY83" s="45">
        <f>IFERROR(AVERAGEIFS(REC_Sales[[#All],[v_price]],REC_Sales[[#All],[v_unitID]],"McNeil Wood",REC_Sales[[#All],[v_vintage]],REC_SALES_FCST!EY4),0)</f>
        <v>0</v>
      </c>
      <c r="EZ83" s="45">
        <f>IFERROR(AVERAGEIFS(REC_Sales[[#All],[v_price]],REC_Sales[[#All],[v_unitID]],"McNeil Wood",REC_Sales[[#All],[v_vintage]],REC_SALES_FCST!EZ4),0)</f>
        <v>0</v>
      </c>
      <c r="FA83" s="45">
        <f>IFERROR(AVERAGEIFS(REC_Sales[[#All],[v_price]],REC_Sales[[#All],[v_unitID]],"McNeil Wood",REC_Sales[[#All],[v_vintage]],REC_SALES_FCST!FA4),0)</f>
        <v>0</v>
      </c>
      <c r="FB83" s="45">
        <f>IFERROR(AVERAGEIFS(REC_Sales[[#All],[v_price]],REC_Sales[[#All],[v_unitID]],"McNeil Wood",REC_Sales[[#All],[v_vintage]],REC_SALES_FCST!FB4),0)</f>
        <v>0</v>
      </c>
      <c r="FC83" s="45">
        <f>IFERROR(AVERAGEIFS(REC_Sales[[#All],[v_price]],REC_Sales[[#All],[v_unitID]],"McNeil Wood",REC_Sales[[#All],[v_vintage]],REC_SALES_FCST!FC4),0)</f>
        <v>0</v>
      </c>
      <c r="FD83" s="45">
        <f>IFERROR(AVERAGEIFS(REC_Sales[[#All],[v_price]],REC_Sales[[#All],[v_unitID]],"McNeil Wood",REC_Sales[[#All],[v_vintage]],REC_SALES_FCST!FD4),0)</f>
        <v>0</v>
      </c>
      <c r="FE83" s="45">
        <f>IFERROR(AVERAGEIFS(REC_Sales[[#All],[v_price]],REC_Sales[[#All],[v_unitID]],"McNeil Wood",REC_Sales[[#All],[v_vintage]],REC_SALES_FCST!FE4),0)</f>
        <v>0</v>
      </c>
      <c r="FF83" s="45">
        <f>IFERROR(AVERAGEIFS(REC_Sales[[#All],[v_price]],REC_Sales[[#All],[v_unitID]],"McNeil Wood",REC_Sales[[#All],[v_vintage]],REC_SALES_FCST!FF4),0)</f>
        <v>0</v>
      </c>
      <c r="FG83" s="45">
        <f>IFERROR(AVERAGEIFS(REC_Sales[[#All],[v_price]],REC_Sales[[#All],[v_unitID]],"McNeil Wood",REC_Sales[[#All],[v_vintage]],REC_SALES_FCST!FG4),0)</f>
        <v>0</v>
      </c>
      <c r="FH83" s="45">
        <f>IFERROR(AVERAGEIFS(REC_Sales[[#All],[v_price]],REC_Sales[[#All],[v_unitID]],"McNeil Wood",REC_Sales[[#All],[v_vintage]],REC_SALES_FCST!FH4),0)</f>
        <v>0</v>
      </c>
      <c r="FI83" s="45">
        <f>IFERROR(AVERAGEIFS(REC_Sales[[#All],[v_price]],REC_Sales[[#All],[v_unitID]],"McNeil Wood",REC_Sales[[#All],[v_vintage]],REC_SALES_FCST!FI4),0)</f>
        <v>0</v>
      </c>
      <c r="FJ83" s="45">
        <f>IFERROR(AVERAGEIFS(REC_Sales[[#All],[v_price]],REC_Sales[[#All],[v_unitID]],"McNeil Wood",REC_Sales[[#All],[v_vintage]],REC_SALES_FCST!FJ4),0)</f>
        <v>0</v>
      </c>
      <c r="FK83" s="45">
        <f>IFERROR(AVERAGEIFS(REC_Sales[[#All],[v_price]],REC_Sales[[#All],[v_unitID]],"McNeil Wood",REC_Sales[[#All],[v_vintage]],REC_SALES_FCST!FK4),0)</f>
        <v>0</v>
      </c>
      <c r="FL83" s="45">
        <f>IFERROR(AVERAGEIFS(REC_Sales[[#All],[v_price]],REC_Sales[[#All],[v_unitID]],"McNeil Wood",REC_Sales[[#All],[v_vintage]],REC_SALES_FCST!FL4),0)</f>
        <v>0</v>
      </c>
      <c r="FM83" s="45">
        <f>IFERROR(AVERAGEIFS(REC_Sales[[#All],[v_price]],REC_Sales[[#All],[v_unitID]],"McNeil Wood",REC_Sales[[#All],[v_vintage]],REC_SALES_FCST!FM4),0)</f>
        <v>0</v>
      </c>
      <c r="FN83" s="45">
        <f>IFERROR(AVERAGEIFS(REC_Sales[[#All],[v_price]],REC_Sales[[#All],[v_unitID]],"McNeil Wood",REC_Sales[[#All],[v_vintage]],REC_SALES_FCST!FN4),0)</f>
        <v>0</v>
      </c>
      <c r="FO83" s="45">
        <f>IFERROR(AVERAGEIFS(REC_Sales[[#All],[v_price]],REC_Sales[[#All],[v_unitID]],"McNeil Wood",REC_Sales[[#All],[v_vintage]],REC_SALES_FCST!FO4),0)</f>
        <v>0</v>
      </c>
      <c r="FP83" s="45">
        <f>IFERROR(AVERAGEIFS(REC_Sales[[#All],[v_price]],REC_Sales[[#All],[v_unitID]],"McNeil Wood",REC_Sales[[#All],[v_vintage]],REC_SALES_FCST!FP4),0)</f>
        <v>0</v>
      </c>
      <c r="FQ83" s="45">
        <f>IFERROR(AVERAGEIFS(REC_Sales[[#All],[v_price]],REC_Sales[[#All],[v_unitID]],"McNeil Wood",REC_Sales[[#All],[v_vintage]],REC_SALES_FCST!FQ4),0)</f>
        <v>0</v>
      </c>
      <c r="FR83" s="45">
        <f>IFERROR(AVERAGEIFS(REC_Sales[[#All],[v_price]],REC_Sales[[#All],[v_unitID]],"McNeil Wood",REC_Sales[[#All],[v_vintage]],REC_SALES_FCST!FR4),0)</f>
        <v>0</v>
      </c>
      <c r="FS83" s="45">
        <f>IFERROR(AVERAGEIFS(REC_Sales[[#All],[v_price]],REC_Sales[[#All],[v_unitID]],"McNeil Wood",REC_Sales[[#All],[v_vintage]],REC_SALES_FCST!FS4),0)</f>
        <v>0</v>
      </c>
      <c r="FT83" s="45">
        <f>IFERROR(AVERAGEIFS(REC_Sales[[#All],[v_price]],REC_Sales[[#All],[v_unitID]],"McNeil Wood",REC_Sales[[#All],[v_vintage]],REC_SALES_FCST!FT4),0)</f>
        <v>0</v>
      </c>
      <c r="FU83" s="45">
        <f>IFERROR(AVERAGEIFS(REC_Sales[[#All],[v_price]],REC_Sales[[#All],[v_unitID]],"McNeil Wood",REC_Sales[[#All],[v_vintage]],REC_SALES_FCST!FU4),0)</f>
        <v>0</v>
      </c>
      <c r="FV83" s="45">
        <f>IFERROR(AVERAGEIFS(REC_Sales[[#All],[v_price]],REC_Sales[[#All],[v_unitID]],"McNeil Wood",REC_Sales[[#All],[v_vintage]],REC_SALES_FCST!FV4),0)</f>
        <v>0</v>
      </c>
      <c r="FW83" s="45">
        <f>IFERROR(AVERAGEIFS(REC_Sales[[#All],[v_price]],REC_Sales[[#All],[v_unitID]],"McNeil Wood",REC_Sales[[#All],[v_vintage]],REC_SALES_FCST!FW4),0)</f>
        <v>0</v>
      </c>
      <c r="FX83" s="45">
        <f>IFERROR(AVERAGEIFS(REC_Sales[[#All],[v_price]],REC_Sales[[#All],[v_unitID]],"McNeil Wood",REC_Sales[[#All],[v_vintage]],REC_SALES_FCST!FX4),0)</f>
        <v>0</v>
      </c>
      <c r="FY83" s="45">
        <f>IFERROR(AVERAGEIFS(REC_Sales[[#All],[v_price]],REC_Sales[[#All],[v_unitID]],"McNeil Wood",REC_Sales[[#All],[v_vintage]],REC_SALES_FCST!FY4),0)</f>
        <v>0</v>
      </c>
      <c r="FZ83" s="45">
        <f>IFERROR(AVERAGEIFS(REC_Sales[[#All],[v_price]],REC_Sales[[#All],[v_unitID]],"McNeil Wood",REC_Sales[[#All],[v_vintage]],REC_SALES_FCST!FZ4),0)</f>
        <v>0</v>
      </c>
      <c r="GA83" s="45">
        <f>IFERROR(AVERAGEIFS(REC_Sales[[#All],[v_price]],REC_Sales[[#All],[v_unitID]],"McNeil Wood",REC_Sales[[#All],[v_vintage]],REC_SALES_FCST!GA4),0)</f>
        <v>0</v>
      </c>
      <c r="GB83" s="45">
        <f>IFERROR(AVERAGEIFS(REC_Sales[[#All],[v_price]],REC_Sales[[#All],[v_unitID]],"McNeil Wood",REC_Sales[[#All],[v_vintage]],REC_SALES_FCST!GB4),0)</f>
        <v>0</v>
      </c>
      <c r="GC83" s="45">
        <f>IFERROR(AVERAGEIFS(REC_Sales[[#All],[v_price]],REC_Sales[[#All],[v_unitID]],"McNeil Wood",REC_Sales[[#All],[v_vintage]],REC_SALES_FCST!GC4),0)</f>
        <v>0</v>
      </c>
      <c r="GD83" s="45">
        <f>IFERROR(AVERAGEIFS(REC_Sales[[#All],[v_price]],REC_Sales[[#All],[v_unitID]],"McNeil Wood",REC_Sales[[#All],[v_vintage]],REC_SALES_FCST!GD4),0)</f>
        <v>0</v>
      </c>
      <c r="GE83" s="45">
        <f>IFERROR(AVERAGEIFS(REC_Sales[[#All],[v_price]],REC_Sales[[#All],[v_unitID]],"McNeil Wood",REC_Sales[[#All],[v_vintage]],REC_SALES_FCST!GE4),0)</f>
        <v>0</v>
      </c>
      <c r="GF83" s="45">
        <f>IFERROR(AVERAGEIFS(REC_Sales[[#All],[v_price]],REC_Sales[[#All],[v_unitID]],"McNeil Wood",REC_Sales[[#All],[v_vintage]],REC_SALES_FCST!GF4),0)</f>
        <v>0</v>
      </c>
      <c r="GG83" s="45">
        <f>IFERROR(AVERAGEIFS(REC_Sales[[#All],[v_price]],REC_Sales[[#All],[v_unitID]],"McNeil Wood",REC_Sales[[#All],[v_vintage]],REC_SALES_FCST!GG4),0)</f>
        <v>0</v>
      </c>
      <c r="GH83" s="45">
        <f>IFERROR(AVERAGEIFS(REC_Sales[[#All],[v_price]],REC_Sales[[#All],[v_unitID]],"McNeil Wood",REC_Sales[[#All],[v_vintage]],REC_SALES_FCST!GH4),0)</f>
        <v>0</v>
      </c>
      <c r="GI83" s="45">
        <f>IFERROR(AVERAGEIFS(REC_Sales[[#All],[v_price]],REC_Sales[[#All],[v_unitID]],"McNeil Wood",REC_Sales[[#All],[v_vintage]],REC_SALES_FCST!GI4),0)</f>
        <v>0</v>
      </c>
      <c r="GJ83" s="45">
        <f>IFERROR(AVERAGEIFS(REC_Sales[[#All],[v_price]],REC_Sales[[#All],[v_unitID]],"McNeil Wood",REC_Sales[[#All],[v_vintage]],REC_SALES_FCST!GJ4),0)</f>
        <v>0</v>
      </c>
      <c r="GK83" s="45">
        <f>IFERROR(AVERAGEIFS(REC_Sales[[#All],[v_price]],REC_Sales[[#All],[v_unitID]],"McNeil Wood",REC_Sales[[#All],[v_vintage]],REC_SALES_FCST!GK4),0)</f>
        <v>0</v>
      </c>
      <c r="GL83" s="45">
        <f>IFERROR(AVERAGEIFS(REC_Sales[[#All],[v_price]],REC_Sales[[#All],[v_unitID]],"McNeil Wood",REC_Sales[[#All],[v_vintage]],REC_SALES_FCST!GL4),0)</f>
        <v>0</v>
      </c>
      <c r="GM83" s="45">
        <f>IFERROR(AVERAGEIFS(REC_Sales[[#All],[v_price]],REC_Sales[[#All],[v_unitID]],"McNeil Wood",REC_Sales[[#All],[v_vintage]],REC_SALES_FCST!GM4),0)</f>
        <v>0</v>
      </c>
      <c r="GN83" s="45">
        <f>IFERROR(AVERAGEIFS(REC_Sales[[#All],[v_price]],REC_Sales[[#All],[v_unitID]],"McNeil Wood",REC_Sales[[#All],[v_vintage]],REC_SALES_FCST!GN4),0)</f>
        <v>0</v>
      </c>
      <c r="GO83" s="45">
        <f>IFERROR(AVERAGEIFS(REC_Sales[[#All],[v_price]],REC_Sales[[#All],[v_unitID]],"McNeil Wood",REC_Sales[[#All],[v_vintage]],REC_SALES_FCST!GO4),0)</f>
        <v>0</v>
      </c>
      <c r="GP83" s="45">
        <f>IFERROR(AVERAGEIFS(REC_Sales[[#All],[v_price]],REC_Sales[[#All],[v_unitID]],"McNeil Wood",REC_Sales[[#All],[v_vintage]],REC_SALES_FCST!GP4),0)</f>
        <v>0</v>
      </c>
      <c r="GQ83" s="45">
        <f>IFERROR(AVERAGEIFS(REC_Sales[[#All],[v_price]],REC_Sales[[#All],[v_unitID]],"McNeil Wood",REC_Sales[[#All],[v_vintage]],REC_SALES_FCST!GQ4),0)</f>
        <v>0</v>
      </c>
      <c r="GR83" s="45">
        <f>IFERROR(AVERAGEIFS(REC_Sales[[#All],[v_price]],REC_Sales[[#All],[v_unitID]],"McNeil Wood",REC_Sales[[#All],[v_vintage]],REC_SALES_FCST!GR4),0)</f>
        <v>0</v>
      </c>
      <c r="GS83" s="45">
        <f>IFERROR(AVERAGEIFS(REC_Sales[[#All],[v_price]],REC_Sales[[#All],[v_unitID]],"McNeil Wood",REC_Sales[[#All],[v_vintage]],REC_SALES_FCST!GS4),0)</f>
        <v>0</v>
      </c>
      <c r="GT83" s="45">
        <f>IFERROR(AVERAGEIFS(REC_Sales[[#All],[v_price]],REC_Sales[[#All],[v_unitID]],"McNeil Wood",REC_Sales[[#All],[v_vintage]],REC_SALES_FCST!GT4),0)</f>
        <v>0</v>
      </c>
      <c r="GU83" s="45">
        <f>IFERROR(AVERAGEIFS(REC_Sales[[#All],[v_price]],REC_Sales[[#All],[v_unitID]],"McNeil Wood",REC_Sales[[#All],[v_vintage]],REC_SALES_FCST!GU4),0)</f>
        <v>0</v>
      </c>
      <c r="GV83" s="45">
        <f>IFERROR(AVERAGEIFS(REC_Sales[[#All],[v_price]],REC_Sales[[#All],[v_unitID]],"McNeil Wood",REC_Sales[[#All],[v_vintage]],REC_SALES_FCST!GV4),0)</f>
        <v>0</v>
      </c>
      <c r="GW83" s="45">
        <f>IFERROR(AVERAGEIFS(REC_Sales[[#All],[v_price]],REC_Sales[[#All],[v_unitID]],"McNeil Wood",REC_Sales[[#All],[v_vintage]],REC_SALES_FCST!GW4),0)</f>
        <v>0</v>
      </c>
      <c r="GX83" s="45">
        <f>IFERROR(AVERAGEIFS(REC_Sales[[#All],[v_price]],REC_Sales[[#All],[v_unitID]],"McNeil Wood",REC_Sales[[#All],[v_vintage]],REC_SALES_FCST!GX4),0)</f>
        <v>0</v>
      </c>
      <c r="GY83" s="45">
        <f>IFERROR(AVERAGEIFS(REC_Sales[[#All],[v_price]],REC_Sales[[#All],[v_unitID]],"McNeil Wood",REC_Sales[[#All],[v_vintage]],REC_SALES_FCST!GY4),0)</f>
        <v>0</v>
      </c>
      <c r="GZ83" s="45">
        <f>IFERROR(AVERAGEIFS(REC_Sales[[#All],[v_price]],REC_Sales[[#All],[v_unitID]],"McNeil Wood",REC_Sales[[#All],[v_vintage]],REC_SALES_FCST!GZ4),0)</f>
        <v>0</v>
      </c>
      <c r="HA83" s="45">
        <f>IFERROR(AVERAGEIFS(REC_Sales[[#All],[v_price]],REC_Sales[[#All],[v_unitID]],"McNeil Wood",REC_Sales[[#All],[v_vintage]],REC_SALES_FCST!HA4),0)</f>
        <v>0</v>
      </c>
      <c r="HB83" s="45">
        <f>IFERROR(AVERAGEIFS(REC_Sales[[#All],[v_price]],REC_Sales[[#All],[v_unitID]],"McNeil Wood",REC_Sales[[#All],[v_vintage]],REC_SALES_FCST!HB4),0)</f>
        <v>0</v>
      </c>
      <c r="HC83" s="45">
        <f>IFERROR(AVERAGEIFS(REC_Sales[[#All],[v_price]],REC_Sales[[#All],[v_unitID]],"McNeil Wood",REC_Sales[[#All],[v_vintage]],REC_SALES_FCST!HC4),0)</f>
        <v>0</v>
      </c>
      <c r="HD83" s="45">
        <f>IFERROR(AVERAGEIFS(REC_Sales[[#All],[v_price]],REC_Sales[[#All],[v_unitID]],"McNeil Wood",REC_Sales[[#All],[v_vintage]],REC_SALES_FCST!HD4),0)</f>
        <v>0</v>
      </c>
      <c r="HE83" s="45">
        <f>IFERROR(AVERAGEIFS(REC_Sales[[#All],[v_price]],REC_Sales[[#All],[v_unitID]],"McNeil Wood",REC_Sales[[#All],[v_vintage]],REC_SALES_FCST!HE4),0)</f>
        <v>0</v>
      </c>
      <c r="HF83" s="45">
        <f>IFERROR(AVERAGEIFS(REC_Sales[[#All],[v_price]],REC_Sales[[#All],[v_unitID]],"McNeil Wood",REC_Sales[[#All],[v_vintage]],REC_SALES_FCST!HF4),0)</f>
        <v>0</v>
      </c>
      <c r="HG83" s="45">
        <f>IFERROR(AVERAGEIFS(REC_Sales[[#All],[v_price]],REC_Sales[[#All],[v_unitID]],"McNeil Wood",REC_Sales[[#All],[v_vintage]],REC_SALES_FCST!HG4),0)</f>
        <v>0</v>
      </c>
      <c r="HH83" s="45">
        <f>IFERROR(AVERAGEIFS(REC_Sales[[#All],[v_price]],REC_Sales[[#All],[v_unitID]],"McNeil Wood",REC_Sales[[#All],[v_vintage]],REC_SALES_FCST!HH4),0)</f>
        <v>0</v>
      </c>
      <c r="HI83" s="45">
        <f>IFERROR(AVERAGEIFS(REC_Sales[[#All],[v_price]],REC_Sales[[#All],[v_unitID]],"McNeil Wood",REC_Sales[[#All],[v_vintage]],REC_SALES_FCST!HI4),0)</f>
        <v>0</v>
      </c>
      <c r="HJ83" s="45">
        <f>IFERROR(AVERAGEIFS(REC_Sales[[#All],[v_price]],REC_Sales[[#All],[v_unitID]],"McNeil Wood",REC_Sales[[#All],[v_vintage]],REC_SALES_FCST!HJ4),0)</f>
        <v>0</v>
      </c>
      <c r="HK83" s="45">
        <f>IFERROR(AVERAGEIFS(REC_Sales[[#All],[v_price]],REC_Sales[[#All],[v_unitID]],"McNeil Wood",REC_Sales[[#All],[v_vintage]],REC_SALES_FCST!HK4),0)</f>
        <v>0</v>
      </c>
      <c r="HL83" s="45">
        <f>IFERROR(AVERAGEIFS(REC_Sales[[#All],[v_price]],REC_Sales[[#All],[v_unitID]],"McNeil Wood",REC_Sales[[#All],[v_vintage]],REC_SALES_FCST!HL4),0)</f>
        <v>0</v>
      </c>
      <c r="HM83" s="45">
        <f>IFERROR(AVERAGEIFS(REC_Sales[[#All],[v_price]],REC_Sales[[#All],[v_unitID]],"McNeil Wood",REC_Sales[[#All],[v_vintage]],REC_SALES_FCST!HM4),0)</f>
        <v>0</v>
      </c>
      <c r="HN83" s="45">
        <f>IFERROR(AVERAGEIFS(REC_Sales[[#All],[v_price]],REC_Sales[[#All],[v_unitID]],"McNeil Wood",REC_Sales[[#All],[v_vintage]],REC_SALES_FCST!HN4),0)</f>
        <v>0</v>
      </c>
      <c r="HO83" s="45">
        <f>IFERROR(AVERAGEIFS(REC_Sales[[#All],[v_price]],REC_Sales[[#All],[v_unitID]],"McNeil Wood",REC_Sales[[#All],[v_vintage]],REC_SALES_FCST!HO4),0)</f>
        <v>0</v>
      </c>
      <c r="HP83" s="45">
        <f>IFERROR(AVERAGEIFS(REC_Sales[[#All],[v_price]],REC_Sales[[#All],[v_unitID]],"McNeil Wood",REC_Sales[[#All],[v_vintage]],REC_SALES_FCST!HP4),0)</f>
        <v>0</v>
      </c>
      <c r="HQ83" s="45">
        <f>IFERROR(AVERAGEIFS(REC_Sales[[#All],[v_price]],REC_Sales[[#All],[v_unitID]],"McNeil Wood",REC_Sales[[#All],[v_vintage]],REC_SALES_FCST!HQ4),0)</f>
        <v>0</v>
      </c>
      <c r="HR83" s="45">
        <f>IFERROR(AVERAGEIFS(REC_Sales[[#All],[v_price]],REC_Sales[[#All],[v_unitID]],"McNeil Wood",REC_Sales[[#All],[v_vintage]],REC_SALES_FCST!HR4),0)</f>
        <v>0</v>
      </c>
      <c r="HS83" s="45">
        <f>IFERROR(AVERAGEIFS(REC_Sales[[#All],[v_price]],REC_Sales[[#All],[v_unitID]],"McNeil Wood",REC_Sales[[#All],[v_vintage]],REC_SALES_FCST!HS4),0)</f>
        <v>0</v>
      </c>
      <c r="HT83" s="45">
        <f>IFERROR(AVERAGEIFS(REC_Sales[[#All],[v_price]],REC_Sales[[#All],[v_unitID]],"McNeil Wood",REC_Sales[[#All],[v_vintage]],REC_SALES_FCST!HT4),0)</f>
        <v>0</v>
      </c>
      <c r="HU83" s="45">
        <f>IFERROR(AVERAGEIFS(REC_Sales[[#All],[v_price]],REC_Sales[[#All],[v_unitID]],"McNeil Wood",REC_Sales[[#All],[v_vintage]],REC_SALES_FCST!HU4),0)</f>
        <v>0</v>
      </c>
      <c r="HV83" s="45">
        <f>IFERROR(AVERAGEIFS(REC_Sales[[#All],[v_price]],REC_Sales[[#All],[v_unitID]],"McNeil Wood",REC_Sales[[#All],[v_vintage]],REC_SALES_FCST!HV4),0)</f>
        <v>0</v>
      </c>
      <c r="HW83" s="45">
        <f>IFERROR(AVERAGEIFS(REC_Sales[[#All],[v_price]],REC_Sales[[#All],[v_unitID]],"McNeil Wood",REC_Sales[[#All],[v_vintage]],REC_SALES_FCST!HW4),0)</f>
        <v>0</v>
      </c>
      <c r="HX83" s="45">
        <f>IFERROR(AVERAGEIFS(REC_Sales[[#All],[v_price]],REC_Sales[[#All],[v_unitID]],"McNeil Wood",REC_Sales[[#All],[v_vintage]],REC_SALES_FCST!HX4),0)</f>
        <v>0</v>
      </c>
      <c r="HY83" s="45">
        <f>IFERROR(AVERAGEIFS(REC_Sales[[#All],[v_price]],REC_Sales[[#All],[v_unitID]],"McNeil Wood",REC_Sales[[#All],[v_vintage]],REC_SALES_FCST!HY4),0)</f>
        <v>0</v>
      </c>
      <c r="HZ83" s="45">
        <f>IFERROR(AVERAGEIFS(REC_Sales[[#All],[v_price]],REC_Sales[[#All],[v_unitID]],"McNeil Wood",REC_Sales[[#All],[v_vintage]],REC_SALES_FCST!HZ4),0)</f>
        <v>0</v>
      </c>
      <c r="IA83" s="45">
        <f>IFERROR(AVERAGEIFS(REC_Sales[[#All],[v_price]],REC_Sales[[#All],[v_unitID]],"McNeil Wood",REC_Sales[[#All],[v_vintage]],REC_SALES_FCST!IA4),0)</f>
        <v>0</v>
      </c>
      <c r="IB83" s="45">
        <f>IFERROR(AVERAGEIFS(REC_Sales[[#All],[v_price]],REC_Sales[[#All],[v_unitID]],"McNeil Wood",REC_Sales[[#All],[v_vintage]],REC_SALES_FCST!IB4),0)</f>
        <v>0</v>
      </c>
      <c r="IC83" s="45">
        <f>IFERROR(AVERAGEIFS(REC_Sales[[#All],[v_price]],REC_Sales[[#All],[v_unitID]],"McNeil Wood",REC_Sales[[#All],[v_vintage]],REC_SALES_FCST!IC4),0)</f>
        <v>0</v>
      </c>
      <c r="ID83" s="45">
        <f>IFERROR(AVERAGEIFS(REC_Sales[[#All],[v_price]],REC_Sales[[#All],[v_unitID]],"McNeil Wood",REC_Sales[[#All],[v_vintage]],REC_SALES_FCST!ID4),0)</f>
        <v>0</v>
      </c>
      <c r="IE83" s="45">
        <f>IFERROR(AVERAGEIFS(REC_Sales[[#All],[v_price]],REC_Sales[[#All],[v_unitID]],"McNeil Wood",REC_Sales[[#All],[v_vintage]],REC_SALES_FCST!IE4),0)</f>
        <v>0</v>
      </c>
      <c r="IF83" s="45">
        <f>IFERROR(AVERAGEIFS(REC_Sales[[#All],[v_price]],REC_Sales[[#All],[v_unitID]],"McNeil Wood",REC_Sales[[#All],[v_vintage]],REC_SALES_FCST!IF4),0)</f>
        <v>0</v>
      </c>
      <c r="IG83" s="45">
        <f>IFERROR(AVERAGEIFS(REC_Sales[[#All],[v_price]],REC_Sales[[#All],[v_unitID]],"McNeil Wood",REC_Sales[[#All],[v_vintage]],REC_SALES_FCST!IG4),0)</f>
        <v>0</v>
      </c>
      <c r="IH83" s="45">
        <f>IFERROR(AVERAGEIFS(REC_Sales[[#All],[v_price]],REC_Sales[[#All],[v_unitID]],"McNeil Wood",REC_Sales[[#All],[v_vintage]],REC_SALES_FCST!IH4),0)</f>
        <v>0</v>
      </c>
      <c r="II83" s="45">
        <f>IFERROR(AVERAGEIFS(REC_Sales[[#All],[v_price]],REC_Sales[[#All],[v_unitID]],"McNeil Wood",REC_Sales[[#All],[v_vintage]],REC_SALES_FCST!II4),0)</f>
        <v>0</v>
      </c>
      <c r="IJ83" s="45">
        <f>IFERROR(AVERAGEIFS(REC_Sales[[#All],[v_price]],REC_Sales[[#All],[v_unitID]],"McNeil Wood",REC_Sales[[#All],[v_vintage]],REC_SALES_FCST!IJ4),0)</f>
        <v>0</v>
      </c>
      <c r="IK83" s="45">
        <f>IFERROR(AVERAGEIFS(REC_Sales[[#All],[v_price]],REC_Sales[[#All],[v_unitID]],"McNeil Wood",REC_Sales[[#All],[v_vintage]],REC_SALES_FCST!IK4),0)</f>
        <v>0</v>
      </c>
      <c r="IL83" s="45">
        <f>IFERROR(AVERAGEIFS(REC_Sales[[#All],[v_price]],REC_Sales[[#All],[v_unitID]],"McNeil Wood",REC_Sales[[#All],[v_vintage]],REC_SALES_FCST!IL4),0)</f>
        <v>0</v>
      </c>
      <c r="IM83" s="45">
        <f>IFERROR(AVERAGEIFS(REC_Sales[[#All],[v_price]],REC_Sales[[#All],[v_unitID]],"McNeil Wood",REC_Sales[[#All],[v_vintage]],REC_SALES_FCST!IM4),0)</f>
        <v>0</v>
      </c>
      <c r="IN83" s="45">
        <f>IFERROR(AVERAGEIFS(REC_Sales[[#All],[v_price]],REC_Sales[[#All],[v_unitID]],"McNeil Wood",REC_Sales[[#All],[v_vintage]],REC_SALES_FCST!IN4),0)</f>
        <v>0</v>
      </c>
      <c r="IO83" s="45">
        <f>IFERROR(AVERAGEIFS(REC_Sales[[#All],[v_price]],REC_Sales[[#All],[v_unitID]],"McNeil Wood",REC_Sales[[#All],[v_vintage]],REC_SALES_FCST!IO4),0)</f>
        <v>0</v>
      </c>
      <c r="IP83" s="45">
        <f>IFERROR(AVERAGEIFS(REC_Sales[[#All],[v_price]],REC_Sales[[#All],[v_unitID]],"McNeil Wood",REC_Sales[[#All],[v_vintage]],REC_SALES_FCST!IP4),0)</f>
        <v>0</v>
      </c>
      <c r="IQ83" s="45">
        <f>IFERROR(AVERAGEIFS(REC_Sales[[#All],[v_price]],REC_Sales[[#All],[v_unitID]],"McNeil Wood",REC_Sales[[#All],[v_vintage]],REC_SALES_FCST!IQ4),0)</f>
        <v>0</v>
      </c>
      <c r="IR83" s="45">
        <f>IFERROR(AVERAGEIFS(REC_Sales[[#All],[v_price]],REC_Sales[[#All],[v_unitID]],"McNeil Wood",REC_Sales[[#All],[v_vintage]],REC_SALES_FCST!IR4),0)</f>
        <v>0</v>
      </c>
      <c r="IS83" s="45">
        <f>IFERROR(AVERAGEIFS(REC_Sales[[#All],[v_price]],REC_Sales[[#All],[v_unitID]],"McNeil Wood",REC_Sales[[#All],[v_vintage]],REC_SALES_FCST!IS4),0)</f>
        <v>0</v>
      </c>
      <c r="IT83" s="45">
        <f>IFERROR(AVERAGEIFS(REC_Sales[[#All],[v_price]],REC_Sales[[#All],[v_unitID]],"McNeil Wood",REC_Sales[[#All],[v_vintage]],REC_SALES_FCST!IT4),0)</f>
        <v>0</v>
      </c>
      <c r="IU83" s="45">
        <f>IFERROR(AVERAGEIFS(REC_Sales[[#All],[v_price]],REC_Sales[[#All],[v_unitID]],"McNeil Wood",REC_Sales[[#All],[v_vintage]],REC_SALES_FCST!IU4),0)</f>
        <v>0</v>
      </c>
      <c r="IV83" s="45">
        <f>IFERROR(AVERAGEIFS(REC_Sales[[#All],[v_price]],REC_Sales[[#All],[v_unitID]],"McNeil Wood",REC_Sales[[#All],[v_vintage]],REC_SALES_FCST!IV4),0)</f>
        <v>0</v>
      </c>
      <c r="IW83" s="45">
        <f>IFERROR(AVERAGEIFS(REC_Sales[[#All],[v_price]],REC_Sales[[#All],[v_unitID]],"McNeil Wood",REC_Sales[[#All],[v_vintage]],REC_SALES_FCST!IW4),0)</f>
        <v>0</v>
      </c>
      <c r="IX83" s="45">
        <f>IFERROR(AVERAGEIFS(REC_Sales[[#All],[v_price]],REC_Sales[[#All],[v_unitID]],"McNeil Wood",REC_Sales[[#All],[v_vintage]],REC_SALES_FCST!IX4),0)</f>
        <v>0</v>
      </c>
      <c r="IY83" s="45">
        <f>IFERROR(AVERAGEIFS(REC_Sales[[#All],[v_price]],REC_Sales[[#All],[v_unitID]],"McNeil Wood",REC_Sales[[#All],[v_vintage]],REC_SALES_FCST!IY4),0)</f>
        <v>0</v>
      </c>
      <c r="IZ83" s="45">
        <f>IFERROR(AVERAGEIFS(REC_Sales[[#All],[v_price]],REC_Sales[[#All],[v_unitID]],"McNeil Wood",REC_Sales[[#All],[v_vintage]],REC_SALES_FCST!IZ4),0)</f>
        <v>0</v>
      </c>
      <c r="JA83" s="45">
        <f>IFERROR(AVERAGEIFS(REC_Sales[[#All],[v_price]],REC_Sales[[#All],[v_unitID]],"McNeil Wood",REC_Sales[[#All],[v_vintage]],REC_SALES_FCST!JA4),0)</f>
        <v>0</v>
      </c>
      <c r="JB83" s="45">
        <f>IFERROR(AVERAGEIFS(REC_Sales[[#All],[v_price]],REC_Sales[[#All],[v_unitID]],"McNeil Wood",REC_Sales[[#All],[v_vintage]],REC_SALES_FCST!JB4),0)</f>
        <v>0</v>
      </c>
      <c r="JC83" s="45">
        <f>IFERROR(AVERAGEIFS(REC_Sales[[#All],[v_price]],REC_Sales[[#All],[v_unitID]],"McNeil Wood",REC_Sales[[#All],[v_vintage]],REC_SALES_FCST!JC4),0)</f>
        <v>0</v>
      </c>
      <c r="JD83" s="45">
        <f>IFERROR(AVERAGEIFS(REC_Sales[[#All],[v_price]],REC_Sales[[#All],[v_unitID]],"McNeil Wood",REC_Sales[[#All],[v_vintage]],REC_SALES_FCST!JD4),0)</f>
        <v>0</v>
      </c>
      <c r="JE83" s="45">
        <f>IFERROR(AVERAGEIFS(REC_Sales[[#All],[v_price]],REC_Sales[[#All],[v_unitID]],"McNeil Wood",REC_Sales[[#All],[v_vintage]],REC_SALES_FCST!JE4),0)</f>
        <v>0</v>
      </c>
      <c r="JF83" s="45">
        <f>IFERROR(AVERAGEIFS(REC_Sales[[#All],[v_price]],REC_Sales[[#All],[v_unitID]],"McNeil Wood",REC_Sales[[#All],[v_vintage]],REC_SALES_FCST!JF4),0)</f>
        <v>0</v>
      </c>
      <c r="JG83" s="45">
        <f>IFERROR(AVERAGEIFS(REC_Sales[[#All],[v_price]],REC_Sales[[#All],[v_unitID]],"McNeil Wood",REC_Sales[[#All],[v_vintage]],REC_SALES_FCST!JG4),0)</f>
        <v>0</v>
      </c>
      <c r="JH83" s="45">
        <f>IFERROR(AVERAGEIFS(REC_Sales[[#All],[v_price]],REC_Sales[[#All],[v_unitID]],"McNeil Wood",REC_Sales[[#All],[v_vintage]],REC_SALES_FCST!JH4),0)</f>
        <v>0</v>
      </c>
      <c r="JI83" s="45">
        <f>IFERROR(AVERAGEIFS(REC_Sales[[#All],[v_price]],REC_Sales[[#All],[v_unitID]],"McNeil Wood",REC_Sales[[#All],[v_vintage]],REC_SALES_FCST!JI4),0)</f>
        <v>0</v>
      </c>
      <c r="JJ83" s="45">
        <f>IFERROR(AVERAGEIFS(REC_Sales[[#All],[v_price]],REC_Sales[[#All],[v_unitID]],"McNeil Wood",REC_Sales[[#All],[v_vintage]],REC_SALES_FCST!JJ4),0)</f>
        <v>0</v>
      </c>
      <c r="JK83" s="45">
        <f>IFERROR(AVERAGEIFS(REC_Sales[[#All],[v_price]],REC_Sales[[#All],[v_unitID]],"McNeil Wood",REC_Sales[[#All],[v_vintage]],REC_SALES_FCST!JK4),0)</f>
        <v>0</v>
      </c>
      <c r="JL83" s="45">
        <f>IFERROR(AVERAGEIFS(REC_Sales[[#All],[v_price]],REC_Sales[[#All],[v_unitID]],"McNeil Wood",REC_Sales[[#All],[v_vintage]],REC_SALES_FCST!JL4),0)</f>
        <v>0</v>
      </c>
      <c r="JM83" s="45">
        <f>IFERROR(AVERAGEIFS(REC_Sales[[#All],[v_price]],REC_Sales[[#All],[v_unitID]],"McNeil Wood",REC_Sales[[#All],[v_vintage]],REC_SALES_FCST!JM4),0)</f>
        <v>0</v>
      </c>
      <c r="JN83" s="45">
        <f>IFERROR(AVERAGEIFS(REC_Sales[[#All],[v_price]],REC_Sales[[#All],[v_unitID]],"McNeil Wood",REC_Sales[[#All],[v_vintage]],REC_SALES_FCST!JN4),0)</f>
        <v>0</v>
      </c>
      <c r="JO83" s="45">
        <f>IFERROR(AVERAGEIFS(REC_Sales[[#All],[v_price]],REC_Sales[[#All],[v_unitID]],"McNeil Wood",REC_Sales[[#All],[v_vintage]],REC_SALES_FCST!JO4),0)</f>
        <v>0</v>
      </c>
      <c r="JP83" s="45">
        <f>IFERROR(AVERAGEIFS(REC_Sales[[#All],[v_price]],REC_Sales[[#All],[v_unitID]],"McNeil Wood",REC_Sales[[#All],[v_vintage]],REC_SALES_FCST!JP4),0)</f>
        <v>0</v>
      </c>
      <c r="JQ83" s="45">
        <f>IFERROR(AVERAGEIFS(REC_Sales[[#All],[v_price]],REC_Sales[[#All],[v_unitID]],"McNeil Wood",REC_Sales[[#All],[v_vintage]],REC_SALES_FCST!JQ4),0)</f>
        <v>0</v>
      </c>
      <c r="JR83" s="45">
        <f>IFERROR(AVERAGEIFS(REC_Sales[[#All],[v_price]],REC_Sales[[#All],[v_unitID]],"McNeil Wood",REC_Sales[[#All],[v_vintage]],REC_SALES_FCST!JR4),0)</f>
        <v>0</v>
      </c>
      <c r="JS83" s="45">
        <f>IFERROR(AVERAGEIFS(REC_Sales[[#All],[v_price]],REC_Sales[[#All],[v_unitID]],"McNeil Wood",REC_Sales[[#All],[v_vintage]],REC_SALES_FCST!JS4),0)</f>
        <v>0</v>
      </c>
      <c r="JT83" s="45">
        <f>IFERROR(AVERAGEIFS(REC_Sales[[#All],[v_price]],REC_Sales[[#All],[v_unitID]],"McNeil Wood",REC_Sales[[#All],[v_vintage]],REC_SALES_FCST!JT4),0)</f>
        <v>0</v>
      </c>
      <c r="JU83" s="45">
        <f>IFERROR(AVERAGEIFS(REC_Sales[[#All],[v_price]],REC_Sales[[#All],[v_unitID]],"McNeil Wood",REC_Sales[[#All],[v_vintage]],REC_SALES_FCST!JU4),0)</f>
        <v>0</v>
      </c>
      <c r="JV83" s="45">
        <f>IFERROR(AVERAGEIFS(REC_Sales[[#All],[v_price]],REC_Sales[[#All],[v_unitID]],"McNeil Wood",REC_Sales[[#All],[v_vintage]],REC_SALES_FCST!JV4),0)</f>
        <v>0</v>
      </c>
      <c r="JW83" s="45">
        <f>IFERROR(AVERAGEIFS(REC_Sales[[#All],[v_price]],REC_Sales[[#All],[v_unitID]],"McNeil Wood",REC_Sales[[#All],[v_vintage]],REC_SALES_FCST!JW4),0)</f>
        <v>0</v>
      </c>
      <c r="JX83" s="45">
        <f>IFERROR(AVERAGEIFS(REC_Sales[[#All],[v_price]],REC_Sales[[#All],[v_unitID]],"McNeil Wood",REC_Sales[[#All],[v_vintage]],REC_SALES_FCST!JX4),0)</f>
        <v>0</v>
      </c>
      <c r="JY83" s="45">
        <f>IFERROR(AVERAGEIFS(REC_Sales[[#All],[v_price]],REC_Sales[[#All],[v_unitID]],"McNeil Wood",REC_Sales[[#All],[v_vintage]],REC_SALES_FCST!JY4),0)</f>
        <v>0</v>
      </c>
      <c r="JZ83" s="45">
        <f>IFERROR(AVERAGEIFS(REC_Sales[[#All],[v_price]],REC_Sales[[#All],[v_unitID]],"McNeil Wood",REC_Sales[[#All],[v_vintage]],REC_SALES_FCST!JZ4),0)</f>
        <v>0</v>
      </c>
      <c r="KA83" s="45">
        <f>IFERROR(AVERAGEIFS(REC_Sales[[#All],[v_price]],REC_Sales[[#All],[v_unitID]],"McNeil Wood",REC_Sales[[#All],[v_vintage]],REC_SALES_FCST!KA4),0)</f>
        <v>0</v>
      </c>
      <c r="KB83" s="45">
        <f>IFERROR(AVERAGEIFS(REC_Sales[[#All],[v_price]],REC_Sales[[#All],[v_unitID]],"McNeil Wood",REC_Sales[[#All],[v_vintage]],REC_SALES_FCST!KB4),0)</f>
        <v>0</v>
      </c>
      <c r="KC83" s="45">
        <f>IFERROR(AVERAGEIFS(REC_Sales[[#All],[v_price]],REC_Sales[[#All],[v_unitID]],"McNeil Wood",REC_Sales[[#All],[v_vintage]],REC_SALES_FCST!KC4),0)</f>
        <v>0</v>
      </c>
      <c r="KD83" s="45">
        <f>IFERROR(AVERAGEIFS(REC_Sales[[#All],[v_price]],REC_Sales[[#All],[v_unitID]],"McNeil Wood",REC_Sales[[#All],[v_vintage]],REC_SALES_FCST!KD4),0)</f>
        <v>0</v>
      </c>
      <c r="KE83" s="45">
        <f>IFERROR(AVERAGEIFS(REC_Sales[[#All],[v_price]],REC_Sales[[#All],[v_unitID]],"McNeil Wood",REC_Sales[[#All],[v_vintage]],REC_SALES_FCST!KE4),0)</f>
        <v>0</v>
      </c>
      <c r="KF83" s="45">
        <f>IFERROR(AVERAGEIFS(REC_Sales[[#All],[v_price]],REC_Sales[[#All],[v_unitID]],"McNeil Wood",REC_Sales[[#All],[v_vintage]],REC_SALES_FCST!KF4),0)</f>
        <v>0</v>
      </c>
      <c r="KG83" s="45">
        <f>IFERROR(AVERAGEIFS(REC_Sales[[#All],[v_price]],REC_Sales[[#All],[v_unitID]],"McNeil Wood",REC_Sales[[#All],[v_vintage]],REC_SALES_FCST!KG4),0)</f>
        <v>0</v>
      </c>
      <c r="KH83" s="45">
        <f>IFERROR(AVERAGEIFS(REC_Sales[[#All],[v_price]],REC_Sales[[#All],[v_unitID]],"McNeil Wood",REC_Sales[[#All],[v_vintage]],REC_SALES_FCST!KH4),0)</f>
        <v>0</v>
      </c>
      <c r="KI83" s="45">
        <f>IFERROR(AVERAGEIFS(REC_Sales[[#All],[v_price]],REC_Sales[[#All],[v_unitID]],"McNeil Wood",REC_Sales[[#All],[v_vintage]],REC_SALES_FCST!KI4),0)</f>
        <v>0</v>
      </c>
      <c r="KJ83" s="45">
        <f>IFERROR(AVERAGEIFS(REC_Sales[[#All],[v_price]],REC_Sales[[#All],[v_unitID]],"McNeil Wood",REC_Sales[[#All],[v_vintage]],REC_SALES_FCST!KJ4),0)</f>
        <v>0</v>
      </c>
      <c r="KK83" s="45">
        <f>IFERROR(AVERAGEIFS(REC_Sales[[#All],[v_price]],REC_Sales[[#All],[v_unitID]],"McNeil Wood",REC_Sales[[#All],[v_vintage]],REC_SALES_FCST!KK4),0)</f>
        <v>0</v>
      </c>
      <c r="KL83" s="45">
        <f>IFERROR(AVERAGEIFS(REC_Sales[[#All],[v_price]],REC_Sales[[#All],[v_unitID]],"McNeil Wood",REC_Sales[[#All],[v_vintage]],REC_SALES_FCST!KL4),0)</f>
        <v>0</v>
      </c>
      <c r="KM83" s="45">
        <f>IFERROR(AVERAGEIFS(REC_Sales[[#All],[v_price]],REC_Sales[[#All],[v_unitID]],"McNeil Wood",REC_Sales[[#All],[v_vintage]],REC_SALES_FCST!KM4),0)</f>
        <v>0</v>
      </c>
      <c r="KN83" s="45">
        <f>IFERROR(AVERAGEIFS(REC_Sales[[#All],[v_price]],REC_Sales[[#All],[v_unitID]],"McNeil Wood",REC_Sales[[#All],[v_vintage]],REC_SALES_FCST!KN4),0)</f>
        <v>0</v>
      </c>
      <c r="KO83" s="45">
        <f>IFERROR(AVERAGEIFS(REC_Sales[[#All],[v_price]],REC_Sales[[#All],[v_unitID]],"McNeil Wood",REC_Sales[[#All],[v_vintage]],REC_SALES_FCST!KO4),0)</f>
        <v>0</v>
      </c>
      <c r="KP83" s="45">
        <f>IFERROR(AVERAGEIFS(REC_Sales[[#All],[v_price]],REC_Sales[[#All],[v_unitID]],"McNeil Wood",REC_Sales[[#All],[v_vintage]],REC_SALES_FCST!KP4),0)</f>
        <v>0</v>
      </c>
      <c r="KQ83" s="45">
        <f>IFERROR(AVERAGEIFS(REC_Sales[[#All],[v_price]],REC_Sales[[#All],[v_unitID]],"McNeil Wood",REC_Sales[[#All],[v_vintage]],REC_SALES_FCST!KQ4),0)</f>
        <v>0</v>
      </c>
      <c r="KR83" s="45">
        <f>IFERROR(AVERAGEIFS(REC_Sales[[#All],[v_price]],REC_Sales[[#All],[v_unitID]],"McNeil Wood",REC_Sales[[#All],[v_vintage]],REC_SALES_FCST!KR4),0)</f>
        <v>0</v>
      </c>
      <c r="KS83" s="45">
        <f>IFERROR(AVERAGEIFS(REC_Sales[[#All],[v_price]],REC_Sales[[#All],[v_unitID]],"McNeil Wood",REC_Sales[[#All],[v_vintage]],REC_SALES_FCST!KS4),0)</f>
        <v>0</v>
      </c>
      <c r="KT83" s="45">
        <f>IFERROR(AVERAGEIFS(REC_Sales[[#All],[v_price]],REC_Sales[[#All],[v_unitID]],"McNeil Wood",REC_Sales[[#All],[v_vintage]],REC_SALES_FCST!KT4),0)</f>
        <v>0</v>
      </c>
      <c r="KU83" s="45">
        <f>IFERROR(AVERAGEIFS(REC_Sales[[#All],[v_price]],REC_Sales[[#All],[v_unitID]],"McNeil Wood",REC_Sales[[#All],[v_vintage]],REC_SALES_FCST!KU4),0)</f>
        <v>0</v>
      </c>
      <c r="KV83" s="45">
        <f>IFERROR(AVERAGEIFS(REC_Sales[[#All],[v_price]],REC_Sales[[#All],[v_unitID]],"McNeil Wood",REC_Sales[[#All],[v_vintage]],REC_SALES_FCST!KV4),0)</f>
        <v>0</v>
      </c>
      <c r="KW83" s="45">
        <f>IFERROR(AVERAGEIFS(REC_Sales[[#All],[v_price]],REC_Sales[[#All],[v_unitID]],"McNeil Wood",REC_Sales[[#All],[v_vintage]],REC_SALES_FCST!KW4),0)</f>
        <v>0</v>
      </c>
      <c r="KX83" s="45">
        <f>IFERROR(AVERAGEIFS(REC_Sales[[#All],[v_price]],REC_Sales[[#All],[v_unitID]],"McNeil Wood",REC_Sales[[#All],[v_vintage]],REC_SALES_FCST!KX4),0)</f>
        <v>0</v>
      </c>
      <c r="KY83" s="45">
        <f>IFERROR(AVERAGEIFS(REC_Sales[[#All],[v_price]],REC_Sales[[#All],[v_unitID]],"McNeil Wood",REC_Sales[[#All],[v_vintage]],REC_SALES_FCST!KY4),0)</f>
        <v>0</v>
      </c>
      <c r="KZ83" s="45">
        <f>IFERROR(AVERAGEIFS(REC_Sales[[#All],[v_price]],REC_Sales[[#All],[v_unitID]],"McNeil Wood",REC_Sales[[#All],[v_vintage]],REC_SALES_FCST!KZ4),0)</f>
        <v>0</v>
      </c>
      <c r="LA83" s="45">
        <f>IFERROR(AVERAGEIFS(REC_Sales[[#All],[v_price]],REC_Sales[[#All],[v_unitID]],"McNeil Wood",REC_Sales[[#All],[v_vintage]],REC_SALES_FCST!LA4),0)</f>
        <v>0</v>
      </c>
      <c r="LB83" s="45">
        <f>IFERROR(AVERAGEIFS(REC_Sales[[#All],[v_price]],REC_Sales[[#All],[v_unitID]],"McNeil Wood",REC_Sales[[#All],[v_vintage]],REC_SALES_FCST!LB4),0)</f>
        <v>0</v>
      </c>
      <c r="LC83" s="45">
        <f>IFERROR(AVERAGEIFS(REC_Sales[[#All],[v_price]],REC_Sales[[#All],[v_unitID]],"McNeil Wood",REC_Sales[[#All],[v_vintage]],REC_SALES_FCST!LC4),0)</f>
        <v>0</v>
      </c>
      <c r="LD83" s="45">
        <f>IFERROR(AVERAGEIFS(REC_Sales[[#All],[v_price]],REC_Sales[[#All],[v_unitID]],"McNeil Wood",REC_Sales[[#All],[v_vintage]],REC_SALES_FCST!LD4),0)</f>
        <v>0</v>
      </c>
      <c r="LE83" s="45">
        <f>IFERROR(AVERAGEIFS(REC_Sales[[#All],[v_price]],REC_Sales[[#All],[v_unitID]],"McNeil Wood",REC_Sales[[#All],[v_vintage]],REC_SALES_FCST!LE4),0)</f>
        <v>0</v>
      </c>
      <c r="LF83" s="45">
        <f>IFERROR(AVERAGEIFS(REC_Sales[[#All],[v_price]],REC_Sales[[#All],[v_unitID]],"McNeil Wood",REC_Sales[[#All],[v_vintage]],REC_SALES_FCST!LF4),0)</f>
        <v>0</v>
      </c>
      <c r="LG83" s="45">
        <f>IFERROR(AVERAGEIFS(REC_Sales[[#All],[v_price]],REC_Sales[[#All],[v_unitID]],"McNeil Wood",REC_Sales[[#All],[v_vintage]],REC_SALES_FCST!LG4),0)</f>
        <v>0</v>
      </c>
      <c r="LH83" s="45">
        <f>IFERROR(AVERAGEIFS(REC_Sales[[#All],[v_price]],REC_Sales[[#All],[v_unitID]],"McNeil Wood",REC_Sales[[#All],[v_vintage]],REC_SALES_FCST!LH4),0)</f>
        <v>0</v>
      </c>
      <c r="LI83" s="45">
        <f>IFERROR(AVERAGEIFS(REC_Sales[[#All],[v_price]],REC_Sales[[#All],[v_unitID]],"McNeil Wood",REC_Sales[[#All],[v_vintage]],REC_SALES_FCST!LI4),0)</f>
        <v>0</v>
      </c>
      <c r="LJ83" s="45">
        <f>IFERROR(AVERAGEIFS(REC_Sales[[#All],[v_price]],REC_Sales[[#All],[v_unitID]],"McNeil Wood",REC_Sales[[#All],[v_vintage]],REC_SALES_FCST!LJ4),0)</f>
        <v>0</v>
      </c>
      <c r="LK83" s="45">
        <f>IFERROR(AVERAGEIFS(REC_Sales[[#All],[v_price]],REC_Sales[[#All],[v_unitID]],"McNeil Wood",REC_Sales[[#All],[v_vintage]],REC_SALES_FCST!LK4),0)</f>
        <v>0</v>
      </c>
      <c r="LL83" s="45">
        <f>IFERROR(AVERAGEIFS(REC_Sales[[#All],[v_price]],REC_Sales[[#All],[v_unitID]],"McNeil Wood",REC_Sales[[#All],[v_vintage]],REC_SALES_FCST!LL4),0)</f>
        <v>0</v>
      </c>
      <c r="LM83" s="45">
        <f>IFERROR(AVERAGEIFS(REC_Sales[[#All],[v_price]],REC_Sales[[#All],[v_unitID]],"McNeil Wood",REC_Sales[[#All],[v_vintage]],REC_SALES_FCST!LM4),0)</f>
        <v>0</v>
      </c>
      <c r="LN83" s="45">
        <f>IFERROR(AVERAGEIFS(REC_Sales[[#All],[v_price]],REC_Sales[[#All],[v_unitID]],"McNeil Wood",REC_Sales[[#All],[v_vintage]],REC_SALES_FCST!LN4),0)</f>
        <v>0</v>
      </c>
      <c r="LO83" s="45">
        <f>IFERROR(AVERAGEIFS(REC_Sales[[#All],[v_price]],REC_Sales[[#All],[v_unitID]],"McNeil Wood",REC_Sales[[#All],[v_vintage]],REC_SALES_FCST!LO4),0)</f>
        <v>0</v>
      </c>
      <c r="LP83" s="45">
        <f>IFERROR(AVERAGEIFS(REC_Sales[[#All],[v_price]],REC_Sales[[#All],[v_unitID]],"McNeil Wood",REC_Sales[[#All],[v_vintage]],REC_SALES_FCST!LP4),0)</f>
        <v>0</v>
      </c>
      <c r="LQ83" s="45">
        <f>IFERROR(AVERAGEIFS(REC_Sales[[#All],[v_price]],REC_Sales[[#All],[v_unitID]],"McNeil Wood",REC_Sales[[#All],[v_vintage]],REC_SALES_FCST!LQ4),0)</f>
        <v>0</v>
      </c>
      <c r="LR83" s="45">
        <f>IFERROR(AVERAGEIFS(REC_Sales[[#All],[v_price]],REC_Sales[[#All],[v_unitID]],"McNeil Wood",REC_Sales[[#All],[v_vintage]],REC_SALES_FCST!LR4),0)</f>
        <v>0</v>
      </c>
      <c r="LS83" s="45">
        <f>IFERROR(AVERAGEIFS(REC_Sales[[#All],[v_price]],REC_Sales[[#All],[v_unitID]],"McNeil Wood",REC_Sales[[#All],[v_vintage]],REC_SALES_FCST!LS4),0)</f>
        <v>0</v>
      </c>
      <c r="LT83" s="45">
        <f>IFERROR(AVERAGEIFS(REC_Sales[[#All],[v_price]],REC_Sales[[#All],[v_unitID]],"McNeil Wood",REC_Sales[[#All],[v_vintage]],REC_SALES_FCST!LT4),0)</f>
        <v>0</v>
      </c>
      <c r="LU83" s="45">
        <f>IFERROR(AVERAGEIFS(REC_Sales[[#All],[v_price]],REC_Sales[[#All],[v_unitID]],"McNeil Wood",REC_Sales[[#All],[v_vintage]],REC_SALES_FCST!LU4),0)</f>
        <v>0</v>
      </c>
      <c r="LV83" s="45">
        <f>IFERROR(AVERAGEIFS(REC_Sales[[#All],[v_price]],REC_Sales[[#All],[v_unitID]],"McNeil Wood",REC_Sales[[#All],[v_vintage]],REC_SALES_FCST!LV4),0)</f>
        <v>0</v>
      </c>
      <c r="LW83" s="45">
        <f>IFERROR(AVERAGEIFS(REC_Sales[[#All],[v_price]],REC_Sales[[#All],[v_unitID]],"McNeil Wood",REC_Sales[[#All],[v_vintage]],REC_SALES_FCST!LW4),0)</f>
        <v>0</v>
      </c>
      <c r="LX83" s="45">
        <f>IFERROR(AVERAGEIFS(REC_Sales[[#All],[v_price]],REC_Sales[[#All],[v_unitID]],"McNeil Wood",REC_Sales[[#All],[v_vintage]],REC_SALES_FCST!LX4),0)</f>
        <v>0</v>
      </c>
      <c r="LY83" s="45">
        <f>IFERROR(AVERAGEIFS(REC_Sales[[#All],[v_price]],REC_Sales[[#All],[v_unitID]],"McNeil Wood",REC_Sales[[#All],[v_vintage]],REC_SALES_FCST!LY4),0)</f>
        <v>0</v>
      </c>
      <c r="LZ83" s="45">
        <f>IFERROR(AVERAGEIFS(REC_Sales[[#All],[v_price]],REC_Sales[[#All],[v_unitID]],"McNeil Wood",REC_Sales[[#All],[v_vintage]],REC_SALES_FCST!LZ4),0)</f>
        <v>0</v>
      </c>
      <c r="MA83" s="45">
        <f>IFERROR(AVERAGEIFS(REC_Sales[[#All],[v_price]],REC_Sales[[#All],[v_unitID]],"McNeil Wood",REC_Sales[[#All],[v_vintage]],REC_SALES_FCST!MA4),0)</f>
        <v>0</v>
      </c>
      <c r="MB83" s="45">
        <f>IFERROR(AVERAGEIFS(REC_Sales[[#All],[v_price]],REC_Sales[[#All],[v_unitID]],"McNeil Wood",REC_Sales[[#All],[v_vintage]],REC_SALES_FCST!MB4),0)</f>
        <v>0</v>
      </c>
      <c r="MC83" s="45">
        <f>IFERROR(AVERAGEIFS(REC_Sales[[#All],[v_price]],REC_Sales[[#All],[v_unitID]],"McNeil Wood",REC_Sales[[#All],[v_vintage]],REC_SALES_FCST!MC4),0)</f>
        <v>0</v>
      </c>
      <c r="MD83" s="45">
        <f>IFERROR(AVERAGEIFS(REC_Sales[[#All],[v_price]],REC_Sales[[#All],[v_unitID]],"McNeil Wood",REC_Sales[[#All],[v_vintage]],REC_SALES_FCST!MD4),0)</f>
        <v>0</v>
      </c>
      <c r="ME83" s="45">
        <f>IFERROR(AVERAGEIFS(REC_Sales[[#All],[v_price]],REC_Sales[[#All],[v_unitID]],"McNeil Wood",REC_Sales[[#All],[v_vintage]],REC_SALES_FCST!ME4),0)</f>
        <v>0</v>
      </c>
      <c r="MF83" s="45">
        <f>IFERROR(AVERAGEIFS(REC_Sales[[#All],[v_price]],REC_Sales[[#All],[v_unitID]],"McNeil Wood",REC_Sales[[#All],[v_vintage]],REC_SALES_FCST!MF4),0)</f>
        <v>0</v>
      </c>
      <c r="MG83" s="45">
        <f>IFERROR(AVERAGEIFS(REC_Sales[[#All],[v_price]],REC_Sales[[#All],[v_unitID]],"McNeil Wood",REC_Sales[[#All],[v_vintage]],REC_SALES_FCST!MG4),0)</f>
        <v>0</v>
      </c>
      <c r="MH83" s="45">
        <f>IFERROR(AVERAGEIFS(REC_Sales[[#All],[v_price]],REC_Sales[[#All],[v_unitID]],"McNeil Wood",REC_Sales[[#All],[v_vintage]],REC_SALES_FCST!MH4),0)</f>
        <v>0</v>
      </c>
      <c r="MI83" s="45">
        <f>IFERROR(AVERAGEIFS(REC_Sales[[#All],[v_price]],REC_Sales[[#All],[v_unitID]],"McNeil Wood",REC_Sales[[#All],[v_vintage]],REC_SALES_FCST!MI4),0)</f>
        <v>0</v>
      </c>
      <c r="MJ83" s="45">
        <f>IFERROR(AVERAGEIFS(REC_Sales[[#All],[v_price]],REC_Sales[[#All],[v_unitID]],"McNeil Wood",REC_Sales[[#All],[v_vintage]],REC_SALES_FCST!MJ4),0)</f>
        <v>0</v>
      </c>
      <c r="MK83" s="45">
        <f>IFERROR(AVERAGEIFS(REC_Sales[[#All],[v_price]],REC_Sales[[#All],[v_unitID]],"McNeil Wood",REC_Sales[[#All],[v_vintage]],REC_SALES_FCST!MK4),0)</f>
        <v>0</v>
      </c>
      <c r="ML83" s="45">
        <f>IFERROR(AVERAGEIFS(REC_Sales[[#All],[v_price]],REC_Sales[[#All],[v_unitID]],"McNeil Wood",REC_Sales[[#All],[v_vintage]],REC_SALES_FCST!ML4),0)</f>
        <v>0</v>
      </c>
      <c r="MM83" s="45">
        <f>IFERROR(AVERAGEIFS(REC_Sales[[#All],[v_price]],REC_Sales[[#All],[v_unitID]],"McNeil Wood",REC_Sales[[#All],[v_vintage]],REC_SALES_FCST!MM4),0)</f>
        <v>0</v>
      </c>
      <c r="MN83" s="45">
        <f>IFERROR(AVERAGEIFS(REC_Sales[[#All],[v_price]],REC_Sales[[#All],[v_unitID]],"McNeil Wood",REC_Sales[[#All],[v_vintage]],REC_SALES_FCST!MN4),0)</f>
        <v>0</v>
      </c>
      <c r="MO83" s="45">
        <f>IFERROR(AVERAGEIFS(REC_Sales[[#All],[v_price]],REC_Sales[[#All],[v_unitID]],"McNeil Wood",REC_Sales[[#All],[v_vintage]],REC_SALES_FCST!MO4),0)</f>
        <v>0</v>
      </c>
      <c r="MP83" s="45">
        <f>IFERROR(AVERAGEIFS(REC_Sales[[#All],[v_price]],REC_Sales[[#All],[v_unitID]],"McNeil Wood",REC_Sales[[#All],[v_vintage]],REC_SALES_FCST!MP4),0)</f>
        <v>0</v>
      </c>
      <c r="MQ83" s="45">
        <f>IFERROR(AVERAGEIFS(REC_Sales[[#All],[v_price]],REC_Sales[[#All],[v_unitID]],"McNeil Wood",REC_Sales[[#All],[v_vintage]],REC_SALES_FCST!MQ4),0)</f>
        <v>0</v>
      </c>
      <c r="MR83" s="45">
        <f>IFERROR(AVERAGEIFS(REC_Sales[[#All],[v_price]],REC_Sales[[#All],[v_unitID]],"McNeil Wood",REC_Sales[[#All],[v_vintage]],REC_SALES_FCST!MR4),0)</f>
        <v>0</v>
      </c>
      <c r="MS83" s="45">
        <f>IFERROR(AVERAGEIFS(REC_Sales[[#All],[v_price]],REC_Sales[[#All],[v_unitID]],"McNeil Wood",REC_Sales[[#All],[v_vintage]],REC_SALES_FCST!MS4),0)</f>
        <v>0</v>
      </c>
      <c r="MT83" s="45">
        <f>IFERROR(AVERAGEIFS(REC_Sales[[#All],[v_price]],REC_Sales[[#All],[v_unitID]],"McNeil Wood",REC_Sales[[#All],[v_vintage]],REC_SALES_FCST!MT4),0)</f>
        <v>0</v>
      </c>
      <c r="MU83" s="45">
        <f>IFERROR(AVERAGEIFS(REC_Sales[[#All],[v_price]],REC_Sales[[#All],[v_unitID]],"McNeil Wood",REC_Sales[[#All],[v_vintage]],REC_SALES_FCST!MU4),0)</f>
        <v>0</v>
      </c>
      <c r="MV83" s="45">
        <f>IFERROR(AVERAGEIFS(REC_Sales[[#All],[v_price]],REC_Sales[[#All],[v_unitID]],"McNeil Wood",REC_Sales[[#All],[v_vintage]],REC_SALES_FCST!MV4),0)</f>
        <v>0</v>
      </c>
      <c r="MW83" s="45">
        <f>IFERROR(AVERAGEIFS(REC_Sales[[#All],[v_price]],REC_Sales[[#All],[v_unitID]],"McNeil Wood",REC_Sales[[#All],[v_vintage]],REC_SALES_FCST!MW4),0)</f>
        <v>0</v>
      </c>
      <c r="MX83" s="45">
        <f>IFERROR(AVERAGEIFS(REC_Sales[[#All],[v_price]],REC_Sales[[#All],[v_unitID]],"McNeil Wood",REC_Sales[[#All],[v_vintage]],REC_SALES_FCST!MX4),0)</f>
        <v>0</v>
      </c>
      <c r="MY83" s="45">
        <f>IFERROR(AVERAGEIFS(REC_Sales[[#All],[v_price]],REC_Sales[[#All],[v_unitID]],"McNeil Wood",REC_Sales[[#All],[v_vintage]],REC_SALES_FCST!MY4),0)</f>
        <v>0</v>
      </c>
      <c r="MZ83" t="s">
        <v>107</v>
      </c>
    </row>
    <row r="84" spans="1:364" x14ac:dyDescent="0.25">
      <c r="A84" s="175"/>
      <c r="B84" s="78" t="s">
        <v>367</v>
      </c>
      <c r="C84" s="4" t="s">
        <v>211</v>
      </c>
      <c r="D84" s="45"/>
      <c r="E84" s="45"/>
      <c r="F84" s="45"/>
      <c r="G84" s="45"/>
      <c r="H84" s="45"/>
      <c r="I84" s="45"/>
      <c r="J84" s="45"/>
      <c r="K84" s="45"/>
      <c r="L84" s="45"/>
      <c r="M84" s="45"/>
      <c r="N84" s="45"/>
      <c r="O84" s="45"/>
      <c r="P84" s="45"/>
      <c r="Q84" s="45"/>
      <c r="R84" s="45"/>
      <c r="S84" s="45"/>
      <c r="T84" s="45"/>
      <c r="U84" s="45"/>
      <c r="V84" s="45"/>
      <c r="W84" s="45"/>
      <c r="X84" s="45"/>
      <c r="Y84" s="45"/>
      <c r="Z84" s="45"/>
      <c r="AA84" s="45"/>
      <c r="AB84" s="45"/>
      <c r="AC84" s="45"/>
      <c r="AD84" s="45"/>
      <c r="AE84" s="45"/>
      <c r="AF84" s="45"/>
      <c r="AG84" s="45"/>
      <c r="AH84" s="45"/>
      <c r="AI84" s="45"/>
      <c r="AJ84" s="45"/>
      <c r="AK84" s="45"/>
      <c r="AL84" s="45"/>
      <c r="AM84" s="45"/>
      <c r="AN84" s="45"/>
      <c r="AO84" s="45"/>
      <c r="AP84" s="45"/>
      <c r="AQ84" s="45"/>
      <c r="AR84" s="45"/>
      <c r="AS84" s="45"/>
      <c r="AT84" s="45"/>
      <c r="AU84" s="45"/>
      <c r="AV84" s="45"/>
      <c r="AW84" s="45"/>
      <c r="AX84" s="45"/>
      <c r="AY84" s="45"/>
      <c r="AZ84" s="4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c r="CD84" s="45"/>
      <c r="CE84" s="45"/>
      <c r="CF84" s="45"/>
      <c r="CG84" s="45"/>
      <c r="CH84" s="45"/>
      <c r="CI84" s="45"/>
      <c r="CJ84" s="45"/>
      <c r="CK84" s="45"/>
      <c r="CL84" s="45"/>
      <c r="CM84" s="45"/>
      <c r="CN84" s="45"/>
      <c r="CO84" s="45"/>
      <c r="CP84" s="45"/>
      <c r="CQ84" s="45"/>
      <c r="CR84" s="45"/>
      <c r="CS84" s="45"/>
      <c r="CT84" s="45"/>
      <c r="CU84" s="45"/>
      <c r="CV84" s="45"/>
      <c r="CW84" s="45"/>
      <c r="CX84" s="45"/>
      <c r="CY84" s="45"/>
      <c r="CZ84" s="45"/>
      <c r="DA84" s="45"/>
      <c r="DB84" s="45"/>
      <c r="DC84" s="45"/>
      <c r="DD84" s="45"/>
      <c r="DE84" s="45"/>
      <c r="DF84" s="45"/>
      <c r="DG84" s="45"/>
      <c r="DH84" s="45"/>
      <c r="DI84" s="45"/>
      <c r="DJ84" s="45"/>
      <c r="DK84" s="45"/>
      <c r="DL84" s="45"/>
      <c r="DM84" s="45"/>
      <c r="DN84" s="45"/>
      <c r="DO84" s="45"/>
      <c r="DP84" s="45"/>
      <c r="DQ84" s="45"/>
      <c r="DR84" s="45"/>
      <c r="DS84" s="45"/>
      <c r="DT84" s="45"/>
      <c r="DU84" s="45"/>
      <c r="DV84" s="45"/>
      <c r="DW84" s="45"/>
      <c r="DX84" s="45"/>
      <c r="DY84" s="45"/>
      <c r="DZ84" s="45"/>
      <c r="EA84" s="45"/>
      <c r="EB84" s="45"/>
      <c r="EC84" s="45"/>
      <c r="ED84" s="45"/>
      <c r="EE84" s="45"/>
      <c r="EF84" s="45"/>
      <c r="EG84" s="45"/>
      <c r="EH84" s="45"/>
      <c r="EI84" s="45"/>
      <c r="EJ84" s="45"/>
      <c r="EK84" s="45"/>
      <c r="EL84" s="45"/>
      <c r="EM84" s="45"/>
      <c r="EN84" s="45"/>
      <c r="EO84" s="45"/>
      <c r="EP84" s="45"/>
      <c r="EQ84" s="45"/>
      <c r="ER84" s="45"/>
      <c r="ES84" s="45"/>
      <c r="ET84" s="45"/>
      <c r="EU84" s="45"/>
      <c r="EV84" s="45"/>
      <c r="EW84" s="45"/>
      <c r="EX84" s="45"/>
      <c r="EY84" s="45"/>
      <c r="EZ84" s="45"/>
      <c r="FA84" s="45"/>
      <c r="FB84" s="45"/>
      <c r="FC84" s="45"/>
      <c r="FD84" s="45"/>
      <c r="FE84" s="45"/>
      <c r="FF84" s="45"/>
      <c r="FG84" s="45"/>
      <c r="FH84" s="45"/>
      <c r="FI84" s="45"/>
      <c r="FJ84" s="45"/>
      <c r="FK84" s="45"/>
      <c r="FL84" s="45"/>
      <c r="FM84" s="45"/>
      <c r="FN84" s="45"/>
      <c r="FO84" s="45"/>
      <c r="FP84" s="45"/>
      <c r="FQ84" s="45"/>
      <c r="FR84" s="45"/>
      <c r="FS84" s="45"/>
      <c r="FT84" s="45"/>
      <c r="FU84" s="45"/>
      <c r="FV84" s="45"/>
      <c r="FW84" s="45"/>
      <c r="FX84" s="45"/>
      <c r="FY84" s="45"/>
      <c r="FZ84" s="45"/>
      <c r="GA84" s="45"/>
      <c r="GB84" s="45"/>
      <c r="GC84" s="45"/>
      <c r="GD84" s="45"/>
      <c r="GE84" s="45"/>
      <c r="GF84" s="45"/>
      <c r="GG84" s="45"/>
      <c r="GH84" s="45"/>
      <c r="GI84" s="45"/>
      <c r="GJ84" s="45"/>
      <c r="GK84" s="45"/>
      <c r="GL84" s="45"/>
      <c r="GM84" s="45"/>
      <c r="GN84" s="45"/>
      <c r="GO84" s="45"/>
      <c r="GP84" s="45"/>
      <c r="GQ84" s="45"/>
      <c r="GR84" s="45"/>
      <c r="GS84" s="45"/>
      <c r="GT84" s="45"/>
      <c r="GU84" s="45"/>
      <c r="GV84" s="45"/>
      <c r="GW84" s="45"/>
      <c r="GX84" s="45"/>
      <c r="GY84" s="45"/>
      <c r="GZ84" s="45"/>
      <c r="HA84" s="45"/>
      <c r="HB84" s="45"/>
      <c r="HC84" s="45"/>
      <c r="HD84" s="45"/>
      <c r="HE84" s="45"/>
      <c r="HF84" s="45"/>
      <c r="HG84" s="45"/>
      <c r="HH84" s="45"/>
      <c r="HI84" s="45"/>
      <c r="HJ84" s="45"/>
      <c r="HK84" s="45"/>
      <c r="HL84" s="45"/>
      <c r="HM84" s="45"/>
      <c r="HN84" s="45"/>
      <c r="HO84" s="45"/>
      <c r="HP84" s="45"/>
      <c r="HQ84" s="45"/>
      <c r="HR84" s="45"/>
      <c r="HS84" s="45"/>
      <c r="HT84" s="45"/>
      <c r="HU84" s="45"/>
      <c r="HV84" s="45"/>
      <c r="HW84" s="45"/>
      <c r="HX84" s="45"/>
      <c r="HY84" s="45"/>
      <c r="HZ84" s="45"/>
      <c r="IA84" s="45"/>
      <c r="IB84" s="45"/>
      <c r="IC84" s="45"/>
      <c r="ID84" s="45"/>
      <c r="IE84" s="45"/>
      <c r="IF84" s="45"/>
      <c r="IG84" s="45"/>
      <c r="IH84" s="45"/>
      <c r="II84" s="45"/>
      <c r="IJ84" s="45"/>
      <c r="IK84" s="45"/>
      <c r="IL84" s="45"/>
      <c r="IM84" s="45"/>
      <c r="IN84" s="45"/>
      <c r="IO84" s="45"/>
      <c r="IP84" s="45"/>
      <c r="IQ84" s="45"/>
      <c r="IR84" s="45"/>
      <c r="IS84" s="45"/>
      <c r="IT84" s="45"/>
      <c r="IU84" s="45"/>
      <c r="IV84" s="45"/>
      <c r="IW84" s="45"/>
      <c r="IX84" s="45"/>
      <c r="IY84" s="45"/>
      <c r="IZ84" s="45"/>
      <c r="JA84" s="45"/>
      <c r="JB84" s="45"/>
      <c r="JC84" s="45"/>
      <c r="JD84" s="45"/>
      <c r="JE84" s="45"/>
      <c r="JF84" s="45"/>
      <c r="JG84" s="45"/>
      <c r="JH84" s="45"/>
      <c r="JI84" s="45"/>
      <c r="JJ84" s="45"/>
      <c r="JK84" s="45"/>
      <c r="JL84" s="45"/>
      <c r="JM84" s="45"/>
      <c r="JN84" s="45"/>
      <c r="JO84" s="45"/>
      <c r="JP84" s="45"/>
      <c r="JQ84" s="45"/>
      <c r="JR84" s="45"/>
      <c r="JS84" s="45"/>
      <c r="JT84" s="45"/>
      <c r="JU84" s="45"/>
      <c r="JV84" s="45"/>
      <c r="JW84" s="45"/>
      <c r="JX84" s="45"/>
      <c r="JY84" s="45"/>
      <c r="JZ84" s="45"/>
      <c r="KA84" s="45"/>
      <c r="KB84" s="45"/>
      <c r="KC84" s="45"/>
      <c r="KD84" s="45"/>
      <c r="KE84" s="45"/>
      <c r="KF84" s="45"/>
      <c r="KG84" s="45"/>
      <c r="KH84" s="45"/>
      <c r="KI84" s="45"/>
      <c r="KJ84" s="45"/>
      <c r="KK84" s="45"/>
      <c r="KL84" s="45"/>
      <c r="KM84" s="45"/>
      <c r="KN84" s="45"/>
      <c r="KO84" s="45"/>
      <c r="KP84" s="45"/>
      <c r="KQ84" s="45"/>
      <c r="KR84" s="45"/>
      <c r="KS84" s="45"/>
      <c r="KT84" s="45"/>
      <c r="KU84" s="45"/>
      <c r="KV84" s="45"/>
      <c r="KW84" s="45"/>
      <c r="KX84" s="45"/>
      <c r="KY84" s="45"/>
      <c r="KZ84" s="45"/>
      <c r="LA84" s="45"/>
      <c r="LB84" s="45"/>
      <c r="LC84" s="45"/>
      <c r="LD84" s="45"/>
      <c r="LE84" s="45"/>
      <c r="LF84" s="45"/>
      <c r="LG84" s="45"/>
      <c r="LH84" s="45"/>
      <c r="LI84" s="45"/>
      <c r="LJ84" s="45"/>
      <c r="LK84" s="45"/>
      <c r="LL84" s="45"/>
      <c r="LM84" s="45"/>
      <c r="LN84" s="45"/>
      <c r="LO84" s="45"/>
      <c r="LP84" s="45"/>
      <c r="LQ84" s="45"/>
      <c r="LR84" s="45"/>
      <c r="LS84" s="45"/>
      <c r="LT84" s="45"/>
      <c r="LU84" s="45"/>
      <c r="LV84" s="45"/>
      <c r="LW84" s="45"/>
      <c r="LX84" s="45"/>
      <c r="LY84" s="45"/>
      <c r="LZ84" s="45"/>
      <c r="MA84" s="45"/>
      <c r="MB84" s="45"/>
      <c r="MC84" s="45"/>
      <c r="MD84" s="45"/>
      <c r="ME84" s="45"/>
      <c r="MF84" s="45"/>
      <c r="MG84" s="45"/>
      <c r="MH84" s="45"/>
      <c r="MI84" s="45"/>
      <c r="MJ84" s="45"/>
      <c r="MK84" s="45"/>
      <c r="ML84" s="45"/>
      <c r="MM84" s="45"/>
      <c r="MN84" s="45"/>
      <c r="MO84" s="45"/>
      <c r="MP84" s="45"/>
      <c r="MQ84" s="45"/>
      <c r="MR84" s="45"/>
      <c r="MS84" s="45"/>
      <c r="MT84" s="45"/>
      <c r="MU84" s="45"/>
      <c r="MV84" s="45"/>
      <c r="MW84" s="45"/>
      <c r="MX84" s="45"/>
      <c r="MY84" s="45"/>
      <c r="MZ84" t="s">
        <v>107</v>
      </c>
    </row>
    <row r="85" spans="1:364" x14ac:dyDescent="0.25">
      <c r="A85" s="175"/>
      <c r="B85" s="78" t="s">
        <v>214</v>
      </c>
      <c r="C85" s="9" t="s">
        <v>213</v>
      </c>
      <c r="D85" s="45"/>
      <c r="E85" s="45"/>
      <c r="F85" s="45"/>
      <c r="G85" s="45"/>
      <c r="H85" s="45"/>
      <c r="I85" s="45"/>
      <c r="J85" s="45">
        <f>IFERROR(AVERAGEIFS(REC_Sales[[#All],[v_price]],REC_Sales[[#All],[v_unitID]],"Ryegate Wood",REC_Sales[[#All],[v_vintage]],REC_SALES_FCST!J4),0)</f>
        <v>36.125</v>
      </c>
      <c r="K85" s="45">
        <f>IFERROR(AVERAGEIFS(REC_Sales[[#All],[v_price]],REC_Sales[[#All],[v_unitID]],"Ryegate Wood",REC_Sales[[#All],[v_vintage]],REC_SALES_FCST!K4),0)</f>
        <v>36.125</v>
      </c>
      <c r="L85" s="45">
        <f>IFERROR(AVERAGEIFS(REC_Sales[[#All],[v_price]],REC_Sales[[#All],[v_unitID]],"Ryegate Wood",REC_Sales[[#All],[v_vintage]],REC_SALES_FCST!L4),0)</f>
        <v>36.125</v>
      </c>
      <c r="M85" s="45">
        <f>IFERROR(AVERAGEIFS(REC_Sales[[#All],[v_price]],REC_Sales[[#All],[v_unitID]],"Ryegate Wood",REC_Sales[[#All],[v_vintage]],REC_SALES_FCST!M4),0)</f>
        <v>36.125</v>
      </c>
      <c r="N85" s="45">
        <f>IFERROR(AVERAGEIFS(REC_Sales[[#All],[v_price]],REC_Sales[[#All],[v_unitID]],"Ryegate Wood",REC_Sales[[#All],[v_vintage]],REC_SALES_FCST!N4),0)</f>
        <v>36.125</v>
      </c>
      <c r="O85" s="45">
        <f>IFERROR(AVERAGEIFS(REC_Sales[[#All],[v_price]],REC_Sales[[#All],[v_unitID]],"Ryegate Wood",REC_Sales[[#All],[v_vintage]],REC_SALES_FCST!O4),0)</f>
        <v>36.125</v>
      </c>
      <c r="P85" s="45">
        <f>IFERROR(AVERAGEIFS(REC_Sales[[#All],[v_price]],REC_Sales[[#All],[v_unitID]],"Ryegate Wood",REC_Sales[[#All],[v_vintage]],REC_SALES_FCST!P4),0)</f>
        <v>0</v>
      </c>
      <c r="Q85" s="45">
        <f>IFERROR(AVERAGEIFS(REC_Sales[[#All],[v_price]],REC_Sales[[#All],[v_unitID]],"Ryegate Wood",REC_Sales[[#All],[v_vintage]],REC_SALES_FCST!Q4),0)</f>
        <v>0</v>
      </c>
      <c r="R85" s="45">
        <f>IFERROR(AVERAGEIFS(REC_Sales[[#All],[v_price]],REC_Sales[[#All],[v_unitID]],"Ryegate Wood",REC_Sales[[#All],[v_vintage]],REC_SALES_FCST!R4),0)</f>
        <v>0</v>
      </c>
      <c r="S85" s="45">
        <f>IFERROR(AVERAGEIFS(REC_Sales[[#All],[v_price]],REC_Sales[[#All],[v_unitID]],"Ryegate Wood",REC_Sales[[#All],[v_vintage]],REC_SALES_FCST!S4),0)</f>
        <v>0</v>
      </c>
      <c r="T85" s="45">
        <f>IFERROR(AVERAGEIFS(REC_Sales[[#All],[v_price]],REC_Sales[[#All],[v_unitID]],"Ryegate Wood",REC_Sales[[#All],[v_vintage]],REC_SALES_FCST!T4),0)</f>
        <v>0</v>
      </c>
      <c r="U85" s="45">
        <f>IFERROR(AVERAGEIFS(REC_Sales[[#All],[v_price]],REC_Sales[[#All],[v_unitID]],"Ryegate Wood",REC_Sales[[#All],[v_vintage]],REC_SALES_FCST!U4),0)</f>
        <v>0</v>
      </c>
      <c r="V85" s="45">
        <f>IFERROR(AVERAGEIFS(REC_Sales[[#All],[v_price]],REC_Sales[[#All],[v_unitID]],"Ryegate Wood",REC_Sales[[#All],[v_vintage]],REC_SALES_FCST!V4),0)</f>
        <v>0</v>
      </c>
      <c r="W85" s="45">
        <f>IFERROR(AVERAGEIFS(REC_Sales[[#All],[v_price]],REC_Sales[[#All],[v_unitID]],"Ryegate Wood",REC_Sales[[#All],[v_vintage]],REC_SALES_FCST!W4),0)</f>
        <v>0</v>
      </c>
      <c r="X85" s="45">
        <f>IFERROR(AVERAGEIFS(REC_Sales[[#All],[v_price]],REC_Sales[[#All],[v_unitID]],"Ryegate Wood",REC_Sales[[#All],[v_vintage]],REC_SALES_FCST!X4),0)</f>
        <v>0</v>
      </c>
      <c r="Y85" s="45">
        <f>IFERROR(AVERAGEIFS(REC_Sales[[#All],[v_price]],REC_Sales[[#All],[v_unitID]],"Ryegate Wood",REC_Sales[[#All],[v_vintage]],REC_SALES_FCST!Y4),0)</f>
        <v>0</v>
      </c>
      <c r="Z85" s="45">
        <f>IFERROR(AVERAGEIFS(REC_Sales[[#All],[v_price]],REC_Sales[[#All],[v_unitID]],"Ryegate Wood",REC_Sales[[#All],[v_vintage]],REC_SALES_FCST!Z4),0)</f>
        <v>0</v>
      </c>
      <c r="AA85" s="45">
        <f>IFERROR(AVERAGEIFS(REC_Sales[[#All],[v_price]],REC_Sales[[#All],[v_unitID]],"Ryegate Wood",REC_Sales[[#All],[v_vintage]],REC_SALES_FCST!AA4),0)</f>
        <v>0</v>
      </c>
      <c r="AB85" s="45">
        <f>IFERROR(AVERAGEIFS(REC_Sales[[#All],[v_price]],REC_Sales[[#All],[v_unitID]],"Ryegate Wood",REC_Sales[[#All],[v_vintage]],REC_SALES_FCST!AB4),0)</f>
        <v>0</v>
      </c>
      <c r="AC85" s="45">
        <f>IFERROR(AVERAGEIFS(REC_Sales[[#All],[v_price]],REC_Sales[[#All],[v_unitID]],"Ryegate Wood",REC_Sales[[#All],[v_vintage]],REC_SALES_FCST!AC4),0)</f>
        <v>0</v>
      </c>
      <c r="AD85" s="45">
        <f>IFERROR(AVERAGEIFS(REC_Sales[[#All],[v_price]],REC_Sales[[#All],[v_unitID]],"Ryegate Wood",REC_Sales[[#All],[v_vintage]],REC_SALES_FCST!AD4),0)</f>
        <v>0</v>
      </c>
      <c r="AE85" s="45">
        <f>IFERROR(AVERAGEIFS(REC_Sales[[#All],[v_price]],REC_Sales[[#All],[v_unitID]],"Ryegate Wood",REC_Sales[[#All],[v_vintage]],REC_SALES_FCST!AE4),0)</f>
        <v>0</v>
      </c>
      <c r="AF85" s="45">
        <f>IFERROR(AVERAGEIFS(REC_Sales[[#All],[v_price]],REC_Sales[[#All],[v_unitID]],"Ryegate Wood",REC_Sales[[#All],[v_vintage]],REC_SALES_FCST!AF4),0)</f>
        <v>0</v>
      </c>
      <c r="AG85" s="45">
        <f>IFERROR(AVERAGEIFS(REC_Sales[[#All],[v_price]],REC_Sales[[#All],[v_unitID]],"Ryegate Wood",REC_Sales[[#All],[v_vintage]],REC_SALES_FCST!AG4),0)</f>
        <v>0</v>
      </c>
      <c r="AH85" s="45">
        <f>IFERROR(AVERAGEIFS(REC_Sales[[#All],[v_price]],REC_Sales[[#All],[v_unitID]],"Ryegate Wood",REC_Sales[[#All],[v_vintage]],REC_SALES_FCST!AH4),0)</f>
        <v>0</v>
      </c>
      <c r="AI85" s="45">
        <f>IFERROR(AVERAGEIFS(REC_Sales[[#All],[v_price]],REC_Sales[[#All],[v_unitID]],"Ryegate Wood",REC_Sales[[#All],[v_vintage]],REC_SALES_FCST!AI4),0)</f>
        <v>0</v>
      </c>
      <c r="AJ85" s="45">
        <f>IFERROR(AVERAGEIFS(REC_Sales[[#All],[v_price]],REC_Sales[[#All],[v_unitID]],"Ryegate Wood",REC_Sales[[#All],[v_vintage]],REC_SALES_FCST!AJ4),0)</f>
        <v>0</v>
      </c>
      <c r="AK85" s="45">
        <f>IFERROR(AVERAGEIFS(REC_Sales[[#All],[v_price]],REC_Sales[[#All],[v_unitID]],"Ryegate Wood",REC_Sales[[#All],[v_vintage]],REC_SALES_FCST!AK4),0)</f>
        <v>0</v>
      </c>
      <c r="AL85" s="45">
        <f>IFERROR(AVERAGEIFS(REC_Sales[[#All],[v_price]],REC_Sales[[#All],[v_unitID]],"Ryegate Wood",REC_Sales[[#All],[v_vintage]],REC_SALES_FCST!AL4),0)</f>
        <v>0</v>
      </c>
      <c r="AM85" s="45">
        <f>IFERROR(AVERAGEIFS(REC_Sales[[#All],[v_price]],REC_Sales[[#All],[v_unitID]],"Ryegate Wood",REC_Sales[[#All],[v_vintage]],REC_SALES_FCST!AM4),0)</f>
        <v>0</v>
      </c>
      <c r="AN85" s="45">
        <f>IFERROR(AVERAGEIFS(REC_Sales[[#All],[v_price]],REC_Sales[[#All],[v_unitID]],"Ryegate Wood",REC_Sales[[#All],[v_vintage]],REC_SALES_FCST!AN4),0)</f>
        <v>0</v>
      </c>
      <c r="AO85" s="45">
        <f>IFERROR(AVERAGEIFS(REC_Sales[[#All],[v_price]],REC_Sales[[#All],[v_unitID]],"Ryegate Wood",REC_Sales[[#All],[v_vintage]],REC_SALES_FCST!AO4),0)</f>
        <v>0</v>
      </c>
      <c r="AP85" s="45">
        <f>IFERROR(AVERAGEIFS(REC_Sales[[#All],[v_price]],REC_Sales[[#All],[v_unitID]],"Ryegate Wood",REC_Sales[[#All],[v_vintage]],REC_SALES_FCST!AP4),0)</f>
        <v>0</v>
      </c>
      <c r="AQ85" s="45">
        <f>IFERROR(AVERAGEIFS(REC_Sales[[#All],[v_price]],REC_Sales[[#All],[v_unitID]],"Ryegate Wood",REC_Sales[[#All],[v_vintage]],REC_SALES_FCST!AQ4),0)</f>
        <v>0</v>
      </c>
      <c r="AR85" s="45">
        <f>IFERROR(AVERAGEIFS(REC_Sales[[#All],[v_price]],REC_Sales[[#All],[v_unitID]],"Ryegate Wood",REC_Sales[[#All],[v_vintage]],REC_SALES_FCST!AR4),0)</f>
        <v>0</v>
      </c>
      <c r="AS85" s="45">
        <f>IFERROR(AVERAGEIFS(REC_Sales[[#All],[v_price]],REC_Sales[[#All],[v_unitID]],"Ryegate Wood",REC_Sales[[#All],[v_vintage]],REC_SALES_FCST!AS4),0)</f>
        <v>0</v>
      </c>
      <c r="AT85" s="45">
        <f>IFERROR(AVERAGEIFS(REC_Sales[[#All],[v_price]],REC_Sales[[#All],[v_unitID]],"Ryegate Wood",REC_Sales[[#All],[v_vintage]],REC_SALES_FCST!AT4),0)</f>
        <v>0</v>
      </c>
      <c r="AU85" s="45">
        <f>IFERROR(AVERAGEIFS(REC_Sales[[#All],[v_price]],REC_Sales[[#All],[v_unitID]],"Ryegate Wood",REC_Sales[[#All],[v_vintage]],REC_SALES_FCST!AU4),0)</f>
        <v>0</v>
      </c>
      <c r="AV85" s="45">
        <f>IFERROR(AVERAGEIFS(REC_Sales[[#All],[v_price]],REC_Sales[[#All],[v_unitID]],"Ryegate Wood",REC_Sales[[#All],[v_vintage]],REC_SALES_FCST!AV4),0)</f>
        <v>0</v>
      </c>
      <c r="AW85" s="45">
        <f>IFERROR(AVERAGEIFS(REC_Sales[[#All],[v_price]],REC_Sales[[#All],[v_unitID]],"Ryegate Wood",REC_Sales[[#All],[v_vintage]],REC_SALES_FCST!AW4),0)</f>
        <v>0</v>
      </c>
      <c r="AX85" s="45">
        <f>IFERROR(AVERAGEIFS(REC_Sales[[#All],[v_price]],REC_Sales[[#All],[v_unitID]],"Ryegate Wood",REC_Sales[[#All],[v_vintage]],REC_SALES_FCST!AX4),0)</f>
        <v>0</v>
      </c>
      <c r="AY85" s="45">
        <f>IFERROR(AVERAGEIFS(REC_Sales[[#All],[v_price]],REC_Sales[[#All],[v_unitID]],"Ryegate Wood",REC_Sales[[#All],[v_vintage]],REC_SALES_FCST!AY4),0)</f>
        <v>0</v>
      </c>
      <c r="AZ85" s="45">
        <f>IFERROR(AVERAGEIFS(REC_Sales[[#All],[v_price]],REC_Sales[[#All],[v_unitID]],"Ryegate Wood",REC_Sales[[#All],[v_vintage]],REC_SALES_FCST!AZ4),0)</f>
        <v>0</v>
      </c>
      <c r="BA85" s="45">
        <f>IFERROR(AVERAGEIFS(REC_Sales[[#All],[v_price]],REC_Sales[[#All],[v_unitID]],"Ryegate Wood",REC_Sales[[#All],[v_vintage]],REC_SALES_FCST!BA4),0)</f>
        <v>0</v>
      </c>
      <c r="BB85" s="45">
        <f>IFERROR(AVERAGEIFS(REC_Sales[[#All],[v_price]],REC_Sales[[#All],[v_unitID]],"Ryegate Wood",REC_Sales[[#All],[v_vintage]],REC_SALES_FCST!BB4),0)</f>
        <v>0</v>
      </c>
      <c r="BC85" s="45">
        <f>IFERROR(AVERAGEIFS(REC_Sales[[#All],[v_price]],REC_Sales[[#All],[v_unitID]],"Ryegate Wood",REC_Sales[[#All],[v_vintage]],REC_SALES_FCST!BC4),0)</f>
        <v>0</v>
      </c>
      <c r="BD85" s="45">
        <f>IFERROR(AVERAGEIFS(REC_Sales[[#All],[v_price]],REC_Sales[[#All],[v_unitID]],"Ryegate Wood",REC_Sales[[#All],[v_vintage]],REC_SALES_FCST!BD4),0)</f>
        <v>0</v>
      </c>
      <c r="BE85" s="45">
        <f>IFERROR(AVERAGEIFS(REC_Sales[[#All],[v_price]],REC_Sales[[#All],[v_unitID]],"Ryegate Wood",REC_Sales[[#All],[v_vintage]],REC_SALES_FCST!BE4),0)</f>
        <v>0</v>
      </c>
      <c r="BF85" s="45">
        <f>IFERROR(AVERAGEIFS(REC_Sales[[#All],[v_price]],REC_Sales[[#All],[v_unitID]],"Ryegate Wood",REC_Sales[[#All],[v_vintage]],REC_SALES_FCST!BF4),0)</f>
        <v>0</v>
      </c>
      <c r="BG85" s="45">
        <f>IFERROR(AVERAGEIFS(REC_Sales[[#All],[v_price]],REC_Sales[[#All],[v_unitID]],"Ryegate Wood",REC_Sales[[#All],[v_vintage]],REC_SALES_FCST!BG4),0)</f>
        <v>0</v>
      </c>
      <c r="BH85" s="45">
        <f>IFERROR(AVERAGEIFS(REC_Sales[[#All],[v_price]],REC_Sales[[#All],[v_unitID]],"Ryegate Wood",REC_Sales[[#All],[v_vintage]],REC_SALES_FCST!BH4),0)</f>
        <v>0</v>
      </c>
      <c r="BI85" s="45">
        <f>IFERROR(AVERAGEIFS(REC_Sales[[#All],[v_price]],REC_Sales[[#All],[v_unitID]],"Ryegate Wood",REC_Sales[[#All],[v_vintage]],REC_SALES_FCST!BI4),0)</f>
        <v>0</v>
      </c>
      <c r="BJ85" s="45">
        <f>IFERROR(AVERAGEIFS(REC_Sales[[#All],[v_price]],REC_Sales[[#All],[v_unitID]],"Ryegate Wood",REC_Sales[[#All],[v_vintage]],REC_SALES_FCST!BJ4),0)</f>
        <v>0</v>
      </c>
      <c r="BK85" s="45">
        <f>IFERROR(AVERAGEIFS(REC_Sales[[#All],[v_price]],REC_Sales[[#All],[v_unitID]],"Ryegate Wood",REC_Sales[[#All],[v_vintage]],REC_SALES_FCST!BK4),0)</f>
        <v>0</v>
      </c>
      <c r="BL85" s="45">
        <f>IFERROR(AVERAGEIFS(REC_Sales[[#All],[v_price]],REC_Sales[[#All],[v_unitID]],"Ryegate Wood",REC_Sales[[#All],[v_vintage]],REC_SALES_FCST!BL4),0)</f>
        <v>0</v>
      </c>
      <c r="BM85" s="45">
        <f>IFERROR(AVERAGEIFS(REC_Sales[[#All],[v_price]],REC_Sales[[#All],[v_unitID]],"Ryegate Wood",REC_Sales[[#All],[v_vintage]],REC_SALES_FCST!BM4),0)</f>
        <v>0</v>
      </c>
      <c r="BN85" s="45">
        <f>IFERROR(AVERAGEIFS(REC_Sales[[#All],[v_price]],REC_Sales[[#All],[v_unitID]],"Ryegate Wood",REC_Sales[[#All],[v_vintage]],REC_SALES_FCST!BN4),0)</f>
        <v>0</v>
      </c>
      <c r="BO85" s="45">
        <f>IFERROR(AVERAGEIFS(REC_Sales[[#All],[v_price]],REC_Sales[[#All],[v_unitID]],"Ryegate Wood",REC_Sales[[#All],[v_vintage]],REC_SALES_FCST!BO4),0)</f>
        <v>0</v>
      </c>
      <c r="BP85" s="45">
        <f>IFERROR(AVERAGEIFS(REC_Sales[[#All],[v_price]],REC_Sales[[#All],[v_unitID]],"Ryegate Wood",REC_Sales[[#All],[v_vintage]],REC_SALES_FCST!BP4),0)</f>
        <v>0</v>
      </c>
      <c r="BQ85" s="45">
        <f>IFERROR(AVERAGEIFS(REC_Sales[[#All],[v_price]],REC_Sales[[#All],[v_unitID]],"Ryegate Wood",REC_Sales[[#All],[v_vintage]],REC_SALES_FCST!BQ4),0)</f>
        <v>0</v>
      </c>
      <c r="BR85" s="45">
        <f>IFERROR(AVERAGEIFS(REC_Sales[[#All],[v_price]],REC_Sales[[#All],[v_unitID]],"Ryegate Wood",REC_Sales[[#All],[v_vintage]],REC_SALES_FCST!BR4),0)</f>
        <v>0</v>
      </c>
      <c r="BS85" s="45">
        <f>IFERROR(AVERAGEIFS(REC_Sales[[#All],[v_price]],REC_Sales[[#All],[v_unitID]],"Ryegate Wood",REC_Sales[[#All],[v_vintage]],REC_SALES_FCST!BS4),0)</f>
        <v>0</v>
      </c>
      <c r="BT85" s="45">
        <f>IFERROR(AVERAGEIFS(REC_Sales[[#All],[v_price]],REC_Sales[[#All],[v_unitID]],"Ryegate Wood",REC_Sales[[#All],[v_vintage]],REC_SALES_FCST!BT4),0)</f>
        <v>0</v>
      </c>
      <c r="BU85" s="45">
        <f>IFERROR(AVERAGEIFS(REC_Sales[[#All],[v_price]],REC_Sales[[#All],[v_unitID]],"Ryegate Wood",REC_Sales[[#All],[v_vintage]],REC_SALES_FCST!BU4),0)</f>
        <v>0</v>
      </c>
      <c r="BV85" s="45">
        <f>IFERROR(AVERAGEIFS(REC_Sales[[#All],[v_price]],REC_Sales[[#All],[v_unitID]],"Ryegate Wood",REC_Sales[[#All],[v_vintage]],REC_SALES_FCST!BV4),0)</f>
        <v>0</v>
      </c>
      <c r="BW85" s="45">
        <f>IFERROR(AVERAGEIFS(REC_Sales[[#All],[v_price]],REC_Sales[[#All],[v_unitID]],"Ryegate Wood",REC_Sales[[#All],[v_vintage]],REC_SALES_FCST!BW4),0)</f>
        <v>0</v>
      </c>
      <c r="BX85" s="45">
        <f>IFERROR(AVERAGEIFS(REC_Sales[[#All],[v_price]],REC_Sales[[#All],[v_unitID]],"Ryegate Wood",REC_Sales[[#All],[v_vintage]],REC_SALES_FCST!BX4),0)</f>
        <v>0</v>
      </c>
      <c r="BY85" s="45">
        <f>IFERROR(AVERAGEIFS(REC_Sales[[#All],[v_price]],REC_Sales[[#All],[v_unitID]],"Ryegate Wood",REC_Sales[[#All],[v_vintage]],REC_SALES_FCST!BY4),0)</f>
        <v>0</v>
      </c>
      <c r="BZ85" s="45">
        <f>IFERROR(AVERAGEIFS(REC_Sales[[#All],[v_price]],REC_Sales[[#All],[v_unitID]],"Ryegate Wood",REC_Sales[[#All],[v_vintage]],REC_SALES_FCST!BZ4),0)</f>
        <v>0</v>
      </c>
      <c r="CA85" s="45">
        <f>IFERROR(AVERAGEIFS(REC_Sales[[#All],[v_price]],REC_Sales[[#All],[v_unitID]],"Ryegate Wood",REC_Sales[[#All],[v_vintage]],REC_SALES_FCST!CA4),0)</f>
        <v>0</v>
      </c>
      <c r="CB85" s="45">
        <f>IFERROR(AVERAGEIFS(REC_Sales[[#All],[v_price]],REC_Sales[[#All],[v_unitID]],"Ryegate Wood",REC_Sales[[#All],[v_vintage]],REC_SALES_FCST!CB4),0)</f>
        <v>0</v>
      </c>
      <c r="CC85" s="45">
        <f>IFERROR(AVERAGEIFS(REC_Sales[[#All],[v_price]],REC_Sales[[#All],[v_unitID]],"Ryegate Wood",REC_Sales[[#All],[v_vintage]],REC_SALES_FCST!CC4),0)</f>
        <v>0</v>
      </c>
      <c r="CD85" s="45">
        <f>IFERROR(AVERAGEIFS(REC_Sales[[#All],[v_price]],REC_Sales[[#All],[v_unitID]],"Ryegate Wood",REC_Sales[[#All],[v_vintage]],REC_SALES_FCST!CD4),0)</f>
        <v>0</v>
      </c>
      <c r="CE85" s="45">
        <f>IFERROR(AVERAGEIFS(REC_Sales[[#All],[v_price]],REC_Sales[[#All],[v_unitID]],"Ryegate Wood",REC_Sales[[#All],[v_vintage]],REC_SALES_FCST!CE4),0)</f>
        <v>0</v>
      </c>
      <c r="CF85" s="45">
        <f>IFERROR(AVERAGEIFS(REC_Sales[[#All],[v_price]],REC_Sales[[#All],[v_unitID]],"Ryegate Wood",REC_Sales[[#All],[v_vintage]],REC_SALES_FCST!CF4),0)</f>
        <v>0</v>
      </c>
      <c r="CG85" s="45">
        <f>IFERROR(AVERAGEIFS(REC_Sales[[#All],[v_price]],REC_Sales[[#All],[v_unitID]],"Ryegate Wood",REC_Sales[[#All],[v_vintage]],REC_SALES_FCST!CG4),0)</f>
        <v>0</v>
      </c>
      <c r="CH85" s="45">
        <f>IFERROR(AVERAGEIFS(REC_Sales[[#All],[v_price]],REC_Sales[[#All],[v_unitID]],"Ryegate Wood",REC_Sales[[#All],[v_vintage]],REC_SALES_FCST!CH4),0)</f>
        <v>0</v>
      </c>
      <c r="CI85" s="45">
        <f>IFERROR(AVERAGEIFS(REC_Sales[[#All],[v_price]],REC_Sales[[#All],[v_unitID]],"Ryegate Wood",REC_Sales[[#All],[v_vintage]],REC_SALES_FCST!CI4),0)</f>
        <v>0</v>
      </c>
      <c r="CJ85" s="45">
        <f>IFERROR(AVERAGEIFS(REC_Sales[[#All],[v_price]],REC_Sales[[#All],[v_unitID]],"Ryegate Wood",REC_Sales[[#All],[v_vintage]],REC_SALES_FCST!CJ4),0)</f>
        <v>0</v>
      </c>
      <c r="CK85" s="45">
        <f>IFERROR(AVERAGEIFS(REC_Sales[[#All],[v_price]],REC_Sales[[#All],[v_unitID]],"Ryegate Wood",REC_Sales[[#All],[v_vintage]],REC_SALES_FCST!CK4),0)</f>
        <v>0</v>
      </c>
      <c r="CL85" s="45">
        <f>IFERROR(AVERAGEIFS(REC_Sales[[#All],[v_price]],REC_Sales[[#All],[v_unitID]],"Ryegate Wood",REC_Sales[[#All],[v_vintage]],REC_SALES_FCST!CL4),0)</f>
        <v>0</v>
      </c>
      <c r="CM85" s="45">
        <f>IFERROR(AVERAGEIFS(REC_Sales[[#All],[v_price]],REC_Sales[[#All],[v_unitID]],"Ryegate Wood",REC_Sales[[#All],[v_vintage]],REC_SALES_FCST!CM4),0)</f>
        <v>0</v>
      </c>
      <c r="CN85" s="45">
        <f>IFERROR(AVERAGEIFS(REC_Sales[[#All],[v_price]],REC_Sales[[#All],[v_unitID]],"Ryegate Wood",REC_Sales[[#All],[v_vintage]],REC_SALES_FCST!CN4),0)</f>
        <v>0</v>
      </c>
      <c r="CO85" s="45">
        <f>IFERROR(AVERAGEIFS(REC_Sales[[#All],[v_price]],REC_Sales[[#All],[v_unitID]],"Ryegate Wood",REC_Sales[[#All],[v_vintage]],REC_SALES_FCST!CO4),0)</f>
        <v>0</v>
      </c>
      <c r="CP85" s="45">
        <f>IFERROR(AVERAGEIFS(REC_Sales[[#All],[v_price]],REC_Sales[[#All],[v_unitID]],"Ryegate Wood",REC_Sales[[#All],[v_vintage]],REC_SALES_FCST!CP4),0)</f>
        <v>0</v>
      </c>
      <c r="CQ85" s="45">
        <f>IFERROR(AVERAGEIFS(REC_Sales[[#All],[v_price]],REC_Sales[[#All],[v_unitID]],"Ryegate Wood",REC_Sales[[#All],[v_vintage]],REC_SALES_FCST!CQ4),0)</f>
        <v>0</v>
      </c>
      <c r="CR85" s="45">
        <f>IFERROR(AVERAGEIFS(REC_Sales[[#All],[v_price]],REC_Sales[[#All],[v_unitID]],"Ryegate Wood",REC_Sales[[#All],[v_vintage]],REC_SALES_FCST!CR4),0)</f>
        <v>0</v>
      </c>
      <c r="CS85" s="45">
        <f>IFERROR(AVERAGEIFS(REC_Sales[[#All],[v_price]],REC_Sales[[#All],[v_unitID]],"Ryegate Wood",REC_Sales[[#All],[v_vintage]],REC_SALES_FCST!CS4),0)</f>
        <v>0</v>
      </c>
      <c r="CT85" s="45">
        <f>IFERROR(AVERAGEIFS(REC_Sales[[#All],[v_price]],REC_Sales[[#All],[v_unitID]],"Ryegate Wood",REC_Sales[[#All],[v_vintage]],REC_SALES_FCST!CT4),0)</f>
        <v>0</v>
      </c>
      <c r="CU85" s="45">
        <f>IFERROR(AVERAGEIFS(REC_Sales[[#All],[v_price]],REC_Sales[[#All],[v_unitID]],"Ryegate Wood",REC_Sales[[#All],[v_vintage]],REC_SALES_FCST!CU4),0)</f>
        <v>0</v>
      </c>
      <c r="CV85" s="45">
        <f>IFERROR(AVERAGEIFS(REC_Sales[[#All],[v_price]],REC_Sales[[#All],[v_unitID]],"Ryegate Wood",REC_Sales[[#All],[v_vintage]],REC_SALES_FCST!CV4),0)</f>
        <v>0</v>
      </c>
      <c r="CW85" s="45">
        <f>IFERROR(AVERAGEIFS(REC_Sales[[#All],[v_price]],REC_Sales[[#All],[v_unitID]],"Ryegate Wood",REC_Sales[[#All],[v_vintage]],REC_SALES_FCST!CW4),0)</f>
        <v>0</v>
      </c>
      <c r="CX85" s="45">
        <f>IFERROR(AVERAGEIFS(REC_Sales[[#All],[v_price]],REC_Sales[[#All],[v_unitID]],"Ryegate Wood",REC_Sales[[#All],[v_vintage]],REC_SALES_FCST!CX4),0)</f>
        <v>0</v>
      </c>
      <c r="CY85" s="45">
        <f>IFERROR(AVERAGEIFS(REC_Sales[[#All],[v_price]],REC_Sales[[#All],[v_unitID]],"Ryegate Wood",REC_Sales[[#All],[v_vintage]],REC_SALES_FCST!CY4),0)</f>
        <v>0</v>
      </c>
      <c r="CZ85" s="45">
        <f>IFERROR(AVERAGEIFS(REC_Sales[[#All],[v_price]],REC_Sales[[#All],[v_unitID]],"Ryegate Wood",REC_Sales[[#All],[v_vintage]],REC_SALES_FCST!CZ4),0)</f>
        <v>0</v>
      </c>
      <c r="DA85" s="45">
        <f>IFERROR(AVERAGEIFS(REC_Sales[[#All],[v_price]],REC_Sales[[#All],[v_unitID]],"Ryegate Wood",REC_Sales[[#All],[v_vintage]],REC_SALES_FCST!DA4),0)</f>
        <v>0</v>
      </c>
      <c r="DB85" s="45">
        <f>IFERROR(AVERAGEIFS(REC_Sales[[#All],[v_price]],REC_Sales[[#All],[v_unitID]],"Ryegate Wood",REC_Sales[[#All],[v_vintage]],REC_SALES_FCST!DB4),0)</f>
        <v>0</v>
      </c>
      <c r="DC85" s="45">
        <f>IFERROR(AVERAGEIFS(REC_Sales[[#All],[v_price]],REC_Sales[[#All],[v_unitID]],"Ryegate Wood",REC_Sales[[#All],[v_vintage]],REC_SALES_FCST!DC4),0)</f>
        <v>0</v>
      </c>
      <c r="DD85" s="45">
        <f>IFERROR(AVERAGEIFS(REC_Sales[[#All],[v_price]],REC_Sales[[#All],[v_unitID]],"Ryegate Wood",REC_Sales[[#All],[v_vintage]],REC_SALES_FCST!DD4),0)</f>
        <v>0</v>
      </c>
      <c r="DE85" s="45">
        <f>IFERROR(AVERAGEIFS(REC_Sales[[#All],[v_price]],REC_Sales[[#All],[v_unitID]],"Ryegate Wood",REC_Sales[[#All],[v_vintage]],REC_SALES_FCST!DE4),0)</f>
        <v>0</v>
      </c>
      <c r="DF85" s="45">
        <f>IFERROR(AVERAGEIFS(REC_Sales[[#All],[v_price]],REC_Sales[[#All],[v_unitID]],"Ryegate Wood",REC_Sales[[#All],[v_vintage]],REC_SALES_FCST!DF4),0)</f>
        <v>0</v>
      </c>
      <c r="DG85" s="45">
        <f>IFERROR(AVERAGEIFS(REC_Sales[[#All],[v_price]],REC_Sales[[#All],[v_unitID]],"Ryegate Wood",REC_Sales[[#All],[v_vintage]],REC_SALES_FCST!DG4),0)</f>
        <v>0</v>
      </c>
      <c r="DH85" s="45">
        <f>IFERROR(AVERAGEIFS(REC_Sales[[#All],[v_price]],REC_Sales[[#All],[v_unitID]],"Ryegate Wood",REC_Sales[[#All],[v_vintage]],REC_SALES_FCST!DH4),0)</f>
        <v>0</v>
      </c>
      <c r="DI85" s="45">
        <f>IFERROR(AVERAGEIFS(REC_Sales[[#All],[v_price]],REC_Sales[[#All],[v_unitID]],"Ryegate Wood",REC_Sales[[#All],[v_vintage]],REC_SALES_FCST!DI4),0)</f>
        <v>0</v>
      </c>
      <c r="DJ85" s="45">
        <f>IFERROR(AVERAGEIFS(REC_Sales[[#All],[v_price]],REC_Sales[[#All],[v_unitID]],"Ryegate Wood",REC_Sales[[#All],[v_vintage]],REC_SALES_FCST!DJ4),0)</f>
        <v>0</v>
      </c>
      <c r="DK85" s="45">
        <f>IFERROR(AVERAGEIFS(REC_Sales[[#All],[v_price]],REC_Sales[[#All],[v_unitID]],"Ryegate Wood",REC_Sales[[#All],[v_vintage]],REC_SALES_FCST!DK4),0)</f>
        <v>0</v>
      </c>
      <c r="DL85" s="45">
        <f>IFERROR(AVERAGEIFS(REC_Sales[[#All],[v_price]],REC_Sales[[#All],[v_unitID]],"Ryegate Wood",REC_Sales[[#All],[v_vintage]],REC_SALES_FCST!DL4),0)</f>
        <v>0</v>
      </c>
      <c r="DM85" s="45">
        <f>IFERROR(AVERAGEIFS(REC_Sales[[#All],[v_price]],REC_Sales[[#All],[v_unitID]],"Ryegate Wood",REC_Sales[[#All],[v_vintage]],REC_SALES_FCST!DM4),0)</f>
        <v>0</v>
      </c>
      <c r="DN85" s="45">
        <f>IFERROR(AVERAGEIFS(REC_Sales[[#All],[v_price]],REC_Sales[[#All],[v_unitID]],"Ryegate Wood",REC_Sales[[#All],[v_vintage]],REC_SALES_FCST!DN4),0)</f>
        <v>0</v>
      </c>
      <c r="DO85" s="45">
        <f>IFERROR(AVERAGEIFS(REC_Sales[[#All],[v_price]],REC_Sales[[#All],[v_unitID]],"Ryegate Wood",REC_Sales[[#All],[v_vintage]],REC_SALES_FCST!DO4),0)</f>
        <v>0</v>
      </c>
      <c r="DP85" s="45">
        <f>IFERROR(AVERAGEIFS(REC_Sales[[#All],[v_price]],REC_Sales[[#All],[v_unitID]],"Ryegate Wood",REC_Sales[[#All],[v_vintage]],REC_SALES_FCST!DP4),0)</f>
        <v>0</v>
      </c>
      <c r="DQ85" s="45">
        <f>IFERROR(AVERAGEIFS(REC_Sales[[#All],[v_price]],REC_Sales[[#All],[v_unitID]],"Ryegate Wood",REC_Sales[[#All],[v_vintage]],REC_SALES_FCST!DQ4),0)</f>
        <v>0</v>
      </c>
      <c r="DR85" s="45">
        <f>IFERROR(AVERAGEIFS(REC_Sales[[#All],[v_price]],REC_Sales[[#All],[v_unitID]],"Ryegate Wood",REC_Sales[[#All],[v_vintage]],REC_SALES_FCST!DR4),0)</f>
        <v>0</v>
      </c>
      <c r="DS85" s="45">
        <f>IFERROR(AVERAGEIFS(REC_Sales[[#All],[v_price]],REC_Sales[[#All],[v_unitID]],"Ryegate Wood",REC_Sales[[#All],[v_vintage]],REC_SALES_FCST!DS4),0)</f>
        <v>0</v>
      </c>
      <c r="DT85" s="45">
        <f>IFERROR(AVERAGEIFS(REC_Sales[[#All],[v_price]],REC_Sales[[#All],[v_unitID]],"Ryegate Wood",REC_Sales[[#All],[v_vintage]],REC_SALES_FCST!DT4),0)</f>
        <v>0</v>
      </c>
      <c r="DU85" s="45">
        <f>IFERROR(AVERAGEIFS(REC_Sales[[#All],[v_price]],REC_Sales[[#All],[v_unitID]],"Ryegate Wood",REC_Sales[[#All],[v_vintage]],REC_SALES_FCST!DU4),0)</f>
        <v>0</v>
      </c>
      <c r="DV85" s="45">
        <f>IFERROR(AVERAGEIFS(REC_Sales[[#All],[v_price]],REC_Sales[[#All],[v_unitID]],"Ryegate Wood",REC_Sales[[#All],[v_vintage]],REC_SALES_FCST!DV4),0)</f>
        <v>0</v>
      </c>
      <c r="DW85" s="45">
        <f>IFERROR(AVERAGEIFS(REC_Sales[[#All],[v_price]],REC_Sales[[#All],[v_unitID]],"Ryegate Wood",REC_Sales[[#All],[v_vintage]],REC_SALES_FCST!DW4),0)</f>
        <v>0</v>
      </c>
      <c r="DX85" s="45">
        <f>IFERROR(AVERAGEIFS(REC_Sales[[#All],[v_price]],REC_Sales[[#All],[v_unitID]],"Ryegate Wood",REC_Sales[[#All],[v_vintage]],REC_SALES_FCST!DX4),0)</f>
        <v>0</v>
      </c>
      <c r="DY85" s="45">
        <f>IFERROR(AVERAGEIFS(REC_Sales[[#All],[v_price]],REC_Sales[[#All],[v_unitID]],"Ryegate Wood",REC_Sales[[#All],[v_vintage]],REC_SALES_FCST!DY4),0)</f>
        <v>0</v>
      </c>
      <c r="DZ85" s="45">
        <f>IFERROR(AVERAGEIFS(REC_Sales[[#All],[v_price]],REC_Sales[[#All],[v_unitID]],"Ryegate Wood",REC_Sales[[#All],[v_vintage]],REC_SALES_FCST!DZ4),0)</f>
        <v>0</v>
      </c>
      <c r="EA85" s="45">
        <f>IFERROR(AVERAGEIFS(REC_Sales[[#All],[v_price]],REC_Sales[[#All],[v_unitID]],"Ryegate Wood",REC_Sales[[#All],[v_vintage]],REC_SALES_FCST!EA4),0)</f>
        <v>0</v>
      </c>
      <c r="EB85" s="45">
        <f>IFERROR(AVERAGEIFS(REC_Sales[[#All],[v_price]],REC_Sales[[#All],[v_unitID]],"Ryegate Wood",REC_Sales[[#All],[v_vintage]],REC_SALES_FCST!EB4),0)</f>
        <v>0</v>
      </c>
      <c r="EC85" s="45">
        <f>IFERROR(AVERAGEIFS(REC_Sales[[#All],[v_price]],REC_Sales[[#All],[v_unitID]],"Ryegate Wood",REC_Sales[[#All],[v_vintage]],REC_SALES_FCST!EC4),0)</f>
        <v>0</v>
      </c>
      <c r="ED85" s="45">
        <f>IFERROR(AVERAGEIFS(REC_Sales[[#All],[v_price]],REC_Sales[[#All],[v_unitID]],"Ryegate Wood",REC_Sales[[#All],[v_vintage]],REC_SALES_FCST!ED4),0)</f>
        <v>0</v>
      </c>
      <c r="EE85" s="45">
        <f>IFERROR(AVERAGEIFS(REC_Sales[[#All],[v_price]],REC_Sales[[#All],[v_unitID]],"Ryegate Wood",REC_Sales[[#All],[v_vintage]],REC_SALES_FCST!EE4),0)</f>
        <v>0</v>
      </c>
      <c r="EF85" s="45">
        <f>IFERROR(AVERAGEIFS(REC_Sales[[#All],[v_price]],REC_Sales[[#All],[v_unitID]],"Ryegate Wood",REC_Sales[[#All],[v_vintage]],REC_SALES_FCST!EF4),0)</f>
        <v>0</v>
      </c>
      <c r="EG85" s="45">
        <f>IFERROR(AVERAGEIFS(REC_Sales[[#All],[v_price]],REC_Sales[[#All],[v_unitID]],"Ryegate Wood",REC_Sales[[#All],[v_vintage]],REC_SALES_FCST!EG4),0)</f>
        <v>0</v>
      </c>
      <c r="EH85" s="45">
        <f>IFERROR(AVERAGEIFS(REC_Sales[[#All],[v_price]],REC_Sales[[#All],[v_unitID]],"Ryegate Wood",REC_Sales[[#All],[v_vintage]],REC_SALES_FCST!EH4),0)</f>
        <v>0</v>
      </c>
      <c r="EI85" s="45">
        <f>IFERROR(AVERAGEIFS(REC_Sales[[#All],[v_price]],REC_Sales[[#All],[v_unitID]],"Ryegate Wood",REC_Sales[[#All],[v_vintage]],REC_SALES_FCST!EI4),0)</f>
        <v>0</v>
      </c>
      <c r="EJ85" s="45">
        <f>IFERROR(AVERAGEIFS(REC_Sales[[#All],[v_price]],REC_Sales[[#All],[v_unitID]],"Ryegate Wood",REC_Sales[[#All],[v_vintage]],REC_SALES_FCST!EJ4),0)</f>
        <v>0</v>
      </c>
      <c r="EK85" s="45">
        <f>IFERROR(AVERAGEIFS(REC_Sales[[#All],[v_price]],REC_Sales[[#All],[v_unitID]],"Ryegate Wood",REC_Sales[[#All],[v_vintage]],REC_SALES_FCST!EK4),0)</f>
        <v>0</v>
      </c>
      <c r="EL85" s="45">
        <f>IFERROR(AVERAGEIFS(REC_Sales[[#All],[v_price]],REC_Sales[[#All],[v_unitID]],"Ryegate Wood",REC_Sales[[#All],[v_vintage]],REC_SALES_FCST!EL4),0)</f>
        <v>0</v>
      </c>
      <c r="EM85" s="45">
        <f>IFERROR(AVERAGEIFS(REC_Sales[[#All],[v_price]],REC_Sales[[#All],[v_unitID]],"Ryegate Wood",REC_Sales[[#All],[v_vintage]],REC_SALES_FCST!EM4),0)</f>
        <v>0</v>
      </c>
      <c r="EN85" s="45">
        <f>IFERROR(AVERAGEIFS(REC_Sales[[#All],[v_price]],REC_Sales[[#All],[v_unitID]],"Ryegate Wood",REC_Sales[[#All],[v_vintage]],REC_SALES_FCST!EN4),0)</f>
        <v>0</v>
      </c>
      <c r="EO85" s="45">
        <f>IFERROR(AVERAGEIFS(REC_Sales[[#All],[v_price]],REC_Sales[[#All],[v_unitID]],"Ryegate Wood",REC_Sales[[#All],[v_vintage]],REC_SALES_FCST!EO4),0)</f>
        <v>0</v>
      </c>
      <c r="EP85" s="45">
        <f>IFERROR(AVERAGEIFS(REC_Sales[[#All],[v_price]],REC_Sales[[#All],[v_unitID]],"Ryegate Wood",REC_Sales[[#All],[v_vintage]],REC_SALES_FCST!EP4),0)</f>
        <v>0</v>
      </c>
      <c r="EQ85" s="45">
        <f>IFERROR(AVERAGEIFS(REC_Sales[[#All],[v_price]],REC_Sales[[#All],[v_unitID]],"Ryegate Wood",REC_Sales[[#All],[v_vintage]],REC_SALES_FCST!EQ4),0)</f>
        <v>0</v>
      </c>
      <c r="ER85" s="45">
        <f>IFERROR(AVERAGEIFS(REC_Sales[[#All],[v_price]],REC_Sales[[#All],[v_unitID]],"Ryegate Wood",REC_Sales[[#All],[v_vintage]],REC_SALES_FCST!ER4),0)</f>
        <v>0</v>
      </c>
      <c r="ES85" s="45">
        <f>IFERROR(AVERAGEIFS(REC_Sales[[#All],[v_price]],REC_Sales[[#All],[v_unitID]],"Ryegate Wood",REC_Sales[[#All],[v_vintage]],REC_SALES_FCST!ES4),0)</f>
        <v>0</v>
      </c>
      <c r="ET85" s="45">
        <f>IFERROR(AVERAGEIFS(REC_Sales[[#All],[v_price]],REC_Sales[[#All],[v_unitID]],"Ryegate Wood",REC_Sales[[#All],[v_vintage]],REC_SALES_FCST!ET4),0)</f>
        <v>0</v>
      </c>
      <c r="EU85" s="45">
        <f>IFERROR(AVERAGEIFS(REC_Sales[[#All],[v_price]],REC_Sales[[#All],[v_unitID]],"Ryegate Wood",REC_Sales[[#All],[v_vintage]],REC_SALES_FCST!EU4),0)</f>
        <v>0</v>
      </c>
      <c r="EV85" s="45">
        <f>IFERROR(AVERAGEIFS(REC_Sales[[#All],[v_price]],REC_Sales[[#All],[v_unitID]],"Ryegate Wood",REC_Sales[[#All],[v_vintage]],REC_SALES_FCST!EV4),0)</f>
        <v>0</v>
      </c>
      <c r="EW85" s="45">
        <f>IFERROR(AVERAGEIFS(REC_Sales[[#All],[v_price]],REC_Sales[[#All],[v_unitID]],"Ryegate Wood",REC_Sales[[#All],[v_vintage]],REC_SALES_FCST!EW4),0)</f>
        <v>0</v>
      </c>
      <c r="EX85" s="45">
        <f>IFERROR(AVERAGEIFS(REC_Sales[[#All],[v_price]],REC_Sales[[#All],[v_unitID]],"Ryegate Wood",REC_Sales[[#All],[v_vintage]],REC_SALES_FCST!EX4),0)</f>
        <v>0</v>
      </c>
      <c r="EY85" s="45">
        <f>IFERROR(AVERAGEIFS(REC_Sales[[#All],[v_price]],REC_Sales[[#All],[v_unitID]],"Ryegate Wood",REC_Sales[[#All],[v_vintage]],REC_SALES_FCST!EY4),0)</f>
        <v>0</v>
      </c>
      <c r="EZ85" s="45">
        <f>IFERROR(AVERAGEIFS(REC_Sales[[#All],[v_price]],REC_Sales[[#All],[v_unitID]],"Ryegate Wood",REC_Sales[[#All],[v_vintage]],REC_SALES_FCST!EZ4),0)</f>
        <v>0</v>
      </c>
      <c r="FA85" s="45">
        <f>IFERROR(AVERAGEIFS(REC_Sales[[#All],[v_price]],REC_Sales[[#All],[v_unitID]],"Ryegate Wood",REC_Sales[[#All],[v_vintage]],REC_SALES_FCST!FA4),0)</f>
        <v>0</v>
      </c>
      <c r="FB85" s="45">
        <f>IFERROR(AVERAGEIFS(REC_Sales[[#All],[v_price]],REC_Sales[[#All],[v_unitID]],"Ryegate Wood",REC_Sales[[#All],[v_vintage]],REC_SALES_FCST!FB4),0)</f>
        <v>0</v>
      </c>
      <c r="FC85" s="45">
        <f>IFERROR(AVERAGEIFS(REC_Sales[[#All],[v_price]],REC_Sales[[#All],[v_unitID]],"Ryegate Wood",REC_Sales[[#All],[v_vintage]],REC_SALES_FCST!FC4),0)</f>
        <v>0</v>
      </c>
      <c r="FD85" s="45">
        <f>IFERROR(AVERAGEIFS(REC_Sales[[#All],[v_price]],REC_Sales[[#All],[v_unitID]],"Ryegate Wood",REC_Sales[[#All],[v_vintage]],REC_SALES_FCST!FD4),0)</f>
        <v>0</v>
      </c>
      <c r="FE85" s="45">
        <f>IFERROR(AVERAGEIFS(REC_Sales[[#All],[v_price]],REC_Sales[[#All],[v_unitID]],"Ryegate Wood",REC_Sales[[#All],[v_vintage]],REC_SALES_FCST!FE4),0)</f>
        <v>0</v>
      </c>
      <c r="FF85" s="45">
        <f>IFERROR(AVERAGEIFS(REC_Sales[[#All],[v_price]],REC_Sales[[#All],[v_unitID]],"Ryegate Wood",REC_Sales[[#All],[v_vintage]],REC_SALES_FCST!FF4),0)</f>
        <v>0</v>
      </c>
      <c r="FG85" s="45">
        <f>IFERROR(AVERAGEIFS(REC_Sales[[#All],[v_price]],REC_Sales[[#All],[v_unitID]],"Ryegate Wood",REC_Sales[[#All],[v_vintage]],REC_SALES_FCST!FG4),0)</f>
        <v>0</v>
      </c>
      <c r="FH85" s="45">
        <f>IFERROR(AVERAGEIFS(REC_Sales[[#All],[v_price]],REC_Sales[[#All],[v_unitID]],"Ryegate Wood",REC_Sales[[#All],[v_vintage]],REC_SALES_FCST!FH4),0)</f>
        <v>0</v>
      </c>
      <c r="FI85" s="45">
        <f>IFERROR(AVERAGEIFS(REC_Sales[[#All],[v_price]],REC_Sales[[#All],[v_unitID]],"Ryegate Wood",REC_Sales[[#All],[v_vintage]],REC_SALES_FCST!FI4),0)</f>
        <v>0</v>
      </c>
      <c r="FJ85" s="45">
        <f>IFERROR(AVERAGEIFS(REC_Sales[[#All],[v_price]],REC_Sales[[#All],[v_unitID]],"Ryegate Wood",REC_Sales[[#All],[v_vintage]],REC_SALES_FCST!FJ4),0)</f>
        <v>0</v>
      </c>
      <c r="FK85" s="45">
        <f>IFERROR(AVERAGEIFS(REC_Sales[[#All],[v_price]],REC_Sales[[#All],[v_unitID]],"Ryegate Wood",REC_Sales[[#All],[v_vintage]],REC_SALES_FCST!FK4),0)</f>
        <v>0</v>
      </c>
      <c r="FL85" s="45">
        <f>IFERROR(AVERAGEIFS(REC_Sales[[#All],[v_price]],REC_Sales[[#All],[v_unitID]],"Ryegate Wood",REC_Sales[[#All],[v_vintage]],REC_SALES_FCST!FL4),0)</f>
        <v>0</v>
      </c>
      <c r="FM85" s="45">
        <f>IFERROR(AVERAGEIFS(REC_Sales[[#All],[v_price]],REC_Sales[[#All],[v_unitID]],"Ryegate Wood",REC_Sales[[#All],[v_vintage]],REC_SALES_FCST!FM4),0)</f>
        <v>0</v>
      </c>
      <c r="FN85" s="45">
        <f>IFERROR(AVERAGEIFS(REC_Sales[[#All],[v_price]],REC_Sales[[#All],[v_unitID]],"Ryegate Wood",REC_Sales[[#All],[v_vintage]],REC_SALES_FCST!FN4),0)</f>
        <v>0</v>
      </c>
      <c r="FO85" s="45">
        <f>IFERROR(AVERAGEIFS(REC_Sales[[#All],[v_price]],REC_Sales[[#All],[v_unitID]],"Ryegate Wood",REC_Sales[[#All],[v_vintage]],REC_SALES_FCST!FO4),0)</f>
        <v>0</v>
      </c>
      <c r="FP85" s="45">
        <f>IFERROR(AVERAGEIFS(REC_Sales[[#All],[v_price]],REC_Sales[[#All],[v_unitID]],"Ryegate Wood",REC_Sales[[#All],[v_vintage]],REC_SALES_FCST!FP4),0)</f>
        <v>0</v>
      </c>
      <c r="FQ85" s="45">
        <f>IFERROR(AVERAGEIFS(REC_Sales[[#All],[v_price]],REC_Sales[[#All],[v_unitID]],"Ryegate Wood",REC_Sales[[#All],[v_vintage]],REC_SALES_FCST!FQ4),0)</f>
        <v>0</v>
      </c>
      <c r="FR85" s="45">
        <f>IFERROR(AVERAGEIFS(REC_Sales[[#All],[v_price]],REC_Sales[[#All],[v_unitID]],"Ryegate Wood",REC_Sales[[#All],[v_vintage]],REC_SALES_FCST!FR4),0)</f>
        <v>0</v>
      </c>
      <c r="FS85" s="45">
        <f>IFERROR(AVERAGEIFS(REC_Sales[[#All],[v_price]],REC_Sales[[#All],[v_unitID]],"Ryegate Wood",REC_Sales[[#All],[v_vintage]],REC_SALES_FCST!FS4),0)</f>
        <v>0</v>
      </c>
      <c r="FT85" s="45">
        <f>IFERROR(AVERAGEIFS(REC_Sales[[#All],[v_price]],REC_Sales[[#All],[v_unitID]],"Ryegate Wood",REC_Sales[[#All],[v_vintage]],REC_SALES_FCST!FT4),0)</f>
        <v>0</v>
      </c>
      <c r="FU85" s="45">
        <f>IFERROR(AVERAGEIFS(REC_Sales[[#All],[v_price]],REC_Sales[[#All],[v_unitID]],"Ryegate Wood",REC_Sales[[#All],[v_vintage]],REC_SALES_FCST!FU4),0)</f>
        <v>0</v>
      </c>
      <c r="FV85" s="45">
        <f>IFERROR(AVERAGEIFS(REC_Sales[[#All],[v_price]],REC_Sales[[#All],[v_unitID]],"Ryegate Wood",REC_Sales[[#All],[v_vintage]],REC_SALES_FCST!FV4),0)</f>
        <v>0</v>
      </c>
      <c r="FW85" s="45">
        <f>IFERROR(AVERAGEIFS(REC_Sales[[#All],[v_price]],REC_Sales[[#All],[v_unitID]],"Ryegate Wood",REC_Sales[[#All],[v_vintage]],REC_SALES_FCST!FW4),0)</f>
        <v>0</v>
      </c>
      <c r="FX85" s="45">
        <f>IFERROR(AVERAGEIFS(REC_Sales[[#All],[v_price]],REC_Sales[[#All],[v_unitID]],"Ryegate Wood",REC_Sales[[#All],[v_vintage]],REC_SALES_FCST!FX4),0)</f>
        <v>0</v>
      </c>
      <c r="FY85" s="45">
        <f>IFERROR(AVERAGEIFS(REC_Sales[[#All],[v_price]],REC_Sales[[#All],[v_unitID]],"Ryegate Wood",REC_Sales[[#All],[v_vintage]],REC_SALES_FCST!FY4),0)</f>
        <v>0</v>
      </c>
      <c r="FZ85" s="45">
        <f>IFERROR(AVERAGEIFS(REC_Sales[[#All],[v_price]],REC_Sales[[#All],[v_unitID]],"Ryegate Wood",REC_Sales[[#All],[v_vintage]],REC_SALES_FCST!FZ4),0)</f>
        <v>0</v>
      </c>
      <c r="GA85" s="45">
        <f>IFERROR(AVERAGEIFS(REC_Sales[[#All],[v_price]],REC_Sales[[#All],[v_unitID]],"Ryegate Wood",REC_Sales[[#All],[v_vintage]],REC_SALES_FCST!GA4),0)</f>
        <v>0</v>
      </c>
      <c r="GB85" s="45">
        <f>IFERROR(AVERAGEIFS(REC_Sales[[#All],[v_price]],REC_Sales[[#All],[v_unitID]],"Ryegate Wood",REC_Sales[[#All],[v_vintage]],REC_SALES_FCST!GB4),0)</f>
        <v>0</v>
      </c>
      <c r="GC85" s="45">
        <f>IFERROR(AVERAGEIFS(REC_Sales[[#All],[v_price]],REC_Sales[[#All],[v_unitID]],"Ryegate Wood",REC_Sales[[#All],[v_vintage]],REC_SALES_FCST!GC4),0)</f>
        <v>0</v>
      </c>
      <c r="GD85" s="45">
        <f>IFERROR(AVERAGEIFS(REC_Sales[[#All],[v_price]],REC_Sales[[#All],[v_unitID]],"Ryegate Wood",REC_Sales[[#All],[v_vintage]],REC_SALES_FCST!GD4),0)</f>
        <v>0</v>
      </c>
      <c r="GE85" s="45">
        <f>IFERROR(AVERAGEIFS(REC_Sales[[#All],[v_price]],REC_Sales[[#All],[v_unitID]],"Ryegate Wood",REC_Sales[[#All],[v_vintage]],REC_SALES_FCST!GE4),0)</f>
        <v>0</v>
      </c>
      <c r="GF85" s="45">
        <f>IFERROR(AVERAGEIFS(REC_Sales[[#All],[v_price]],REC_Sales[[#All],[v_unitID]],"Ryegate Wood",REC_Sales[[#All],[v_vintage]],REC_SALES_FCST!GF4),0)</f>
        <v>0</v>
      </c>
      <c r="GG85" s="45">
        <f>IFERROR(AVERAGEIFS(REC_Sales[[#All],[v_price]],REC_Sales[[#All],[v_unitID]],"Ryegate Wood",REC_Sales[[#All],[v_vintage]],REC_SALES_FCST!GG4),0)</f>
        <v>0</v>
      </c>
      <c r="GH85" s="45">
        <f>IFERROR(AVERAGEIFS(REC_Sales[[#All],[v_price]],REC_Sales[[#All],[v_unitID]],"Ryegate Wood",REC_Sales[[#All],[v_vintage]],REC_SALES_FCST!GH4),0)</f>
        <v>0</v>
      </c>
      <c r="GI85" s="45">
        <f>IFERROR(AVERAGEIFS(REC_Sales[[#All],[v_price]],REC_Sales[[#All],[v_unitID]],"Ryegate Wood",REC_Sales[[#All],[v_vintage]],REC_SALES_FCST!GI4),0)</f>
        <v>0</v>
      </c>
      <c r="GJ85" s="45">
        <f>IFERROR(AVERAGEIFS(REC_Sales[[#All],[v_price]],REC_Sales[[#All],[v_unitID]],"Ryegate Wood",REC_Sales[[#All],[v_vintage]],REC_SALES_FCST!GJ4),0)</f>
        <v>0</v>
      </c>
      <c r="GK85" s="45">
        <f>IFERROR(AVERAGEIFS(REC_Sales[[#All],[v_price]],REC_Sales[[#All],[v_unitID]],"Ryegate Wood",REC_Sales[[#All],[v_vintage]],REC_SALES_FCST!GK4),0)</f>
        <v>0</v>
      </c>
      <c r="GL85" s="45">
        <f>IFERROR(AVERAGEIFS(REC_Sales[[#All],[v_price]],REC_Sales[[#All],[v_unitID]],"Ryegate Wood",REC_Sales[[#All],[v_vintage]],REC_SALES_FCST!GL4),0)</f>
        <v>0</v>
      </c>
      <c r="GM85" s="45">
        <f>IFERROR(AVERAGEIFS(REC_Sales[[#All],[v_price]],REC_Sales[[#All],[v_unitID]],"Ryegate Wood",REC_Sales[[#All],[v_vintage]],REC_SALES_FCST!GM4),0)</f>
        <v>0</v>
      </c>
      <c r="GN85" s="45">
        <f>IFERROR(AVERAGEIFS(REC_Sales[[#All],[v_price]],REC_Sales[[#All],[v_unitID]],"Ryegate Wood",REC_Sales[[#All],[v_vintage]],REC_SALES_FCST!GN4),0)</f>
        <v>0</v>
      </c>
      <c r="GO85" s="45">
        <f>IFERROR(AVERAGEIFS(REC_Sales[[#All],[v_price]],REC_Sales[[#All],[v_unitID]],"Ryegate Wood",REC_Sales[[#All],[v_vintage]],REC_SALES_FCST!GO4),0)</f>
        <v>0</v>
      </c>
      <c r="GP85" s="45">
        <f>IFERROR(AVERAGEIFS(REC_Sales[[#All],[v_price]],REC_Sales[[#All],[v_unitID]],"Ryegate Wood",REC_Sales[[#All],[v_vintage]],REC_SALES_FCST!GP4),0)</f>
        <v>0</v>
      </c>
      <c r="GQ85" s="45">
        <f>IFERROR(AVERAGEIFS(REC_Sales[[#All],[v_price]],REC_Sales[[#All],[v_unitID]],"Ryegate Wood",REC_Sales[[#All],[v_vintage]],REC_SALES_FCST!GQ4),0)</f>
        <v>0</v>
      </c>
      <c r="GR85" s="45">
        <f>IFERROR(AVERAGEIFS(REC_Sales[[#All],[v_price]],REC_Sales[[#All],[v_unitID]],"Ryegate Wood",REC_Sales[[#All],[v_vintage]],REC_SALES_FCST!GR4),0)</f>
        <v>0</v>
      </c>
      <c r="GS85" s="45">
        <f>IFERROR(AVERAGEIFS(REC_Sales[[#All],[v_price]],REC_Sales[[#All],[v_unitID]],"Ryegate Wood",REC_Sales[[#All],[v_vintage]],REC_SALES_FCST!GS4),0)</f>
        <v>0</v>
      </c>
      <c r="GT85" s="45">
        <f>IFERROR(AVERAGEIFS(REC_Sales[[#All],[v_price]],REC_Sales[[#All],[v_unitID]],"Ryegate Wood",REC_Sales[[#All],[v_vintage]],REC_SALES_FCST!GT4),0)</f>
        <v>0</v>
      </c>
      <c r="GU85" s="45">
        <f>IFERROR(AVERAGEIFS(REC_Sales[[#All],[v_price]],REC_Sales[[#All],[v_unitID]],"Ryegate Wood",REC_Sales[[#All],[v_vintage]],REC_SALES_FCST!GU4),0)</f>
        <v>0</v>
      </c>
      <c r="GV85" s="45">
        <f>IFERROR(AVERAGEIFS(REC_Sales[[#All],[v_price]],REC_Sales[[#All],[v_unitID]],"Ryegate Wood",REC_Sales[[#All],[v_vintage]],REC_SALES_FCST!GV4),0)</f>
        <v>0</v>
      </c>
      <c r="GW85" s="45">
        <f>IFERROR(AVERAGEIFS(REC_Sales[[#All],[v_price]],REC_Sales[[#All],[v_unitID]],"Ryegate Wood",REC_Sales[[#All],[v_vintage]],REC_SALES_FCST!GW4),0)</f>
        <v>0</v>
      </c>
      <c r="GX85" s="45">
        <f>IFERROR(AVERAGEIFS(REC_Sales[[#All],[v_price]],REC_Sales[[#All],[v_unitID]],"Ryegate Wood",REC_Sales[[#All],[v_vintage]],REC_SALES_FCST!GX4),0)</f>
        <v>0</v>
      </c>
      <c r="GY85" s="45">
        <f>IFERROR(AVERAGEIFS(REC_Sales[[#All],[v_price]],REC_Sales[[#All],[v_unitID]],"Ryegate Wood",REC_Sales[[#All],[v_vintage]],REC_SALES_FCST!GY4),0)</f>
        <v>0</v>
      </c>
      <c r="GZ85" s="45">
        <f>IFERROR(AVERAGEIFS(REC_Sales[[#All],[v_price]],REC_Sales[[#All],[v_unitID]],"Ryegate Wood",REC_Sales[[#All],[v_vintage]],REC_SALES_FCST!GZ4),0)</f>
        <v>0</v>
      </c>
      <c r="HA85" s="45">
        <f>IFERROR(AVERAGEIFS(REC_Sales[[#All],[v_price]],REC_Sales[[#All],[v_unitID]],"Ryegate Wood",REC_Sales[[#All],[v_vintage]],REC_SALES_FCST!HA4),0)</f>
        <v>0</v>
      </c>
      <c r="HB85" s="45">
        <f>IFERROR(AVERAGEIFS(REC_Sales[[#All],[v_price]],REC_Sales[[#All],[v_unitID]],"Ryegate Wood",REC_Sales[[#All],[v_vintage]],REC_SALES_FCST!HB4),0)</f>
        <v>0</v>
      </c>
      <c r="HC85" s="45">
        <f>IFERROR(AVERAGEIFS(REC_Sales[[#All],[v_price]],REC_Sales[[#All],[v_unitID]],"Ryegate Wood",REC_Sales[[#All],[v_vintage]],REC_SALES_FCST!HC4),0)</f>
        <v>0</v>
      </c>
      <c r="HD85" s="45">
        <f>IFERROR(AVERAGEIFS(REC_Sales[[#All],[v_price]],REC_Sales[[#All],[v_unitID]],"Ryegate Wood",REC_Sales[[#All],[v_vintage]],REC_SALES_FCST!HD4),0)</f>
        <v>0</v>
      </c>
      <c r="HE85" s="45">
        <f>IFERROR(AVERAGEIFS(REC_Sales[[#All],[v_price]],REC_Sales[[#All],[v_unitID]],"Ryegate Wood",REC_Sales[[#All],[v_vintage]],REC_SALES_FCST!HE4),0)</f>
        <v>0</v>
      </c>
      <c r="HF85" s="45">
        <f>IFERROR(AVERAGEIFS(REC_Sales[[#All],[v_price]],REC_Sales[[#All],[v_unitID]],"Ryegate Wood",REC_Sales[[#All],[v_vintage]],REC_SALES_FCST!HF4),0)</f>
        <v>0</v>
      </c>
      <c r="HG85" s="45">
        <f>IFERROR(AVERAGEIFS(REC_Sales[[#All],[v_price]],REC_Sales[[#All],[v_unitID]],"Ryegate Wood",REC_Sales[[#All],[v_vintage]],REC_SALES_FCST!HG4),0)</f>
        <v>0</v>
      </c>
      <c r="HH85" s="45">
        <f>IFERROR(AVERAGEIFS(REC_Sales[[#All],[v_price]],REC_Sales[[#All],[v_unitID]],"Ryegate Wood",REC_Sales[[#All],[v_vintage]],REC_SALES_FCST!HH4),0)</f>
        <v>0</v>
      </c>
      <c r="HI85" s="45">
        <f>IFERROR(AVERAGEIFS(REC_Sales[[#All],[v_price]],REC_Sales[[#All],[v_unitID]],"Ryegate Wood",REC_Sales[[#All],[v_vintage]],REC_SALES_FCST!HI4),0)</f>
        <v>0</v>
      </c>
      <c r="HJ85" s="45">
        <f>IFERROR(AVERAGEIFS(REC_Sales[[#All],[v_price]],REC_Sales[[#All],[v_unitID]],"Ryegate Wood",REC_Sales[[#All],[v_vintage]],REC_SALES_FCST!HJ4),0)</f>
        <v>0</v>
      </c>
      <c r="HK85" s="45">
        <f>IFERROR(AVERAGEIFS(REC_Sales[[#All],[v_price]],REC_Sales[[#All],[v_unitID]],"Ryegate Wood",REC_Sales[[#All],[v_vintage]],REC_SALES_FCST!HK4),0)</f>
        <v>0</v>
      </c>
      <c r="HL85" s="45">
        <f>IFERROR(AVERAGEIFS(REC_Sales[[#All],[v_price]],REC_Sales[[#All],[v_unitID]],"Ryegate Wood",REC_Sales[[#All],[v_vintage]],REC_SALES_FCST!HL4),0)</f>
        <v>0</v>
      </c>
      <c r="HM85" s="45">
        <f>IFERROR(AVERAGEIFS(REC_Sales[[#All],[v_price]],REC_Sales[[#All],[v_unitID]],"Ryegate Wood",REC_Sales[[#All],[v_vintage]],REC_SALES_FCST!HM4),0)</f>
        <v>0</v>
      </c>
      <c r="HN85" s="45">
        <f>IFERROR(AVERAGEIFS(REC_Sales[[#All],[v_price]],REC_Sales[[#All],[v_unitID]],"Ryegate Wood",REC_Sales[[#All],[v_vintage]],REC_SALES_FCST!HN4),0)</f>
        <v>0</v>
      </c>
      <c r="HO85" s="45">
        <f>IFERROR(AVERAGEIFS(REC_Sales[[#All],[v_price]],REC_Sales[[#All],[v_unitID]],"Ryegate Wood",REC_Sales[[#All],[v_vintage]],REC_SALES_FCST!HO4),0)</f>
        <v>0</v>
      </c>
      <c r="HP85" s="45">
        <f>IFERROR(AVERAGEIFS(REC_Sales[[#All],[v_price]],REC_Sales[[#All],[v_unitID]],"Ryegate Wood",REC_Sales[[#All],[v_vintage]],REC_SALES_FCST!HP4),0)</f>
        <v>0</v>
      </c>
      <c r="HQ85" s="45">
        <f>IFERROR(AVERAGEIFS(REC_Sales[[#All],[v_price]],REC_Sales[[#All],[v_unitID]],"Ryegate Wood",REC_Sales[[#All],[v_vintage]],REC_SALES_FCST!HQ4),0)</f>
        <v>0</v>
      </c>
      <c r="HR85" s="45">
        <f>IFERROR(AVERAGEIFS(REC_Sales[[#All],[v_price]],REC_Sales[[#All],[v_unitID]],"Ryegate Wood",REC_Sales[[#All],[v_vintage]],REC_SALES_FCST!HR4),0)</f>
        <v>0</v>
      </c>
      <c r="HS85" s="45">
        <f>IFERROR(AVERAGEIFS(REC_Sales[[#All],[v_price]],REC_Sales[[#All],[v_unitID]],"Ryegate Wood",REC_Sales[[#All],[v_vintage]],REC_SALES_FCST!HS4),0)</f>
        <v>0</v>
      </c>
      <c r="HT85" s="45">
        <f>IFERROR(AVERAGEIFS(REC_Sales[[#All],[v_price]],REC_Sales[[#All],[v_unitID]],"Ryegate Wood",REC_Sales[[#All],[v_vintage]],REC_SALES_FCST!HT4),0)</f>
        <v>0</v>
      </c>
      <c r="HU85" s="45">
        <f>IFERROR(AVERAGEIFS(REC_Sales[[#All],[v_price]],REC_Sales[[#All],[v_unitID]],"Ryegate Wood",REC_Sales[[#All],[v_vintage]],REC_SALES_FCST!HU4),0)</f>
        <v>0</v>
      </c>
      <c r="HV85" s="45">
        <f>IFERROR(AVERAGEIFS(REC_Sales[[#All],[v_price]],REC_Sales[[#All],[v_unitID]],"Ryegate Wood",REC_Sales[[#All],[v_vintage]],REC_SALES_FCST!HV4),0)</f>
        <v>0</v>
      </c>
      <c r="HW85" s="45">
        <f>IFERROR(AVERAGEIFS(REC_Sales[[#All],[v_price]],REC_Sales[[#All],[v_unitID]],"Ryegate Wood",REC_Sales[[#All],[v_vintage]],REC_SALES_FCST!HW4),0)</f>
        <v>0</v>
      </c>
      <c r="HX85" s="45">
        <f>IFERROR(AVERAGEIFS(REC_Sales[[#All],[v_price]],REC_Sales[[#All],[v_unitID]],"Ryegate Wood",REC_Sales[[#All],[v_vintage]],REC_SALES_FCST!HX4),0)</f>
        <v>0</v>
      </c>
      <c r="HY85" s="45">
        <f>IFERROR(AVERAGEIFS(REC_Sales[[#All],[v_price]],REC_Sales[[#All],[v_unitID]],"Ryegate Wood",REC_Sales[[#All],[v_vintage]],REC_SALES_FCST!HY4),0)</f>
        <v>0</v>
      </c>
      <c r="HZ85" s="45">
        <f>IFERROR(AVERAGEIFS(REC_Sales[[#All],[v_price]],REC_Sales[[#All],[v_unitID]],"Ryegate Wood",REC_Sales[[#All],[v_vintage]],REC_SALES_FCST!HZ4),0)</f>
        <v>0</v>
      </c>
      <c r="IA85" s="45">
        <f>IFERROR(AVERAGEIFS(REC_Sales[[#All],[v_price]],REC_Sales[[#All],[v_unitID]],"Ryegate Wood",REC_Sales[[#All],[v_vintage]],REC_SALES_FCST!IA4),0)</f>
        <v>0</v>
      </c>
      <c r="IB85" s="45">
        <f>IFERROR(AVERAGEIFS(REC_Sales[[#All],[v_price]],REC_Sales[[#All],[v_unitID]],"Ryegate Wood",REC_Sales[[#All],[v_vintage]],REC_SALES_FCST!IB4),0)</f>
        <v>0</v>
      </c>
      <c r="IC85" s="45">
        <f>IFERROR(AVERAGEIFS(REC_Sales[[#All],[v_price]],REC_Sales[[#All],[v_unitID]],"Ryegate Wood",REC_Sales[[#All],[v_vintage]],REC_SALES_FCST!IC4),0)</f>
        <v>0</v>
      </c>
      <c r="ID85" s="45">
        <f>IFERROR(AVERAGEIFS(REC_Sales[[#All],[v_price]],REC_Sales[[#All],[v_unitID]],"Ryegate Wood",REC_Sales[[#All],[v_vintage]],REC_SALES_FCST!ID4),0)</f>
        <v>0</v>
      </c>
      <c r="IE85" s="45">
        <f>IFERROR(AVERAGEIFS(REC_Sales[[#All],[v_price]],REC_Sales[[#All],[v_unitID]],"Ryegate Wood",REC_Sales[[#All],[v_vintage]],REC_SALES_FCST!IE4),0)</f>
        <v>0</v>
      </c>
      <c r="IF85" s="45">
        <f>IFERROR(AVERAGEIFS(REC_Sales[[#All],[v_price]],REC_Sales[[#All],[v_unitID]],"Ryegate Wood",REC_Sales[[#All],[v_vintage]],REC_SALES_FCST!IF4),0)</f>
        <v>0</v>
      </c>
      <c r="IG85" s="45">
        <f>IFERROR(AVERAGEIFS(REC_Sales[[#All],[v_price]],REC_Sales[[#All],[v_unitID]],"Ryegate Wood",REC_Sales[[#All],[v_vintage]],REC_SALES_FCST!IG4),0)</f>
        <v>0</v>
      </c>
      <c r="IH85" s="45">
        <f>IFERROR(AVERAGEIFS(REC_Sales[[#All],[v_price]],REC_Sales[[#All],[v_unitID]],"Ryegate Wood",REC_Sales[[#All],[v_vintage]],REC_SALES_FCST!IH4),0)</f>
        <v>0</v>
      </c>
      <c r="II85" s="45">
        <f>IFERROR(AVERAGEIFS(REC_Sales[[#All],[v_price]],REC_Sales[[#All],[v_unitID]],"Ryegate Wood",REC_Sales[[#All],[v_vintage]],REC_SALES_FCST!II4),0)</f>
        <v>0</v>
      </c>
      <c r="IJ85" s="45">
        <f>IFERROR(AVERAGEIFS(REC_Sales[[#All],[v_price]],REC_Sales[[#All],[v_unitID]],"Ryegate Wood",REC_Sales[[#All],[v_vintage]],REC_SALES_FCST!IJ4),0)</f>
        <v>0</v>
      </c>
      <c r="IK85" s="45">
        <f>IFERROR(AVERAGEIFS(REC_Sales[[#All],[v_price]],REC_Sales[[#All],[v_unitID]],"Ryegate Wood",REC_Sales[[#All],[v_vintage]],REC_SALES_FCST!IK4),0)</f>
        <v>0</v>
      </c>
      <c r="IL85" s="45">
        <f>IFERROR(AVERAGEIFS(REC_Sales[[#All],[v_price]],REC_Sales[[#All],[v_unitID]],"Ryegate Wood",REC_Sales[[#All],[v_vintage]],REC_SALES_FCST!IL4),0)</f>
        <v>0</v>
      </c>
      <c r="IM85" s="45">
        <f>IFERROR(AVERAGEIFS(REC_Sales[[#All],[v_price]],REC_Sales[[#All],[v_unitID]],"Ryegate Wood",REC_Sales[[#All],[v_vintage]],REC_SALES_FCST!IM4),0)</f>
        <v>0</v>
      </c>
      <c r="IN85" s="45">
        <f>IFERROR(AVERAGEIFS(REC_Sales[[#All],[v_price]],REC_Sales[[#All],[v_unitID]],"Ryegate Wood",REC_Sales[[#All],[v_vintage]],REC_SALES_FCST!IN4),0)</f>
        <v>0</v>
      </c>
      <c r="IO85" s="45">
        <f>IFERROR(AVERAGEIFS(REC_Sales[[#All],[v_price]],REC_Sales[[#All],[v_unitID]],"Ryegate Wood",REC_Sales[[#All],[v_vintage]],REC_SALES_FCST!IO4),0)</f>
        <v>0</v>
      </c>
      <c r="IP85" s="45">
        <f>IFERROR(AVERAGEIFS(REC_Sales[[#All],[v_price]],REC_Sales[[#All],[v_unitID]],"Ryegate Wood",REC_Sales[[#All],[v_vintage]],REC_SALES_FCST!IP4),0)</f>
        <v>0</v>
      </c>
      <c r="IQ85" s="45">
        <f>IFERROR(AVERAGEIFS(REC_Sales[[#All],[v_price]],REC_Sales[[#All],[v_unitID]],"Ryegate Wood",REC_Sales[[#All],[v_vintage]],REC_SALES_FCST!IQ4),0)</f>
        <v>0</v>
      </c>
      <c r="IR85" s="45">
        <f>IFERROR(AVERAGEIFS(REC_Sales[[#All],[v_price]],REC_Sales[[#All],[v_unitID]],"Ryegate Wood",REC_Sales[[#All],[v_vintage]],REC_SALES_FCST!IR4),0)</f>
        <v>0</v>
      </c>
      <c r="IS85" s="45">
        <f>IFERROR(AVERAGEIFS(REC_Sales[[#All],[v_price]],REC_Sales[[#All],[v_unitID]],"Ryegate Wood",REC_Sales[[#All],[v_vintage]],REC_SALES_FCST!IS4),0)</f>
        <v>0</v>
      </c>
      <c r="IT85" s="45">
        <f>IFERROR(AVERAGEIFS(REC_Sales[[#All],[v_price]],REC_Sales[[#All],[v_unitID]],"Ryegate Wood",REC_Sales[[#All],[v_vintage]],REC_SALES_FCST!IT4),0)</f>
        <v>0</v>
      </c>
      <c r="IU85" s="45">
        <f>IFERROR(AVERAGEIFS(REC_Sales[[#All],[v_price]],REC_Sales[[#All],[v_unitID]],"Ryegate Wood",REC_Sales[[#All],[v_vintage]],REC_SALES_FCST!IU4),0)</f>
        <v>0</v>
      </c>
      <c r="IV85" s="45">
        <f>IFERROR(AVERAGEIFS(REC_Sales[[#All],[v_price]],REC_Sales[[#All],[v_unitID]],"Ryegate Wood",REC_Sales[[#All],[v_vintage]],REC_SALES_FCST!IV4),0)</f>
        <v>0</v>
      </c>
      <c r="IW85" s="45">
        <f>IFERROR(AVERAGEIFS(REC_Sales[[#All],[v_price]],REC_Sales[[#All],[v_unitID]],"Ryegate Wood",REC_Sales[[#All],[v_vintage]],REC_SALES_FCST!IW4),0)</f>
        <v>0</v>
      </c>
      <c r="IX85" s="45">
        <f>IFERROR(AVERAGEIFS(REC_Sales[[#All],[v_price]],REC_Sales[[#All],[v_unitID]],"Ryegate Wood",REC_Sales[[#All],[v_vintage]],REC_SALES_FCST!IX4),0)</f>
        <v>0</v>
      </c>
      <c r="IY85" s="45">
        <f>IFERROR(AVERAGEIFS(REC_Sales[[#All],[v_price]],REC_Sales[[#All],[v_unitID]],"Ryegate Wood",REC_Sales[[#All],[v_vintage]],REC_SALES_FCST!IY4),0)</f>
        <v>0</v>
      </c>
      <c r="IZ85" s="45">
        <f>IFERROR(AVERAGEIFS(REC_Sales[[#All],[v_price]],REC_Sales[[#All],[v_unitID]],"Ryegate Wood",REC_Sales[[#All],[v_vintage]],REC_SALES_FCST!IZ4),0)</f>
        <v>0</v>
      </c>
      <c r="JA85" s="45">
        <f>IFERROR(AVERAGEIFS(REC_Sales[[#All],[v_price]],REC_Sales[[#All],[v_unitID]],"Ryegate Wood",REC_Sales[[#All],[v_vintage]],REC_SALES_FCST!JA4),0)</f>
        <v>0</v>
      </c>
      <c r="JB85" s="45">
        <f>IFERROR(AVERAGEIFS(REC_Sales[[#All],[v_price]],REC_Sales[[#All],[v_unitID]],"Ryegate Wood",REC_Sales[[#All],[v_vintage]],REC_SALES_FCST!JB4),0)</f>
        <v>0</v>
      </c>
      <c r="JC85" s="45">
        <f>IFERROR(AVERAGEIFS(REC_Sales[[#All],[v_price]],REC_Sales[[#All],[v_unitID]],"Ryegate Wood",REC_Sales[[#All],[v_vintage]],REC_SALES_FCST!JC4),0)</f>
        <v>0</v>
      </c>
      <c r="JD85" s="45">
        <f>IFERROR(AVERAGEIFS(REC_Sales[[#All],[v_price]],REC_Sales[[#All],[v_unitID]],"Ryegate Wood",REC_Sales[[#All],[v_vintage]],REC_SALES_FCST!JD4),0)</f>
        <v>0</v>
      </c>
      <c r="JE85" s="45">
        <f>IFERROR(AVERAGEIFS(REC_Sales[[#All],[v_price]],REC_Sales[[#All],[v_unitID]],"Ryegate Wood",REC_Sales[[#All],[v_vintage]],REC_SALES_FCST!JE4),0)</f>
        <v>0</v>
      </c>
      <c r="JF85" s="45">
        <f>IFERROR(AVERAGEIFS(REC_Sales[[#All],[v_price]],REC_Sales[[#All],[v_unitID]],"Ryegate Wood",REC_Sales[[#All],[v_vintage]],REC_SALES_FCST!JF4),0)</f>
        <v>0</v>
      </c>
      <c r="JG85" s="45">
        <f>IFERROR(AVERAGEIFS(REC_Sales[[#All],[v_price]],REC_Sales[[#All],[v_unitID]],"Ryegate Wood",REC_Sales[[#All],[v_vintage]],REC_SALES_FCST!JG4),0)</f>
        <v>0</v>
      </c>
      <c r="JH85" s="45">
        <f>IFERROR(AVERAGEIFS(REC_Sales[[#All],[v_price]],REC_Sales[[#All],[v_unitID]],"Ryegate Wood",REC_Sales[[#All],[v_vintage]],REC_SALES_FCST!JH4),0)</f>
        <v>0</v>
      </c>
      <c r="JI85" s="45">
        <f>IFERROR(AVERAGEIFS(REC_Sales[[#All],[v_price]],REC_Sales[[#All],[v_unitID]],"Ryegate Wood",REC_Sales[[#All],[v_vintage]],REC_SALES_FCST!JI4),0)</f>
        <v>0</v>
      </c>
      <c r="JJ85" s="45">
        <f>IFERROR(AVERAGEIFS(REC_Sales[[#All],[v_price]],REC_Sales[[#All],[v_unitID]],"Ryegate Wood",REC_Sales[[#All],[v_vintage]],REC_SALES_FCST!JJ4),0)</f>
        <v>0</v>
      </c>
      <c r="JK85" s="45">
        <f>IFERROR(AVERAGEIFS(REC_Sales[[#All],[v_price]],REC_Sales[[#All],[v_unitID]],"Ryegate Wood",REC_Sales[[#All],[v_vintage]],REC_SALES_FCST!JK4),0)</f>
        <v>0</v>
      </c>
      <c r="JL85" s="45">
        <f>IFERROR(AVERAGEIFS(REC_Sales[[#All],[v_price]],REC_Sales[[#All],[v_unitID]],"Ryegate Wood",REC_Sales[[#All],[v_vintage]],REC_SALES_FCST!JL4),0)</f>
        <v>0</v>
      </c>
      <c r="JM85" s="45">
        <f>IFERROR(AVERAGEIFS(REC_Sales[[#All],[v_price]],REC_Sales[[#All],[v_unitID]],"Ryegate Wood",REC_Sales[[#All],[v_vintage]],REC_SALES_FCST!JM4),0)</f>
        <v>0</v>
      </c>
      <c r="JN85" s="45">
        <f>IFERROR(AVERAGEIFS(REC_Sales[[#All],[v_price]],REC_Sales[[#All],[v_unitID]],"Ryegate Wood",REC_Sales[[#All],[v_vintage]],REC_SALES_FCST!JN4),0)</f>
        <v>0</v>
      </c>
      <c r="JO85" s="45">
        <f>IFERROR(AVERAGEIFS(REC_Sales[[#All],[v_price]],REC_Sales[[#All],[v_unitID]],"Ryegate Wood",REC_Sales[[#All],[v_vintage]],REC_SALES_FCST!JO4),0)</f>
        <v>0</v>
      </c>
      <c r="JP85" s="45">
        <f>IFERROR(AVERAGEIFS(REC_Sales[[#All],[v_price]],REC_Sales[[#All],[v_unitID]],"Ryegate Wood",REC_Sales[[#All],[v_vintage]],REC_SALES_FCST!JP4),0)</f>
        <v>0</v>
      </c>
      <c r="JQ85" s="45">
        <f>IFERROR(AVERAGEIFS(REC_Sales[[#All],[v_price]],REC_Sales[[#All],[v_unitID]],"Ryegate Wood",REC_Sales[[#All],[v_vintage]],REC_SALES_FCST!JQ4),0)</f>
        <v>0</v>
      </c>
      <c r="JR85" s="45">
        <f>IFERROR(AVERAGEIFS(REC_Sales[[#All],[v_price]],REC_Sales[[#All],[v_unitID]],"Ryegate Wood",REC_Sales[[#All],[v_vintage]],REC_SALES_FCST!JR4),0)</f>
        <v>0</v>
      </c>
      <c r="JS85" s="45">
        <f>IFERROR(AVERAGEIFS(REC_Sales[[#All],[v_price]],REC_Sales[[#All],[v_unitID]],"Ryegate Wood",REC_Sales[[#All],[v_vintage]],REC_SALES_FCST!JS4),0)</f>
        <v>0</v>
      </c>
      <c r="JT85" s="45">
        <f>IFERROR(AVERAGEIFS(REC_Sales[[#All],[v_price]],REC_Sales[[#All],[v_unitID]],"Ryegate Wood",REC_Sales[[#All],[v_vintage]],REC_SALES_FCST!JT4),0)</f>
        <v>0</v>
      </c>
      <c r="JU85" s="45">
        <f>IFERROR(AVERAGEIFS(REC_Sales[[#All],[v_price]],REC_Sales[[#All],[v_unitID]],"Ryegate Wood",REC_Sales[[#All],[v_vintage]],REC_SALES_FCST!JU4),0)</f>
        <v>0</v>
      </c>
      <c r="JV85" s="45">
        <f>IFERROR(AVERAGEIFS(REC_Sales[[#All],[v_price]],REC_Sales[[#All],[v_unitID]],"Ryegate Wood",REC_Sales[[#All],[v_vintage]],REC_SALES_FCST!JV4),0)</f>
        <v>0</v>
      </c>
      <c r="JW85" s="45">
        <f>IFERROR(AVERAGEIFS(REC_Sales[[#All],[v_price]],REC_Sales[[#All],[v_unitID]],"Ryegate Wood",REC_Sales[[#All],[v_vintage]],REC_SALES_FCST!JW4),0)</f>
        <v>0</v>
      </c>
      <c r="JX85" s="45">
        <f>IFERROR(AVERAGEIFS(REC_Sales[[#All],[v_price]],REC_Sales[[#All],[v_unitID]],"Ryegate Wood",REC_Sales[[#All],[v_vintage]],REC_SALES_FCST!JX4),0)</f>
        <v>0</v>
      </c>
      <c r="JY85" s="45">
        <f>IFERROR(AVERAGEIFS(REC_Sales[[#All],[v_price]],REC_Sales[[#All],[v_unitID]],"Ryegate Wood",REC_Sales[[#All],[v_vintage]],REC_SALES_FCST!JY4),0)</f>
        <v>0</v>
      </c>
      <c r="JZ85" s="45">
        <f>IFERROR(AVERAGEIFS(REC_Sales[[#All],[v_price]],REC_Sales[[#All],[v_unitID]],"Ryegate Wood",REC_Sales[[#All],[v_vintage]],REC_SALES_FCST!JZ4),0)</f>
        <v>0</v>
      </c>
      <c r="KA85" s="45">
        <f>IFERROR(AVERAGEIFS(REC_Sales[[#All],[v_price]],REC_Sales[[#All],[v_unitID]],"Ryegate Wood",REC_Sales[[#All],[v_vintage]],REC_SALES_FCST!KA4),0)</f>
        <v>0</v>
      </c>
      <c r="KB85" s="45">
        <f>IFERROR(AVERAGEIFS(REC_Sales[[#All],[v_price]],REC_Sales[[#All],[v_unitID]],"Ryegate Wood",REC_Sales[[#All],[v_vintage]],REC_SALES_FCST!KB4),0)</f>
        <v>0</v>
      </c>
      <c r="KC85" s="45">
        <f>IFERROR(AVERAGEIFS(REC_Sales[[#All],[v_price]],REC_Sales[[#All],[v_unitID]],"Ryegate Wood",REC_Sales[[#All],[v_vintage]],REC_SALES_FCST!KC4),0)</f>
        <v>0</v>
      </c>
      <c r="KD85" s="45">
        <f>IFERROR(AVERAGEIFS(REC_Sales[[#All],[v_price]],REC_Sales[[#All],[v_unitID]],"Ryegate Wood",REC_Sales[[#All],[v_vintage]],REC_SALES_FCST!KD4),0)</f>
        <v>0</v>
      </c>
      <c r="KE85" s="45">
        <f>IFERROR(AVERAGEIFS(REC_Sales[[#All],[v_price]],REC_Sales[[#All],[v_unitID]],"Ryegate Wood",REC_Sales[[#All],[v_vintage]],REC_SALES_FCST!KE4),0)</f>
        <v>0</v>
      </c>
      <c r="KF85" s="45">
        <f>IFERROR(AVERAGEIFS(REC_Sales[[#All],[v_price]],REC_Sales[[#All],[v_unitID]],"Ryegate Wood",REC_Sales[[#All],[v_vintage]],REC_SALES_FCST!KF4),0)</f>
        <v>0</v>
      </c>
      <c r="KG85" s="45">
        <f>IFERROR(AVERAGEIFS(REC_Sales[[#All],[v_price]],REC_Sales[[#All],[v_unitID]],"Ryegate Wood",REC_Sales[[#All],[v_vintage]],REC_SALES_FCST!KG4),0)</f>
        <v>0</v>
      </c>
      <c r="KH85" s="45">
        <f>IFERROR(AVERAGEIFS(REC_Sales[[#All],[v_price]],REC_Sales[[#All],[v_unitID]],"Ryegate Wood",REC_Sales[[#All],[v_vintage]],REC_SALES_FCST!KH4),0)</f>
        <v>0</v>
      </c>
      <c r="KI85" s="45">
        <f>IFERROR(AVERAGEIFS(REC_Sales[[#All],[v_price]],REC_Sales[[#All],[v_unitID]],"Ryegate Wood",REC_Sales[[#All],[v_vintage]],REC_SALES_FCST!KI4),0)</f>
        <v>0</v>
      </c>
      <c r="KJ85" s="45">
        <f>IFERROR(AVERAGEIFS(REC_Sales[[#All],[v_price]],REC_Sales[[#All],[v_unitID]],"Ryegate Wood",REC_Sales[[#All],[v_vintage]],REC_SALES_FCST!KJ4),0)</f>
        <v>0</v>
      </c>
      <c r="KK85" s="45">
        <f>IFERROR(AVERAGEIFS(REC_Sales[[#All],[v_price]],REC_Sales[[#All],[v_unitID]],"Ryegate Wood",REC_Sales[[#All],[v_vintage]],REC_SALES_FCST!KK4),0)</f>
        <v>0</v>
      </c>
      <c r="KL85" s="45">
        <f>IFERROR(AVERAGEIFS(REC_Sales[[#All],[v_price]],REC_Sales[[#All],[v_unitID]],"Ryegate Wood",REC_Sales[[#All],[v_vintage]],REC_SALES_FCST!KL4),0)</f>
        <v>0</v>
      </c>
      <c r="KM85" s="45">
        <f>IFERROR(AVERAGEIFS(REC_Sales[[#All],[v_price]],REC_Sales[[#All],[v_unitID]],"Ryegate Wood",REC_Sales[[#All],[v_vintage]],REC_SALES_FCST!KM4),0)</f>
        <v>0</v>
      </c>
      <c r="KN85" s="45">
        <f>IFERROR(AVERAGEIFS(REC_Sales[[#All],[v_price]],REC_Sales[[#All],[v_unitID]],"Ryegate Wood",REC_Sales[[#All],[v_vintage]],REC_SALES_FCST!KN4),0)</f>
        <v>0</v>
      </c>
      <c r="KO85" s="45">
        <f>IFERROR(AVERAGEIFS(REC_Sales[[#All],[v_price]],REC_Sales[[#All],[v_unitID]],"Ryegate Wood",REC_Sales[[#All],[v_vintage]],REC_SALES_FCST!KO4),0)</f>
        <v>0</v>
      </c>
      <c r="KP85" s="45">
        <f>IFERROR(AVERAGEIFS(REC_Sales[[#All],[v_price]],REC_Sales[[#All],[v_unitID]],"Ryegate Wood",REC_Sales[[#All],[v_vintage]],REC_SALES_FCST!KP4),0)</f>
        <v>0</v>
      </c>
      <c r="KQ85" s="45">
        <f>IFERROR(AVERAGEIFS(REC_Sales[[#All],[v_price]],REC_Sales[[#All],[v_unitID]],"Ryegate Wood",REC_Sales[[#All],[v_vintage]],REC_SALES_FCST!KQ4),0)</f>
        <v>0</v>
      </c>
      <c r="KR85" s="45">
        <f>IFERROR(AVERAGEIFS(REC_Sales[[#All],[v_price]],REC_Sales[[#All],[v_unitID]],"Ryegate Wood",REC_Sales[[#All],[v_vintage]],REC_SALES_FCST!KR4),0)</f>
        <v>0</v>
      </c>
      <c r="KS85" s="45">
        <f>IFERROR(AVERAGEIFS(REC_Sales[[#All],[v_price]],REC_Sales[[#All],[v_unitID]],"Ryegate Wood",REC_Sales[[#All],[v_vintage]],REC_SALES_FCST!KS4),0)</f>
        <v>0</v>
      </c>
      <c r="KT85" s="45">
        <f>IFERROR(AVERAGEIFS(REC_Sales[[#All],[v_price]],REC_Sales[[#All],[v_unitID]],"Ryegate Wood",REC_Sales[[#All],[v_vintage]],REC_SALES_FCST!KT4),0)</f>
        <v>0</v>
      </c>
      <c r="KU85" s="45">
        <f>IFERROR(AVERAGEIFS(REC_Sales[[#All],[v_price]],REC_Sales[[#All],[v_unitID]],"Ryegate Wood",REC_Sales[[#All],[v_vintage]],REC_SALES_FCST!KU4),0)</f>
        <v>0</v>
      </c>
      <c r="KV85" s="45">
        <f>IFERROR(AVERAGEIFS(REC_Sales[[#All],[v_price]],REC_Sales[[#All],[v_unitID]],"Ryegate Wood",REC_Sales[[#All],[v_vintage]],REC_SALES_FCST!KV4),0)</f>
        <v>0</v>
      </c>
      <c r="KW85" s="45">
        <f>IFERROR(AVERAGEIFS(REC_Sales[[#All],[v_price]],REC_Sales[[#All],[v_unitID]],"Ryegate Wood",REC_Sales[[#All],[v_vintage]],REC_SALES_FCST!KW4),0)</f>
        <v>0</v>
      </c>
      <c r="KX85" s="45">
        <f>IFERROR(AVERAGEIFS(REC_Sales[[#All],[v_price]],REC_Sales[[#All],[v_unitID]],"Ryegate Wood",REC_Sales[[#All],[v_vintage]],REC_SALES_FCST!KX4),0)</f>
        <v>0</v>
      </c>
      <c r="KY85" s="45">
        <f>IFERROR(AVERAGEIFS(REC_Sales[[#All],[v_price]],REC_Sales[[#All],[v_unitID]],"Ryegate Wood",REC_Sales[[#All],[v_vintage]],REC_SALES_FCST!KY4),0)</f>
        <v>0</v>
      </c>
      <c r="KZ85" s="45">
        <f>IFERROR(AVERAGEIFS(REC_Sales[[#All],[v_price]],REC_Sales[[#All],[v_unitID]],"Ryegate Wood",REC_Sales[[#All],[v_vintage]],REC_SALES_FCST!KZ4),0)</f>
        <v>0</v>
      </c>
      <c r="LA85" s="45">
        <f>IFERROR(AVERAGEIFS(REC_Sales[[#All],[v_price]],REC_Sales[[#All],[v_unitID]],"Ryegate Wood",REC_Sales[[#All],[v_vintage]],REC_SALES_FCST!LA4),0)</f>
        <v>0</v>
      </c>
      <c r="LB85" s="45">
        <f>IFERROR(AVERAGEIFS(REC_Sales[[#All],[v_price]],REC_Sales[[#All],[v_unitID]],"Ryegate Wood",REC_Sales[[#All],[v_vintage]],REC_SALES_FCST!LB4),0)</f>
        <v>0</v>
      </c>
      <c r="LC85" s="45">
        <f>IFERROR(AVERAGEIFS(REC_Sales[[#All],[v_price]],REC_Sales[[#All],[v_unitID]],"Ryegate Wood",REC_Sales[[#All],[v_vintage]],REC_SALES_FCST!LC4),0)</f>
        <v>0</v>
      </c>
      <c r="LD85" s="45">
        <f>IFERROR(AVERAGEIFS(REC_Sales[[#All],[v_price]],REC_Sales[[#All],[v_unitID]],"Ryegate Wood",REC_Sales[[#All],[v_vintage]],REC_SALES_FCST!LD4),0)</f>
        <v>0</v>
      </c>
      <c r="LE85" s="45">
        <f>IFERROR(AVERAGEIFS(REC_Sales[[#All],[v_price]],REC_Sales[[#All],[v_unitID]],"Ryegate Wood",REC_Sales[[#All],[v_vintage]],REC_SALES_FCST!LE4),0)</f>
        <v>0</v>
      </c>
      <c r="LF85" s="45">
        <f>IFERROR(AVERAGEIFS(REC_Sales[[#All],[v_price]],REC_Sales[[#All],[v_unitID]],"Ryegate Wood",REC_Sales[[#All],[v_vintage]],REC_SALES_FCST!LF4),0)</f>
        <v>0</v>
      </c>
      <c r="LG85" s="45">
        <f>IFERROR(AVERAGEIFS(REC_Sales[[#All],[v_price]],REC_Sales[[#All],[v_unitID]],"Ryegate Wood",REC_Sales[[#All],[v_vintage]],REC_SALES_FCST!LG4),0)</f>
        <v>0</v>
      </c>
      <c r="LH85" s="45">
        <f>IFERROR(AVERAGEIFS(REC_Sales[[#All],[v_price]],REC_Sales[[#All],[v_unitID]],"Ryegate Wood",REC_Sales[[#All],[v_vintage]],REC_SALES_FCST!LH4),0)</f>
        <v>0</v>
      </c>
      <c r="LI85" s="45">
        <f>IFERROR(AVERAGEIFS(REC_Sales[[#All],[v_price]],REC_Sales[[#All],[v_unitID]],"Ryegate Wood",REC_Sales[[#All],[v_vintage]],REC_SALES_FCST!LI4),0)</f>
        <v>0</v>
      </c>
      <c r="LJ85" s="45">
        <f>IFERROR(AVERAGEIFS(REC_Sales[[#All],[v_price]],REC_Sales[[#All],[v_unitID]],"Ryegate Wood",REC_Sales[[#All],[v_vintage]],REC_SALES_FCST!LJ4),0)</f>
        <v>0</v>
      </c>
      <c r="LK85" s="45">
        <f>IFERROR(AVERAGEIFS(REC_Sales[[#All],[v_price]],REC_Sales[[#All],[v_unitID]],"Ryegate Wood",REC_Sales[[#All],[v_vintage]],REC_SALES_FCST!LK4),0)</f>
        <v>0</v>
      </c>
      <c r="LL85" s="45">
        <f>IFERROR(AVERAGEIFS(REC_Sales[[#All],[v_price]],REC_Sales[[#All],[v_unitID]],"Ryegate Wood",REC_Sales[[#All],[v_vintage]],REC_SALES_FCST!LL4),0)</f>
        <v>0</v>
      </c>
      <c r="LM85" s="45">
        <f>IFERROR(AVERAGEIFS(REC_Sales[[#All],[v_price]],REC_Sales[[#All],[v_unitID]],"Ryegate Wood",REC_Sales[[#All],[v_vintage]],REC_SALES_FCST!LM4),0)</f>
        <v>0</v>
      </c>
      <c r="LN85" s="45">
        <f>IFERROR(AVERAGEIFS(REC_Sales[[#All],[v_price]],REC_Sales[[#All],[v_unitID]],"Ryegate Wood",REC_Sales[[#All],[v_vintage]],REC_SALES_FCST!LN4),0)</f>
        <v>0</v>
      </c>
      <c r="LO85" s="45">
        <f>IFERROR(AVERAGEIFS(REC_Sales[[#All],[v_price]],REC_Sales[[#All],[v_unitID]],"Ryegate Wood",REC_Sales[[#All],[v_vintage]],REC_SALES_FCST!LO4),0)</f>
        <v>0</v>
      </c>
      <c r="LP85" s="45">
        <f>IFERROR(AVERAGEIFS(REC_Sales[[#All],[v_price]],REC_Sales[[#All],[v_unitID]],"Ryegate Wood",REC_Sales[[#All],[v_vintage]],REC_SALES_FCST!LP4),0)</f>
        <v>0</v>
      </c>
      <c r="LQ85" s="45">
        <f>IFERROR(AVERAGEIFS(REC_Sales[[#All],[v_price]],REC_Sales[[#All],[v_unitID]],"Ryegate Wood",REC_Sales[[#All],[v_vintage]],REC_SALES_FCST!LQ4),0)</f>
        <v>0</v>
      </c>
      <c r="LR85" s="45">
        <f>IFERROR(AVERAGEIFS(REC_Sales[[#All],[v_price]],REC_Sales[[#All],[v_unitID]],"Ryegate Wood",REC_Sales[[#All],[v_vintage]],REC_SALES_FCST!LR4),0)</f>
        <v>0</v>
      </c>
      <c r="LS85" s="45">
        <f>IFERROR(AVERAGEIFS(REC_Sales[[#All],[v_price]],REC_Sales[[#All],[v_unitID]],"Ryegate Wood",REC_Sales[[#All],[v_vintage]],REC_SALES_FCST!LS4),0)</f>
        <v>0</v>
      </c>
      <c r="LT85" s="45">
        <f>IFERROR(AVERAGEIFS(REC_Sales[[#All],[v_price]],REC_Sales[[#All],[v_unitID]],"Ryegate Wood",REC_Sales[[#All],[v_vintage]],REC_SALES_FCST!LT4),0)</f>
        <v>0</v>
      </c>
      <c r="LU85" s="45">
        <f>IFERROR(AVERAGEIFS(REC_Sales[[#All],[v_price]],REC_Sales[[#All],[v_unitID]],"Ryegate Wood",REC_Sales[[#All],[v_vintage]],REC_SALES_FCST!LU4),0)</f>
        <v>0</v>
      </c>
      <c r="LV85" s="45">
        <f>IFERROR(AVERAGEIFS(REC_Sales[[#All],[v_price]],REC_Sales[[#All],[v_unitID]],"Ryegate Wood",REC_Sales[[#All],[v_vintage]],REC_SALES_FCST!LV4),0)</f>
        <v>0</v>
      </c>
      <c r="LW85" s="45">
        <f>IFERROR(AVERAGEIFS(REC_Sales[[#All],[v_price]],REC_Sales[[#All],[v_unitID]],"Ryegate Wood",REC_Sales[[#All],[v_vintage]],REC_SALES_FCST!LW4),0)</f>
        <v>0</v>
      </c>
      <c r="LX85" s="45">
        <f>IFERROR(AVERAGEIFS(REC_Sales[[#All],[v_price]],REC_Sales[[#All],[v_unitID]],"Ryegate Wood",REC_Sales[[#All],[v_vintage]],REC_SALES_FCST!LX4),0)</f>
        <v>0</v>
      </c>
      <c r="LY85" s="45">
        <f>IFERROR(AVERAGEIFS(REC_Sales[[#All],[v_price]],REC_Sales[[#All],[v_unitID]],"Ryegate Wood",REC_Sales[[#All],[v_vintage]],REC_SALES_FCST!LY4),0)</f>
        <v>0</v>
      </c>
      <c r="LZ85" s="45">
        <f>IFERROR(AVERAGEIFS(REC_Sales[[#All],[v_price]],REC_Sales[[#All],[v_unitID]],"Ryegate Wood",REC_Sales[[#All],[v_vintage]],REC_SALES_FCST!LZ4),0)</f>
        <v>0</v>
      </c>
      <c r="MA85" s="45">
        <f>IFERROR(AVERAGEIFS(REC_Sales[[#All],[v_price]],REC_Sales[[#All],[v_unitID]],"Ryegate Wood",REC_Sales[[#All],[v_vintage]],REC_SALES_FCST!MA4),0)</f>
        <v>0</v>
      </c>
      <c r="MB85" s="45">
        <f>IFERROR(AVERAGEIFS(REC_Sales[[#All],[v_price]],REC_Sales[[#All],[v_unitID]],"Ryegate Wood",REC_Sales[[#All],[v_vintage]],REC_SALES_FCST!MB4),0)</f>
        <v>0</v>
      </c>
      <c r="MC85" s="45">
        <f>IFERROR(AVERAGEIFS(REC_Sales[[#All],[v_price]],REC_Sales[[#All],[v_unitID]],"Ryegate Wood",REC_Sales[[#All],[v_vintage]],REC_SALES_FCST!MC4),0)</f>
        <v>0</v>
      </c>
      <c r="MD85" s="45">
        <f>IFERROR(AVERAGEIFS(REC_Sales[[#All],[v_price]],REC_Sales[[#All],[v_unitID]],"Ryegate Wood",REC_Sales[[#All],[v_vintage]],REC_SALES_FCST!MD4),0)</f>
        <v>0</v>
      </c>
      <c r="ME85" s="45">
        <f>IFERROR(AVERAGEIFS(REC_Sales[[#All],[v_price]],REC_Sales[[#All],[v_unitID]],"Ryegate Wood",REC_Sales[[#All],[v_vintage]],REC_SALES_FCST!ME4),0)</f>
        <v>0</v>
      </c>
      <c r="MF85" s="45">
        <f>IFERROR(AVERAGEIFS(REC_Sales[[#All],[v_price]],REC_Sales[[#All],[v_unitID]],"Ryegate Wood",REC_Sales[[#All],[v_vintage]],REC_SALES_FCST!MF4),0)</f>
        <v>0</v>
      </c>
      <c r="MG85" s="45">
        <f>IFERROR(AVERAGEIFS(REC_Sales[[#All],[v_price]],REC_Sales[[#All],[v_unitID]],"Ryegate Wood",REC_Sales[[#All],[v_vintage]],REC_SALES_FCST!MG4),0)</f>
        <v>0</v>
      </c>
      <c r="MH85" s="45">
        <f>IFERROR(AVERAGEIFS(REC_Sales[[#All],[v_price]],REC_Sales[[#All],[v_unitID]],"Ryegate Wood",REC_Sales[[#All],[v_vintage]],REC_SALES_FCST!MH4),0)</f>
        <v>0</v>
      </c>
      <c r="MI85" s="45">
        <f>IFERROR(AVERAGEIFS(REC_Sales[[#All],[v_price]],REC_Sales[[#All],[v_unitID]],"Ryegate Wood",REC_Sales[[#All],[v_vintage]],REC_SALES_FCST!MI4),0)</f>
        <v>0</v>
      </c>
      <c r="MJ85" s="45">
        <f>IFERROR(AVERAGEIFS(REC_Sales[[#All],[v_price]],REC_Sales[[#All],[v_unitID]],"Ryegate Wood",REC_Sales[[#All],[v_vintage]],REC_SALES_FCST!MJ4),0)</f>
        <v>0</v>
      </c>
      <c r="MK85" s="45">
        <f>IFERROR(AVERAGEIFS(REC_Sales[[#All],[v_price]],REC_Sales[[#All],[v_unitID]],"Ryegate Wood",REC_Sales[[#All],[v_vintage]],REC_SALES_FCST!MK4),0)</f>
        <v>0</v>
      </c>
      <c r="ML85" s="45">
        <f>IFERROR(AVERAGEIFS(REC_Sales[[#All],[v_price]],REC_Sales[[#All],[v_unitID]],"Ryegate Wood",REC_Sales[[#All],[v_vintage]],REC_SALES_FCST!ML4),0)</f>
        <v>0</v>
      </c>
      <c r="MM85" s="45">
        <f>IFERROR(AVERAGEIFS(REC_Sales[[#All],[v_price]],REC_Sales[[#All],[v_unitID]],"Ryegate Wood",REC_Sales[[#All],[v_vintage]],REC_SALES_FCST!MM4),0)</f>
        <v>0</v>
      </c>
      <c r="MN85" s="45">
        <f>IFERROR(AVERAGEIFS(REC_Sales[[#All],[v_price]],REC_Sales[[#All],[v_unitID]],"Ryegate Wood",REC_Sales[[#All],[v_vintage]],REC_SALES_FCST!MN4),0)</f>
        <v>0</v>
      </c>
      <c r="MO85" s="45">
        <f>IFERROR(AVERAGEIFS(REC_Sales[[#All],[v_price]],REC_Sales[[#All],[v_unitID]],"Ryegate Wood",REC_Sales[[#All],[v_vintage]],REC_SALES_FCST!MO4),0)</f>
        <v>0</v>
      </c>
      <c r="MP85" s="45">
        <f>IFERROR(AVERAGEIFS(REC_Sales[[#All],[v_price]],REC_Sales[[#All],[v_unitID]],"Ryegate Wood",REC_Sales[[#All],[v_vintage]],REC_SALES_FCST!MP4),0)</f>
        <v>0</v>
      </c>
      <c r="MQ85" s="45">
        <f>IFERROR(AVERAGEIFS(REC_Sales[[#All],[v_price]],REC_Sales[[#All],[v_unitID]],"Ryegate Wood",REC_Sales[[#All],[v_vintage]],REC_SALES_FCST!MQ4),0)</f>
        <v>0</v>
      </c>
      <c r="MR85" s="45">
        <f>IFERROR(AVERAGEIFS(REC_Sales[[#All],[v_price]],REC_Sales[[#All],[v_unitID]],"Ryegate Wood",REC_Sales[[#All],[v_vintage]],REC_SALES_FCST!MR4),0)</f>
        <v>0</v>
      </c>
      <c r="MS85" s="45">
        <f>IFERROR(AVERAGEIFS(REC_Sales[[#All],[v_price]],REC_Sales[[#All],[v_unitID]],"Ryegate Wood",REC_Sales[[#All],[v_vintage]],REC_SALES_FCST!MS4),0)</f>
        <v>0</v>
      </c>
      <c r="MT85" s="45">
        <f>IFERROR(AVERAGEIFS(REC_Sales[[#All],[v_price]],REC_Sales[[#All],[v_unitID]],"Ryegate Wood",REC_Sales[[#All],[v_vintage]],REC_SALES_FCST!MT4),0)</f>
        <v>0</v>
      </c>
      <c r="MU85" s="45">
        <f>IFERROR(AVERAGEIFS(REC_Sales[[#All],[v_price]],REC_Sales[[#All],[v_unitID]],"Ryegate Wood",REC_Sales[[#All],[v_vintage]],REC_SALES_FCST!MU4),0)</f>
        <v>0</v>
      </c>
      <c r="MV85" s="45">
        <f>IFERROR(AVERAGEIFS(REC_Sales[[#All],[v_price]],REC_Sales[[#All],[v_unitID]],"Ryegate Wood",REC_Sales[[#All],[v_vintage]],REC_SALES_FCST!MV4),0)</f>
        <v>0</v>
      </c>
      <c r="MW85" s="45">
        <f>IFERROR(AVERAGEIFS(REC_Sales[[#All],[v_price]],REC_Sales[[#All],[v_unitID]],"Ryegate Wood",REC_Sales[[#All],[v_vintage]],REC_SALES_FCST!MW4),0)</f>
        <v>0</v>
      </c>
      <c r="MX85" s="45">
        <f>IFERROR(AVERAGEIFS(REC_Sales[[#All],[v_price]],REC_Sales[[#All],[v_unitID]],"Ryegate Wood",REC_Sales[[#All],[v_vintage]],REC_SALES_FCST!MX4),0)</f>
        <v>0</v>
      </c>
      <c r="MY85" s="45">
        <f>IFERROR(AVERAGEIFS(REC_Sales[[#All],[v_price]],REC_Sales[[#All],[v_unitID]],"Ryegate Wood",REC_Sales[[#All],[v_vintage]],REC_SALES_FCST!MY4),0)</f>
        <v>0</v>
      </c>
      <c r="MZ85" t="s">
        <v>107</v>
      </c>
    </row>
    <row r="86" spans="1:364" ht="15.75" thickBot="1" x14ac:dyDescent="0.3">
      <c r="A86" s="175"/>
      <c r="B86" s="78" t="s">
        <v>217</v>
      </c>
      <c r="C86" s="4" t="s">
        <v>211</v>
      </c>
      <c r="D86" s="45"/>
      <c r="E86" s="45"/>
      <c r="F86" s="45"/>
      <c r="G86" s="45"/>
      <c r="H86" s="45"/>
      <c r="I86" s="45"/>
      <c r="J86" s="45"/>
      <c r="K86" s="45"/>
      <c r="L86" s="45"/>
      <c r="M86" s="45"/>
      <c r="N86" s="45"/>
      <c r="O86" s="45"/>
      <c r="P86" s="45"/>
      <c r="Q86" s="45"/>
      <c r="R86" s="45"/>
      <c r="S86" s="45"/>
      <c r="T86" s="45"/>
      <c r="U86" s="45"/>
      <c r="V86" s="45"/>
      <c r="W86" s="45"/>
      <c r="X86" s="45"/>
      <c r="Y86" s="45"/>
      <c r="Z86" s="45"/>
      <c r="AA86" s="45"/>
      <c r="AB86" s="45"/>
      <c r="AC86" s="45"/>
      <c r="AD86" s="45"/>
      <c r="AE86" s="45"/>
      <c r="AF86" s="45"/>
      <c r="AG86" s="45"/>
      <c r="AH86" s="45"/>
      <c r="AI86" s="45"/>
      <c r="AJ86" s="45"/>
      <c r="AK86" s="45"/>
      <c r="AL86" s="45"/>
      <c r="AM86" s="45"/>
      <c r="AN86" s="45"/>
      <c r="AO86" s="45"/>
      <c r="AP86" s="45"/>
      <c r="AQ86" s="45"/>
      <c r="AR86" s="45"/>
      <c r="AS86" s="45"/>
      <c r="AT86" s="45"/>
      <c r="AU86" s="45"/>
      <c r="AV86" s="90"/>
      <c r="AW86" s="90"/>
      <c r="AX86" s="90"/>
      <c r="AY86" s="90"/>
      <c r="AZ86" s="90"/>
      <c r="BA86" s="90"/>
      <c r="BB86" s="90"/>
      <c r="BC86" s="90"/>
      <c r="BD86" s="90"/>
      <c r="BE86" s="90"/>
      <c r="BF86" s="90"/>
      <c r="BG86" s="90"/>
      <c r="BH86" s="90"/>
      <c r="BI86" s="90"/>
      <c r="BJ86" s="90"/>
      <c r="BK86" s="90"/>
      <c r="BL86" s="90"/>
      <c r="BM86" s="90"/>
      <c r="BN86" s="90"/>
      <c r="BO86" s="90"/>
      <c r="BP86" s="90"/>
      <c r="BQ86" s="90"/>
      <c r="BR86" s="90"/>
      <c r="BS86" s="90"/>
      <c r="BT86" s="90"/>
      <c r="BU86" s="90"/>
      <c r="BV86" s="90"/>
      <c r="BW86" s="90"/>
      <c r="BX86" s="90"/>
      <c r="BY86" s="90"/>
      <c r="BZ86" s="90"/>
      <c r="CA86" s="90"/>
      <c r="CB86" s="90"/>
      <c r="CC86" s="90"/>
      <c r="CD86" s="90"/>
      <c r="CE86" s="90"/>
      <c r="CF86" s="90"/>
      <c r="CG86" s="90"/>
      <c r="CH86" s="90"/>
      <c r="CI86" s="90"/>
      <c r="CJ86" s="90"/>
      <c r="CK86" s="90"/>
      <c r="CL86" s="90"/>
      <c r="CM86" s="90"/>
      <c r="CN86" s="90"/>
      <c r="CO86" s="90"/>
      <c r="CP86" s="90"/>
      <c r="CQ86" s="90"/>
      <c r="CR86" s="90"/>
      <c r="CS86" s="90"/>
      <c r="CT86" s="90"/>
      <c r="CU86" s="90"/>
      <c r="CV86" s="90"/>
      <c r="CW86" s="90"/>
      <c r="CX86" s="90"/>
      <c r="CY86" s="90"/>
      <c r="CZ86" s="90"/>
      <c r="DA86" s="90"/>
      <c r="DB86" s="90"/>
      <c r="DC86" s="90"/>
      <c r="DD86" s="90"/>
      <c r="DE86" s="90"/>
      <c r="DF86" s="90"/>
      <c r="DG86" s="90"/>
      <c r="DH86" s="90"/>
      <c r="DI86" s="90"/>
      <c r="DJ86" s="90"/>
      <c r="DK86" s="90"/>
      <c r="DL86" s="90"/>
      <c r="DM86" s="90"/>
      <c r="DN86" s="90"/>
      <c r="DO86" s="90"/>
      <c r="DP86" s="90"/>
      <c r="DQ86" s="90"/>
      <c r="DR86" s="90"/>
      <c r="DS86" s="90"/>
      <c r="DT86" s="90"/>
      <c r="DU86" s="90"/>
      <c r="DV86" s="90"/>
      <c r="DW86" s="90"/>
      <c r="DX86" s="90"/>
      <c r="DY86" s="90"/>
      <c r="DZ86" s="90"/>
      <c r="EA86" s="90"/>
      <c r="EB86" s="90"/>
      <c r="EC86" s="90"/>
      <c r="ED86" s="90"/>
      <c r="EE86" s="90"/>
      <c r="EF86" s="90"/>
      <c r="EG86" s="90"/>
      <c r="EH86" s="90"/>
      <c r="EI86" s="90"/>
      <c r="EJ86" s="90"/>
      <c r="EK86" s="90"/>
      <c r="EL86" s="90"/>
      <c r="EM86" s="90"/>
      <c r="EN86" s="90"/>
      <c r="EO86" s="90"/>
      <c r="EP86" s="90"/>
      <c r="EQ86" s="90"/>
      <c r="ER86" s="90"/>
      <c r="ES86" s="90"/>
      <c r="ET86" s="90"/>
      <c r="EU86" s="90"/>
      <c r="EV86" s="90"/>
      <c r="EW86" s="90"/>
      <c r="EX86" s="90"/>
      <c r="EY86" s="90"/>
      <c r="EZ86" s="90"/>
      <c r="FA86" s="90"/>
      <c r="FB86" s="90"/>
      <c r="FC86" s="90"/>
      <c r="FD86" s="90"/>
      <c r="FE86" s="90"/>
      <c r="FF86" s="90"/>
      <c r="FG86" s="90"/>
      <c r="FH86" s="90"/>
      <c r="FI86" s="90"/>
      <c r="FJ86" s="90"/>
      <c r="FK86" s="90"/>
      <c r="FL86" s="90"/>
      <c r="FM86" s="90"/>
      <c r="FN86" s="90"/>
      <c r="FO86" s="90"/>
      <c r="FP86" s="90"/>
      <c r="FQ86" s="90"/>
      <c r="FR86" s="90"/>
      <c r="FS86" s="90"/>
      <c r="FT86" s="90"/>
      <c r="FU86" s="90"/>
      <c r="FV86" s="90"/>
      <c r="FW86" s="90"/>
      <c r="FX86" s="90"/>
      <c r="FY86" s="90"/>
      <c r="FZ86" s="90"/>
      <c r="GA86" s="90"/>
      <c r="GB86" s="90"/>
      <c r="GC86" s="90"/>
      <c r="GD86" s="90"/>
      <c r="GE86" s="90"/>
      <c r="GF86" s="90"/>
      <c r="GG86" s="90"/>
      <c r="GH86" s="90"/>
      <c r="GI86" s="90"/>
      <c r="GJ86" s="90"/>
      <c r="GK86" s="90"/>
      <c r="GL86" s="90"/>
      <c r="GM86" s="90"/>
      <c r="GN86" s="90"/>
      <c r="GO86" s="90"/>
      <c r="GP86" s="90"/>
      <c r="GQ86" s="90"/>
      <c r="GR86" s="90"/>
      <c r="GS86" s="90"/>
      <c r="GT86" s="90"/>
      <c r="GU86" s="90"/>
      <c r="GV86" s="90"/>
      <c r="GW86" s="90"/>
      <c r="GX86" s="90"/>
      <c r="GY86" s="90"/>
      <c r="GZ86" s="90"/>
      <c r="HA86" s="90"/>
      <c r="HB86" s="90"/>
      <c r="HC86" s="90"/>
      <c r="HD86" s="90"/>
      <c r="HE86" s="90"/>
      <c r="HF86" s="90"/>
      <c r="HG86" s="90"/>
      <c r="HH86" s="90"/>
      <c r="HI86" s="90"/>
      <c r="HJ86" s="90"/>
      <c r="HK86" s="90"/>
      <c r="HL86" s="90"/>
      <c r="HM86" s="90"/>
      <c r="HN86" s="90"/>
      <c r="HO86" s="90"/>
      <c r="HP86" s="90"/>
      <c r="HQ86" s="90"/>
      <c r="HR86" s="90"/>
      <c r="HS86" s="90"/>
      <c r="HT86" s="90"/>
      <c r="HU86" s="90"/>
      <c r="HV86" s="90"/>
      <c r="HW86" s="90"/>
      <c r="HX86" s="90"/>
      <c r="HY86" s="90"/>
      <c r="HZ86" s="90"/>
      <c r="IA86" s="90"/>
      <c r="IB86" s="90"/>
      <c r="IC86" s="90"/>
      <c r="ID86" s="90"/>
      <c r="IE86" s="90"/>
      <c r="IF86" s="90"/>
      <c r="IG86" s="90"/>
      <c r="IH86" s="90"/>
      <c r="II86" s="90"/>
      <c r="IJ86" s="90"/>
      <c r="IK86" s="90"/>
      <c r="IL86" s="90"/>
      <c r="IM86" s="90"/>
      <c r="IN86" s="90"/>
      <c r="IO86" s="90"/>
      <c r="IP86" s="90"/>
      <c r="IQ86" s="90"/>
      <c r="IR86" s="90"/>
      <c r="IS86" s="90"/>
      <c r="IT86" s="90"/>
      <c r="IU86" s="90"/>
      <c r="IV86" s="90"/>
      <c r="IW86" s="90"/>
      <c r="IX86" s="90"/>
      <c r="IY86" s="90"/>
      <c r="IZ86" s="90"/>
      <c r="JA86" s="90"/>
      <c r="JB86" s="90"/>
      <c r="JC86" s="90"/>
      <c r="JD86" s="90"/>
      <c r="JE86" s="90"/>
      <c r="JF86" s="90"/>
      <c r="JG86" s="90"/>
      <c r="JH86" s="90"/>
      <c r="JI86" s="90"/>
      <c r="JJ86" s="90"/>
      <c r="JK86" s="90"/>
      <c r="JL86" s="90"/>
      <c r="JM86" s="90"/>
      <c r="JN86" s="90"/>
      <c r="JO86" s="90"/>
      <c r="JP86" s="90"/>
      <c r="JQ86" s="90"/>
      <c r="JR86" s="90"/>
      <c r="JS86" s="90"/>
      <c r="JT86" s="90"/>
      <c r="JU86" s="90"/>
      <c r="JV86" s="90"/>
      <c r="JW86" s="90"/>
      <c r="JX86" s="90"/>
      <c r="JY86" s="90"/>
      <c r="JZ86" s="90"/>
      <c r="KA86" s="90"/>
      <c r="KB86" s="90"/>
      <c r="KC86" s="90"/>
      <c r="KD86" s="90"/>
      <c r="KE86" s="90"/>
      <c r="KF86" s="90"/>
      <c r="KG86" s="90"/>
      <c r="KH86" s="90"/>
      <c r="KI86" s="90"/>
      <c r="KJ86" s="90"/>
      <c r="KK86" s="90"/>
      <c r="KL86" s="90"/>
      <c r="KM86" s="90"/>
      <c r="KN86" s="90"/>
      <c r="KO86" s="90"/>
      <c r="KP86" s="90"/>
      <c r="KQ86" s="90"/>
      <c r="KR86" s="90"/>
      <c r="KS86" s="90"/>
      <c r="KT86" s="90"/>
      <c r="KU86" s="90"/>
      <c r="KV86" s="90"/>
      <c r="KW86" s="90"/>
      <c r="KX86" s="90"/>
      <c r="KY86" s="90"/>
      <c r="KZ86" s="90"/>
      <c r="LA86" s="90"/>
      <c r="LB86" s="90"/>
      <c r="LC86" s="90"/>
      <c r="LD86" s="90"/>
      <c r="LE86" s="90"/>
      <c r="LF86" s="90"/>
      <c r="LG86" s="90"/>
      <c r="LH86" s="90"/>
      <c r="LI86" s="90"/>
      <c r="LJ86" s="90"/>
      <c r="LK86" s="90"/>
      <c r="LL86" s="90"/>
      <c r="LM86" s="90"/>
      <c r="LN86" s="90"/>
      <c r="LO86" s="90"/>
      <c r="LP86" s="90"/>
      <c r="LQ86" s="90"/>
      <c r="LR86" s="90"/>
      <c r="LS86" s="90"/>
      <c r="LT86" s="90"/>
      <c r="LU86" s="90"/>
      <c r="LV86" s="90"/>
      <c r="LW86" s="90"/>
      <c r="LX86" s="90"/>
      <c r="LY86" s="90"/>
      <c r="LZ86" s="90"/>
      <c r="MA86" s="90"/>
      <c r="MB86" s="90"/>
      <c r="MC86" s="90"/>
      <c r="MD86" s="90"/>
      <c r="ME86" s="90"/>
      <c r="MF86" s="90"/>
      <c r="MG86" s="90"/>
      <c r="MH86" s="90"/>
      <c r="MI86" s="90"/>
      <c r="MJ86" s="90"/>
      <c r="MK86" s="90"/>
      <c r="ML86" s="90"/>
      <c r="MM86" s="90"/>
      <c r="MN86" s="90"/>
      <c r="MO86" s="90"/>
      <c r="MP86" s="90"/>
      <c r="MQ86" s="90"/>
      <c r="MR86" s="90"/>
      <c r="MS86" s="90"/>
      <c r="MT86" s="90"/>
      <c r="MU86" s="90"/>
      <c r="MV86" s="90"/>
      <c r="MW86" s="90"/>
      <c r="MX86" s="90"/>
      <c r="MY86" s="90"/>
      <c r="MZ86" t="s">
        <v>107</v>
      </c>
    </row>
    <row r="87" spans="1:364" x14ac:dyDescent="0.25">
      <c r="A87" s="1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c r="DJ87" s="8"/>
      <c r="DK87" s="8"/>
      <c r="DL87" s="8"/>
      <c r="DM87" s="8"/>
      <c r="DN87" s="8"/>
      <c r="DO87" s="8"/>
      <c r="DP87" s="8"/>
      <c r="DQ87" s="8"/>
      <c r="DR87" s="8"/>
      <c r="DS87" s="8"/>
      <c r="DT87" s="8"/>
      <c r="DU87" s="8"/>
      <c r="DV87" s="8"/>
      <c r="DW87" s="8"/>
      <c r="DX87" s="8"/>
      <c r="DY87" s="8"/>
      <c r="DZ87" s="8"/>
      <c r="EA87" s="8"/>
      <c r="EB87" s="8"/>
      <c r="EC87" s="8"/>
      <c r="ED87" s="8"/>
      <c r="EE87" s="8"/>
      <c r="EF87" s="8"/>
      <c r="EG87" s="8"/>
      <c r="EH87" s="8"/>
      <c r="EI87" s="8"/>
      <c r="EJ87" s="8"/>
      <c r="EK87" s="8"/>
      <c r="EL87" s="8"/>
      <c r="EM87" s="8"/>
      <c r="EN87" s="8"/>
      <c r="EO87" s="8"/>
      <c r="EP87" s="8"/>
      <c r="EQ87" s="8"/>
      <c r="ER87" s="8"/>
      <c r="ES87" s="8"/>
      <c r="ET87" s="8"/>
      <c r="EU87" s="8"/>
      <c r="EV87" s="8"/>
      <c r="EW87" s="8"/>
      <c r="EX87" s="8"/>
      <c r="EY87" s="8"/>
      <c r="EZ87" s="8"/>
      <c r="FA87" s="8"/>
      <c r="FB87" s="8"/>
      <c r="FC87" s="8"/>
      <c r="FD87" s="8"/>
      <c r="FE87" s="8"/>
      <c r="FF87" s="8"/>
      <c r="FG87" s="8"/>
      <c r="FH87" s="8"/>
      <c r="FI87" s="8"/>
      <c r="FJ87" s="8"/>
      <c r="FK87" s="8"/>
      <c r="FL87" s="8"/>
      <c r="FM87" s="8"/>
      <c r="FN87" s="8"/>
      <c r="FO87" s="8"/>
      <c r="FP87" s="8"/>
      <c r="FQ87" s="8"/>
      <c r="FR87" s="8"/>
      <c r="FS87" s="8"/>
      <c r="FT87" s="8"/>
      <c r="FU87" s="8"/>
      <c r="FV87" s="8"/>
      <c r="FW87" s="8"/>
      <c r="FX87" s="8"/>
      <c r="FY87" s="8"/>
      <c r="FZ87" s="8"/>
      <c r="GA87" s="8"/>
      <c r="GB87" s="8"/>
      <c r="GC87" s="8"/>
      <c r="GD87" s="8"/>
      <c r="GE87" s="8"/>
      <c r="GF87" s="8"/>
      <c r="GG87" s="8"/>
      <c r="GH87" s="8"/>
      <c r="GI87" s="8"/>
      <c r="GJ87" s="8"/>
      <c r="GK87" s="8"/>
      <c r="GL87" s="8"/>
      <c r="GM87" s="8"/>
      <c r="GN87" s="8"/>
      <c r="GO87" s="8"/>
      <c r="GP87" s="8"/>
      <c r="GQ87" s="8"/>
      <c r="GR87" s="8"/>
      <c r="GS87" s="8"/>
      <c r="GT87" s="8"/>
      <c r="GU87" s="8"/>
      <c r="GV87" s="8"/>
      <c r="GW87" s="8"/>
      <c r="GX87" s="8"/>
      <c r="GY87" s="8"/>
      <c r="GZ87" s="8"/>
      <c r="HA87" s="8"/>
      <c r="HB87" s="8"/>
      <c r="HC87" s="8"/>
      <c r="HD87" s="8"/>
      <c r="HE87" s="8"/>
      <c r="HF87" s="8"/>
      <c r="HG87" s="8"/>
      <c r="HH87" s="8"/>
      <c r="HI87" s="8"/>
      <c r="HJ87" s="8"/>
      <c r="HK87" s="8"/>
      <c r="HL87" s="8"/>
      <c r="HM87" s="8"/>
      <c r="HN87" s="8"/>
      <c r="HO87" s="8"/>
      <c r="HP87" s="8"/>
      <c r="HQ87" s="8"/>
      <c r="HR87" s="8"/>
      <c r="HS87" s="8"/>
      <c r="HT87" s="8"/>
      <c r="HU87" s="8"/>
      <c r="HV87" s="8"/>
      <c r="HW87" s="8"/>
      <c r="HX87" s="8"/>
      <c r="HY87" s="8"/>
      <c r="HZ87" s="8"/>
      <c r="IA87" s="8"/>
      <c r="IB87" s="8"/>
      <c r="IC87" s="8"/>
      <c r="ID87" s="8"/>
      <c r="IE87" s="8"/>
      <c r="IF87" s="8"/>
      <c r="IG87" s="8"/>
      <c r="IH87" s="8"/>
      <c r="II87" s="8"/>
      <c r="IJ87" s="8"/>
      <c r="IK87" s="8"/>
      <c r="IL87" s="8"/>
      <c r="IM87" s="8"/>
      <c r="IN87" s="8"/>
      <c r="IO87" s="8"/>
      <c r="IP87" s="8"/>
      <c r="IQ87" s="8"/>
      <c r="IR87" s="8"/>
      <c r="IS87" s="8"/>
      <c r="IT87" s="8"/>
      <c r="IU87" s="8"/>
      <c r="IV87" s="8"/>
      <c r="IW87" s="8"/>
      <c r="IX87" s="8"/>
      <c r="IY87" s="8"/>
      <c r="IZ87" s="8"/>
      <c r="JA87" s="8"/>
      <c r="JB87" s="8"/>
      <c r="JC87" s="8"/>
      <c r="JD87" s="8"/>
      <c r="JE87" s="8"/>
      <c r="JF87" s="8"/>
      <c r="JG87" s="8"/>
      <c r="JH87" s="8"/>
      <c r="JI87" s="8"/>
      <c r="JJ87" s="8"/>
      <c r="JK87" s="8"/>
      <c r="JL87" s="8"/>
      <c r="JM87" s="8"/>
      <c r="JN87" s="8"/>
      <c r="JO87" s="8"/>
      <c r="JP87" s="8"/>
      <c r="JQ87" s="8"/>
      <c r="JR87" s="8"/>
      <c r="JS87" s="8"/>
      <c r="JT87" s="8"/>
      <c r="JU87" s="8"/>
      <c r="JV87" s="8"/>
      <c r="JW87" s="8"/>
      <c r="JX87" s="8"/>
      <c r="JY87" s="8"/>
      <c r="JZ87" s="8"/>
      <c r="KA87" s="8"/>
      <c r="KB87" s="8"/>
      <c r="KC87" s="8"/>
      <c r="KD87" s="8"/>
      <c r="KE87" s="8"/>
      <c r="KF87" s="8"/>
      <c r="KG87" s="8"/>
      <c r="KH87" s="8"/>
      <c r="KI87" s="8"/>
      <c r="KJ87" s="8"/>
      <c r="KK87" s="8"/>
      <c r="KL87" s="8"/>
      <c r="KM87" s="8"/>
      <c r="KN87" s="8"/>
      <c r="KO87" s="8"/>
      <c r="KP87" s="8"/>
      <c r="KQ87" s="8"/>
      <c r="KR87" s="8"/>
      <c r="KS87" s="8"/>
      <c r="KT87" s="8"/>
      <c r="KU87" s="8"/>
      <c r="KV87" s="8"/>
      <c r="KW87" s="8"/>
      <c r="KX87" s="8"/>
      <c r="KY87" s="8"/>
      <c r="KZ87" s="8"/>
      <c r="LA87" s="8"/>
      <c r="LB87" s="8"/>
      <c r="LC87" s="8"/>
      <c r="LD87" s="8"/>
      <c r="LE87" s="8"/>
      <c r="LF87" s="8"/>
      <c r="LG87" s="8"/>
      <c r="LH87" s="8"/>
      <c r="LI87" s="8"/>
      <c r="LJ87" s="8"/>
      <c r="LK87" s="8"/>
      <c r="LL87" s="8"/>
      <c r="LM87" s="8"/>
      <c r="LN87" s="8"/>
      <c r="LO87" s="8"/>
      <c r="LP87" s="8"/>
      <c r="LQ87" s="8"/>
      <c r="LR87" s="8"/>
      <c r="LS87" s="8"/>
      <c r="LT87" s="8"/>
      <c r="LU87" s="8"/>
      <c r="LV87" s="8"/>
      <c r="LW87" s="8"/>
      <c r="LX87" s="8"/>
      <c r="LY87" s="8"/>
      <c r="LZ87" s="8"/>
      <c r="MA87" s="8"/>
      <c r="MB87" s="8"/>
      <c r="MC87" s="8"/>
      <c r="MD87" s="8"/>
      <c r="ME87" s="8"/>
      <c r="MF87" s="8"/>
      <c r="MG87" s="8"/>
      <c r="MH87" s="8"/>
      <c r="MI87" s="8"/>
      <c r="MJ87" s="8"/>
      <c r="MK87" s="8"/>
      <c r="ML87" s="8"/>
      <c r="MM87" s="8"/>
      <c r="MN87" s="8"/>
      <c r="MO87" s="8"/>
      <c r="MP87" s="8"/>
      <c r="MQ87" s="8"/>
      <c r="MR87" s="8"/>
      <c r="MS87" s="8"/>
      <c r="MT87" s="8"/>
      <c r="MU87" s="8"/>
      <c r="MV87" s="8"/>
      <c r="MW87" s="8"/>
      <c r="MX87" s="8"/>
      <c r="MY87" s="8"/>
    </row>
    <row r="88" spans="1:364" x14ac:dyDescent="0.25">
      <c r="A88" s="1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8"/>
      <c r="DW88" s="8"/>
      <c r="DX88" s="8"/>
      <c r="DY88" s="8"/>
      <c r="DZ88" s="8"/>
      <c r="EA88" s="8"/>
      <c r="EB88" s="8"/>
      <c r="EC88" s="8"/>
      <c r="ED88" s="8"/>
      <c r="EE88" s="8"/>
      <c r="EF88" s="8"/>
      <c r="EG88" s="8"/>
      <c r="EH88" s="8"/>
      <c r="EI88" s="8"/>
      <c r="EJ88" s="8"/>
      <c r="EK88" s="8"/>
      <c r="EL88" s="8"/>
      <c r="EM88" s="8"/>
      <c r="EN88" s="8"/>
      <c r="EO88" s="8"/>
      <c r="EP88" s="8"/>
      <c r="EQ88" s="8"/>
      <c r="ER88" s="8"/>
      <c r="ES88" s="8"/>
      <c r="ET88" s="8"/>
      <c r="EU88" s="8"/>
      <c r="EV88" s="8"/>
      <c r="EW88" s="8"/>
      <c r="EX88" s="8"/>
      <c r="EY88" s="8"/>
      <c r="EZ88" s="8"/>
      <c r="FA88" s="8"/>
      <c r="FB88" s="8"/>
      <c r="FC88" s="8"/>
      <c r="FD88" s="8"/>
      <c r="FE88" s="8"/>
      <c r="FF88" s="8"/>
      <c r="FG88" s="8"/>
      <c r="FH88" s="8"/>
      <c r="FI88" s="8"/>
      <c r="FJ88" s="8"/>
      <c r="FK88" s="8"/>
      <c r="FL88" s="8"/>
      <c r="FM88" s="8"/>
      <c r="FN88" s="8"/>
      <c r="FO88" s="8"/>
      <c r="FP88" s="8"/>
      <c r="FQ88" s="8"/>
      <c r="FR88" s="8"/>
      <c r="FS88" s="8"/>
      <c r="FT88" s="8"/>
      <c r="FU88" s="8"/>
      <c r="FV88" s="8"/>
      <c r="FW88" s="8"/>
      <c r="FX88" s="8"/>
      <c r="FY88" s="8"/>
      <c r="FZ88" s="8"/>
      <c r="GA88" s="8"/>
      <c r="GB88" s="8"/>
      <c r="GC88" s="8"/>
      <c r="GD88" s="8"/>
      <c r="GE88" s="8"/>
      <c r="GF88" s="8"/>
      <c r="GG88" s="8"/>
      <c r="GH88" s="8"/>
      <c r="GI88" s="8"/>
      <c r="GJ88" s="8"/>
      <c r="GK88" s="8"/>
      <c r="GL88" s="8"/>
      <c r="GM88" s="8"/>
      <c r="GN88" s="8"/>
      <c r="GO88" s="8"/>
      <c r="GP88" s="8"/>
      <c r="GQ88" s="8"/>
      <c r="GR88" s="8"/>
      <c r="GS88" s="8"/>
      <c r="GT88" s="8"/>
      <c r="GU88" s="8"/>
      <c r="GV88" s="8"/>
      <c r="GW88" s="8"/>
      <c r="GX88" s="8"/>
      <c r="GY88" s="8"/>
      <c r="GZ88" s="8"/>
      <c r="HA88" s="8"/>
      <c r="HB88" s="8"/>
      <c r="HC88" s="8"/>
      <c r="HD88" s="8"/>
      <c r="HE88" s="8"/>
      <c r="HF88" s="8"/>
      <c r="HG88" s="8"/>
      <c r="HH88" s="8"/>
      <c r="HI88" s="8"/>
      <c r="HJ88" s="8"/>
      <c r="HK88" s="8"/>
      <c r="HL88" s="8"/>
      <c r="HM88" s="8"/>
      <c r="HN88" s="8"/>
      <c r="HO88" s="8"/>
      <c r="HP88" s="8"/>
      <c r="HQ88" s="8"/>
      <c r="HR88" s="8"/>
      <c r="HS88" s="8"/>
      <c r="HT88" s="8"/>
      <c r="HU88" s="8"/>
      <c r="HV88" s="8"/>
      <c r="HW88" s="8"/>
      <c r="HX88" s="8"/>
      <c r="HY88" s="8"/>
      <c r="HZ88" s="8"/>
      <c r="IA88" s="8"/>
      <c r="IB88" s="8"/>
      <c r="IC88" s="8"/>
      <c r="ID88" s="8"/>
      <c r="IE88" s="8"/>
      <c r="IF88" s="8"/>
      <c r="IG88" s="8"/>
      <c r="IH88" s="8"/>
      <c r="II88" s="8"/>
      <c r="IJ88" s="8"/>
      <c r="IK88" s="8"/>
      <c r="IL88" s="8"/>
      <c r="IM88" s="8"/>
      <c r="IN88" s="8"/>
      <c r="IO88" s="8"/>
      <c r="IP88" s="8"/>
      <c r="IQ88" s="8"/>
      <c r="IR88" s="8"/>
      <c r="IS88" s="8"/>
      <c r="IT88" s="8"/>
      <c r="IU88" s="8"/>
      <c r="IV88" s="8"/>
      <c r="IW88" s="8"/>
      <c r="IX88" s="8"/>
      <c r="IY88" s="8"/>
      <c r="IZ88" s="8"/>
      <c r="JA88" s="8"/>
      <c r="JB88" s="8"/>
      <c r="JC88" s="8"/>
      <c r="JD88" s="8"/>
      <c r="JE88" s="8"/>
      <c r="JF88" s="8"/>
      <c r="JG88" s="8"/>
      <c r="JH88" s="8"/>
      <c r="JI88" s="8"/>
      <c r="JJ88" s="8"/>
      <c r="JK88" s="8"/>
      <c r="JL88" s="8"/>
      <c r="JM88" s="8"/>
      <c r="JN88" s="8"/>
      <c r="JO88" s="8"/>
      <c r="JP88" s="8"/>
      <c r="JQ88" s="8"/>
      <c r="JR88" s="8"/>
      <c r="JS88" s="8"/>
      <c r="JT88" s="8"/>
      <c r="JU88" s="8"/>
      <c r="JV88" s="8"/>
      <c r="JW88" s="8"/>
      <c r="JX88" s="8"/>
      <c r="JY88" s="8"/>
      <c r="JZ88" s="8"/>
      <c r="KA88" s="8"/>
      <c r="KB88" s="8"/>
      <c r="KC88" s="8"/>
      <c r="KD88" s="8"/>
      <c r="KE88" s="8"/>
      <c r="KF88" s="8"/>
      <c r="KG88" s="8"/>
      <c r="KH88" s="8"/>
      <c r="KI88" s="8"/>
      <c r="KJ88" s="8"/>
      <c r="KK88" s="8"/>
      <c r="KL88" s="8"/>
      <c r="KM88" s="8"/>
      <c r="KN88" s="8"/>
      <c r="KO88" s="8"/>
      <c r="KP88" s="8"/>
      <c r="KQ88" s="8"/>
      <c r="KR88" s="8"/>
      <c r="KS88" s="8"/>
      <c r="KT88" s="8"/>
      <c r="KU88" s="8"/>
      <c r="KV88" s="8"/>
      <c r="KW88" s="8"/>
      <c r="KX88" s="8"/>
      <c r="KY88" s="8"/>
      <c r="KZ88" s="8"/>
      <c r="LA88" s="8"/>
      <c r="LB88" s="8"/>
      <c r="LC88" s="8"/>
      <c r="LD88" s="8"/>
      <c r="LE88" s="8"/>
      <c r="LF88" s="8"/>
      <c r="LG88" s="8"/>
      <c r="LH88" s="8"/>
      <c r="LI88" s="8"/>
      <c r="LJ88" s="8"/>
      <c r="LK88" s="8"/>
      <c r="LL88" s="8"/>
      <c r="LM88" s="8"/>
      <c r="LN88" s="8"/>
      <c r="LO88" s="8"/>
      <c r="LP88" s="8"/>
      <c r="LQ88" s="8"/>
      <c r="LR88" s="8"/>
      <c r="LS88" s="8"/>
      <c r="LT88" s="8"/>
      <c r="LU88" s="8"/>
      <c r="LV88" s="8"/>
      <c r="LW88" s="8"/>
      <c r="LX88" s="8"/>
      <c r="LY88" s="8"/>
      <c r="LZ88" s="8"/>
      <c r="MA88" s="8"/>
      <c r="MB88" s="8"/>
      <c r="MC88" s="8"/>
      <c r="MD88" s="8"/>
      <c r="ME88" s="8"/>
      <c r="MF88" s="8"/>
      <c r="MG88" s="8"/>
      <c r="MH88" s="8"/>
      <c r="MI88" s="8"/>
      <c r="MJ88" s="8"/>
      <c r="MK88" s="8"/>
      <c r="ML88" s="8"/>
      <c r="MM88" s="8"/>
      <c r="MN88" s="8"/>
      <c r="MO88" s="8"/>
      <c r="MP88" s="8"/>
      <c r="MQ88" s="8"/>
      <c r="MR88" s="8"/>
      <c r="MS88" s="8"/>
      <c r="MT88" s="8"/>
      <c r="MU88" s="8"/>
      <c r="MV88" s="8"/>
      <c r="MW88" s="8"/>
      <c r="MX88" s="8"/>
      <c r="MY88" s="8"/>
    </row>
    <row r="89" spans="1:364" ht="15" customHeight="1" x14ac:dyDescent="0.25">
      <c r="A89" s="175" t="s">
        <v>242</v>
      </c>
      <c r="B89" s="152" t="s">
        <v>222</v>
      </c>
      <c r="C89" s="119" t="s">
        <v>208</v>
      </c>
      <c r="D89" s="75" t="s">
        <v>223</v>
      </c>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8"/>
      <c r="DW89" s="8"/>
      <c r="DX89" s="8"/>
      <c r="DY89" s="8"/>
      <c r="DZ89" s="8"/>
      <c r="EA89" s="8"/>
      <c r="EB89" s="8"/>
      <c r="EC89" s="8"/>
      <c r="ED89" s="8"/>
      <c r="EE89" s="8"/>
      <c r="EF89" s="8"/>
      <c r="EG89" s="8"/>
      <c r="EH89" s="8"/>
      <c r="EI89" s="8"/>
      <c r="EJ89" s="8"/>
      <c r="EK89" s="8"/>
      <c r="EL89" s="8"/>
      <c r="EM89" s="8"/>
      <c r="EN89" s="8"/>
      <c r="EO89" s="8"/>
      <c r="EP89" s="8"/>
      <c r="EQ89" s="8"/>
      <c r="ER89" s="8"/>
      <c r="ES89" s="8"/>
      <c r="ET89" s="8"/>
      <c r="EU89" s="8"/>
      <c r="EV89" s="8"/>
      <c r="EW89" s="8"/>
      <c r="EX89" s="8"/>
      <c r="EY89" s="8"/>
      <c r="EZ89" s="8"/>
      <c r="FA89" s="8"/>
      <c r="FB89" s="8"/>
      <c r="FC89" s="8"/>
      <c r="FD89" s="8"/>
      <c r="FE89" s="8"/>
      <c r="FF89" s="8"/>
      <c r="FG89" s="8"/>
      <c r="FH89" s="8"/>
      <c r="FI89" s="8"/>
      <c r="FJ89" s="8"/>
      <c r="FK89" s="8"/>
      <c r="FL89" s="8"/>
      <c r="FM89" s="8"/>
      <c r="FN89" s="8"/>
      <c r="FO89" s="8"/>
      <c r="FP89" s="8"/>
      <c r="FQ89" s="8"/>
      <c r="FR89" s="8"/>
      <c r="FS89" s="8"/>
      <c r="FT89" s="8"/>
      <c r="FU89" s="8"/>
      <c r="FV89" s="8"/>
      <c r="FW89" s="8"/>
      <c r="FX89" s="8"/>
      <c r="FY89" s="8"/>
      <c r="FZ89" s="8"/>
      <c r="GA89" s="8"/>
      <c r="GB89" s="8"/>
      <c r="GC89" s="8"/>
      <c r="GD89" s="8"/>
      <c r="GE89" s="8"/>
      <c r="GF89" s="8"/>
      <c r="GG89" s="8"/>
      <c r="GH89" s="8"/>
      <c r="GI89" s="8"/>
      <c r="GJ89" s="8"/>
      <c r="GK89" s="8"/>
      <c r="GL89" s="8"/>
      <c r="GM89" s="8"/>
      <c r="GN89" s="8"/>
      <c r="GO89" s="8"/>
      <c r="GP89" s="8"/>
      <c r="GQ89" s="8"/>
      <c r="GR89" s="8"/>
      <c r="GS89" s="8"/>
      <c r="GT89" s="8"/>
      <c r="GU89" s="8"/>
      <c r="GV89" s="8"/>
      <c r="GW89" s="8"/>
      <c r="GX89" s="8"/>
      <c r="GY89" s="8"/>
      <c r="GZ89" s="8"/>
      <c r="HA89" s="8"/>
      <c r="HB89" s="8"/>
      <c r="HC89" s="8"/>
      <c r="HD89" s="8"/>
      <c r="HE89" s="8"/>
      <c r="HF89" s="8"/>
      <c r="HG89" s="8"/>
      <c r="HH89" s="8"/>
      <c r="HI89" s="8"/>
      <c r="HJ89" s="8"/>
      <c r="HK89" s="8"/>
      <c r="HL89" s="8"/>
      <c r="HM89" s="8"/>
      <c r="HN89" s="8"/>
      <c r="HO89" s="8"/>
      <c r="HP89" s="8"/>
      <c r="HQ89" s="8"/>
      <c r="HR89" s="8"/>
      <c r="HS89" s="8"/>
      <c r="HT89" s="8"/>
      <c r="HU89" s="8"/>
      <c r="HV89" s="8"/>
      <c r="HW89" s="8"/>
      <c r="HX89" s="8"/>
      <c r="HY89" s="8"/>
      <c r="HZ89" s="8"/>
      <c r="IA89" s="8"/>
      <c r="IB89" s="8"/>
      <c r="IC89" s="8"/>
      <c r="ID89" s="8"/>
      <c r="IE89" s="8"/>
      <c r="IF89" s="8"/>
      <c r="IG89" s="8"/>
      <c r="IH89" s="8"/>
      <c r="II89" s="8"/>
      <c r="IJ89" s="8"/>
      <c r="IK89" s="8"/>
      <c r="IL89" s="8"/>
      <c r="IM89" s="8"/>
      <c r="IN89" s="8"/>
      <c r="IO89" s="8"/>
      <c r="IP89" s="8"/>
      <c r="IQ89" s="8"/>
      <c r="IR89" s="8"/>
      <c r="IS89" s="8"/>
      <c r="IT89" s="8"/>
      <c r="IU89" s="8"/>
      <c r="IV89" s="8"/>
      <c r="IW89" s="8"/>
      <c r="IX89" s="8"/>
      <c r="IY89" s="8"/>
      <c r="IZ89" s="8"/>
      <c r="JA89" s="8"/>
      <c r="JB89" s="8"/>
      <c r="JC89" s="8"/>
      <c r="JD89" s="8"/>
      <c r="JE89" s="8"/>
      <c r="JF89" s="8"/>
      <c r="JG89" s="8"/>
      <c r="JH89" s="8"/>
      <c r="JI89" s="8"/>
      <c r="JJ89" s="8"/>
      <c r="JK89" s="8"/>
      <c r="JL89" s="8"/>
      <c r="JM89" s="8"/>
      <c r="JN89" s="8"/>
      <c r="JO89" s="8"/>
      <c r="JP89" s="8"/>
      <c r="JQ89" s="8"/>
      <c r="JR89" s="8"/>
      <c r="JS89" s="8"/>
      <c r="JT89" s="8"/>
      <c r="JU89" s="8"/>
      <c r="JV89" s="8"/>
      <c r="JW89" s="8"/>
      <c r="JX89" s="8"/>
      <c r="JY89" s="8"/>
      <c r="JZ89" s="8"/>
      <c r="KA89" s="8"/>
      <c r="KB89" s="8"/>
      <c r="KC89" s="8"/>
      <c r="KD89" s="8"/>
      <c r="KE89" s="8"/>
      <c r="KF89" s="8"/>
      <c r="KG89" s="8"/>
      <c r="KH89" s="8"/>
      <c r="KI89" s="8"/>
      <c r="KJ89" s="8"/>
      <c r="KK89" s="8"/>
      <c r="KL89" s="8"/>
      <c r="KM89" s="8"/>
      <c r="KN89" s="8"/>
      <c r="KO89" s="8"/>
      <c r="KP89" s="8"/>
      <c r="KQ89" s="8"/>
      <c r="KR89" s="8"/>
      <c r="KS89" s="8"/>
      <c r="KT89" s="8"/>
      <c r="KU89" s="8"/>
      <c r="KV89" s="8"/>
      <c r="KW89" s="8"/>
      <c r="KX89" s="8"/>
      <c r="KY89" s="8"/>
      <c r="KZ89" s="8"/>
      <c r="LA89" s="8"/>
      <c r="LB89" s="8"/>
      <c r="LC89" s="8"/>
      <c r="LD89" s="8"/>
      <c r="LE89" s="8"/>
      <c r="LF89" s="8"/>
      <c r="LG89" s="8"/>
      <c r="LH89" s="8"/>
      <c r="LI89" s="8"/>
      <c r="LJ89" s="8"/>
      <c r="LK89" s="8"/>
      <c r="LL89" s="8"/>
      <c r="LM89" s="8"/>
      <c r="LN89" s="8"/>
      <c r="LO89" s="8"/>
      <c r="LP89" s="8"/>
      <c r="LQ89" s="8"/>
      <c r="LR89" s="8"/>
      <c r="LS89" s="8"/>
      <c r="LT89" s="8"/>
      <c r="LU89" s="8"/>
      <c r="LV89" s="8"/>
      <c r="LW89" s="8"/>
      <c r="LX89" s="8"/>
      <c r="LY89" s="8"/>
      <c r="LZ89" s="8"/>
      <c r="MA89" s="8"/>
      <c r="MB89" s="8"/>
      <c r="MC89" s="8"/>
      <c r="MD89" s="8"/>
      <c r="ME89" s="8"/>
      <c r="MF89" s="8"/>
      <c r="MG89" s="8"/>
      <c r="MH89" s="8"/>
      <c r="MI89" s="8"/>
      <c r="MJ89" s="8"/>
      <c r="MK89" s="8"/>
      <c r="ML89" s="8"/>
      <c r="MM89" s="8"/>
      <c r="MN89" s="8"/>
      <c r="MO89" s="8"/>
      <c r="MP89" s="8"/>
      <c r="MQ89" s="8"/>
      <c r="MR89" s="8"/>
      <c r="MS89" s="8"/>
      <c r="MT89" s="8"/>
      <c r="MU89" s="8"/>
      <c r="MV89" s="8"/>
      <c r="MW89" s="8"/>
      <c r="MX89" s="8"/>
      <c r="MY89" s="8"/>
    </row>
    <row r="90" spans="1:364" x14ac:dyDescent="0.25">
      <c r="A90" s="175"/>
      <c r="B90" s="70" t="s">
        <v>18</v>
      </c>
      <c r="C90" s="4" t="s">
        <v>90</v>
      </c>
      <c r="D90" s="45">
        <f>+INDEX(REC_PRICE_FCST!$B$4:$V$22,MATCH(REC_SALES_FCST!$C90,REC_PRICE_FCST!$B$4:$B$22,0),MATCH(REC_SALES_FCST!D$4,REC_PRICE_FCST!$B$4:$V$4,0))</f>
        <v>25</v>
      </c>
      <c r="E90" s="45">
        <f>+INDEX(REC_PRICE_FCST!$B$4:$V$22,MATCH(REC_SALES_FCST!$C90,REC_PRICE_FCST!$B$4:$B$22,0),MATCH(REC_SALES_FCST!E$4,REC_PRICE_FCST!$B$4:$V$4,0))</f>
        <v>25</v>
      </c>
      <c r="F90" s="45">
        <f>+INDEX(REC_PRICE_FCST!$B$4:$V$22,MATCH(REC_SALES_FCST!$C90,REC_PRICE_FCST!$B$4:$B$22,0),MATCH(REC_SALES_FCST!F$4,REC_PRICE_FCST!$B$4:$V$4,0))</f>
        <v>25</v>
      </c>
      <c r="G90" s="45">
        <f>+INDEX(REC_PRICE_FCST!$B$4:$V$22,MATCH(REC_SALES_FCST!$C90,REC_PRICE_FCST!$B$4:$B$22,0),MATCH(REC_SALES_FCST!G$4,REC_PRICE_FCST!$B$4:$V$4,0))</f>
        <v>25</v>
      </c>
      <c r="H90" s="45">
        <f>+INDEX(REC_PRICE_FCST!$B$4:$V$22,MATCH(REC_SALES_FCST!$C90,REC_PRICE_FCST!$B$4:$B$22,0),MATCH(REC_SALES_FCST!H$4,REC_PRICE_FCST!$B$4:$V$4,0))</f>
        <v>25</v>
      </c>
      <c r="I90" s="45">
        <f>+INDEX(REC_PRICE_FCST!$B$4:$V$22,MATCH(REC_SALES_FCST!$C90,REC_PRICE_FCST!$B$4:$B$22,0),MATCH(REC_SALES_FCST!I$4,REC_PRICE_FCST!$B$4:$V$4,0))</f>
        <v>25</v>
      </c>
      <c r="J90" s="45">
        <f>+INDEX(REC_PRICE_FCST!$B$4:$V$22,MATCH(REC_SALES_FCST!$C90,REC_PRICE_FCST!$B$4:$B$22,0),MATCH(REC_SALES_FCST!J$4,REC_PRICE_FCST!$B$4:$V$4,0))</f>
        <v>25</v>
      </c>
      <c r="K90" s="45">
        <f>+INDEX(REC_PRICE_FCST!$B$4:$V$22,MATCH(REC_SALES_FCST!$C90,REC_PRICE_FCST!$B$4:$B$22,0),MATCH(REC_SALES_FCST!K$4,REC_PRICE_FCST!$B$4:$V$4,0))</f>
        <v>25</v>
      </c>
      <c r="L90" s="45">
        <f>+INDEX(REC_PRICE_FCST!$B$4:$V$22,MATCH(REC_SALES_FCST!$C90,REC_PRICE_FCST!$B$4:$B$22,0),MATCH(REC_SALES_FCST!L$4,REC_PRICE_FCST!$B$4:$V$4,0))</f>
        <v>25</v>
      </c>
      <c r="M90" s="45">
        <f>+INDEX(REC_PRICE_FCST!$B$4:$V$22,MATCH(REC_SALES_FCST!$C90,REC_PRICE_FCST!$B$4:$B$22,0),MATCH(REC_SALES_FCST!M$4,REC_PRICE_FCST!$B$4:$V$4,0))</f>
        <v>25</v>
      </c>
      <c r="N90" s="45">
        <f>+INDEX(REC_PRICE_FCST!$B$4:$V$22,MATCH(REC_SALES_FCST!$C90,REC_PRICE_FCST!$B$4:$B$22,0),MATCH(REC_SALES_FCST!N$4,REC_PRICE_FCST!$B$4:$V$4,0))</f>
        <v>25</v>
      </c>
      <c r="O90" s="45">
        <f>+INDEX(REC_PRICE_FCST!$B$4:$V$22,MATCH(REC_SALES_FCST!$C90,REC_PRICE_FCST!$B$4:$B$22,0),MATCH(REC_SALES_FCST!O$4,REC_PRICE_FCST!$B$4:$V$4,0))</f>
        <v>25</v>
      </c>
      <c r="P90" s="45">
        <f>+INDEX(REC_PRICE_FCST!$B$4:$AF$22,MATCH(REC_SALES_FCST!$C90,REC_PRICE_FCST!$B$4:$B$22,0),MATCH(REC_SALES_FCST!P$4,REC_PRICE_FCST!$B$4:$AF$4,0))</f>
        <v>22.5</v>
      </c>
      <c r="Q90" s="45">
        <f>+INDEX(REC_PRICE_FCST!$B$4:$AF$22,MATCH(REC_SALES_FCST!$C90,REC_PRICE_FCST!$B$4:$B$22,0),MATCH(REC_SALES_FCST!Q$4,REC_PRICE_FCST!$B$4:$AF$4,0))</f>
        <v>22.5</v>
      </c>
      <c r="R90" s="45">
        <f>+INDEX(REC_PRICE_FCST!$B$4:$AF$22,MATCH(REC_SALES_FCST!$C90,REC_PRICE_FCST!$B$4:$B$22,0),MATCH(REC_SALES_FCST!R$4,REC_PRICE_FCST!$B$4:$AF$4,0))</f>
        <v>22.5</v>
      </c>
      <c r="S90" s="45">
        <f>+INDEX(REC_PRICE_FCST!$B$4:$AF$22,MATCH(REC_SALES_FCST!$C90,REC_PRICE_FCST!$B$4:$B$22,0),MATCH(REC_SALES_FCST!S$4,REC_PRICE_FCST!$B$4:$AF$4,0))</f>
        <v>22.5</v>
      </c>
      <c r="T90" s="45">
        <f>+INDEX(REC_PRICE_FCST!$B$4:$AF$22,MATCH(REC_SALES_FCST!$C90,REC_PRICE_FCST!$B$4:$B$22,0),MATCH(REC_SALES_FCST!T$4,REC_PRICE_FCST!$B$4:$AF$4,0))</f>
        <v>22.5</v>
      </c>
      <c r="U90" s="45">
        <f>+INDEX(REC_PRICE_FCST!$B$4:$AF$22,MATCH(REC_SALES_FCST!$C90,REC_PRICE_FCST!$B$4:$B$22,0),MATCH(REC_SALES_FCST!U$4,REC_PRICE_FCST!$B$4:$AF$4,0))</f>
        <v>22.5</v>
      </c>
      <c r="V90" s="45">
        <f>+INDEX(REC_PRICE_FCST!$B$4:$AF$22,MATCH(REC_SALES_FCST!$C90,REC_PRICE_FCST!$B$4:$B$22,0),MATCH(REC_SALES_FCST!V$4,REC_PRICE_FCST!$B$4:$AF$4,0))</f>
        <v>22.5</v>
      </c>
      <c r="W90" s="45">
        <f>+INDEX(REC_PRICE_FCST!$B$4:$AF$22,MATCH(REC_SALES_FCST!$C90,REC_PRICE_FCST!$B$4:$B$22,0),MATCH(REC_SALES_FCST!W$4,REC_PRICE_FCST!$B$4:$AF$4,0))</f>
        <v>22.5</v>
      </c>
      <c r="X90" s="45">
        <f>+INDEX(REC_PRICE_FCST!$B$4:$AF$22,MATCH(REC_SALES_FCST!$C90,REC_PRICE_FCST!$B$4:$B$22,0),MATCH(REC_SALES_FCST!X$4,REC_PRICE_FCST!$B$4:$AF$4,0))</f>
        <v>22.5</v>
      </c>
      <c r="Y90" s="45">
        <f>+INDEX(REC_PRICE_FCST!$B$4:$AF$22,MATCH(REC_SALES_FCST!$C90,REC_PRICE_FCST!$B$4:$B$22,0),MATCH(REC_SALES_FCST!Y$4,REC_PRICE_FCST!$B$4:$AF$4,0))</f>
        <v>22.5</v>
      </c>
      <c r="Z90" s="45">
        <f>+INDEX(REC_PRICE_FCST!$B$4:$AF$22,MATCH(REC_SALES_FCST!$C90,REC_PRICE_FCST!$B$4:$B$22,0),MATCH(REC_SALES_FCST!Z$4,REC_PRICE_FCST!$B$4:$AF$4,0))</f>
        <v>22.5</v>
      </c>
      <c r="AA90" s="45">
        <f>+INDEX(REC_PRICE_FCST!$B$4:$AF$22,MATCH(REC_SALES_FCST!$C90,REC_PRICE_FCST!$B$4:$B$22,0),MATCH(REC_SALES_FCST!AA$4,REC_PRICE_FCST!$B$4:$AF$4,0))</f>
        <v>22.5</v>
      </c>
      <c r="AB90" s="45">
        <f>+INDEX(REC_PRICE_FCST!$B$4:$AF$22,MATCH(REC_SALES_FCST!$C90,REC_PRICE_FCST!$B$4:$B$22,0),MATCH(REC_SALES_FCST!AB$4,REC_PRICE_FCST!$B$4:$AF$4,0))</f>
        <v>20</v>
      </c>
      <c r="AC90" s="45">
        <f>+INDEX(REC_PRICE_FCST!$B$4:$AF$22,MATCH(REC_SALES_FCST!$C90,REC_PRICE_FCST!$B$4:$B$22,0),MATCH(REC_SALES_FCST!AC$4,REC_PRICE_FCST!$B$4:$AF$4,0))</f>
        <v>20</v>
      </c>
      <c r="AD90" s="45">
        <f>+INDEX(REC_PRICE_FCST!$B$4:$AF$22,MATCH(REC_SALES_FCST!$C90,REC_PRICE_FCST!$B$4:$B$22,0),MATCH(REC_SALES_FCST!AD$4,REC_PRICE_FCST!$B$4:$AF$4,0))</f>
        <v>20</v>
      </c>
      <c r="AE90" s="45">
        <f>+INDEX(REC_PRICE_FCST!$B$4:$AF$22,MATCH(REC_SALES_FCST!$C90,REC_PRICE_FCST!$B$4:$B$22,0),MATCH(REC_SALES_FCST!AE$4,REC_PRICE_FCST!$B$4:$AF$4,0))</f>
        <v>20</v>
      </c>
      <c r="AF90" s="45">
        <f>+INDEX(REC_PRICE_FCST!$B$4:$AF$22,MATCH(REC_SALES_FCST!$C90,REC_PRICE_FCST!$B$4:$B$22,0),MATCH(REC_SALES_FCST!AF$4,REC_PRICE_FCST!$B$4:$AF$4,0))</f>
        <v>20</v>
      </c>
      <c r="AG90" s="45">
        <f>+INDEX(REC_PRICE_FCST!$B$4:$AF$22,MATCH(REC_SALES_FCST!$C90,REC_PRICE_FCST!$B$4:$B$22,0),MATCH(REC_SALES_FCST!AG$4,REC_PRICE_FCST!$B$4:$AF$4,0))</f>
        <v>20</v>
      </c>
      <c r="AH90" s="45">
        <f>+INDEX(REC_PRICE_FCST!$B$4:$AF$22,MATCH(REC_SALES_FCST!$C90,REC_PRICE_FCST!$B$4:$B$22,0),MATCH(REC_SALES_FCST!AH$4,REC_PRICE_FCST!$B$4:$AF$4,0))</f>
        <v>20</v>
      </c>
      <c r="AI90" s="45">
        <f>+INDEX(REC_PRICE_FCST!$B$4:$AF$22,MATCH(REC_SALES_FCST!$C90,REC_PRICE_FCST!$B$4:$B$22,0),MATCH(REC_SALES_FCST!AI$4,REC_PRICE_FCST!$B$4:$AF$4,0))</f>
        <v>20</v>
      </c>
      <c r="AJ90" s="45">
        <f>+INDEX(REC_PRICE_FCST!$B$4:$AF$22,MATCH(REC_SALES_FCST!$C90,REC_PRICE_FCST!$B$4:$B$22,0),MATCH(REC_SALES_FCST!AJ$4,REC_PRICE_FCST!$B$4:$AF$4,0))</f>
        <v>20</v>
      </c>
      <c r="AK90" s="45">
        <f>+INDEX(REC_PRICE_FCST!$B$4:$AF$22,MATCH(REC_SALES_FCST!$C90,REC_PRICE_FCST!$B$4:$B$22,0),MATCH(REC_SALES_FCST!AK$4,REC_PRICE_FCST!$B$4:$AF$4,0))</f>
        <v>20</v>
      </c>
      <c r="AL90" s="45">
        <f>+INDEX(REC_PRICE_FCST!$B$4:$AF$22,MATCH(REC_SALES_FCST!$C90,REC_PRICE_FCST!$B$4:$B$22,0),MATCH(REC_SALES_FCST!AL$4,REC_PRICE_FCST!$B$4:$AF$4,0))</f>
        <v>20</v>
      </c>
      <c r="AM90" s="45">
        <f>+INDEX(REC_PRICE_FCST!$B$4:$AF$22,MATCH(REC_SALES_FCST!$C90,REC_PRICE_FCST!$B$4:$B$22,0),MATCH(REC_SALES_FCST!AM$4,REC_PRICE_FCST!$B$4:$AF$4,0))</f>
        <v>20</v>
      </c>
      <c r="AN90" s="45">
        <f>+INDEX(REC_PRICE_FCST!$B$4:$AF$22,MATCH(REC_SALES_FCST!$C90,REC_PRICE_FCST!$B$4:$B$22,0),MATCH(REC_SALES_FCST!AN$4,REC_PRICE_FCST!$B$4:$AF$4,0))</f>
        <v>17.5</v>
      </c>
      <c r="AO90" s="45">
        <f>+INDEX(REC_PRICE_FCST!$B$4:$AF$22,MATCH(REC_SALES_FCST!$C90,REC_PRICE_FCST!$B$4:$B$22,0),MATCH(REC_SALES_FCST!AO$4,REC_PRICE_FCST!$B$4:$AF$4,0))</f>
        <v>17.5</v>
      </c>
      <c r="AP90" s="45">
        <f>+INDEX(REC_PRICE_FCST!$B$4:$AF$22,MATCH(REC_SALES_FCST!$C90,REC_PRICE_FCST!$B$4:$B$22,0),MATCH(REC_SALES_FCST!AP$4,REC_PRICE_FCST!$B$4:$AF$4,0))</f>
        <v>17.5</v>
      </c>
      <c r="AQ90" s="45">
        <f>+INDEX(REC_PRICE_FCST!$B$4:$AF$22,MATCH(REC_SALES_FCST!$C90,REC_PRICE_FCST!$B$4:$B$22,0),MATCH(REC_SALES_FCST!AQ$4,REC_PRICE_FCST!$B$4:$AF$4,0))</f>
        <v>17.5</v>
      </c>
      <c r="AR90" s="45">
        <f>+INDEX(REC_PRICE_FCST!$B$4:$AF$22,MATCH(REC_SALES_FCST!$C90,REC_PRICE_FCST!$B$4:$B$22,0),MATCH(REC_SALES_FCST!AR$4,REC_PRICE_FCST!$B$4:$AF$4,0))</f>
        <v>17.5</v>
      </c>
      <c r="AS90" s="45">
        <f>+INDEX(REC_PRICE_FCST!$B$4:$AF$22,MATCH(REC_SALES_FCST!$C90,REC_PRICE_FCST!$B$4:$B$22,0),MATCH(REC_SALES_FCST!AS$4,REC_PRICE_FCST!$B$4:$AF$4,0))</f>
        <v>17.5</v>
      </c>
      <c r="AT90" s="45">
        <f>+INDEX(REC_PRICE_FCST!$B$4:$AF$22,MATCH(REC_SALES_FCST!$C90,REC_PRICE_FCST!$B$4:$B$22,0),MATCH(REC_SALES_FCST!AT$4,REC_PRICE_FCST!$B$4:$AF$4,0))</f>
        <v>17.5</v>
      </c>
      <c r="AU90" s="45">
        <f>+INDEX(REC_PRICE_FCST!$B$4:$AF$22,MATCH(REC_SALES_FCST!$C90,REC_PRICE_FCST!$B$4:$B$22,0),MATCH(REC_SALES_FCST!AU$4,REC_PRICE_FCST!$B$4:$AF$4,0))</f>
        <v>17.5</v>
      </c>
      <c r="AV90" s="45">
        <f>+INDEX(REC_PRICE_FCST!$B$4:$AF$22,MATCH(REC_SALES_FCST!$C90,REC_PRICE_FCST!$B$4:$B$22,0),MATCH(REC_SALES_FCST!AV$4,REC_PRICE_FCST!$B$4:$AF$4,0))</f>
        <v>17.5</v>
      </c>
      <c r="AW90" s="45">
        <f>+INDEX(REC_PRICE_FCST!$B$4:$AF$22,MATCH(REC_SALES_FCST!$C90,REC_PRICE_FCST!$B$4:$B$22,0),MATCH(REC_SALES_FCST!AW$4,REC_PRICE_FCST!$B$4:$AF$4,0))</f>
        <v>17.5</v>
      </c>
      <c r="AX90" s="45">
        <f>+INDEX(REC_PRICE_FCST!$B$4:$AF$22,MATCH(REC_SALES_FCST!$C90,REC_PRICE_FCST!$B$4:$B$22,0),MATCH(REC_SALES_FCST!AX$4,REC_PRICE_FCST!$B$4:$AF$4,0))</f>
        <v>17.5</v>
      </c>
      <c r="AY90" s="45">
        <f>+INDEX(REC_PRICE_FCST!$B$4:$AF$22,MATCH(REC_SALES_FCST!$C90,REC_PRICE_FCST!$B$4:$B$22,0),MATCH(REC_SALES_FCST!AY$4,REC_PRICE_FCST!$B$4:$AF$4,0))</f>
        <v>17.5</v>
      </c>
      <c r="AZ90" s="45">
        <f>+INDEX(REC_PRICE_FCST!$B$4:$AF$22,MATCH(REC_SALES_FCST!$C90,REC_PRICE_FCST!$B$4:$B$22,0),MATCH(REC_SALES_FCST!AZ$4,REC_PRICE_FCST!$B$4:$AF$4,0))</f>
        <v>15</v>
      </c>
      <c r="BA90" s="45">
        <f>+INDEX(REC_PRICE_FCST!$B$4:$AF$22,MATCH(REC_SALES_FCST!$C90,REC_PRICE_FCST!$B$4:$B$22,0),MATCH(REC_SALES_FCST!BA$4,REC_PRICE_FCST!$B$4:$AF$4,0))</f>
        <v>15</v>
      </c>
      <c r="BB90" s="45">
        <f>+INDEX(REC_PRICE_FCST!$B$4:$AF$22,MATCH(REC_SALES_FCST!$C90,REC_PRICE_FCST!$B$4:$B$22,0),MATCH(REC_SALES_FCST!BB$4,REC_PRICE_FCST!$B$4:$AF$4,0))</f>
        <v>15</v>
      </c>
      <c r="BC90" s="45">
        <f>+INDEX(REC_PRICE_FCST!$B$4:$AF$22,MATCH(REC_SALES_FCST!$C90,REC_PRICE_FCST!$B$4:$B$22,0),MATCH(REC_SALES_FCST!BC$4,REC_PRICE_FCST!$B$4:$AF$4,0))</f>
        <v>15</v>
      </c>
      <c r="BD90" s="45">
        <f>+INDEX(REC_PRICE_FCST!$B$4:$AF$22,MATCH(REC_SALES_FCST!$C90,REC_PRICE_FCST!$B$4:$B$22,0),MATCH(REC_SALES_FCST!BD$4,REC_PRICE_FCST!$B$4:$AF$4,0))</f>
        <v>15</v>
      </c>
      <c r="BE90" s="45">
        <f>+INDEX(REC_PRICE_FCST!$B$4:$AF$22,MATCH(REC_SALES_FCST!$C90,REC_PRICE_FCST!$B$4:$B$22,0),MATCH(REC_SALES_FCST!BE$4,REC_PRICE_FCST!$B$4:$AF$4,0))</f>
        <v>15</v>
      </c>
      <c r="BF90" s="45">
        <f>+INDEX(REC_PRICE_FCST!$B$4:$AF$22,MATCH(REC_SALES_FCST!$C90,REC_PRICE_FCST!$B$4:$B$22,0),MATCH(REC_SALES_FCST!BF$4,REC_PRICE_FCST!$B$4:$AF$4,0))</f>
        <v>15</v>
      </c>
      <c r="BG90" s="45">
        <f>+INDEX(REC_PRICE_FCST!$B$4:$AF$22,MATCH(REC_SALES_FCST!$C90,REC_PRICE_FCST!$B$4:$B$22,0),MATCH(REC_SALES_FCST!BG$4,REC_PRICE_FCST!$B$4:$AF$4,0))</f>
        <v>15</v>
      </c>
      <c r="BH90" s="45">
        <f>+INDEX(REC_PRICE_FCST!$B$4:$AF$22,MATCH(REC_SALES_FCST!$C90,REC_PRICE_FCST!$B$4:$B$22,0),MATCH(REC_SALES_FCST!BH$4,REC_PRICE_FCST!$B$4:$AF$4,0))</f>
        <v>15</v>
      </c>
      <c r="BI90" s="45">
        <f>+INDEX(REC_PRICE_FCST!$B$4:$AF$22,MATCH(REC_SALES_FCST!$C90,REC_PRICE_FCST!$B$4:$B$22,0),MATCH(REC_SALES_FCST!BI$4,REC_PRICE_FCST!$B$4:$AF$4,0))</f>
        <v>15</v>
      </c>
      <c r="BJ90" s="45">
        <f>+INDEX(REC_PRICE_FCST!$B$4:$AF$22,MATCH(REC_SALES_FCST!$C90,REC_PRICE_FCST!$B$4:$B$22,0),MATCH(REC_SALES_FCST!BJ$4,REC_PRICE_FCST!$B$4:$AF$4,0))</f>
        <v>15</v>
      </c>
      <c r="BK90" s="45">
        <f>+INDEX(REC_PRICE_FCST!$B$4:$AF$22,MATCH(REC_SALES_FCST!$C90,REC_PRICE_FCST!$B$4:$B$22,0),MATCH(REC_SALES_FCST!BK$4,REC_PRICE_FCST!$B$4:$AF$4,0))</f>
        <v>15</v>
      </c>
      <c r="BL90" s="45">
        <f>+INDEX(REC_PRICE_FCST!$B$4:$AF$22,MATCH(REC_SALES_FCST!$C90,REC_PRICE_FCST!$B$4:$B$22,0),MATCH(REC_SALES_FCST!BL$4,REC_PRICE_FCST!$B$4:$AF$4,0))</f>
        <v>15.450000000000001</v>
      </c>
      <c r="BM90" s="45">
        <f>+INDEX(REC_PRICE_FCST!$B$4:$AF$22,MATCH(REC_SALES_FCST!$C90,REC_PRICE_FCST!$B$4:$B$22,0),MATCH(REC_SALES_FCST!BM$4,REC_PRICE_FCST!$B$4:$AF$4,0))</f>
        <v>15.450000000000001</v>
      </c>
      <c r="BN90" s="45">
        <f>+INDEX(REC_PRICE_FCST!$B$4:$AF$22,MATCH(REC_SALES_FCST!$C90,REC_PRICE_FCST!$B$4:$B$22,0),MATCH(REC_SALES_FCST!BN$4,REC_PRICE_FCST!$B$4:$AF$4,0))</f>
        <v>15.450000000000001</v>
      </c>
      <c r="BO90" s="45">
        <f>+INDEX(REC_PRICE_FCST!$B$4:$AF$22,MATCH(REC_SALES_FCST!$C90,REC_PRICE_FCST!$B$4:$B$22,0),MATCH(REC_SALES_FCST!BO$4,REC_PRICE_FCST!$B$4:$AF$4,0))</f>
        <v>15.450000000000001</v>
      </c>
      <c r="BP90" s="45">
        <f>+INDEX(REC_PRICE_FCST!$B$4:$AF$22,MATCH(REC_SALES_FCST!$C90,REC_PRICE_FCST!$B$4:$B$22,0),MATCH(REC_SALES_FCST!BP$4,REC_PRICE_FCST!$B$4:$AF$4,0))</f>
        <v>15.450000000000001</v>
      </c>
      <c r="BQ90" s="45">
        <f>+INDEX(REC_PRICE_FCST!$B$4:$AF$22,MATCH(REC_SALES_FCST!$C90,REC_PRICE_FCST!$B$4:$B$22,0),MATCH(REC_SALES_FCST!BQ$4,REC_PRICE_FCST!$B$4:$AF$4,0))</f>
        <v>15.450000000000001</v>
      </c>
      <c r="BR90" s="45">
        <f>+INDEX(REC_PRICE_FCST!$B$4:$AF$22,MATCH(REC_SALES_FCST!$C90,REC_PRICE_FCST!$B$4:$B$22,0),MATCH(REC_SALES_FCST!BR$4,REC_PRICE_FCST!$B$4:$AF$4,0))</f>
        <v>15.450000000000001</v>
      </c>
      <c r="BS90" s="45">
        <f>+INDEX(REC_PRICE_FCST!$B$4:$AF$22,MATCH(REC_SALES_FCST!$C90,REC_PRICE_FCST!$B$4:$B$22,0),MATCH(REC_SALES_FCST!BS$4,REC_PRICE_FCST!$B$4:$AF$4,0))</f>
        <v>15.450000000000001</v>
      </c>
      <c r="BT90" s="45">
        <f>+INDEX(REC_PRICE_FCST!$B$4:$AF$22,MATCH(REC_SALES_FCST!$C90,REC_PRICE_FCST!$B$4:$B$22,0),MATCH(REC_SALES_FCST!BT$4,REC_PRICE_FCST!$B$4:$AF$4,0))</f>
        <v>15.450000000000001</v>
      </c>
      <c r="BU90" s="45">
        <f>+INDEX(REC_PRICE_FCST!$B$4:$AF$22,MATCH(REC_SALES_FCST!$C90,REC_PRICE_FCST!$B$4:$B$22,0),MATCH(REC_SALES_FCST!BU$4,REC_PRICE_FCST!$B$4:$AF$4,0))</f>
        <v>15.450000000000001</v>
      </c>
      <c r="BV90" s="45">
        <f>+INDEX(REC_PRICE_FCST!$B$4:$AF$22,MATCH(REC_SALES_FCST!$C90,REC_PRICE_FCST!$B$4:$B$22,0),MATCH(REC_SALES_FCST!BV$4,REC_PRICE_FCST!$B$4:$AF$4,0))</f>
        <v>15.450000000000001</v>
      </c>
      <c r="BW90" s="45">
        <f>+INDEX(REC_PRICE_FCST!$B$4:$AF$22,MATCH(REC_SALES_FCST!$C90,REC_PRICE_FCST!$B$4:$B$22,0),MATCH(REC_SALES_FCST!BW$4,REC_PRICE_FCST!$B$4:$AF$4,0))</f>
        <v>15.450000000000001</v>
      </c>
      <c r="BX90" s="45">
        <f>+INDEX(REC_PRICE_FCST!$B$4:$AF$22,MATCH(REC_SALES_FCST!$C90,REC_PRICE_FCST!$B$4:$B$22,0),MATCH(REC_SALES_FCST!BX$4,REC_PRICE_FCST!$B$4:$AF$4,0))</f>
        <v>15.913500000000001</v>
      </c>
      <c r="BY90" s="45">
        <f>+INDEX(REC_PRICE_FCST!$B$4:$AF$22,MATCH(REC_SALES_FCST!$C90,REC_PRICE_FCST!$B$4:$B$22,0),MATCH(REC_SALES_FCST!BY$4,REC_PRICE_FCST!$B$4:$AF$4,0))</f>
        <v>15.913500000000001</v>
      </c>
      <c r="BZ90" s="45">
        <f>+INDEX(REC_PRICE_FCST!$B$4:$AF$22,MATCH(REC_SALES_FCST!$C90,REC_PRICE_FCST!$B$4:$B$22,0),MATCH(REC_SALES_FCST!BZ$4,REC_PRICE_FCST!$B$4:$AF$4,0))</f>
        <v>15.913500000000001</v>
      </c>
      <c r="CA90" s="45">
        <f>+INDEX(REC_PRICE_FCST!$B$4:$AF$22,MATCH(REC_SALES_FCST!$C90,REC_PRICE_FCST!$B$4:$B$22,0),MATCH(REC_SALES_FCST!CA$4,REC_PRICE_FCST!$B$4:$AF$4,0))</f>
        <v>15.913500000000001</v>
      </c>
      <c r="CB90" s="45">
        <f>+INDEX(REC_PRICE_FCST!$B$4:$AF$22,MATCH(REC_SALES_FCST!$C90,REC_PRICE_FCST!$B$4:$B$22,0),MATCH(REC_SALES_FCST!CB$4,REC_PRICE_FCST!$B$4:$AF$4,0))</f>
        <v>15.913500000000001</v>
      </c>
      <c r="CC90" s="45">
        <f>+INDEX(REC_PRICE_FCST!$B$4:$AF$22,MATCH(REC_SALES_FCST!$C90,REC_PRICE_FCST!$B$4:$B$22,0),MATCH(REC_SALES_FCST!CC$4,REC_PRICE_FCST!$B$4:$AF$4,0))</f>
        <v>15.913500000000001</v>
      </c>
      <c r="CD90" s="45">
        <f>+INDEX(REC_PRICE_FCST!$B$4:$AF$22,MATCH(REC_SALES_FCST!$C90,REC_PRICE_FCST!$B$4:$B$22,0),MATCH(REC_SALES_FCST!CD$4,REC_PRICE_FCST!$B$4:$AF$4,0))</f>
        <v>15.913500000000001</v>
      </c>
      <c r="CE90" s="45">
        <f>+INDEX(REC_PRICE_FCST!$B$4:$AF$22,MATCH(REC_SALES_FCST!$C90,REC_PRICE_FCST!$B$4:$B$22,0),MATCH(REC_SALES_FCST!CE$4,REC_PRICE_FCST!$B$4:$AF$4,0))</f>
        <v>15.913500000000001</v>
      </c>
      <c r="CF90" s="45">
        <f>+INDEX(REC_PRICE_FCST!$B$4:$AF$22,MATCH(REC_SALES_FCST!$C90,REC_PRICE_FCST!$B$4:$B$22,0),MATCH(REC_SALES_FCST!CF$4,REC_PRICE_FCST!$B$4:$AF$4,0))</f>
        <v>15.913500000000001</v>
      </c>
      <c r="CG90" s="45">
        <f>+INDEX(REC_PRICE_FCST!$B$4:$AF$22,MATCH(REC_SALES_FCST!$C90,REC_PRICE_FCST!$B$4:$B$22,0),MATCH(REC_SALES_FCST!CG$4,REC_PRICE_FCST!$B$4:$AF$4,0))</f>
        <v>15.913500000000001</v>
      </c>
      <c r="CH90" s="45">
        <f>+INDEX(REC_PRICE_FCST!$B$4:$AF$22,MATCH(REC_SALES_FCST!$C90,REC_PRICE_FCST!$B$4:$B$22,0),MATCH(REC_SALES_FCST!CH$4,REC_PRICE_FCST!$B$4:$AF$4,0))</f>
        <v>15.913500000000001</v>
      </c>
      <c r="CI90" s="45">
        <f>+INDEX(REC_PRICE_FCST!$B$4:$AF$22,MATCH(REC_SALES_FCST!$C90,REC_PRICE_FCST!$B$4:$B$22,0),MATCH(REC_SALES_FCST!CI$4,REC_PRICE_FCST!$B$4:$AF$4,0))</f>
        <v>15.913500000000001</v>
      </c>
      <c r="CJ90" s="45">
        <f>+INDEX(REC_PRICE_FCST!$B$4:$AF$22,MATCH(REC_SALES_FCST!$C90,REC_PRICE_FCST!$B$4:$B$22,0),MATCH(REC_SALES_FCST!CJ$4,REC_PRICE_FCST!$B$4:$AF$4,0))</f>
        <v>16.390905</v>
      </c>
      <c r="CK90" s="45">
        <f>+INDEX(REC_PRICE_FCST!$B$4:$AF$22,MATCH(REC_SALES_FCST!$C90,REC_PRICE_FCST!$B$4:$B$22,0),MATCH(REC_SALES_FCST!CK$4,REC_PRICE_FCST!$B$4:$AF$4,0))</f>
        <v>16.390905</v>
      </c>
      <c r="CL90" s="45">
        <f>+INDEX(REC_PRICE_FCST!$B$4:$AF$22,MATCH(REC_SALES_FCST!$C90,REC_PRICE_FCST!$B$4:$B$22,0),MATCH(REC_SALES_FCST!CL$4,REC_PRICE_FCST!$B$4:$AF$4,0))</f>
        <v>16.390905</v>
      </c>
      <c r="CM90" s="45">
        <f>+INDEX(REC_PRICE_FCST!$B$4:$AF$22,MATCH(REC_SALES_FCST!$C90,REC_PRICE_FCST!$B$4:$B$22,0),MATCH(REC_SALES_FCST!CM$4,REC_PRICE_FCST!$B$4:$AF$4,0))</f>
        <v>16.390905</v>
      </c>
      <c r="CN90" s="45">
        <f>+INDEX(REC_PRICE_FCST!$B$4:$AF$22,MATCH(REC_SALES_FCST!$C90,REC_PRICE_FCST!$B$4:$B$22,0),MATCH(REC_SALES_FCST!CN$4,REC_PRICE_FCST!$B$4:$AF$4,0))</f>
        <v>16.390905</v>
      </c>
      <c r="CO90" s="45">
        <f>+INDEX(REC_PRICE_FCST!$B$4:$AF$22,MATCH(REC_SALES_FCST!$C90,REC_PRICE_FCST!$B$4:$B$22,0),MATCH(REC_SALES_FCST!CO$4,REC_PRICE_FCST!$B$4:$AF$4,0))</f>
        <v>16.390905</v>
      </c>
      <c r="CP90" s="45">
        <f>+INDEX(REC_PRICE_FCST!$B$4:$AF$22,MATCH(REC_SALES_FCST!$C90,REC_PRICE_FCST!$B$4:$B$22,0),MATCH(REC_SALES_FCST!CP$4,REC_PRICE_FCST!$B$4:$AF$4,0))</f>
        <v>16.390905</v>
      </c>
      <c r="CQ90" s="45">
        <f>+INDEX(REC_PRICE_FCST!$B$4:$AF$22,MATCH(REC_SALES_FCST!$C90,REC_PRICE_FCST!$B$4:$B$22,0),MATCH(REC_SALES_FCST!CQ$4,REC_PRICE_FCST!$B$4:$AF$4,0))</f>
        <v>16.390905</v>
      </c>
      <c r="CR90" s="45">
        <f>+INDEX(REC_PRICE_FCST!$B$4:$AF$22,MATCH(REC_SALES_FCST!$C90,REC_PRICE_FCST!$B$4:$B$22,0),MATCH(REC_SALES_FCST!CR$4,REC_PRICE_FCST!$B$4:$AF$4,0))</f>
        <v>16.390905</v>
      </c>
      <c r="CS90" s="45">
        <f>+INDEX(REC_PRICE_FCST!$B$4:$AF$22,MATCH(REC_SALES_FCST!$C90,REC_PRICE_FCST!$B$4:$B$22,0),MATCH(REC_SALES_FCST!CS$4,REC_PRICE_FCST!$B$4:$AF$4,0))</f>
        <v>16.390905</v>
      </c>
      <c r="CT90" s="45">
        <f>+INDEX(REC_PRICE_FCST!$B$4:$AF$22,MATCH(REC_SALES_FCST!$C90,REC_PRICE_FCST!$B$4:$B$22,0),MATCH(REC_SALES_FCST!CT$4,REC_PRICE_FCST!$B$4:$AF$4,0))</f>
        <v>16.390905</v>
      </c>
      <c r="CU90" s="45">
        <f>+INDEX(REC_PRICE_FCST!$B$4:$AF$22,MATCH(REC_SALES_FCST!$C90,REC_PRICE_FCST!$B$4:$B$22,0),MATCH(REC_SALES_FCST!CU$4,REC_PRICE_FCST!$B$4:$AF$4,0))</f>
        <v>16.390905</v>
      </c>
      <c r="CV90" s="45">
        <f>+INDEX(REC_PRICE_FCST!$B$4:$AF$22,MATCH(REC_SALES_FCST!$C90,REC_PRICE_FCST!$B$4:$B$22,0),MATCH(REC_SALES_FCST!CV$4,REC_PRICE_FCST!$B$4:$AF$4,0))</f>
        <v>16.882632149999999</v>
      </c>
      <c r="CW90" s="45">
        <f>+INDEX(REC_PRICE_FCST!$B$4:$AF$22,MATCH(REC_SALES_FCST!$C90,REC_PRICE_FCST!$B$4:$B$22,0),MATCH(REC_SALES_FCST!CW$4,REC_PRICE_FCST!$B$4:$AF$4,0))</f>
        <v>16.882632149999999</v>
      </c>
      <c r="CX90" s="45">
        <f>+INDEX(REC_PRICE_FCST!$B$4:$AF$22,MATCH(REC_SALES_FCST!$C90,REC_PRICE_FCST!$B$4:$B$22,0),MATCH(REC_SALES_FCST!CX$4,REC_PRICE_FCST!$B$4:$AF$4,0))</f>
        <v>16.882632149999999</v>
      </c>
      <c r="CY90" s="45">
        <f>+INDEX(REC_PRICE_FCST!$B$4:$AF$22,MATCH(REC_SALES_FCST!$C90,REC_PRICE_FCST!$B$4:$B$22,0),MATCH(REC_SALES_FCST!CY$4,REC_PRICE_FCST!$B$4:$AF$4,0))</f>
        <v>16.882632149999999</v>
      </c>
      <c r="CZ90" s="45">
        <f>+INDEX(REC_PRICE_FCST!$B$4:$AF$22,MATCH(REC_SALES_FCST!$C90,REC_PRICE_FCST!$B$4:$B$22,0),MATCH(REC_SALES_FCST!CZ$4,REC_PRICE_FCST!$B$4:$AF$4,0))</f>
        <v>16.882632149999999</v>
      </c>
      <c r="DA90" s="45">
        <f>+INDEX(REC_PRICE_FCST!$B$4:$AF$22,MATCH(REC_SALES_FCST!$C90,REC_PRICE_FCST!$B$4:$B$22,0),MATCH(REC_SALES_FCST!DA$4,REC_PRICE_FCST!$B$4:$AF$4,0))</f>
        <v>16.882632149999999</v>
      </c>
      <c r="DB90" s="45">
        <f>+INDEX(REC_PRICE_FCST!$B$4:$AF$22,MATCH(REC_SALES_FCST!$C90,REC_PRICE_FCST!$B$4:$B$22,0),MATCH(REC_SALES_FCST!DB$4,REC_PRICE_FCST!$B$4:$AF$4,0))</f>
        <v>16.882632149999999</v>
      </c>
      <c r="DC90" s="45">
        <f>+INDEX(REC_PRICE_FCST!$B$4:$AF$22,MATCH(REC_SALES_FCST!$C90,REC_PRICE_FCST!$B$4:$B$22,0),MATCH(REC_SALES_FCST!DC$4,REC_PRICE_FCST!$B$4:$AF$4,0))</f>
        <v>16.882632149999999</v>
      </c>
      <c r="DD90" s="45">
        <f>+INDEX(REC_PRICE_FCST!$B$4:$AF$22,MATCH(REC_SALES_FCST!$C90,REC_PRICE_FCST!$B$4:$B$22,0),MATCH(REC_SALES_FCST!DD$4,REC_PRICE_FCST!$B$4:$AF$4,0))</f>
        <v>16.882632149999999</v>
      </c>
      <c r="DE90" s="45">
        <f>+INDEX(REC_PRICE_FCST!$B$4:$AF$22,MATCH(REC_SALES_FCST!$C90,REC_PRICE_FCST!$B$4:$B$22,0),MATCH(REC_SALES_FCST!DE$4,REC_PRICE_FCST!$B$4:$AF$4,0))</f>
        <v>16.882632149999999</v>
      </c>
      <c r="DF90" s="45">
        <f>+INDEX(REC_PRICE_FCST!$B$4:$AF$22,MATCH(REC_SALES_FCST!$C90,REC_PRICE_FCST!$B$4:$B$22,0),MATCH(REC_SALES_FCST!DF$4,REC_PRICE_FCST!$B$4:$AF$4,0))</f>
        <v>16.882632149999999</v>
      </c>
      <c r="DG90" s="45">
        <f>+INDEX(REC_PRICE_FCST!$B$4:$AF$22,MATCH(REC_SALES_FCST!$C90,REC_PRICE_FCST!$B$4:$B$22,0),MATCH(REC_SALES_FCST!DG$4,REC_PRICE_FCST!$B$4:$AF$4,0))</f>
        <v>16.882632149999999</v>
      </c>
      <c r="DH90" s="45">
        <f>+INDEX(REC_PRICE_FCST!$B$4:$AF$22,MATCH(REC_SALES_FCST!$C90,REC_PRICE_FCST!$B$4:$B$22,0),MATCH(REC_SALES_FCST!DH$4,REC_PRICE_FCST!$B$4:$AF$4,0))</f>
        <v>17.3891111145</v>
      </c>
      <c r="DI90" s="45">
        <f>+INDEX(REC_PRICE_FCST!$B$4:$AF$22,MATCH(REC_SALES_FCST!$C90,REC_PRICE_FCST!$B$4:$B$22,0),MATCH(REC_SALES_FCST!DI$4,REC_PRICE_FCST!$B$4:$AF$4,0))</f>
        <v>17.3891111145</v>
      </c>
      <c r="DJ90" s="45">
        <f>+INDEX(REC_PRICE_FCST!$B$4:$AF$22,MATCH(REC_SALES_FCST!$C90,REC_PRICE_FCST!$B$4:$B$22,0),MATCH(REC_SALES_FCST!DJ$4,REC_PRICE_FCST!$B$4:$AF$4,0))</f>
        <v>17.3891111145</v>
      </c>
      <c r="DK90" s="45">
        <f>+INDEX(REC_PRICE_FCST!$B$4:$AF$22,MATCH(REC_SALES_FCST!$C90,REC_PRICE_FCST!$B$4:$B$22,0),MATCH(REC_SALES_FCST!DK$4,REC_PRICE_FCST!$B$4:$AF$4,0))</f>
        <v>17.3891111145</v>
      </c>
      <c r="DL90" s="45">
        <f>+INDEX(REC_PRICE_FCST!$B$4:$AF$22,MATCH(REC_SALES_FCST!$C90,REC_PRICE_FCST!$B$4:$B$22,0),MATCH(REC_SALES_FCST!DL$4,REC_PRICE_FCST!$B$4:$AF$4,0))</f>
        <v>17.3891111145</v>
      </c>
      <c r="DM90" s="45">
        <f>+INDEX(REC_PRICE_FCST!$B$4:$AF$22,MATCH(REC_SALES_FCST!$C90,REC_PRICE_FCST!$B$4:$B$22,0),MATCH(REC_SALES_FCST!DM$4,REC_PRICE_FCST!$B$4:$AF$4,0))</f>
        <v>17.3891111145</v>
      </c>
      <c r="DN90" s="45">
        <f>+INDEX(REC_PRICE_FCST!$B$4:$AF$22,MATCH(REC_SALES_FCST!$C90,REC_PRICE_FCST!$B$4:$B$22,0),MATCH(REC_SALES_FCST!DN$4,REC_PRICE_FCST!$B$4:$AF$4,0))</f>
        <v>17.3891111145</v>
      </c>
      <c r="DO90" s="45">
        <f>+INDEX(REC_PRICE_FCST!$B$4:$AF$22,MATCH(REC_SALES_FCST!$C90,REC_PRICE_FCST!$B$4:$B$22,0),MATCH(REC_SALES_FCST!DO$4,REC_PRICE_FCST!$B$4:$AF$4,0))</f>
        <v>17.3891111145</v>
      </c>
      <c r="DP90" s="45">
        <f>+INDEX(REC_PRICE_FCST!$B$4:$AF$22,MATCH(REC_SALES_FCST!$C90,REC_PRICE_FCST!$B$4:$B$22,0),MATCH(REC_SALES_FCST!DP$4,REC_PRICE_FCST!$B$4:$AF$4,0))</f>
        <v>17.3891111145</v>
      </c>
      <c r="DQ90" s="45">
        <f>+INDEX(REC_PRICE_FCST!$B$4:$AF$22,MATCH(REC_SALES_FCST!$C90,REC_PRICE_FCST!$B$4:$B$22,0),MATCH(REC_SALES_FCST!DQ$4,REC_PRICE_FCST!$B$4:$AF$4,0))</f>
        <v>17.3891111145</v>
      </c>
      <c r="DR90" s="45">
        <f>+INDEX(REC_PRICE_FCST!$B$4:$AF$22,MATCH(REC_SALES_FCST!$C90,REC_PRICE_FCST!$B$4:$B$22,0),MATCH(REC_SALES_FCST!DR$4,REC_PRICE_FCST!$B$4:$AF$4,0))</f>
        <v>17.3891111145</v>
      </c>
      <c r="DS90" s="45">
        <f>+INDEX(REC_PRICE_FCST!$B$4:$AF$22,MATCH(REC_SALES_FCST!$C90,REC_PRICE_FCST!$B$4:$B$22,0),MATCH(REC_SALES_FCST!DS$4,REC_PRICE_FCST!$B$4:$AF$4,0))</f>
        <v>17.3891111145</v>
      </c>
      <c r="DT90" s="45">
        <f>+INDEX(REC_PRICE_FCST!$B$4:$AF$22,MATCH(REC_SALES_FCST!$C90,REC_PRICE_FCST!$B$4:$B$22,0),MATCH(REC_SALES_FCST!DT$4,REC_PRICE_FCST!$B$4:$AF$4,0))</f>
        <v>17.910784447935001</v>
      </c>
      <c r="DU90" s="45">
        <f>+INDEX(REC_PRICE_FCST!$B$4:$AF$22,MATCH(REC_SALES_FCST!$C90,REC_PRICE_FCST!$B$4:$B$22,0),MATCH(REC_SALES_FCST!DU$4,REC_PRICE_FCST!$B$4:$AF$4,0))</f>
        <v>17.910784447935001</v>
      </c>
      <c r="DV90" s="45">
        <f>+INDEX(REC_PRICE_FCST!$B$4:$AF$22,MATCH(REC_SALES_FCST!$C90,REC_PRICE_FCST!$B$4:$B$22,0),MATCH(REC_SALES_FCST!DV$4,REC_PRICE_FCST!$B$4:$AF$4,0))</f>
        <v>17.910784447935001</v>
      </c>
      <c r="DW90" s="45">
        <f>+INDEX(REC_PRICE_FCST!$B$4:$AF$22,MATCH(REC_SALES_FCST!$C90,REC_PRICE_FCST!$B$4:$B$22,0),MATCH(REC_SALES_FCST!DW$4,REC_PRICE_FCST!$B$4:$AF$4,0))</f>
        <v>17.910784447935001</v>
      </c>
      <c r="DX90" s="45">
        <f>+INDEX(REC_PRICE_FCST!$B$4:$AF$22,MATCH(REC_SALES_FCST!$C90,REC_PRICE_FCST!$B$4:$B$22,0),MATCH(REC_SALES_FCST!DX$4,REC_PRICE_FCST!$B$4:$AF$4,0))</f>
        <v>17.910784447935001</v>
      </c>
      <c r="DY90" s="45">
        <f>+INDEX(REC_PRICE_FCST!$B$4:$AF$22,MATCH(REC_SALES_FCST!$C90,REC_PRICE_FCST!$B$4:$B$22,0),MATCH(REC_SALES_FCST!DY$4,REC_PRICE_FCST!$B$4:$AF$4,0))</f>
        <v>17.910784447935001</v>
      </c>
      <c r="DZ90" s="45">
        <f>+INDEX(REC_PRICE_FCST!$B$4:$AF$22,MATCH(REC_SALES_FCST!$C90,REC_PRICE_FCST!$B$4:$B$22,0),MATCH(REC_SALES_FCST!DZ$4,REC_PRICE_FCST!$B$4:$AF$4,0))</f>
        <v>17.910784447935001</v>
      </c>
      <c r="EA90" s="45">
        <f>+INDEX(REC_PRICE_FCST!$B$4:$AF$22,MATCH(REC_SALES_FCST!$C90,REC_PRICE_FCST!$B$4:$B$22,0),MATCH(REC_SALES_FCST!EA$4,REC_PRICE_FCST!$B$4:$AF$4,0))</f>
        <v>17.910784447935001</v>
      </c>
      <c r="EB90" s="45">
        <f>+INDEX(REC_PRICE_FCST!$B$4:$AF$22,MATCH(REC_SALES_FCST!$C90,REC_PRICE_FCST!$B$4:$B$22,0),MATCH(REC_SALES_FCST!EB$4,REC_PRICE_FCST!$B$4:$AF$4,0))</f>
        <v>17.910784447935001</v>
      </c>
      <c r="EC90" s="45">
        <f>+INDEX(REC_PRICE_FCST!$B$4:$AF$22,MATCH(REC_SALES_FCST!$C90,REC_PRICE_FCST!$B$4:$B$22,0),MATCH(REC_SALES_FCST!EC$4,REC_PRICE_FCST!$B$4:$AF$4,0))</f>
        <v>17.910784447935001</v>
      </c>
      <c r="ED90" s="45">
        <f>+INDEX(REC_PRICE_FCST!$B$4:$AF$22,MATCH(REC_SALES_FCST!$C90,REC_PRICE_FCST!$B$4:$B$22,0),MATCH(REC_SALES_FCST!ED$4,REC_PRICE_FCST!$B$4:$AF$4,0))</f>
        <v>17.910784447935001</v>
      </c>
      <c r="EE90" s="45">
        <f>+INDEX(REC_PRICE_FCST!$B$4:$AF$22,MATCH(REC_SALES_FCST!$C90,REC_PRICE_FCST!$B$4:$B$22,0),MATCH(REC_SALES_FCST!EE$4,REC_PRICE_FCST!$B$4:$AF$4,0))</f>
        <v>17.910784447935001</v>
      </c>
      <c r="EF90" s="45">
        <f>+INDEX(REC_PRICE_FCST!$B$4:$AF$22,MATCH(REC_SALES_FCST!$C90,REC_PRICE_FCST!$B$4:$B$22,0),MATCH(REC_SALES_FCST!EF$4,REC_PRICE_FCST!$B$4:$AF$4,0))</f>
        <v>18.448107981373052</v>
      </c>
      <c r="EG90" s="45">
        <f>+INDEX(REC_PRICE_FCST!$B$4:$AF$22,MATCH(REC_SALES_FCST!$C90,REC_PRICE_FCST!$B$4:$B$22,0),MATCH(REC_SALES_FCST!EG$4,REC_PRICE_FCST!$B$4:$AF$4,0))</f>
        <v>18.448107981373052</v>
      </c>
      <c r="EH90" s="45">
        <f>+INDEX(REC_PRICE_FCST!$B$4:$AF$22,MATCH(REC_SALES_FCST!$C90,REC_PRICE_FCST!$B$4:$B$22,0),MATCH(REC_SALES_FCST!EH$4,REC_PRICE_FCST!$B$4:$AF$4,0))</f>
        <v>18.448107981373052</v>
      </c>
      <c r="EI90" s="45">
        <f>+INDEX(REC_PRICE_FCST!$B$4:$AF$22,MATCH(REC_SALES_FCST!$C90,REC_PRICE_FCST!$B$4:$B$22,0),MATCH(REC_SALES_FCST!EI$4,REC_PRICE_FCST!$B$4:$AF$4,0))</f>
        <v>18.448107981373052</v>
      </c>
      <c r="EJ90" s="45">
        <f>+INDEX(REC_PRICE_FCST!$B$4:$AF$22,MATCH(REC_SALES_FCST!$C90,REC_PRICE_FCST!$B$4:$B$22,0),MATCH(REC_SALES_FCST!EJ$4,REC_PRICE_FCST!$B$4:$AF$4,0))</f>
        <v>18.448107981373052</v>
      </c>
      <c r="EK90" s="45">
        <f>+INDEX(REC_PRICE_FCST!$B$4:$AF$22,MATCH(REC_SALES_FCST!$C90,REC_PRICE_FCST!$B$4:$B$22,0),MATCH(REC_SALES_FCST!EK$4,REC_PRICE_FCST!$B$4:$AF$4,0))</f>
        <v>18.448107981373052</v>
      </c>
      <c r="EL90" s="45">
        <f>+INDEX(REC_PRICE_FCST!$B$4:$AF$22,MATCH(REC_SALES_FCST!$C90,REC_PRICE_FCST!$B$4:$B$22,0),MATCH(REC_SALES_FCST!EL$4,REC_PRICE_FCST!$B$4:$AF$4,0))</f>
        <v>18.448107981373052</v>
      </c>
      <c r="EM90" s="45">
        <f>+INDEX(REC_PRICE_FCST!$B$4:$AF$22,MATCH(REC_SALES_FCST!$C90,REC_PRICE_FCST!$B$4:$B$22,0),MATCH(REC_SALES_FCST!EM$4,REC_PRICE_FCST!$B$4:$AF$4,0))</f>
        <v>18.448107981373052</v>
      </c>
      <c r="EN90" s="45">
        <f>+INDEX(REC_PRICE_FCST!$B$4:$AF$22,MATCH(REC_SALES_FCST!$C90,REC_PRICE_FCST!$B$4:$B$22,0),MATCH(REC_SALES_FCST!EN$4,REC_PRICE_FCST!$B$4:$AF$4,0))</f>
        <v>18.448107981373052</v>
      </c>
      <c r="EO90" s="45">
        <f>+INDEX(REC_PRICE_FCST!$B$4:$AF$22,MATCH(REC_SALES_FCST!$C90,REC_PRICE_FCST!$B$4:$B$22,0),MATCH(REC_SALES_FCST!EO$4,REC_PRICE_FCST!$B$4:$AF$4,0))</f>
        <v>18.448107981373052</v>
      </c>
      <c r="EP90" s="45">
        <f>+INDEX(REC_PRICE_FCST!$B$4:$AF$22,MATCH(REC_SALES_FCST!$C90,REC_PRICE_FCST!$B$4:$B$22,0),MATCH(REC_SALES_FCST!EP$4,REC_PRICE_FCST!$B$4:$AF$4,0))</f>
        <v>18.448107981373052</v>
      </c>
      <c r="EQ90" s="45">
        <f>+INDEX(REC_PRICE_FCST!$B$4:$AF$22,MATCH(REC_SALES_FCST!$C90,REC_PRICE_FCST!$B$4:$B$22,0),MATCH(REC_SALES_FCST!EQ$4,REC_PRICE_FCST!$B$4:$AF$4,0))</f>
        <v>18.448107981373052</v>
      </c>
      <c r="ER90" s="45">
        <f>+INDEX(REC_PRICE_FCST!$B$4:$AF$22,MATCH(REC_SALES_FCST!$C90,REC_PRICE_FCST!$B$4:$B$22,0),MATCH(REC_SALES_FCST!ER$4,REC_PRICE_FCST!$B$4:$AF$4,0))</f>
        <v>19.001551220814246</v>
      </c>
      <c r="ES90" s="45">
        <f>+INDEX(REC_PRICE_FCST!$B$4:$AF$22,MATCH(REC_SALES_FCST!$C90,REC_PRICE_FCST!$B$4:$B$22,0),MATCH(REC_SALES_FCST!ES$4,REC_PRICE_FCST!$B$4:$AF$4,0))</f>
        <v>19.001551220814246</v>
      </c>
      <c r="ET90" s="45">
        <f>+INDEX(REC_PRICE_FCST!$B$4:$AF$22,MATCH(REC_SALES_FCST!$C90,REC_PRICE_FCST!$B$4:$B$22,0),MATCH(REC_SALES_FCST!ET$4,REC_PRICE_FCST!$B$4:$AF$4,0))</f>
        <v>19.001551220814246</v>
      </c>
      <c r="EU90" s="45">
        <f>+INDEX(REC_PRICE_FCST!$B$4:$AF$22,MATCH(REC_SALES_FCST!$C90,REC_PRICE_FCST!$B$4:$B$22,0),MATCH(REC_SALES_FCST!EU$4,REC_PRICE_FCST!$B$4:$AF$4,0))</f>
        <v>19.001551220814246</v>
      </c>
      <c r="EV90" s="45">
        <f>+INDEX(REC_PRICE_FCST!$B$4:$AF$22,MATCH(REC_SALES_FCST!$C90,REC_PRICE_FCST!$B$4:$B$22,0),MATCH(REC_SALES_FCST!EV$4,REC_PRICE_FCST!$B$4:$AF$4,0))</f>
        <v>19.001551220814246</v>
      </c>
      <c r="EW90" s="45">
        <f>+INDEX(REC_PRICE_FCST!$B$4:$AF$22,MATCH(REC_SALES_FCST!$C90,REC_PRICE_FCST!$B$4:$B$22,0),MATCH(REC_SALES_FCST!EW$4,REC_PRICE_FCST!$B$4:$AF$4,0))</f>
        <v>19.001551220814246</v>
      </c>
      <c r="EX90" s="45">
        <f>+INDEX(REC_PRICE_FCST!$B$4:$AF$22,MATCH(REC_SALES_FCST!$C90,REC_PRICE_FCST!$B$4:$B$22,0),MATCH(REC_SALES_FCST!EX$4,REC_PRICE_FCST!$B$4:$AF$4,0))</f>
        <v>19.001551220814246</v>
      </c>
      <c r="EY90" s="45">
        <f>+INDEX(REC_PRICE_FCST!$B$4:$AF$22,MATCH(REC_SALES_FCST!$C90,REC_PRICE_FCST!$B$4:$B$22,0),MATCH(REC_SALES_FCST!EY$4,REC_PRICE_FCST!$B$4:$AF$4,0))</f>
        <v>19.001551220814246</v>
      </c>
      <c r="EZ90" s="45">
        <f>+INDEX(REC_PRICE_FCST!$B$4:$AF$22,MATCH(REC_SALES_FCST!$C90,REC_PRICE_FCST!$B$4:$B$22,0),MATCH(REC_SALES_FCST!EZ$4,REC_PRICE_FCST!$B$4:$AF$4,0))</f>
        <v>19.001551220814246</v>
      </c>
      <c r="FA90" s="45">
        <f>+INDEX(REC_PRICE_FCST!$B$4:$AF$22,MATCH(REC_SALES_FCST!$C90,REC_PRICE_FCST!$B$4:$B$22,0),MATCH(REC_SALES_FCST!FA$4,REC_PRICE_FCST!$B$4:$AF$4,0))</f>
        <v>19.001551220814246</v>
      </c>
      <c r="FB90" s="45">
        <f>+INDEX(REC_PRICE_FCST!$B$4:$AF$22,MATCH(REC_SALES_FCST!$C90,REC_PRICE_FCST!$B$4:$B$22,0),MATCH(REC_SALES_FCST!FB$4,REC_PRICE_FCST!$B$4:$AF$4,0))</f>
        <v>19.001551220814246</v>
      </c>
      <c r="FC90" s="45">
        <f>+INDEX(REC_PRICE_FCST!$B$4:$AF$22,MATCH(REC_SALES_FCST!$C90,REC_PRICE_FCST!$B$4:$B$22,0),MATCH(REC_SALES_FCST!FC$4,REC_PRICE_FCST!$B$4:$AF$4,0))</f>
        <v>19.001551220814246</v>
      </c>
      <c r="FD90" s="45">
        <f>+INDEX(REC_PRICE_FCST!$B$4:$AF$22,MATCH(REC_SALES_FCST!$C90,REC_PRICE_FCST!$B$4:$B$22,0),MATCH(REC_SALES_FCST!FD$4,REC_PRICE_FCST!$B$4:$AF$4,0))</f>
        <v>19.571597757438674</v>
      </c>
      <c r="FE90" s="45">
        <f>+INDEX(REC_PRICE_FCST!$B$4:$AF$22,MATCH(REC_SALES_FCST!$C90,REC_PRICE_FCST!$B$4:$B$22,0),MATCH(REC_SALES_FCST!FE$4,REC_PRICE_FCST!$B$4:$AF$4,0))</f>
        <v>19.571597757438674</v>
      </c>
      <c r="FF90" s="45">
        <f>+INDEX(REC_PRICE_FCST!$B$4:$AF$22,MATCH(REC_SALES_FCST!$C90,REC_PRICE_FCST!$B$4:$B$22,0),MATCH(REC_SALES_FCST!FF$4,REC_PRICE_FCST!$B$4:$AF$4,0))</f>
        <v>19.571597757438674</v>
      </c>
      <c r="FG90" s="45">
        <f>+INDEX(REC_PRICE_FCST!$B$4:$AF$22,MATCH(REC_SALES_FCST!$C90,REC_PRICE_FCST!$B$4:$B$22,0),MATCH(REC_SALES_FCST!FG$4,REC_PRICE_FCST!$B$4:$AF$4,0))</f>
        <v>19.571597757438674</v>
      </c>
      <c r="FH90" s="45">
        <f>+INDEX(REC_PRICE_FCST!$B$4:$AF$22,MATCH(REC_SALES_FCST!$C90,REC_PRICE_FCST!$B$4:$B$22,0),MATCH(REC_SALES_FCST!FH$4,REC_PRICE_FCST!$B$4:$AF$4,0))</f>
        <v>19.571597757438674</v>
      </c>
      <c r="FI90" s="45">
        <f>+INDEX(REC_PRICE_FCST!$B$4:$AF$22,MATCH(REC_SALES_FCST!$C90,REC_PRICE_FCST!$B$4:$B$22,0),MATCH(REC_SALES_FCST!FI$4,REC_PRICE_FCST!$B$4:$AF$4,0))</f>
        <v>19.571597757438674</v>
      </c>
      <c r="FJ90" s="45">
        <f>+INDEX(REC_PRICE_FCST!$B$4:$AF$22,MATCH(REC_SALES_FCST!$C90,REC_PRICE_FCST!$B$4:$B$22,0),MATCH(REC_SALES_FCST!FJ$4,REC_PRICE_FCST!$B$4:$AF$4,0))</f>
        <v>19.571597757438674</v>
      </c>
      <c r="FK90" s="45">
        <f>+INDEX(REC_PRICE_FCST!$B$4:$AF$22,MATCH(REC_SALES_FCST!$C90,REC_PRICE_FCST!$B$4:$B$22,0),MATCH(REC_SALES_FCST!FK$4,REC_PRICE_FCST!$B$4:$AF$4,0))</f>
        <v>19.571597757438674</v>
      </c>
      <c r="FL90" s="45">
        <f>+INDEX(REC_PRICE_FCST!$B$4:$AF$22,MATCH(REC_SALES_FCST!$C90,REC_PRICE_FCST!$B$4:$B$22,0),MATCH(REC_SALES_FCST!FL$4,REC_PRICE_FCST!$B$4:$AF$4,0))</f>
        <v>19.571597757438674</v>
      </c>
      <c r="FM90" s="45">
        <f>+INDEX(REC_PRICE_FCST!$B$4:$AF$22,MATCH(REC_SALES_FCST!$C90,REC_PRICE_FCST!$B$4:$B$22,0),MATCH(REC_SALES_FCST!FM$4,REC_PRICE_FCST!$B$4:$AF$4,0))</f>
        <v>19.571597757438674</v>
      </c>
      <c r="FN90" s="45">
        <f>+INDEX(REC_PRICE_FCST!$B$4:$AF$22,MATCH(REC_SALES_FCST!$C90,REC_PRICE_FCST!$B$4:$B$22,0),MATCH(REC_SALES_FCST!FN$4,REC_PRICE_FCST!$B$4:$AF$4,0))</f>
        <v>19.571597757438674</v>
      </c>
      <c r="FO90" s="45">
        <f>+INDEX(REC_PRICE_FCST!$B$4:$AF$22,MATCH(REC_SALES_FCST!$C90,REC_PRICE_FCST!$B$4:$B$22,0),MATCH(REC_SALES_FCST!FO$4,REC_PRICE_FCST!$B$4:$AF$4,0))</f>
        <v>19.571597757438674</v>
      </c>
      <c r="FP90" s="45">
        <f>+INDEX(REC_PRICE_FCST!$B$4:$AF$22,MATCH(REC_SALES_FCST!$C90,REC_PRICE_FCST!$B$4:$B$22,0),MATCH(REC_SALES_FCST!FP$4,REC_PRICE_FCST!$B$4:$AF$4,0))</f>
        <v>20.158745690161833</v>
      </c>
      <c r="FQ90" s="45">
        <f>+INDEX(REC_PRICE_FCST!$B$4:$AF$22,MATCH(REC_SALES_FCST!$C90,REC_PRICE_FCST!$B$4:$B$22,0),MATCH(REC_SALES_FCST!FQ$4,REC_PRICE_FCST!$B$4:$AF$4,0))</f>
        <v>20.158745690161833</v>
      </c>
      <c r="FR90" s="45">
        <f>+INDEX(REC_PRICE_FCST!$B$4:$AF$22,MATCH(REC_SALES_FCST!$C90,REC_PRICE_FCST!$B$4:$B$22,0),MATCH(REC_SALES_FCST!FR$4,REC_PRICE_FCST!$B$4:$AF$4,0))</f>
        <v>20.158745690161833</v>
      </c>
      <c r="FS90" s="45">
        <f>+INDEX(REC_PRICE_FCST!$B$4:$AF$22,MATCH(REC_SALES_FCST!$C90,REC_PRICE_FCST!$B$4:$B$22,0),MATCH(REC_SALES_FCST!FS$4,REC_PRICE_FCST!$B$4:$AF$4,0))</f>
        <v>20.158745690161833</v>
      </c>
      <c r="FT90" s="45">
        <f>+INDEX(REC_PRICE_FCST!$B$4:$AF$22,MATCH(REC_SALES_FCST!$C90,REC_PRICE_FCST!$B$4:$B$22,0),MATCH(REC_SALES_FCST!FT$4,REC_PRICE_FCST!$B$4:$AF$4,0))</f>
        <v>20.158745690161833</v>
      </c>
      <c r="FU90" s="45">
        <f>+INDEX(REC_PRICE_FCST!$B$4:$AF$22,MATCH(REC_SALES_FCST!$C90,REC_PRICE_FCST!$B$4:$B$22,0),MATCH(REC_SALES_FCST!FU$4,REC_PRICE_FCST!$B$4:$AF$4,0))</f>
        <v>20.158745690161833</v>
      </c>
      <c r="FV90" s="45">
        <f>+INDEX(REC_PRICE_FCST!$B$4:$AF$22,MATCH(REC_SALES_FCST!$C90,REC_PRICE_FCST!$B$4:$B$22,0),MATCH(REC_SALES_FCST!FV$4,REC_PRICE_FCST!$B$4:$AF$4,0))</f>
        <v>20.158745690161833</v>
      </c>
      <c r="FW90" s="45">
        <f>+INDEX(REC_PRICE_FCST!$B$4:$AF$22,MATCH(REC_SALES_FCST!$C90,REC_PRICE_FCST!$B$4:$B$22,0),MATCH(REC_SALES_FCST!FW$4,REC_PRICE_FCST!$B$4:$AF$4,0))</f>
        <v>20.158745690161833</v>
      </c>
      <c r="FX90" s="45">
        <f>+INDEX(REC_PRICE_FCST!$B$4:$AF$22,MATCH(REC_SALES_FCST!$C90,REC_PRICE_FCST!$B$4:$B$22,0),MATCH(REC_SALES_FCST!FX$4,REC_PRICE_FCST!$B$4:$AF$4,0))</f>
        <v>20.158745690161833</v>
      </c>
      <c r="FY90" s="45">
        <f>+INDEX(REC_PRICE_FCST!$B$4:$AF$22,MATCH(REC_SALES_FCST!$C90,REC_PRICE_FCST!$B$4:$B$22,0),MATCH(REC_SALES_FCST!FY$4,REC_PRICE_FCST!$B$4:$AF$4,0))</f>
        <v>20.158745690161833</v>
      </c>
      <c r="FZ90" s="45">
        <f>+INDEX(REC_PRICE_FCST!$B$4:$AF$22,MATCH(REC_SALES_FCST!$C90,REC_PRICE_FCST!$B$4:$B$22,0),MATCH(REC_SALES_FCST!FZ$4,REC_PRICE_FCST!$B$4:$AF$4,0))</f>
        <v>20.158745690161833</v>
      </c>
      <c r="GA90" s="45">
        <f>+INDEX(REC_PRICE_FCST!$B$4:$AF$22,MATCH(REC_SALES_FCST!$C90,REC_PRICE_FCST!$B$4:$B$22,0),MATCH(REC_SALES_FCST!GA$4,REC_PRICE_FCST!$B$4:$AF$4,0))</f>
        <v>20.158745690161833</v>
      </c>
      <c r="GB90" s="45">
        <f>+INDEX(REC_PRICE_FCST!$B$4:$AF$22,MATCH(REC_SALES_FCST!$C90,REC_PRICE_FCST!$B$4:$B$22,0),MATCH(REC_SALES_FCST!GB$4,REC_PRICE_FCST!$B$4:$AF$4,0))</f>
        <v>20.763508060866688</v>
      </c>
      <c r="GC90" s="45">
        <f>+INDEX(REC_PRICE_FCST!$B$4:$AF$22,MATCH(REC_SALES_FCST!$C90,REC_PRICE_FCST!$B$4:$B$22,0),MATCH(REC_SALES_FCST!GC$4,REC_PRICE_FCST!$B$4:$AF$4,0))</f>
        <v>20.763508060866688</v>
      </c>
      <c r="GD90" s="45">
        <f>+INDEX(REC_PRICE_FCST!$B$4:$AF$22,MATCH(REC_SALES_FCST!$C90,REC_PRICE_FCST!$B$4:$B$22,0),MATCH(REC_SALES_FCST!GD$4,REC_PRICE_FCST!$B$4:$AF$4,0))</f>
        <v>20.763508060866688</v>
      </c>
      <c r="GE90" s="45">
        <f>+INDEX(REC_PRICE_FCST!$B$4:$AF$22,MATCH(REC_SALES_FCST!$C90,REC_PRICE_FCST!$B$4:$B$22,0),MATCH(REC_SALES_FCST!GE$4,REC_PRICE_FCST!$B$4:$AF$4,0))</f>
        <v>20.763508060866688</v>
      </c>
      <c r="GF90" s="45">
        <f>+INDEX(REC_PRICE_FCST!$B$4:$AF$22,MATCH(REC_SALES_FCST!$C90,REC_PRICE_FCST!$B$4:$B$22,0),MATCH(REC_SALES_FCST!GF$4,REC_PRICE_FCST!$B$4:$AF$4,0))</f>
        <v>20.763508060866688</v>
      </c>
      <c r="GG90" s="45">
        <f>+INDEX(REC_PRICE_FCST!$B$4:$AF$22,MATCH(REC_SALES_FCST!$C90,REC_PRICE_FCST!$B$4:$B$22,0),MATCH(REC_SALES_FCST!GG$4,REC_PRICE_FCST!$B$4:$AF$4,0))</f>
        <v>20.763508060866688</v>
      </c>
      <c r="GH90" s="45">
        <f>+INDEX(REC_PRICE_FCST!$B$4:$AF$22,MATCH(REC_SALES_FCST!$C90,REC_PRICE_FCST!$B$4:$B$22,0),MATCH(REC_SALES_FCST!GH$4,REC_PRICE_FCST!$B$4:$AF$4,0))</f>
        <v>20.763508060866688</v>
      </c>
      <c r="GI90" s="45">
        <f>+INDEX(REC_PRICE_FCST!$B$4:$AF$22,MATCH(REC_SALES_FCST!$C90,REC_PRICE_FCST!$B$4:$B$22,0),MATCH(REC_SALES_FCST!GI$4,REC_PRICE_FCST!$B$4:$AF$4,0))</f>
        <v>20.763508060866688</v>
      </c>
      <c r="GJ90" s="45">
        <f>+INDEX(REC_PRICE_FCST!$B$4:$AF$22,MATCH(REC_SALES_FCST!$C90,REC_PRICE_FCST!$B$4:$B$22,0),MATCH(REC_SALES_FCST!GJ$4,REC_PRICE_FCST!$B$4:$AF$4,0))</f>
        <v>20.763508060866688</v>
      </c>
      <c r="GK90" s="45">
        <f>+INDEX(REC_PRICE_FCST!$B$4:$AF$22,MATCH(REC_SALES_FCST!$C90,REC_PRICE_FCST!$B$4:$B$22,0),MATCH(REC_SALES_FCST!GK$4,REC_PRICE_FCST!$B$4:$AF$4,0))</f>
        <v>20.763508060866688</v>
      </c>
      <c r="GL90" s="45">
        <f>+INDEX(REC_PRICE_FCST!$B$4:$AF$22,MATCH(REC_SALES_FCST!$C90,REC_PRICE_FCST!$B$4:$B$22,0),MATCH(REC_SALES_FCST!GL$4,REC_PRICE_FCST!$B$4:$AF$4,0))</f>
        <v>20.763508060866688</v>
      </c>
      <c r="GM90" s="45">
        <f>+INDEX(REC_PRICE_FCST!$B$4:$AF$22,MATCH(REC_SALES_FCST!$C90,REC_PRICE_FCST!$B$4:$B$22,0),MATCH(REC_SALES_FCST!GM$4,REC_PRICE_FCST!$B$4:$AF$4,0))</f>
        <v>20.763508060866688</v>
      </c>
      <c r="GN90" s="45">
        <f>+INDEX(REC_PRICE_FCST!$B$4:$AF$22,MATCH(REC_SALES_FCST!$C90,REC_PRICE_FCST!$B$4:$B$22,0),MATCH(REC_SALES_FCST!GN$4,REC_PRICE_FCST!$B$4:$AF$4,0))</f>
        <v>21.386413302692688</v>
      </c>
      <c r="GO90" s="45">
        <f>+INDEX(REC_PRICE_FCST!$B$4:$AF$22,MATCH(REC_SALES_FCST!$C90,REC_PRICE_FCST!$B$4:$B$22,0),MATCH(REC_SALES_FCST!GO$4,REC_PRICE_FCST!$B$4:$AF$4,0))</f>
        <v>21.386413302692688</v>
      </c>
      <c r="GP90" s="45">
        <f>+INDEX(REC_PRICE_FCST!$B$4:$AF$22,MATCH(REC_SALES_FCST!$C90,REC_PRICE_FCST!$B$4:$B$22,0),MATCH(REC_SALES_FCST!GP$4,REC_PRICE_FCST!$B$4:$AF$4,0))</f>
        <v>21.386413302692688</v>
      </c>
      <c r="GQ90" s="45">
        <f>+INDEX(REC_PRICE_FCST!$B$4:$AF$22,MATCH(REC_SALES_FCST!$C90,REC_PRICE_FCST!$B$4:$B$22,0),MATCH(REC_SALES_FCST!GQ$4,REC_PRICE_FCST!$B$4:$AF$4,0))</f>
        <v>21.386413302692688</v>
      </c>
      <c r="GR90" s="45">
        <f>+INDEX(REC_PRICE_FCST!$B$4:$AF$22,MATCH(REC_SALES_FCST!$C90,REC_PRICE_FCST!$B$4:$B$22,0),MATCH(REC_SALES_FCST!GR$4,REC_PRICE_FCST!$B$4:$AF$4,0))</f>
        <v>21.386413302692688</v>
      </c>
      <c r="GS90" s="45">
        <f>+INDEX(REC_PRICE_FCST!$B$4:$AF$22,MATCH(REC_SALES_FCST!$C90,REC_PRICE_FCST!$B$4:$B$22,0),MATCH(REC_SALES_FCST!GS$4,REC_PRICE_FCST!$B$4:$AF$4,0))</f>
        <v>21.386413302692688</v>
      </c>
      <c r="GT90" s="45">
        <f>+INDEX(REC_PRICE_FCST!$B$4:$AF$22,MATCH(REC_SALES_FCST!$C90,REC_PRICE_FCST!$B$4:$B$22,0),MATCH(REC_SALES_FCST!GT$4,REC_PRICE_FCST!$B$4:$AF$4,0))</f>
        <v>21.386413302692688</v>
      </c>
      <c r="GU90" s="45">
        <f>+INDEX(REC_PRICE_FCST!$B$4:$AF$22,MATCH(REC_SALES_FCST!$C90,REC_PRICE_FCST!$B$4:$B$22,0),MATCH(REC_SALES_FCST!GU$4,REC_PRICE_FCST!$B$4:$AF$4,0))</f>
        <v>21.386413302692688</v>
      </c>
      <c r="GV90" s="45">
        <f>+INDEX(REC_PRICE_FCST!$B$4:$AF$22,MATCH(REC_SALES_FCST!$C90,REC_PRICE_FCST!$B$4:$B$22,0),MATCH(REC_SALES_FCST!GV$4,REC_PRICE_FCST!$B$4:$AF$4,0))</f>
        <v>21.386413302692688</v>
      </c>
      <c r="GW90" s="45">
        <f>+INDEX(REC_PRICE_FCST!$B$4:$AF$22,MATCH(REC_SALES_FCST!$C90,REC_PRICE_FCST!$B$4:$B$22,0),MATCH(REC_SALES_FCST!GW$4,REC_PRICE_FCST!$B$4:$AF$4,0))</f>
        <v>21.386413302692688</v>
      </c>
      <c r="GX90" s="45">
        <f>+INDEX(REC_PRICE_FCST!$B$4:$AF$22,MATCH(REC_SALES_FCST!$C90,REC_PRICE_FCST!$B$4:$B$22,0),MATCH(REC_SALES_FCST!GX$4,REC_PRICE_FCST!$B$4:$AF$4,0))</f>
        <v>21.386413302692688</v>
      </c>
      <c r="GY90" s="45">
        <f>+INDEX(REC_PRICE_FCST!$B$4:$AF$22,MATCH(REC_SALES_FCST!$C90,REC_PRICE_FCST!$B$4:$B$22,0),MATCH(REC_SALES_FCST!GY$4,REC_PRICE_FCST!$B$4:$AF$4,0))</f>
        <v>21.386413302692688</v>
      </c>
      <c r="GZ90" s="45">
        <f>+INDEX(REC_PRICE_FCST!$B$4:$AF$22,MATCH(REC_SALES_FCST!$C90,REC_PRICE_FCST!$B$4:$B$22,0),MATCH(REC_SALES_FCST!GZ$4,REC_PRICE_FCST!$B$4:$AF$4,0))</f>
        <v>22.02800570177347</v>
      </c>
      <c r="HA90" s="45">
        <f>+INDEX(REC_PRICE_FCST!$B$4:$AF$22,MATCH(REC_SALES_FCST!$C90,REC_PRICE_FCST!$B$4:$B$22,0),MATCH(REC_SALES_FCST!HA$4,REC_PRICE_FCST!$B$4:$AF$4,0))</f>
        <v>22.02800570177347</v>
      </c>
      <c r="HB90" s="45">
        <f>+INDEX(REC_PRICE_FCST!$B$4:$AF$22,MATCH(REC_SALES_FCST!$C90,REC_PRICE_FCST!$B$4:$B$22,0),MATCH(REC_SALES_FCST!HB$4,REC_PRICE_FCST!$B$4:$AF$4,0))</f>
        <v>22.02800570177347</v>
      </c>
      <c r="HC90" s="45">
        <f>+INDEX(REC_PRICE_FCST!$B$4:$AF$22,MATCH(REC_SALES_FCST!$C90,REC_PRICE_FCST!$B$4:$B$22,0),MATCH(REC_SALES_FCST!HC$4,REC_PRICE_FCST!$B$4:$AF$4,0))</f>
        <v>22.02800570177347</v>
      </c>
      <c r="HD90" s="45">
        <f>+INDEX(REC_PRICE_FCST!$B$4:$AF$22,MATCH(REC_SALES_FCST!$C90,REC_PRICE_FCST!$B$4:$B$22,0),MATCH(REC_SALES_FCST!HD$4,REC_PRICE_FCST!$B$4:$AF$4,0))</f>
        <v>22.02800570177347</v>
      </c>
      <c r="HE90" s="45">
        <f>+INDEX(REC_PRICE_FCST!$B$4:$AF$22,MATCH(REC_SALES_FCST!$C90,REC_PRICE_FCST!$B$4:$B$22,0),MATCH(REC_SALES_FCST!HE$4,REC_PRICE_FCST!$B$4:$AF$4,0))</f>
        <v>22.02800570177347</v>
      </c>
      <c r="HF90" s="45">
        <f>+INDEX(REC_PRICE_FCST!$B$4:$AF$22,MATCH(REC_SALES_FCST!$C90,REC_PRICE_FCST!$B$4:$B$22,0),MATCH(REC_SALES_FCST!HF$4,REC_PRICE_FCST!$B$4:$AF$4,0))</f>
        <v>22.02800570177347</v>
      </c>
      <c r="HG90" s="45">
        <f>+INDEX(REC_PRICE_FCST!$B$4:$AF$22,MATCH(REC_SALES_FCST!$C90,REC_PRICE_FCST!$B$4:$B$22,0),MATCH(REC_SALES_FCST!HG$4,REC_PRICE_FCST!$B$4:$AF$4,0))</f>
        <v>22.02800570177347</v>
      </c>
      <c r="HH90" s="45">
        <f>+INDEX(REC_PRICE_FCST!$B$4:$AF$22,MATCH(REC_SALES_FCST!$C90,REC_PRICE_FCST!$B$4:$B$22,0),MATCH(REC_SALES_FCST!HH$4,REC_PRICE_FCST!$B$4:$AF$4,0))</f>
        <v>22.02800570177347</v>
      </c>
      <c r="HI90" s="45">
        <f>+INDEX(REC_PRICE_FCST!$B$4:$AF$22,MATCH(REC_SALES_FCST!$C90,REC_PRICE_FCST!$B$4:$B$22,0),MATCH(REC_SALES_FCST!HI$4,REC_PRICE_FCST!$B$4:$AF$4,0))</f>
        <v>22.02800570177347</v>
      </c>
      <c r="HJ90" s="45">
        <f>+INDEX(REC_PRICE_FCST!$B$4:$AF$22,MATCH(REC_SALES_FCST!$C90,REC_PRICE_FCST!$B$4:$B$22,0),MATCH(REC_SALES_FCST!HJ$4,REC_PRICE_FCST!$B$4:$AF$4,0))</f>
        <v>22.02800570177347</v>
      </c>
      <c r="HK90" s="45">
        <f>+INDEX(REC_PRICE_FCST!$B$4:$AF$22,MATCH(REC_SALES_FCST!$C90,REC_PRICE_FCST!$B$4:$B$22,0),MATCH(REC_SALES_FCST!HK$4,REC_PRICE_FCST!$B$4:$AF$4,0))</f>
        <v>22.02800570177347</v>
      </c>
      <c r="HL90" s="45">
        <f>+INDEX(REC_PRICE_FCST!$B$4:$AF$22,MATCH(REC_SALES_FCST!$C90,REC_PRICE_FCST!$B$4:$B$22,0),MATCH(REC_SALES_FCST!HL$4,REC_PRICE_FCST!$B$4:$AF$4,0))</f>
        <v>22.688845872826676</v>
      </c>
      <c r="HM90" s="45">
        <f>+INDEX(REC_PRICE_FCST!$B$4:$AF$22,MATCH(REC_SALES_FCST!$C90,REC_PRICE_FCST!$B$4:$B$22,0),MATCH(REC_SALES_FCST!HM$4,REC_PRICE_FCST!$B$4:$AF$4,0))</f>
        <v>22.688845872826676</v>
      </c>
      <c r="HN90" s="45">
        <f>+INDEX(REC_PRICE_FCST!$B$4:$AF$22,MATCH(REC_SALES_FCST!$C90,REC_PRICE_FCST!$B$4:$B$22,0),MATCH(REC_SALES_FCST!HN$4,REC_PRICE_FCST!$B$4:$AF$4,0))</f>
        <v>22.688845872826676</v>
      </c>
      <c r="HO90" s="45">
        <f>+INDEX(REC_PRICE_FCST!$B$4:$AF$22,MATCH(REC_SALES_FCST!$C90,REC_PRICE_FCST!$B$4:$B$22,0),MATCH(REC_SALES_FCST!HO$4,REC_PRICE_FCST!$B$4:$AF$4,0))</f>
        <v>22.688845872826676</v>
      </c>
      <c r="HP90" s="45">
        <f>+INDEX(REC_PRICE_FCST!$B$4:$AF$22,MATCH(REC_SALES_FCST!$C90,REC_PRICE_FCST!$B$4:$B$22,0),MATCH(REC_SALES_FCST!HP$4,REC_PRICE_FCST!$B$4:$AF$4,0))</f>
        <v>22.688845872826676</v>
      </c>
      <c r="HQ90" s="45">
        <f>+INDEX(REC_PRICE_FCST!$B$4:$AF$22,MATCH(REC_SALES_FCST!$C90,REC_PRICE_FCST!$B$4:$B$22,0),MATCH(REC_SALES_FCST!HQ$4,REC_PRICE_FCST!$B$4:$AF$4,0))</f>
        <v>22.688845872826676</v>
      </c>
      <c r="HR90" s="45">
        <f>+INDEX(REC_PRICE_FCST!$B$4:$AF$22,MATCH(REC_SALES_FCST!$C90,REC_PRICE_FCST!$B$4:$B$22,0),MATCH(REC_SALES_FCST!HR$4,REC_PRICE_FCST!$B$4:$AF$4,0))</f>
        <v>22.688845872826676</v>
      </c>
      <c r="HS90" s="45">
        <f>+INDEX(REC_PRICE_FCST!$B$4:$AF$22,MATCH(REC_SALES_FCST!$C90,REC_PRICE_FCST!$B$4:$B$22,0),MATCH(REC_SALES_FCST!HS$4,REC_PRICE_FCST!$B$4:$AF$4,0))</f>
        <v>22.688845872826676</v>
      </c>
      <c r="HT90" s="45">
        <f>+INDEX(REC_PRICE_FCST!$B$4:$AF$22,MATCH(REC_SALES_FCST!$C90,REC_PRICE_FCST!$B$4:$B$22,0),MATCH(REC_SALES_FCST!HT$4,REC_PRICE_FCST!$B$4:$AF$4,0))</f>
        <v>22.688845872826676</v>
      </c>
      <c r="HU90" s="45">
        <f>+INDEX(REC_PRICE_FCST!$B$4:$AF$22,MATCH(REC_SALES_FCST!$C90,REC_PRICE_FCST!$B$4:$B$22,0),MATCH(REC_SALES_FCST!HU$4,REC_PRICE_FCST!$B$4:$AF$4,0))</f>
        <v>22.688845872826676</v>
      </c>
      <c r="HV90" s="45">
        <f>+INDEX(REC_PRICE_FCST!$B$4:$AF$22,MATCH(REC_SALES_FCST!$C90,REC_PRICE_FCST!$B$4:$B$22,0),MATCH(REC_SALES_FCST!HV$4,REC_PRICE_FCST!$B$4:$AF$4,0))</f>
        <v>22.688845872826676</v>
      </c>
      <c r="HW90" s="45">
        <f>+INDEX(REC_PRICE_FCST!$B$4:$AF$22,MATCH(REC_SALES_FCST!$C90,REC_PRICE_FCST!$B$4:$B$22,0),MATCH(REC_SALES_FCST!HW$4,REC_PRICE_FCST!$B$4:$AF$4,0))</f>
        <v>22.688845872826676</v>
      </c>
      <c r="HX90" s="45">
        <f>+INDEX(REC_PRICE_FCST!$B$4:$AF$22,MATCH(REC_SALES_FCST!$C90,REC_PRICE_FCST!$B$4:$B$22,0),MATCH(REC_SALES_FCST!HX$4,REC_PRICE_FCST!$B$4:$AF$4,0))</f>
        <v>23.369511249011477</v>
      </c>
      <c r="HY90" s="45">
        <f>+INDEX(REC_PRICE_FCST!$B$4:$AF$22,MATCH(REC_SALES_FCST!$C90,REC_PRICE_FCST!$B$4:$B$22,0),MATCH(REC_SALES_FCST!HY$4,REC_PRICE_FCST!$B$4:$AF$4,0))</f>
        <v>23.369511249011477</v>
      </c>
      <c r="HZ90" s="45">
        <f>+INDEX(REC_PRICE_FCST!$B$4:$AF$22,MATCH(REC_SALES_FCST!$C90,REC_PRICE_FCST!$B$4:$B$22,0),MATCH(REC_SALES_FCST!HZ$4,REC_PRICE_FCST!$B$4:$AF$4,0))</f>
        <v>23.369511249011477</v>
      </c>
      <c r="IA90" s="45">
        <f>+INDEX(REC_PRICE_FCST!$B$4:$AF$22,MATCH(REC_SALES_FCST!$C90,REC_PRICE_FCST!$B$4:$B$22,0),MATCH(REC_SALES_FCST!IA$4,REC_PRICE_FCST!$B$4:$AF$4,0))</f>
        <v>23.369511249011477</v>
      </c>
      <c r="IB90" s="45">
        <f>+INDEX(REC_PRICE_FCST!$B$4:$AF$22,MATCH(REC_SALES_FCST!$C90,REC_PRICE_FCST!$B$4:$B$22,0),MATCH(REC_SALES_FCST!IB$4,REC_PRICE_FCST!$B$4:$AF$4,0))</f>
        <v>23.369511249011477</v>
      </c>
      <c r="IC90" s="45">
        <f>+INDEX(REC_PRICE_FCST!$B$4:$AF$22,MATCH(REC_SALES_FCST!$C90,REC_PRICE_FCST!$B$4:$B$22,0),MATCH(REC_SALES_FCST!IC$4,REC_PRICE_FCST!$B$4:$AF$4,0))</f>
        <v>23.369511249011477</v>
      </c>
      <c r="ID90" s="45">
        <f>+INDEX(REC_PRICE_FCST!$B$4:$AF$22,MATCH(REC_SALES_FCST!$C90,REC_PRICE_FCST!$B$4:$B$22,0),MATCH(REC_SALES_FCST!ID$4,REC_PRICE_FCST!$B$4:$AF$4,0))</f>
        <v>23.369511249011477</v>
      </c>
      <c r="IE90" s="45">
        <f>+INDEX(REC_PRICE_FCST!$B$4:$AF$22,MATCH(REC_SALES_FCST!$C90,REC_PRICE_FCST!$B$4:$B$22,0),MATCH(REC_SALES_FCST!IE$4,REC_PRICE_FCST!$B$4:$AF$4,0))</f>
        <v>23.369511249011477</v>
      </c>
      <c r="IF90" s="45">
        <f>+INDEX(REC_PRICE_FCST!$B$4:$AF$22,MATCH(REC_SALES_FCST!$C90,REC_PRICE_FCST!$B$4:$B$22,0),MATCH(REC_SALES_FCST!IF$4,REC_PRICE_FCST!$B$4:$AF$4,0))</f>
        <v>23.369511249011477</v>
      </c>
      <c r="IG90" s="45">
        <f>+INDEX(REC_PRICE_FCST!$B$4:$AF$22,MATCH(REC_SALES_FCST!$C90,REC_PRICE_FCST!$B$4:$B$22,0),MATCH(REC_SALES_FCST!IG$4,REC_PRICE_FCST!$B$4:$AF$4,0))</f>
        <v>23.369511249011477</v>
      </c>
      <c r="IH90" s="45">
        <f>+INDEX(REC_PRICE_FCST!$B$4:$AF$22,MATCH(REC_SALES_FCST!$C90,REC_PRICE_FCST!$B$4:$B$22,0),MATCH(REC_SALES_FCST!IH$4,REC_PRICE_FCST!$B$4:$AF$4,0))</f>
        <v>23.369511249011477</v>
      </c>
      <c r="II90" s="45">
        <f>+INDEX(REC_PRICE_FCST!$B$4:$AF$22,MATCH(REC_SALES_FCST!$C90,REC_PRICE_FCST!$B$4:$B$22,0),MATCH(REC_SALES_FCST!II$4,REC_PRICE_FCST!$B$4:$AF$4,0))</f>
        <v>23.369511249011477</v>
      </c>
      <c r="IJ90" s="45">
        <f>+INDEX(REC_PRICE_FCST!$B$4:$AF$22,MATCH(REC_SALES_FCST!$C90,REC_PRICE_FCST!$B$4:$B$22,0),MATCH(REC_SALES_FCST!IJ$4,REC_PRICE_FCST!$B$4:$AF$4,0))</f>
        <v>24.070596586481823</v>
      </c>
      <c r="IK90" s="45">
        <f>+INDEX(REC_PRICE_FCST!$B$4:$AF$22,MATCH(REC_SALES_FCST!$C90,REC_PRICE_FCST!$B$4:$B$22,0),MATCH(REC_SALES_FCST!IK$4,REC_PRICE_FCST!$B$4:$AF$4,0))</f>
        <v>24.070596586481823</v>
      </c>
      <c r="IL90" s="45">
        <f>+INDEX(REC_PRICE_FCST!$B$4:$AF$22,MATCH(REC_SALES_FCST!$C90,REC_PRICE_FCST!$B$4:$B$22,0),MATCH(REC_SALES_FCST!IL$4,REC_PRICE_FCST!$B$4:$AF$4,0))</f>
        <v>24.070596586481823</v>
      </c>
      <c r="IM90" s="45">
        <f>+INDEX(REC_PRICE_FCST!$B$4:$AF$22,MATCH(REC_SALES_FCST!$C90,REC_PRICE_FCST!$B$4:$B$22,0),MATCH(REC_SALES_FCST!IM$4,REC_PRICE_FCST!$B$4:$AF$4,0))</f>
        <v>24.070596586481823</v>
      </c>
      <c r="IN90" s="45">
        <f>+INDEX(REC_PRICE_FCST!$B$4:$AF$22,MATCH(REC_SALES_FCST!$C90,REC_PRICE_FCST!$B$4:$B$22,0),MATCH(REC_SALES_FCST!IN$4,REC_PRICE_FCST!$B$4:$AF$4,0))</f>
        <v>24.070596586481823</v>
      </c>
      <c r="IO90" s="45">
        <f>+INDEX(REC_PRICE_FCST!$B$4:$AF$22,MATCH(REC_SALES_FCST!$C90,REC_PRICE_FCST!$B$4:$B$22,0),MATCH(REC_SALES_FCST!IO$4,REC_PRICE_FCST!$B$4:$AF$4,0))</f>
        <v>24.070596586481823</v>
      </c>
      <c r="IP90" s="45">
        <f>+INDEX(REC_PRICE_FCST!$B$4:$AF$22,MATCH(REC_SALES_FCST!$C90,REC_PRICE_FCST!$B$4:$B$22,0),MATCH(REC_SALES_FCST!IP$4,REC_PRICE_FCST!$B$4:$AF$4,0))</f>
        <v>24.070596586481823</v>
      </c>
      <c r="IQ90" s="45">
        <f>+INDEX(REC_PRICE_FCST!$B$4:$AF$22,MATCH(REC_SALES_FCST!$C90,REC_PRICE_FCST!$B$4:$B$22,0),MATCH(REC_SALES_FCST!IQ$4,REC_PRICE_FCST!$B$4:$AF$4,0))</f>
        <v>24.070596586481823</v>
      </c>
      <c r="IR90" s="45">
        <f>+INDEX(REC_PRICE_FCST!$B$4:$AF$22,MATCH(REC_SALES_FCST!$C90,REC_PRICE_FCST!$B$4:$B$22,0),MATCH(REC_SALES_FCST!IR$4,REC_PRICE_FCST!$B$4:$AF$4,0))</f>
        <v>24.070596586481823</v>
      </c>
      <c r="IS90" s="45">
        <f>+INDEX(REC_PRICE_FCST!$B$4:$AF$22,MATCH(REC_SALES_FCST!$C90,REC_PRICE_FCST!$B$4:$B$22,0),MATCH(REC_SALES_FCST!IS$4,REC_PRICE_FCST!$B$4:$AF$4,0))</f>
        <v>24.070596586481823</v>
      </c>
      <c r="IT90" s="45">
        <f>+INDEX(REC_PRICE_FCST!$B$4:$AF$22,MATCH(REC_SALES_FCST!$C90,REC_PRICE_FCST!$B$4:$B$22,0),MATCH(REC_SALES_FCST!IT$4,REC_PRICE_FCST!$B$4:$AF$4,0))</f>
        <v>24.070596586481823</v>
      </c>
      <c r="IU90" s="45">
        <f>+INDEX(REC_PRICE_FCST!$B$4:$AF$22,MATCH(REC_SALES_FCST!$C90,REC_PRICE_FCST!$B$4:$B$22,0),MATCH(REC_SALES_FCST!IU$4,REC_PRICE_FCST!$B$4:$AF$4,0))</f>
        <v>24.070596586481823</v>
      </c>
      <c r="IV90" s="45">
        <f>+INDEX(REC_PRICE_FCST!$B$4:$AF$22,MATCH(REC_SALES_FCST!$C90,REC_PRICE_FCST!$B$4:$B$22,0),MATCH(REC_SALES_FCST!IV$4,REC_PRICE_FCST!$B$4:$AF$4,0))</f>
        <v>24.792714484076278</v>
      </c>
      <c r="IW90" s="45">
        <f>+INDEX(REC_PRICE_FCST!$B$4:$AF$22,MATCH(REC_SALES_FCST!$C90,REC_PRICE_FCST!$B$4:$B$22,0),MATCH(REC_SALES_FCST!IW$4,REC_PRICE_FCST!$B$4:$AF$4,0))</f>
        <v>24.792714484076278</v>
      </c>
      <c r="IX90" s="45">
        <f>+INDEX(REC_PRICE_FCST!$B$4:$AF$22,MATCH(REC_SALES_FCST!$C90,REC_PRICE_FCST!$B$4:$B$22,0),MATCH(REC_SALES_FCST!IX$4,REC_PRICE_FCST!$B$4:$AF$4,0))</f>
        <v>24.792714484076278</v>
      </c>
      <c r="IY90" s="45">
        <f>+INDEX(REC_PRICE_FCST!$B$4:$AF$22,MATCH(REC_SALES_FCST!$C90,REC_PRICE_FCST!$B$4:$B$22,0),MATCH(REC_SALES_FCST!IY$4,REC_PRICE_FCST!$B$4:$AF$4,0))</f>
        <v>24.792714484076278</v>
      </c>
      <c r="IZ90" s="45">
        <f>+INDEX(REC_PRICE_FCST!$B$4:$AF$22,MATCH(REC_SALES_FCST!$C90,REC_PRICE_FCST!$B$4:$B$22,0),MATCH(REC_SALES_FCST!IZ$4,REC_PRICE_FCST!$B$4:$AF$4,0))</f>
        <v>24.792714484076278</v>
      </c>
      <c r="JA90" s="45">
        <f>+INDEX(REC_PRICE_FCST!$B$4:$AF$22,MATCH(REC_SALES_FCST!$C90,REC_PRICE_FCST!$B$4:$B$22,0),MATCH(REC_SALES_FCST!JA$4,REC_PRICE_FCST!$B$4:$AF$4,0))</f>
        <v>24.792714484076278</v>
      </c>
      <c r="JB90" s="45">
        <f>+INDEX(REC_PRICE_FCST!$B$4:$AF$22,MATCH(REC_SALES_FCST!$C90,REC_PRICE_FCST!$B$4:$B$22,0),MATCH(REC_SALES_FCST!JB$4,REC_PRICE_FCST!$B$4:$AF$4,0))</f>
        <v>24.792714484076278</v>
      </c>
      <c r="JC90" s="45">
        <f>+INDEX(REC_PRICE_FCST!$B$4:$AF$22,MATCH(REC_SALES_FCST!$C90,REC_PRICE_FCST!$B$4:$B$22,0),MATCH(REC_SALES_FCST!JC$4,REC_PRICE_FCST!$B$4:$AF$4,0))</f>
        <v>24.792714484076278</v>
      </c>
      <c r="JD90" s="45">
        <f>+INDEX(REC_PRICE_FCST!$B$4:$AF$22,MATCH(REC_SALES_FCST!$C90,REC_PRICE_FCST!$B$4:$B$22,0),MATCH(REC_SALES_FCST!JD$4,REC_PRICE_FCST!$B$4:$AF$4,0))</f>
        <v>24.792714484076278</v>
      </c>
      <c r="JE90" s="45">
        <f>+INDEX(REC_PRICE_FCST!$B$4:$AF$22,MATCH(REC_SALES_FCST!$C90,REC_PRICE_FCST!$B$4:$B$22,0),MATCH(REC_SALES_FCST!JE$4,REC_PRICE_FCST!$B$4:$AF$4,0))</f>
        <v>24.792714484076278</v>
      </c>
      <c r="JF90" s="45">
        <f>+INDEX(REC_PRICE_FCST!$B$4:$AF$22,MATCH(REC_SALES_FCST!$C90,REC_PRICE_FCST!$B$4:$B$22,0),MATCH(REC_SALES_FCST!JF$4,REC_PRICE_FCST!$B$4:$AF$4,0))</f>
        <v>24.792714484076278</v>
      </c>
      <c r="JG90" s="45">
        <f>+INDEX(REC_PRICE_FCST!$B$4:$AF$22,MATCH(REC_SALES_FCST!$C90,REC_PRICE_FCST!$B$4:$B$22,0),MATCH(REC_SALES_FCST!JG$4,REC_PRICE_FCST!$B$4:$AF$4,0))</f>
        <v>24.792714484076278</v>
      </c>
      <c r="JH90" s="45">
        <f>+INDEX(REC_PRICE_FCST!$B$4:$AF$22,MATCH(REC_SALES_FCST!$C90,REC_PRICE_FCST!$B$4:$B$22,0),MATCH(REC_SALES_FCST!JH$4,REC_PRICE_FCST!$B$4:$AF$4,0))</f>
        <v>25.536495918598568</v>
      </c>
      <c r="JI90" s="45">
        <f>+INDEX(REC_PRICE_FCST!$B$4:$AF$22,MATCH(REC_SALES_FCST!$C90,REC_PRICE_FCST!$B$4:$B$22,0),MATCH(REC_SALES_FCST!JI$4,REC_PRICE_FCST!$B$4:$AF$4,0))</f>
        <v>25.536495918598568</v>
      </c>
      <c r="JJ90" s="45">
        <f>+INDEX(REC_PRICE_FCST!$B$4:$AF$22,MATCH(REC_SALES_FCST!$C90,REC_PRICE_FCST!$B$4:$B$22,0),MATCH(REC_SALES_FCST!JJ$4,REC_PRICE_FCST!$B$4:$AF$4,0))</f>
        <v>25.536495918598568</v>
      </c>
      <c r="JK90" s="45">
        <f>+INDEX(REC_PRICE_FCST!$B$4:$AF$22,MATCH(REC_SALES_FCST!$C90,REC_PRICE_FCST!$B$4:$B$22,0),MATCH(REC_SALES_FCST!JK$4,REC_PRICE_FCST!$B$4:$AF$4,0))</f>
        <v>25.536495918598568</v>
      </c>
      <c r="JL90" s="45">
        <f>+INDEX(REC_PRICE_FCST!$B$4:$AF$22,MATCH(REC_SALES_FCST!$C90,REC_PRICE_FCST!$B$4:$B$22,0),MATCH(REC_SALES_FCST!JL$4,REC_PRICE_FCST!$B$4:$AF$4,0))</f>
        <v>25.536495918598568</v>
      </c>
      <c r="JM90" s="45">
        <f>+INDEX(REC_PRICE_FCST!$B$4:$AF$22,MATCH(REC_SALES_FCST!$C90,REC_PRICE_FCST!$B$4:$B$22,0),MATCH(REC_SALES_FCST!JM$4,REC_PRICE_FCST!$B$4:$AF$4,0))</f>
        <v>25.536495918598568</v>
      </c>
      <c r="JN90" s="45">
        <f>+INDEX(REC_PRICE_FCST!$B$4:$AF$22,MATCH(REC_SALES_FCST!$C90,REC_PRICE_FCST!$B$4:$B$22,0),MATCH(REC_SALES_FCST!JN$4,REC_PRICE_FCST!$B$4:$AF$4,0))</f>
        <v>25.536495918598568</v>
      </c>
      <c r="JO90" s="45">
        <f>+INDEX(REC_PRICE_FCST!$B$4:$AF$22,MATCH(REC_SALES_FCST!$C90,REC_PRICE_FCST!$B$4:$B$22,0),MATCH(REC_SALES_FCST!JO$4,REC_PRICE_FCST!$B$4:$AF$4,0))</f>
        <v>25.536495918598568</v>
      </c>
      <c r="JP90" s="45">
        <f>+INDEX(REC_PRICE_FCST!$B$4:$AF$22,MATCH(REC_SALES_FCST!$C90,REC_PRICE_FCST!$B$4:$B$22,0),MATCH(REC_SALES_FCST!JP$4,REC_PRICE_FCST!$B$4:$AF$4,0))</f>
        <v>25.536495918598568</v>
      </c>
      <c r="JQ90" s="45">
        <f>+INDEX(REC_PRICE_FCST!$B$4:$AF$22,MATCH(REC_SALES_FCST!$C90,REC_PRICE_FCST!$B$4:$B$22,0),MATCH(REC_SALES_FCST!JQ$4,REC_PRICE_FCST!$B$4:$AF$4,0))</f>
        <v>25.536495918598568</v>
      </c>
      <c r="JR90" s="45">
        <f>+INDEX(REC_PRICE_FCST!$B$4:$AF$22,MATCH(REC_SALES_FCST!$C90,REC_PRICE_FCST!$B$4:$B$22,0),MATCH(REC_SALES_FCST!JR$4,REC_PRICE_FCST!$B$4:$AF$4,0))</f>
        <v>25.536495918598568</v>
      </c>
      <c r="JS90" s="45">
        <f>+INDEX(REC_PRICE_FCST!$B$4:$AF$22,MATCH(REC_SALES_FCST!$C90,REC_PRICE_FCST!$B$4:$B$22,0),MATCH(REC_SALES_FCST!JS$4,REC_PRICE_FCST!$B$4:$AF$4,0))</f>
        <v>25.536495918598568</v>
      </c>
      <c r="JT90" s="45">
        <f>+INDEX(REC_PRICE_FCST!$B$4:$AF$22,MATCH(REC_SALES_FCST!$C90,REC_PRICE_FCST!$B$4:$B$22,0),MATCH(REC_SALES_FCST!JT$4,REC_PRICE_FCST!$B$4:$AF$4,0))</f>
        <v>26.302590796156526</v>
      </c>
      <c r="JU90" s="45">
        <f>+INDEX(REC_PRICE_FCST!$B$4:$AF$22,MATCH(REC_SALES_FCST!$C90,REC_PRICE_FCST!$B$4:$B$22,0),MATCH(REC_SALES_FCST!JU$4,REC_PRICE_FCST!$B$4:$AF$4,0))</f>
        <v>26.302590796156526</v>
      </c>
      <c r="JV90" s="45">
        <f>+INDEX(REC_PRICE_FCST!$B$4:$AF$22,MATCH(REC_SALES_FCST!$C90,REC_PRICE_FCST!$B$4:$B$22,0),MATCH(REC_SALES_FCST!JV$4,REC_PRICE_FCST!$B$4:$AF$4,0))</f>
        <v>26.302590796156526</v>
      </c>
      <c r="JW90" s="45">
        <f>+INDEX(REC_PRICE_FCST!$B$4:$AF$22,MATCH(REC_SALES_FCST!$C90,REC_PRICE_FCST!$B$4:$B$22,0),MATCH(REC_SALES_FCST!JW$4,REC_PRICE_FCST!$B$4:$AF$4,0))</f>
        <v>26.302590796156526</v>
      </c>
      <c r="JX90" s="45">
        <f>+INDEX(REC_PRICE_FCST!$B$4:$AF$22,MATCH(REC_SALES_FCST!$C90,REC_PRICE_FCST!$B$4:$B$22,0),MATCH(REC_SALES_FCST!JX$4,REC_PRICE_FCST!$B$4:$AF$4,0))</f>
        <v>26.302590796156526</v>
      </c>
      <c r="JY90" s="45">
        <f>+INDEX(REC_PRICE_FCST!$B$4:$AF$22,MATCH(REC_SALES_FCST!$C90,REC_PRICE_FCST!$B$4:$B$22,0),MATCH(REC_SALES_FCST!JY$4,REC_PRICE_FCST!$B$4:$AF$4,0))</f>
        <v>26.302590796156526</v>
      </c>
      <c r="JZ90" s="45">
        <f>+INDEX(REC_PRICE_FCST!$B$4:$AF$22,MATCH(REC_SALES_FCST!$C90,REC_PRICE_FCST!$B$4:$B$22,0),MATCH(REC_SALES_FCST!JZ$4,REC_PRICE_FCST!$B$4:$AF$4,0))</f>
        <v>26.302590796156526</v>
      </c>
      <c r="KA90" s="45">
        <f>+INDEX(REC_PRICE_FCST!$B$4:$AF$22,MATCH(REC_SALES_FCST!$C90,REC_PRICE_FCST!$B$4:$B$22,0),MATCH(REC_SALES_FCST!KA$4,REC_PRICE_FCST!$B$4:$AF$4,0))</f>
        <v>26.302590796156526</v>
      </c>
      <c r="KB90" s="45">
        <f>+INDEX(REC_PRICE_FCST!$B$4:$AF$22,MATCH(REC_SALES_FCST!$C90,REC_PRICE_FCST!$B$4:$B$22,0),MATCH(REC_SALES_FCST!KB$4,REC_PRICE_FCST!$B$4:$AF$4,0))</f>
        <v>26.302590796156526</v>
      </c>
      <c r="KC90" s="45">
        <f>+INDEX(REC_PRICE_FCST!$B$4:$AF$22,MATCH(REC_SALES_FCST!$C90,REC_PRICE_FCST!$B$4:$B$22,0),MATCH(REC_SALES_FCST!KC$4,REC_PRICE_FCST!$B$4:$AF$4,0))</f>
        <v>26.302590796156526</v>
      </c>
      <c r="KD90" s="45">
        <f>+INDEX(REC_PRICE_FCST!$B$4:$AF$22,MATCH(REC_SALES_FCST!$C90,REC_PRICE_FCST!$B$4:$B$22,0),MATCH(REC_SALES_FCST!KD$4,REC_PRICE_FCST!$B$4:$AF$4,0))</f>
        <v>26.302590796156526</v>
      </c>
      <c r="KE90" s="45">
        <f>+INDEX(REC_PRICE_FCST!$B$4:$AF$22,MATCH(REC_SALES_FCST!$C90,REC_PRICE_FCST!$B$4:$B$22,0),MATCH(REC_SALES_FCST!KE$4,REC_PRICE_FCST!$B$4:$AF$4,0))</f>
        <v>26.302590796156526</v>
      </c>
      <c r="KF90" s="45">
        <f>+INDEX(REC_PRICE_FCST!$B$4:$AF$22,MATCH(REC_SALES_FCST!$C90,REC_PRICE_FCST!$B$4:$B$22,0),MATCH(REC_SALES_FCST!KF$4,REC_PRICE_FCST!$B$4:$AF$4,0))</f>
        <v>27.091668520041221</v>
      </c>
      <c r="KG90" s="45">
        <f>+INDEX(REC_PRICE_FCST!$B$4:$AF$22,MATCH(REC_SALES_FCST!$C90,REC_PRICE_FCST!$B$4:$B$22,0),MATCH(REC_SALES_FCST!KG$4,REC_PRICE_FCST!$B$4:$AF$4,0))</f>
        <v>27.091668520041221</v>
      </c>
      <c r="KH90" s="45">
        <f>+INDEX(REC_PRICE_FCST!$B$4:$AF$22,MATCH(REC_SALES_FCST!$C90,REC_PRICE_FCST!$B$4:$B$22,0),MATCH(REC_SALES_FCST!KH$4,REC_PRICE_FCST!$B$4:$AF$4,0))</f>
        <v>27.091668520041221</v>
      </c>
      <c r="KI90" s="45">
        <f>+INDEX(REC_PRICE_FCST!$B$4:$AF$22,MATCH(REC_SALES_FCST!$C90,REC_PRICE_FCST!$B$4:$B$22,0),MATCH(REC_SALES_FCST!KI$4,REC_PRICE_FCST!$B$4:$AF$4,0))</f>
        <v>27.091668520041221</v>
      </c>
      <c r="KJ90" s="45">
        <f>+INDEX(REC_PRICE_FCST!$B$4:$AF$22,MATCH(REC_SALES_FCST!$C90,REC_PRICE_FCST!$B$4:$B$22,0),MATCH(REC_SALES_FCST!KJ$4,REC_PRICE_FCST!$B$4:$AF$4,0))</f>
        <v>27.091668520041221</v>
      </c>
      <c r="KK90" s="45">
        <f>+INDEX(REC_PRICE_FCST!$B$4:$AF$22,MATCH(REC_SALES_FCST!$C90,REC_PRICE_FCST!$B$4:$B$22,0),MATCH(REC_SALES_FCST!KK$4,REC_PRICE_FCST!$B$4:$AF$4,0))</f>
        <v>27.091668520041221</v>
      </c>
      <c r="KL90" s="45">
        <f>+INDEX(REC_PRICE_FCST!$B$4:$AF$22,MATCH(REC_SALES_FCST!$C90,REC_PRICE_FCST!$B$4:$B$22,0),MATCH(REC_SALES_FCST!KL$4,REC_PRICE_FCST!$B$4:$AF$4,0))</f>
        <v>27.091668520041221</v>
      </c>
      <c r="KM90" s="45">
        <f>+INDEX(REC_PRICE_FCST!$B$4:$AF$22,MATCH(REC_SALES_FCST!$C90,REC_PRICE_FCST!$B$4:$B$22,0),MATCH(REC_SALES_FCST!KM$4,REC_PRICE_FCST!$B$4:$AF$4,0))</f>
        <v>27.091668520041221</v>
      </c>
      <c r="KN90" s="45">
        <f>+INDEX(REC_PRICE_FCST!$B$4:$AF$22,MATCH(REC_SALES_FCST!$C90,REC_PRICE_FCST!$B$4:$B$22,0),MATCH(REC_SALES_FCST!KN$4,REC_PRICE_FCST!$B$4:$AF$4,0))</f>
        <v>27.091668520041221</v>
      </c>
      <c r="KO90" s="45">
        <f>+INDEX(REC_PRICE_FCST!$B$4:$AF$22,MATCH(REC_SALES_FCST!$C90,REC_PRICE_FCST!$B$4:$B$22,0),MATCH(REC_SALES_FCST!KO$4,REC_PRICE_FCST!$B$4:$AF$4,0))</f>
        <v>27.091668520041221</v>
      </c>
      <c r="KP90" s="45">
        <f>+INDEX(REC_PRICE_FCST!$B$4:$AF$22,MATCH(REC_SALES_FCST!$C90,REC_PRICE_FCST!$B$4:$B$22,0),MATCH(REC_SALES_FCST!KP$4,REC_PRICE_FCST!$B$4:$AF$4,0))</f>
        <v>27.091668520041221</v>
      </c>
      <c r="KQ90" s="45">
        <f>+INDEX(REC_PRICE_FCST!$B$4:$AF$22,MATCH(REC_SALES_FCST!$C90,REC_PRICE_FCST!$B$4:$B$22,0),MATCH(REC_SALES_FCST!KQ$4,REC_PRICE_FCST!$B$4:$AF$4,0))</f>
        <v>27.091668520041221</v>
      </c>
      <c r="KR90" s="45">
        <f>+INDEX(REC_PRICE_FCST!$B$4:$AF$22,MATCH(REC_SALES_FCST!$C90,REC_PRICE_FCST!$B$4:$B$22,0),MATCH(REC_SALES_FCST!KR$4,REC_PRICE_FCST!$B$4:$AF$4,0))</f>
        <v>27.90441857564246</v>
      </c>
      <c r="KS90" s="45">
        <f>+INDEX(REC_PRICE_FCST!$B$4:$AF$22,MATCH(REC_SALES_FCST!$C90,REC_PRICE_FCST!$B$4:$B$22,0),MATCH(REC_SALES_FCST!KS$4,REC_PRICE_FCST!$B$4:$AF$4,0))</f>
        <v>27.90441857564246</v>
      </c>
      <c r="KT90" s="45">
        <f>+INDEX(REC_PRICE_FCST!$B$4:$AF$22,MATCH(REC_SALES_FCST!$C90,REC_PRICE_FCST!$B$4:$B$22,0),MATCH(REC_SALES_FCST!KT$4,REC_PRICE_FCST!$B$4:$AF$4,0))</f>
        <v>27.90441857564246</v>
      </c>
      <c r="KU90" s="45">
        <f>+INDEX(REC_PRICE_FCST!$B$4:$AF$22,MATCH(REC_SALES_FCST!$C90,REC_PRICE_FCST!$B$4:$B$22,0),MATCH(REC_SALES_FCST!KU$4,REC_PRICE_FCST!$B$4:$AF$4,0))</f>
        <v>27.90441857564246</v>
      </c>
      <c r="KV90" s="45">
        <f>+INDEX(REC_PRICE_FCST!$B$4:$AF$22,MATCH(REC_SALES_FCST!$C90,REC_PRICE_FCST!$B$4:$B$22,0),MATCH(REC_SALES_FCST!KV$4,REC_PRICE_FCST!$B$4:$AF$4,0))</f>
        <v>27.90441857564246</v>
      </c>
      <c r="KW90" s="45">
        <f>+INDEX(REC_PRICE_FCST!$B$4:$AF$22,MATCH(REC_SALES_FCST!$C90,REC_PRICE_FCST!$B$4:$B$22,0),MATCH(REC_SALES_FCST!KW$4,REC_PRICE_FCST!$B$4:$AF$4,0))</f>
        <v>27.90441857564246</v>
      </c>
      <c r="KX90" s="45">
        <f>+INDEX(REC_PRICE_FCST!$B$4:$AF$22,MATCH(REC_SALES_FCST!$C90,REC_PRICE_FCST!$B$4:$B$22,0),MATCH(REC_SALES_FCST!KX$4,REC_PRICE_FCST!$B$4:$AF$4,0))</f>
        <v>27.90441857564246</v>
      </c>
      <c r="KY90" s="45">
        <f>+INDEX(REC_PRICE_FCST!$B$4:$AF$22,MATCH(REC_SALES_FCST!$C90,REC_PRICE_FCST!$B$4:$B$22,0),MATCH(REC_SALES_FCST!KY$4,REC_PRICE_FCST!$B$4:$AF$4,0))</f>
        <v>27.90441857564246</v>
      </c>
      <c r="KZ90" s="45">
        <f>+INDEX(REC_PRICE_FCST!$B$4:$AF$22,MATCH(REC_SALES_FCST!$C90,REC_PRICE_FCST!$B$4:$B$22,0),MATCH(REC_SALES_FCST!KZ$4,REC_PRICE_FCST!$B$4:$AF$4,0))</f>
        <v>27.90441857564246</v>
      </c>
      <c r="LA90" s="45">
        <f>+INDEX(REC_PRICE_FCST!$B$4:$AF$22,MATCH(REC_SALES_FCST!$C90,REC_PRICE_FCST!$B$4:$B$22,0),MATCH(REC_SALES_FCST!LA$4,REC_PRICE_FCST!$B$4:$AF$4,0))</f>
        <v>27.90441857564246</v>
      </c>
      <c r="LB90" s="45">
        <f>+INDEX(REC_PRICE_FCST!$B$4:$AF$22,MATCH(REC_SALES_FCST!$C90,REC_PRICE_FCST!$B$4:$B$22,0),MATCH(REC_SALES_FCST!LB$4,REC_PRICE_FCST!$B$4:$AF$4,0))</f>
        <v>27.90441857564246</v>
      </c>
      <c r="LC90" s="45">
        <f>+INDEX(REC_PRICE_FCST!$B$4:$AF$22,MATCH(REC_SALES_FCST!$C90,REC_PRICE_FCST!$B$4:$B$22,0),MATCH(REC_SALES_FCST!LC$4,REC_PRICE_FCST!$B$4:$AF$4,0))</f>
        <v>27.90441857564246</v>
      </c>
      <c r="LD90" s="45">
        <f>+INDEX(REC_PRICE_FCST!$B$4:$AF$22,MATCH(REC_SALES_FCST!$C90,REC_PRICE_FCST!$B$4:$B$22,0),MATCH(REC_SALES_FCST!LD$4,REC_PRICE_FCST!$B$4:$AF$4,0))</f>
        <v>28.741551132911734</v>
      </c>
      <c r="LE90" s="45">
        <f>+INDEX(REC_PRICE_FCST!$B$4:$AF$22,MATCH(REC_SALES_FCST!$C90,REC_PRICE_FCST!$B$4:$B$22,0),MATCH(REC_SALES_FCST!LE$4,REC_PRICE_FCST!$B$4:$AF$4,0))</f>
        <v>28.741551132911734</v>
      </c>
      <c r="LF90" s="45">
        <f>+INDEX(REC_PRICE_FCST!$B$4:$AF$22,MATCH(REC_SALES_FCST!$C90,REC_PRICE_FCST!$B$4:$B$22,0),MATCH(REC_SALES_FCST!LF$4,REC_PRICE_FCST!$B$4:$AF$4,0))</f>
        <v>28.741551132911734</v>
      </c>
      <c r="LG90" s="45">
        <f>+INDEX(REC_PRICE_FCST!$B$4:$AF$22,MATCH(REC_SALES_FCST!$C90,REC_PRICE_FCST!$B$4:$B$22,0),MATCH(REC_SALES_FCST!LG$4,REC_PRICE_FCST!$B$4:$AF$4,0))</f>
        <v>28.741551132911734</v>
      </c>
      <c r="LH90" s="45">
        <f>+INDEX(REC_PRICE_FCST!$B$4:$AF$22,MATCH(REC_SALES_FCST!$C90,REC_PRICE_FCST!$B$4:$B$22,0),MATCH(REC_SALES_FCST!LH$4,REC_PRICE_FCST!$B$4:$AF$4,0))</f>
        <v>28.741551132911734</v>
      </c>
      <c r="LI90" s="45">
        <f>+INDEX(REC_PRICE_FCST!$B$4:$AF$22,MATCH(REC_SALES_FCST!$C90,REC_PRICE_FCST!$B$4:$B$22,0),MATCH(REC_SALES_FCST!LI$4,REC_PRICE_FCST!$B$4:$AF$4,0))</f>
        <v>28.741551132911734</v>
      </c>
      <c r="LJ90" s="45">
        <f>+INDEX(REC_PRICE_FCST!$B$4:$AF$22,MATCH(REC_SALES_FCST!$C90,REC_PRICE_FCST!$B$4:$B$22,0),MATCH(REC_SALES_FCST!LJ$4,REC_PRICE_FCST!$B$4:$AF$4,0))</f>
        <v>28.741551132911734</v>
      </c>
      <c r="LK90" s="45">
        <f>+INDEX(REC_PRICE_FCST!$B$4:$AF$22,MATCH(REC_SALES_FCST!$C90,REC_PRICE_FCST!$B$4:$B$22,0),MATCH(REC_SALES_FCST!LK$4,REC_PRICE_FCST!$B$4:$AF$4,0))</f>
        <v>28.741551132911734</v>
      </c>
      <c r="LL90" s="45">
        <f>+INDEX(REC_PRICE_FCST!$B$4:$AF$22,MATCH(REC_SALES_FCST!$C90,REC_PRICE_FCST!$B$4:$B$22,0),MATCH(REC_SALES_FCST!LL$4,REC_PRICE_FCST!$B$4:$AF$4,0))</f>
        <v>28.741551132911734</v>
      </c>
      <c r="LM90" s="45">
        <f>+INDEX(REC_PRICE_FCST!$B$4:$AF$22,MATCH(REC_SALES_FCST!$C90,REC_PRICE_FCST!$B$4:$B$22,0),MATCH(REC_SALES_FCST!LM$4,REC_PRICE_FCST!$B$4:$AF$4,0))</f>
        <v>28.741551132911734</v>
      </c>
      <c r="LN90" s="45">
        <f>+INDEX(REC_PRICE_FCST!$B$4:$AF$22,MATCH(REC_SALES_FCST!$C90,REC_PRICE_FCST!$B$4:$B$22,0),MATCH(REC_SALES_FCST!LN$4,REC_PRICE_FCST!$B$4:$AF$4,0))</f>
        <v>28.741551132911734</v>
      </c>
      <c r="LO90" s="45">
        <f>+INDEX(REC_PRICE_FCST!$B$4:$AF$22,MATCH(REC_SALES_FCST!$C90,REC_PRICE_FCST!$B$4:$B$22,0),MATCH(REC_SALES_FCST!LO$4,REC_PRICE_FCST!$B$4:$AF$4,0))</f>
        <v>28.741551132911734</v>
      </c>
      <c r="LP90" s="45">
        <f>+INDEX(REC_PRICE_FCST!$B$4:$AF$22,MATCH(REC_SALES_FCST!$C90,REC_PRICE_FCST!$B$4:$B$22,0),MATCH(REC_SALES_FCST!LP$4,REC_PRICE_FCST!$B$4:$AF$4,0))</f>
        <v>29.603797666899087</v>
      </c>
      <c r="LQ90" s="45">
        <f>+INDEX(REC_PRICE_FCST!$B$4:$AF$22,MATCH(REC_SALES_FCST!$C90,REC_PRICE_FCST!$B$4:$B$22,0),MATCH(REC_SALES_FCST!LQ$4,REC_PRICE_FCST!$B$4:$AF$4,0))</f>
        <v>29.603797666899087</v>
      </c>
      <c r="LR90" s="45">
        <f>+INDEX(REC_PRICE_FCST!$B$4:$AF$22,MATCH(REC_SALES_FCST!$C90,REC_PRICE_FCST!$B$4:$B$22,0),MATCH(REC_SALES_FCST!LR$4,REC_PRICE_FCST!$B$4:$AF$4,0))</f>
        <v>29.603797666899087</v>
      </c>
      <c r="LS90" s="45">
        <f>+INDEX(REC_PRICE_FCST!$B$4:$AF$22,MATCH(REC_SALES_FCST!$C90,REC_PRICE_FCST!$B$4:$B$22,0),MATCH(REC_SALES_FCST!LS$4,REC_PRICE_FCST!$B$4:$AF$4,0))</f>
        <v>29.603797666899087</v>
      </c>
      <c r="LT90" s="45">
        <f>+INDEX(REC_PRICE_FCST!$B$4:$AF$22,MATCH(REC_SALES_FCST!$C90,REC_PRICE_FCST!$B$4:$B$22,0),MATCH(REC_SALES_FCST!LT$4,REC_PRICE_FCST!$B$4:$AF$4,0))</f>
        <v>29.603797666899087</v>
      </c>
      <c r="LU90" s="45">
        <f>+INDEX(REC_PRICE_FCST!$B$4:$AF$22,MATCH(REC_SALES_FCST!$C90,REC_PRICE_FCST!$B$4:$B$22,0),MATCH(REC_SALES_FCST!LU$4,REC_PRICE_FCST!$B$4:$AF$4,0))</f>
        <v>29.603797666899087</v>
      </c>
      <c r="LV90" s="45">
        <f>+INDEX(REC_PRICE_FCST!$B$4:$AF$22,MATCH(REC_SALES_FCST!$C90,REC_PRICE_FCST!$B$4:$B$22,0),MATCH(REC_SALES_FCST!LV$4,REC_PRICE_FCST!$B$4:$AF$4,0))</f>
        <v>29.603797666899087</v>
      </c>
      <c r="LW90" s="45">
        <f>+INDEX(REC_PRICE_FCST!$B$4:$AF$22,MATCH(REC_SALES_FCST!$C90,REC_PRICE_FCST!$B$4:$B$22,0),MATCH(REC_SALES_FCST!LW$4,REC_PRICE_FCST!$B$4:$AF$4,0))</f>
        <v>29.603797666899087</v>
      </c>
      <c r="LX90" s="45">
        <f>+INDEX(REC_PRICE_FCST!$B$4:$AF$22,MATCH(REC_SALES_FCST!$C90,REC_PRICE_FCST!$B$4:$B$22,0),MATCH(REC_SALES_FCST!LX$4,REC_PRICE_FCST!$B$4:$AF$4,0))</f>
        <v>29.603797666899087</v>
      </c>
      <c r="LY90" s="45">
        <f>+INDEX(REC_PRICE_FCST!$B$4:$AF$22,MATCH(REC_SALES_FCST!$C90,REC_PRICE_FCST!$B$4:$B$22,0),MATCH(REC_SALES_FCST!LY$4,REC_PRICE_FCST!$B$4:$AF$4,0))</f>
        <v>29.603797666899087</v>
      </c>
      <c r="LZ90" s="45">
        <f>+INDEX(REC_PRICE_FCST!$B$4:$AF$22,MATCH(REC_SALES_FCST!$C90,REC_PRICE_FCST!$B$4:$B$22,0),MATCH(REC_SALES_FCST!LZ$4,REC_PRICE_FCST!$B$4:$AF$4,0))</f>
        <v>29.603797666899087</v>
      </c>
      <c r="MA90" s="45">
        <f>+INDEX(REC_PRICE_FCST!$B$4:$AF$22,MATCH(REC_SALES_FCST!$C90,REC_PRICE_FCST!$B$4:$B$22,0),MATCH(REC_SALES_FCST!MA$4,REC_PRICE_FCST!$B$4:$AF$4,0))</f>
        <v>29.603797666899087</v>
      </c>
      <c r="MB90" s="45">
        <f>+INDEX(REC_PRICE_FCST!$B$4:$AF$22,MATCH(REC_SALES_FCST!$C90,REC_PRICE_FCST!$B$4:$B$22,0),MATCH(REC_SALES_FCST!MB$4,REC_PRICE_FCST!$B$4:$AF$4,0))</f>
        <v>30.491911596906061</v>
      </c>
      <c r="MC90" s="45">
        <f>+INDEX(REC_PRICE_FCST!$B$4:$AF$22,MATCH(REC_SALES_FCST!$C90,REC_PRICE_FCST!$B$4:$B$22,0),MATCH(REC_SALES_FCST!MC$4,REC_PRICE_FCST!$B$4:$AF$4,0))</f>
        <v>30.491911596906061</v>
      </c>
      <c r="MD90" s="45">
        <f>+INDEX(REC_PRICE_FCST!$B$4:$AF$22,MATCH(REC_SALES_FCST!$C90,REC_PRICE_FCST!$B$4:$B$22,0),MATCH(REC_SALES_FCST!MD$4,REC_PRICE_FCST!$B$4:$AF$4,0))</f>
        <v>30.491911596906061</v>
      </c>
      <c r="ME90" s="45">
        <f>+INDEX(REC_PRICE_FCST!$B$4:$AF$22,MATCH(REC_SALES_FCST!$C90,REC_PRICE_FCST!$B$4:$B$22,0),MATCH(REC_SALES_FCST!ME$4,REC_PRICE_FCST!$B$4:$AF$4,0))</f>
        <v>30.491911596906061</v>
      </c>
      <c r="MF90" s="45">
        <f>+INDEX(REC_PRICE_FCST!$B$4:$AF$22,MATCH(REC_SALES_FCST!$C90,REC_PRICE_FCST!$B$4:$B$22,0),MATCH(REC_SALES_FCST!MF$4,REC_PRICE_FCST!$B$4:$AF$4,0))</f>
        <v>30.491911596906061</v>
      </c>
      <c r="MG90" s="45">
        <f>+INDEX(REC_PRICE_FCST!$B$4:$AF$22,MATCH(REC_SALES_FCST!$C90,REC_PRICE_FCST!$B$4:$B$22,0),MATCH(REC_SALES_FCST!MG$4,REC_PRICE_FCST!$B$4:$AF$4,0))</f>
        <v>30.491911596906061</v>
      </c>
      <c r="MH90" s="45">
        <f>+INDEX(REC_PRICE_FCST!$B$4:$AF$22,MATCH(REC_SALES_FCST!$C90,REC_PRICE_FCST!$B$4:$B$22,0),MATCH(REC_SALES_FCST!MH$4,REC_PRICE_FCST!$B$4:$AF$4,0))</f>
        <v>30.491911596906061</v>
      </c>
      <c r="MI90" s="45">
        <f>+INDEX(REC_PRICE_FCST!$B$4:$AF$22,MATCH(REC_SALES_FCST!$C90,REC_PRICE_FCST!$B$4:$B$22,0),MATCH(REC_SALES_FCST!MI$4,REC_PRICE_FCST!$B$4:$AF$4,0))</f>
        <v>30.491911596906061</v>
      </c>
      <c r="MJ90" s="45">
        <f>+INDEX(REC_PRICE_FCST!$B$4:$AF$22,MATCH(REC_SALES_FCST!$C90,REC_PRICE_FCST!$B$4:$B$22,0),MATCH(REC_SALES_FCST!MJ$4,REC_PRICE_FCST!$B$4:$AF$4,0))</f>
        <v>30.491911596906061</v>
      </c>
      <c r="MK90" s="45">
        <f>+INDEX(REC_PRICE_FCST!$B$4:$AF$22,MATCH(REC_SALES_FCST!$C90,REC_PRICE_FCST!$B$4:$B$22,0),MATCH(REC_SALES_FCST!MK$4,REC_PRICE_FCST!$B$4:$AF$4,0))</f>
        <v>30.491911596906061</v>
      </c>
      <c r="ML90" s="45">
        <f>+INDEX(REC_PRICE_FCST!$B$4:$AF$22,MATCH(REC_SALES_FCST!$C90,REC_PRICE_FCST!$B$4:$B$22,0),MATCH(REC_SALES_FCST!ML$4,REC_PRICE_FCST!$B$4:$AF$4,0))</f>
        <v>30.491911596906061</v>
      </c>
      <c r="MM90" s="45">
        <f>+INDEX(REC_PRICE_FCST!$B$4:$AF$22,MATCH(REC_SALES_FCST!$C90,REC_PRICE_FCST!$B$4:$B$22,0),MATCH(REC_SALES_FCST!MM$4,REC_PRICE_FCST!$B$4:$AF$4,0))</f>
        <v>30.491911596906061</v>
      </c>
      <c r="MN90" s="45">
        <f>+INDEX(REC_PRICE_FCST!$B$4:$AF$22,MATCH(REC_SALES_FCST!$C90,REC_PRICE_FCST!$B$4:$B$22,0),MATCH(REC_SALES_FCST!MN$4,REC_PRICE_FCST!$B$4:$AF$4,0))</f>
        <v>31.406668944813244</v>
      </c>
      <c r="MO90" s="45">
        <f>+INDEX(REC_PRICE_FCST!$B$4:$AF$22,MATCH(REC_SALES_FCST!$C90,REC_PRICE_FCST!$B$4:$B$22,0),MATCH(REC_SALES_FCST!MO$4,REC_PRICE_FCST!$B$4:$AF$4,0))</f>
        <v>31.406668944813244</v>
      </c>
      <c r="MP90" s="45">
        <f>+INDEX(REC_PRICE_FCST!$B$4:$AF$22,MATCH(REC_SALES_FCST!$C90,REC_PRICE_FCST!$B$4:$B$22,0),MATCH(REC_SALES_FCST!MP$4,REC_PRICE_FCST!$B$4:$AF$4,0))</f>
        <v>31.406668944813244</v>
      </c>
      <c r="MQ90" s="45">
        <f>+INDEX(REC_PRICE_FCST!$B$4:$AF$22,MATCH(REC_SALES_FCST!$C90,REC_PRICE_FCST!$B$4:$B$22,0),MATCH(REC_SALES_FCST!MQ$4,REC_PRICE_FCST!$B$4:$AF$4,0))</f>
        <v>31.406668944813244</v>
      </c>
      <c r="MR90" s="45">
        <f>+INDEX(REC_PRICE_FCST!$B$4:$AF$22,MATCH(REC_SALES_FCST!$C90,REC_PRICE_FCST!$B$4:$B$22,0),MATCH(REC_SALES_FCST!MR$4,REC_PRICE_FCST!$B$4:$AF$4,0))</f>
        <v>31.406668944813244</v>
      </c>
      <c r="MS90" s="45">
        <f>+INDEX(REC_PRICE_FCST!$B$4:$AF$22,MATCH(REC_SALES_FCST!$C90,REC_PRICE_FCST!$B$4:$B$22,0),MATCH(REC_SALES_FCST!MS$4,REC_PRICE_FCST!$B$4:$AF$4,0))</f>
        <v>31.406668944813244</v>
      </c>
      <c r="MT90" s="45">
        <f>+INDEX(REC_PRICE_FCST!$B$4:$AF$22,MATCH(REC_SALES_FCST!$C90,REC_PRICE_FCST!$B$4:$B$22,0),MATCH(REC_SALES_FCST!MT$4,REC_PRICE_FCST!$B$4:$AF$4,0))</f>
        <v>31.406668944813244</v>
      </c>
      <c r="MU90" s="45">
        <f>+INDEX(REC_PRICE_FCST!$B$4:$AF$22,MATCH(REC_SALES_FCST!$C90,REC_PRICE_FCST!$B$4:$B$22,0),MATCH(REC_SALES_FCST!MU$4,REC_PRICE_FCST!$B$4:$AF$4,0))</f>
        <v>31.406668944813244</v>
      </c>
      <c r="MV90" s="45">
        <f>+INDEX(REC_PRICE_FCST!$B$4:$AF$22,MATCH(REC_SALES_FCST!$C90,REC_PRICE_FCST!$B$4:$B$22,0),MATCH(REC_SALES_FCST!MV$4,REC_PRICE_FCST!$B$4:$AF$4,0))</f>
        <v>31.406668944813244</v>
      </c>
      <c r="MW90" s="45">
        <f>+INDEX(REC_PRICE_FCST!$B$4:$AF$22,MATCH(REC_SALES_FCST!$C90,REC_PRICE_FCST!$B$4:$B$22,0),MATCH(REC_SALES_FCST!MW$4,REC_PRICE_FCST!$B$4:$AF$4,0))</f>
        <v>31.406668944813244</v>
      </c>
      <c r="MX90" s="45">
        <f>+INDEX(REC_PRICE_FCST!$B$4:$AF$22,MATCH(REC_SALES_FCST!$C90,REC_PRICE_FCST!$B$4:$B$22,0),MATCH(REC_SALES_FCST!MX$4,REC_PRICE_FCST!$B$4:$AF$4,0))</f>
        <v>31.406668944813244</v>
      </c>
      <c r="MY90" s="45">
        <f>+INDEX(REC_PRICE_FCST!$B$4:$AF$22,MATCH(REC_SALES_FCST!$C90,REC_PRICE_FCST!$B$4:$B$22,0),MATCH(REC_SALES_FCST!MY$4,REC_PRICE_FCST!$B$4:$AF$4,0))</f>
        <v>31.406668944813244</v>
      </c>
    </row>
    <row r="91" spans="1:364" x14ac:dyDescent="0.25">
      <c r="A91" s="175"/>
      <c r="B91" s="70" t="s">
        <v>238</v>
      </c>
      <c r="C91" s="4" t="s">
        <v>89</v>
      </c>
      <c r="D91" s="45">
        <f>+INDEX(REC_PRICE_FCST!$B$4:$V$22,MATCH(REC_SALES_FCST!$C91,REC_PRICE_FCST!$B$4:$B$22,0),MATCH(REC_SALES_FCST!D$4,REC_PRICE_FCST!$B$4:$V$4,0))</f>
        <v>36</v>
      </c>
      <c r="E91" s="45">
        <f>+INDEX(REC_PRICE_FCST!$B$4:$V$22,MATCH(REC_SALES_FCST!$C91,REC_PRICE_FCST!$B$4:$B$22,0),MATCH(REC_SALES_FCST!E$4,REC_PRICE_FCST!$B$4:$V$4,0))</f>
        <v>36</v>
      </c>
      <c r="F91" s="45">
        <f>+INDEX(REC_PRICE_FCST!$B$4:$V$22,MATCH(REC_SALES_FCST!$C91,REC_PRICE_FCST!$B$4:$B$22,0),MATCH(REC_SALES_FCST!F$4,REC_PRICE_FCST!$B$4:$V$4,0))</f>
        <v>36</v>
      </c>
      <c r="G91" s="45">
        <f>+INDEX(REC_PRICE_FCST!$B$4:$V$22,MATCH(REC_SALES_FCST!$C91,REC_PRICE_FCST!$B$4:$B$22,0),MATCH(REC_SALES_FCST!G$4,REC_PRICE_FCST!$B$4:$V$4,0))</f>
        <v>36</v>
      </c>
      <c r="H91" s="45">
        <f>+INDEX(REC_PRICE_FCST!$B$4:$V$22,MATCH(REC_SALES_FCST!$C91,REC_PRICE_FCST!$B$4:$B$22,0),MATCH(REC_SALES_FCST!H$4,REC_PRICE_FCST!$B$4:$V$4,0))</f>
        <v>36</v>
      </c>
      <c r="I91" s="45">
        <f>+INDEX(REC_PRICE_FCST!$B$4:$V$22,MATCH(REC_SALES_FCST!$C91,REC_PRICE_FCST!$B$4:$B$22,0),MATCH(REC_SALES_FCST!I$4,REC_PRICE_FCST!$B$4:$V$4,0))</f>
        <v>36</v>
      </c>
      <c r="J91" s="45">
        <f>+INDEX(REC_PRICE_FCST!$B$4:$V$22,MATCH(REC_SALES_FCST!$C91,REC_PRICE_FCST!$B$4:$B$22,0),MATCH(REC_SALES_FCST!J$4,REC_PRICE_FCST!$B$4:$V$4,0))</f>
        <v>36</v>
      </c>
      <c r="K91" s="45">
        <f>+INDEX(REC_PRICE_FCST!$B$4:$V$22,MATCH(REC_SALES_FCST!$C91,REC_PRICE_FCST!$B$4:$B$22,0),MATCH(REC_SALES_FCST!K$4,REC_PRICE_FCST!$B$4:$V$4,0))</f>
        <v>36</v>
      </c>
      <c r="L91" s="45">
        <f>+INDEX(REC_PRICE_FCST!$B$4:$V$22,MATCH(REC_SALES_FCST!$C91,REC_PRICE_FCST!$B$4:$B$22,0),MATCH(REC_SALES_FCST!L$4,REC_PRICE_FCST!$B$4:$V$4,0))</f>
        <v>36</v>
      </c>
      <c r="M91" s="45">
        <f>+INDEX(REC_PRICE_FCST!$B$4:$V$22,MATCH(REC_SALES_FCST!$C91,REC_PRICE_FCST!$B$4:$B$22,0),MATCH(REC_SALES_FCST!M$4,REC_PRICE_FCST!$B$4:$V$4,0))</f>
        <v>36</v>
      </c>
      <c r="N91" s="45">
        <f>+INDEX(REC_PRICE_FCST!$B$4:$V$22,MATCH(REC_SALES_FCST!$C91,REC_PRICE_FCST!$B$4:$B$22,0),MATCH(REC_SALES_FCST!N$4,REC_PRICE_FCST!$B$4:$V$4,0))</f>
        <v>36</v>
      </c>
      <c r="O91" s="45">
        <f>+INDEX(REC_PRICE_FCST!$B$4:$V$22,MATCH(REC_SALES_FCST!$C91,REC_PRICE_FCST!$B$4:$B$22,0),MATCH(REC_SALES_FCST!O$4,REC_PRICE_FCST!$B$4:$V$4,0))</f>
        <v>36</v>
      </c>
      <c r="P91" s="45">
        <f>+INDEX(REC_PRICE_FCST!$B$4:$AF$22,MATCH(REC_SALES_FCST!$C91,REC_PRICE_FCST!$B$4:$B$22,0),MATCH(REC_SALES_FCST!P$4,REC_PRICE_FCST!$B$4:$AF$4,0))</f>
        <v>36</v>
      </c>
      <c r="Q91" s="45">
        <f>+INDEX(REC_PRICE_FCST!$B$4:$AF$22,MATCH(REC_SALES_FCST!$C91,REC_PRICE_FCST!$B$4:$B$22,0),MATCH(REC_SALES_FCST!Q$4,REC_PRICE_FCST!$B$4:$AF$4,0))</f>
        <v>36</v>
      </c>
      <c r="R91" s="45">
        <f>+INDEX(REC_PRICE_FCST!$B$4:$AF$22,MATCH(REC_SALES_FCST!$C91,REC_PRICE_FCST!$B$4:$B$22,0),MATCH(REC_SALES_FCST!R$4,REC_PRICE_FCST!$B$4:$AF$4,0))</f>
        <v>36</v>
      </c>
      <c r="S91" s="45">
        <f>+INDEX(REC_PRICE_FCST!$B$4:$AF$22,MATCH(REC_SALES_FCST!$C91,REC_PRICE_FCST!$B$4:$B$22,0),MATCH(REC_SALES_FCST!S$4,REC_PRICE_FCST!$B$4:$AF$4,0))</f>
        <v>36</v>
      </c>
      <c r="T91" s="45">
        <f>+INDEX(REC_PRICE_FCST!$B$4:$AF$22,MATCH(REC_SALES_FCST!$C91,REC_PRICE_FCST!$B$4:$B$22,0),MATCH(REC_SALES_FCST!T$4,REC_PRICE_FCST!$B$4:$AF$4,0))</f>
        <v>36</v>
      </c>
      <c r="U91" s="45">
        <f>+INDEX(REC_PRICE_FCST!$B$4:$AF$22,MATCH(REC_SALES_FCST!$C91,REC_PRICE_FCST!$B$4:$B$22,0),MATCH(REC_SALES_FCST!U$4,REC_PRICE_FCST!$B$4:$AF$4,0))</f>
        <v>36</v>
      </c>
      <c r="V91" s="45">
        <f>+INDEX(REC_PRICE_FCST!$B$4:$AF$22,MATCH(REC_SALES_FCST!$C91,REC_PRICE_FCST!$B$4:$B$22,0),MATCH(REC_SALES_FCST!V$4,REC_PRICE_FCST!$B$4:$AF$4,0))</f>
        <v>36</v>
      </c>
      <c r="W91" s="45">
        <f>+INDEX(REC_PRICE_FCST!$B$4:$AF$22,MATCH(REC_SALES_FCST!$C91,REC_PRICE_FCST!$B$4:$B$22,0),MATCH(REC_SALES_FCST!W$4,REC_PRICE_FCST!$B$4:$AF$4,0))</f>
        <v>36</v>
      </c>
      <c r="X91" s="45">
        <f>+INDEX(REC_PRICE_FCST!$B$4:$AF$22,MATCH(REC_SALES_FCST!$C91,REC_PRICE_FCST!$B$4:$B$22,0),MATCH(REC_SALES_FCST!X$4,REC_PRICE_FCST!$B$4:$AF$4,0))</f>
        <v>36</v>
      </c>
      <c r="Y91" s="45">
        <f>+INDEX(REC_PRICE_FCST!$B$4:$AF$22,MATCH(REC_SALES_FCST!$C91,REC_PRICE_FCST!$B$4:$B$22,0),MATCH(REC_SALES_FCST!Y$4,REC_PRICE_FCST!$B$4:$AF$4,0))</f>
        <v>36</v>
      </c>
      <c r="Z91" s="45">
        <f>+INDEX(REC_PRICE_FCST!$B$4:$AF$22,MATCH(REC_SALES_FCST!$C91,REC_PRICE_FCST!$B$4:$B$22,0),MATCH(REC_SALES_FCST!Z$4,REC_PRICE_FCST!$B$4:$AF$4,0))</f>
        <v>36</v>
      </c>
      <c r="AA91" s="45">
        <f>+INDEX(REC_PRICE_FCST!$B$4:$AF$22,MATCH(REC_SALES_FCST!$C91,REC_PRICE_FCST!$B$4:$B$22,0),MATCH(REC_SALES_FCST!AA$4,REC_PRICE_FCST!$B$4:$AF$4,0))</f>
        <v>36</v>
      </c>
      <c r="AB91" s="45">
        <f>+INDEX(REC_PRICE_FCST!$B$4:$AF$22,MATCH(REC_SALES_FCST!$C91,REC_PRICE_FCST!$B$4:$B$22,0),MATCH(REC_SALES_FCST!AB$4,REC_PRICE_FCST!$B$4:$AF$4,0))</f>
        <v>33</v>
      </c>
      <c r="AC91" s="45">
        <f>+INDEX(REC_PRICE_FCST!$B$4:$AF$22,MATCH(REC_SALES_FCST!$C91,REC_PRICE_FCST!$B$4:$B$22,0),MATCH(REC_SALES_FCST!AC$4,REC_PRICE_FCST!$B$4:$AF$4,0))</f>
        <v>33</v>
      </c>
      <c r="AD91" s="45">
        <f>+INDEX(REC_PRICE_FCST!$B$4:$AF$22,MATCH(REC_SALES_FCST!$C91,REC_PRICE_FCST!$B$4:$B$22,0),MATCH(REC_SALES_FCST!AD$4,REC_PRICE_FCST!$B$4:$AF$4,0))</f>
        <v>33</v>
      </c>
      <c r="AE91" s="45">
        <f>+INDEX(REC_PRICE_FCST!$B$4:$AF$22,MATCH(REC_SALES_FCST!$C91,REC_PRICE_FCST!$B$4:$B$22,0),MATCH(REC_SALES_FCST!AE$4,REC_PRICE_FCST!$B$4:$AF$4,0))</f>
        <v>33</v>
      </c>
      <c r="AF91" s="45">
        <f>+INDEX(REC_PRICE_FCST!$B$4:$AF$22,MATCH(REC_SALES_FCST!$C91,REC_PRICE_FCST!$B$4:$B$22,0),MATCH(REC_SALES_FCST!AF$4,REC_PRICE_FCST!$B$4:$AF$4,0))</f>
        <v>33</v>
      </c>
      <c r="AG91" s="45">
        <f>+INDEX(REC_PRICE_FCST!$B$4:$AF$22,MATCH(REC_SALES_FCST!$C91,REC_PRICE_FCST!$B$4:$B$22,0),MATCH(REC_SALES_FCST!AG$4,REC_PRICE_FCST!$B$4:$AF$4,0))</f>
        <v>33</v>
      </c>
      <c r="AH91" s="45">
        <f>+INDEX(REC_PRICE_FCST!$B$4:$AF$22,MATCH(REC_SALES_FCST!$C91,REC_PRICE_FCST!$B$4:$B$22,0),MATCH(REC_SALES_FCST!AH$4,REC_PRICE_FCST!$B$4:$AF$4,0))</f>
        <v>33</v>
      </c>
      <c r="AI91" s="45">
        <f>+INDEX(REC_PRICE_FCST!$B$4:$AF$22,MATCH(REC_SALES_FCST!$C91,REC_PRICE_FCST!$B$4:$B$22,0),MATCH(REC_SALES_FCST!AI$4,REC_PRICE_FCST!$B$4:$AF$4,0))</f>
        <v>33</v>
      </c>
      <c r="AJ91" s="45">
        <f>+INDEX(REC_PRICE_FCST!$B$4:$AF$22,MATCH(REC_SALES_FCST!$C91,REC_PRICE_FCST!$B$4:$B$22,0),MATCH(REC_SALES_FCST!AJ$4,REC_PRICE_FCST!$B$4:$AF$4,0))</f>
        <v>33</v>
      </c>
      <c r="AK91" s="45">
        <f>+INDEX(REC_PRICE_FCST!$B$4:$AF$22,MATCH(REC_SALES_FCST!$C91,REC_PRICE_FCST!$B$4:$B$22,0),MATCH(REC_SALES_FCST!AK$4,REC_PRICE_FCST!$B$4:$AF$4,0))</f>
        <v>33</v>
      </c>
      <c r="AL91" s="45">
        <f>+INDEX(REC_PRICE_FCST!$B$4:$AF$22,MATCH(REC_SALES_FCST!$C91,REC_PRICE_FCST!$B$4:$B$22,0),MATCH(REC_SALES_FCST!AL$4,REC_PRICE_FCST!$B$4:$AF$4,0))</f>
        <v>33</v>
      </c>
      <c r="AM91" s="45">
        <f>+INDEX(REC_PRICE_FCST!$B$4:$AF$22,MATCH(REC_SALES_FCST!$C91,REC_PRICE_FCST!$B$4:$B$22,0),MATCH(REC_SALES_FCST!AM$4,REC_PRICE_FCST!$B$4:$AF$4,0))</f>
        <v>33</v>
      </c>
      <c r="AN91" s="45">
        <f>+INDEX(REC_PRICE_FCST!$B$4:$AF$22,MATCH(REC_SALES_FCST!$C91,REC_PRICE_FCST!$B$4:$B$22,0),MATCH(REC_SALES_FCST!AN$4,REC_PRICE_FCST!$B$4:$AF$4,0))</f>
        <v>30</v>
      </c>
      <c r="AO91" s="45">
        <f>+INDEX(REC_PRICE_FCST!$B$4:$AF$22,MATCH(REC_SALES_FCST!$C91,REC_PRICE_FCST!$B$4:$B$22,0),MATCH(REC_SALES_FCST!AO$4,REC_PRICE_FCST!$B$4:$AF$4,0))</f>
        <v>30</v>
      </c>
      <c r="AP91" s="45">
        <f>+INDEX(REC_PRICE_FCST!$B$4:$AF$22,MATCH(REC_SALES_FCST!$C91,REC_PRICE_FCST!$B$4:$B$22,0),MATCH(REC_SALES_FCST!AP$4,REC_PRICE_FCST!$B$4:$AF$4,0))</f>
        <v>30</v>
      </c>
      <c r="AQ91" s="45">
        <f>+INDEX(REC_PRICE_FCST!$B$4:$AF$22,MATCH(REC_SALES_FCST!$C91,REC_PRICE_FCST!$B$4:$B$22,0),MATCH(REC_SALES_FCST!AQ$4,REC_PRICE_FCST!$B$4:$AF$4,0))</f>
        <v>30</v>
      </c>
      <c r="AR91" s="45">
        <f>+INDEX(REC_PRICE_FCST!$B$4:$AF$22,MATCH(REC_SALES_FCST!$C91,REC_PRICE_FCST!$B$4:$B$22,0),MATCH(REC_SALES_FCST!AR$4,REC_PRICE_FCST!$B$4:$AF$4,0))</f>
        <v>30</v>
      </c>
      <c r="AS91" s="45">
        <f>+INDEX(REC_PRICE_FCST!$B$4:$AF$22,MATCH(REC_SALES_FCST!$C91,REC_PRICE_FCST!$B$4:$B$22,0),MATCH(REC_SALES_FCST!AS$4,REC_PRICE_FCST!$B$4:$AF$4,0))</f>
        <v>30</v>
      </c>
      <c r="AT91" s="45">
        <f>+INDEX(REC_PRICE_FCST!$B$4:$AF$22,MATCH(REC_SALES_FCST!$C91,REC_PRICE_FCST!$B$4:$B$22,0),MATCH(REC_SALES_FCST!AT$4,REC_PRICE_FCST!$B$4:$AF$4,0))</f>
        <v>30</v>
      </c>
      <c r="AU91" s="45">
        <f>+INDEX(REC_PRICE_FCST!$B$4:$AF$22,MATCH(REC_SALES_FCST!$C91,REC_PRICE_FCST!$B$4:$B$22,0),MATCH(REC_SALES_FCST!AU$4,REC_PRICE_FCST!$B$4:$AF$4,0))</f>
        <v>30</v>
      </c>
      <c r="AV91" s="45">
        <f>+INDEX(REC_PRICE_FCST!$B$4:$AF$22,MATCH(REC_SALES_FCST!$C91,REC_PRICE_FCST!$B$4:$B$22,0),MATCH(REC_SALES_FCST!AV$4,REC_PRICE_FCST!$B$4:$AF$4,0))</f>
        <v>30</v>
      </c>
      <c r="AW91" s="45">
        <f>+INDEX(REC_PRICE_FCST!$B$4:$AF$22,MATCH(REC_SALES_FCST!$C91,REC_PRICE_FCST!$B$4:$B$22,0),MATCH(REC_SALES_FCST!AW$4,REC_PRICE_FCST!$B$4:$AF$4,0))</f>
        <v>30</v>
      </c>
      <c r="AX91" s="45">
        <f>+INDEX(REC_PRICE_FCST!$B$4:$AF$22,MATCH(REC_SALES_FCST!$C91,REC_PRICE_FCST!$B$4:$B$22,0),MATCH(REC_SALES_FCST!AX$4,REC_PRICE_FCST!$B$4:$AF$4,0))</f>
        <v>30</v>
      </c>
      <c r="AY91" s="45">
        <f>+INDEX(REC_PRICE_FCST!$B$4:$AF$22,MATCH(REC_SALES_FCST!$C91,REC_PRICE_FCST!$B$4:$B$22,0),MATCH(REC_SALES_FCST!AY$4,REC_PRICE_FCST!$B$4:$AF$4,0))</f>
        <v>30</v>
      </c>
      <c r="AZ91" s="45">
        <f>+INDEX(REC_PRICE_FCST!$B$4:$AF$22,MATCH(REC_SALES_FCST!$C91,REC_PRICE_FCST!$B$4:$B$22,0),MATCH(REC_SALES_FCST!AZ$4,REC_PRICE_FCST!$B$4:$AF$4,0))</f>
        <v>30</v>
      </c>
      <c r="BA91" s="45">
        <f>+INDEX(REC_PRICE_FCST!$B$4:$AF$22,MATCH(REC_SALES_FCST!$C91,REC_PRICE_FCST!$B$4:$B$22,0),MATCH(REC_SALES_FCST!BA$4,REC_PRICE_FCST!$B$4:$AF$4,0))</f>
        <v>30</v>
      </c>
      <c r="BB91" s="45">
        <f>+INDEX(REC_PRICE_FCST!$B$4:$AF$22,MATCH(REC_SALES_FCST!$C91,REC_PRICE_FCST!$B$4:$B$22,0),MATCH(REC_SALES_FCST!BB$4,REC_PRICE_FCST!$B$4:$AF$4,0))</f>
        <v>30</v>
      </c>
      <c r="BC91" s="45">
        <f>+INDEX(REC_PRICE_FCST!$B$4:$AF$22,MATCH(REC_SALES_FCST!$C91,REC_PRICE_FCST!$B$4:$B$22,0),MATCH(REC_SALES_FCST!BC$4,REC_PRICE_FCST!$B$4:$AF$4,0))</f>
        <v>30</v>
      </c>
      <c r="BD91" s="45">
        <f>+INDEX(REC_PRICE_FCST!$B$4:$AF$22,MATCH(REC_SALES_FCST!$C91,REC_PRICE_FCST!$B$4:$B$22,0),MATCH(REC_SALES_FCST!BD$4,REC_PRICE_FCST!$B$4:$AF$4,0))</f>
        <v>30</v>
      </c>
      <c r="BE91" s="45">
        <f>+INDEX(REC_PRICE_FCST!$B$4:$AF$22,MATCH(REC_SALES_FCST!$C91,REC_PRICE_FCST!$B$4:$B$22,0),MATCH(REC_SALES_FCST!BE$4,REC_PRICE_FCST!$B$4:$AF$4,0))</f>
        <v>30</v>
      </c>
      <c r="BF91" s="45">
        <f>+INDEX(REC_PRICE_FCST!$B$4:$AF$22,MATCH(REC_SALES_FCST!$C91,REC_PRICE_FCST!$B$4:$B$22,0),MATCH(REC_SALES_FCST!BF$4,REC_PRICE_FCST!$B$4:$AF$4,0))</f>
        <v>30</v>
      </c>
      <c r="BG91" s="45">
        <f>+INDEX(REC_PRICE_FCST!$B$4:$AF$22,MATCH(REC_SALES_FCST!$C91,REC_PRICE_FCST!$B$4:$B$22,0),MATCH(REC_SALES_FCST!BG$4,REC_PRICE_FCST!$B$4:$AF$4,0))</f>
        <v>30</v>
      </c>
      <c r="BH91" s="45">
        <f>+INDEX(REC_PRICE_FCST!$B$4:$AF$22,MATCH(REC_SALES_FCST!$C91,REC_PRICE_FCST!$B$4:$B$22,0),MATCH(REC_SALES_FCST!BH$4,REC_PRICE_FCST!$B$4:$AF$4,0))</f>
        <v>30</v>
      </c>
      <c r="BI91" s="45">
        <f>+INDEX(REC_PRICE_FCST!$B$4:$AF$22,MATCH(REC_SALES_FCST!$C91,REC_PRICE_FCST!$B$4:$B$22,0),MATCH(REC_SALES_FCST!BI$4,REC_PRICE_FCST!$B$4:$AF$4,0))</f>
        <v>30</v>
      </c>
      <c r="BJ91" s="45">
        <f>+INDEX(REC_PRICE_FCST!$B$4:$AF$22,MATCH(REC_SALES_FCST!$C91,REC_PRICE_FCST!$B$4:$B$22,0),MATCH(REC_SALES_FCST!BJ$4,REC_PRICE_FCST!$B$4:$AF$4,0))</f>
        <v>30</v>
      </c>
      <c r="BK91" s="45">
        <f>+INDEX(REC_PRICE_FCST!$B$4:$AF$22,MATCH(REC_SALES_FCST!$C91,REC_PRICE_FCST!$B$4:$B$22,0),MATCH(REC_SALES_FCST!BK$4,REC_PRICE_FCST!$B$4:$AF$4,0))</f>
        <v>30</v>
      </c>
      <c r="BL91" s="45">
        <f>+INDEX(REC_PRICE_FCST!$B$4:$AF$22,MATCH(REC_SALES_FCST!$C91,REC_PRICE_FCST!$B$4:$B$22,0),MATCH(REC_SALES_FCST!BL$4,REC_PRICE_FCST!$B$4:$AF$4,0))</f>
        <v>30.900000000000002</v>
      </c>
      <c r="BM91" s="45">
        <f>+INDEX(REC_PRICE_FCST!$B$4:$AF$22,MATCH(REC_SALES_FCST!$C91,REC_PRICE_FCST!$B$4:$B$22,0),MATCH(REC_SALES_FCST!BM$4,REC_PRICE_FCST!$B$4:$AF$4,0))</f>
        <v>30.900000000000002</v>
      </c>
      <c r="BN91" s="45">
        <f>+INDEX(REC_PRICE_FCST!$B$4:$AF$22,MATCH(REC_SALES_FCST!$C91,REC_PRICE_FCST!$B$4:$B$22,0),MATCH(REC_SALES_FCST!BN$4,REC_PRICE_FCST!$B$4:$AF$4,0))</f>
        <v>30.900000000000002</v>
      </c>
      <c r="BO91" s="45">
        <f>+INDEX(REC_PRICE_FCST!$B$4:$AF$22,MATCH(REC_SALES_FCST!$C91,REC_PRICE_FCST!$B$4:$B$22,0),MATCH(REC_SALES_FCST!BO$4,REC_PRICE_FCST!$B$4:$AF$4,0))</f>
        <v>30.900000000000002</v>
      </c>
      <c r="BP91" s="45">
        <f>+INDEX(REC_PRICE_FCST!$B$4:$AF$22,MATCH(REC_SALES_FCST!$C91,REC_PRICE_FCST!$B$4:$B$22,0),MATCH(REC_SALES_FCST!BP$4,REC_PRICE_FCST!$B$4:$AF$4,0))</f>
        <v>30.900000000000002</v>
      </c>
      <c r="BQ91" s="45">
        <f>+INDEX(REC_PRICE_FCST!$B$4:$AF$22,MATCH(REC_SALES_FCST!$C91,REC_PRICE_FCST!$B$4:$B$22,0),MATCH(REC_SALES_FCST!BQ$4,REC_PRICE_FCST!$B$4:$AF$4,0))</f>
        <v>30.900000000000002</v>
      </c>
      <c r="BR91" s="45">
        <f>+INDEX(REC_PRICE_FCST!$B$4:$AF$22,MATCH(REC_SALES_FCST!$C91,REC_PRICE_FCST!$B$4:$B$22,0),MATCH(REC_SALES_FCST!BR$4,REC_PRICE_FCST!$B$4:$AF$4,0))</f>
        <v>30.900000000000002</v>
      </c>
      <c r="BS91" s="45">
        <f>+INDEX(REC_PRICE_FCST!$B$4:$AF$22,MATCH(REC_SALES_FCST!$C91,REC_PRICE_FCST!$B$4:$B$22,0),MATCH(REC_SALES_FCST!BS$4,REC_PRICE_FCST!$B$4:$AF$4,0))</f>
        <v>30.900000000000002</v>
      </c>
      <c r="BT91" s="45">
        <f>+INDEX(REC_PRICE_FCST!$B$4:$AF$22,MATCH(REC_SALES_FCST!$C91,REC_PRICE_FCST!$B$4:$B$22,0),MATCH(REC_SALES_FCST!BT$4,REC_PRICE_FCST!$B$4:$AF$4,0))</f>
        <v>30.900000000000002</v>
      </c>
      <c r="BU91" s="45">
        <f>+INDEX(REC_PRICE_FCST!$B$4:$AF$22,MATCH(REC_SALES_FCST!$C91,REC_PRICE_FCST!$B$4:$B$22,0),MATCH(REC_SALES_FCST!BU$4,REC_PRICE_FCST!$B$4:$AF$4,0))</f>
        <v>30.900000000000002</v>
      </c>
      <c r="BV91" s="45">
        <f>+INDEX(REC_PRICE_FCST!$B$4:$AF$22,MATCH(REC_SALES_FCST!$C91,REC_PRICE_FCST!$B$4:$B$22,0),MATCH(REC_SALES_FCST!BV$4,REC_PRICE_FCST!$B$4:$AF$4,0))</f>
        <v>30.900000000000002</v>
      </c>
      <c r="BW91" s="45">
        <f>+INDEX(REC_PRICE_FCST!$B$4:$AF$22,MATCH(REC_SALES_FCST!$C91,REC_PRICE_FCST!$B$4:$B$22,0),MATCH(REC_SALES_FCST!BW$4,REC_PRICE_FCST!$B$4:$AF$4,0))</f>
        <v>30.900000000000002</v>
      </c>
      <c r="BX91" s="45">
        <f>+INDEX(REC_PRICE_FCST!$B$4:$AF$22,MATCH(REC_SALES_FCST!$C91,REC_PRICE_FCST!$B$4:$B$22,0),MATCH(REC_SALES_FCST!BX$4,REC_PRICE_FCST!$B$4:$AF$4,0))</f>
        <v>31.827000000000002</v>
      </c>
      <c r="BY91" s="45">
        <f>+INDEX(REC_PRICE_FCST!$B$4:$AF$22,MATCH(REC_SALES_FCST!$C91,REC_PRICE_FCST!$B$4:$B$22,0),MATCH(REC_SALES_FCST!BY$4,REC_PRICE_FCST!$B$4:$AF$4,0))</f>
        <v>31.827000000000002</v>
      </c>
      <c r="BZ91" s="45">
        <f>+INDEX(REC_PRICE_FCST!$B$4:$AF$22,MATCH(REC_SALES_FCST!$C91,REC_PRICE_FCST!$B$4:$B$22,0),MATCH(REC_SALES_FCST!BZ$4,REC_PRICE_FCST!$B$4:$AF$4,0))</f>
        <v>31.827000000000002</v>
      </c>
      <c r="CA91" s="45">
        <f>+INDEX(REC_PRICE_FCST!$B$4:$AF$22,MATCH(REC_SALES_FCST!$C91,REC_PRICE_FCST!$B$4:$B$22,0),MATCH(REC_SALES_FCST!CA$4,REC_PRICE_FCST!$B$4:$AF$4,0))</f>
        <v>31.827000000000002</v>
      </c>
      <c r="CB91" s="45">
        <f>+INDEX(REC_PRICE_FCST!$B$4:$AF$22,MATCH(REC_SALES_FCST!$C91,REC_PRICE_FCST!$B$4:$B$22,0),MATCH(REC_SALES_FCST!CB$4,REC_PRICE_FCST!$B$4:$AF$4,0))</f>
        <v>31.827000000000002</v>
      </c>
      <c r="CC91" s="45">
        <f>+INDEX(REC_PRICE_FCST!$B$4:$AF$22,MATCH(REC_SALES_FCST!$C91,REC_PRICE_FCST!$B$4:$B$22,0),MATCH(REC_SALES_FCST!CC$4,REC_PRICE_FCST!$B$4:$AF$4,0))</f>
        <v>31.827000000000002</v>
      </c>
      <c r="CD91" s="45">
        <f>+INDEX(REC_PRICE_FCST!$B$4:$AF$22,MATCH(REC_SALES_FCST!$C91,REC_PRICE_FCST!$B$4:$B$22,0),MATCH(REC_SALES_FCST!CD$4,REC_PRICE_FCST!$B$4:$AF$4,0))</f>
        <v>31.827000000000002</v>
      </c>
      <c r="CE91" s="45">
        <f>+INDEX(REC_PRICE_FCST!$B$4:$AF$22,MATCH(REC_SALES_FCST!$C91,REC_PRICE_FCST!$B$4:$B$22,0),MATCH(REC_SALES_FCST!CE$4,REC_PRICE_FCST!$B$4:$AF$4,0))</f>
        <v>31.827000000000002</v>
      </c>
      <c r="CF91" s="45">
        <f>+INDEX(REC_PRICE_FCST!$B$4:$AF$22,MATCH(REC_SALES_FCST!$C91,REC_PRICE_FCST!$B$4:$B$22,0),MATCH(REC_SALES_FCST!CF$4,REC_PRICE_FCST!$B$4:$AF$4,0))</f>
        <v>31.827000000000002</v>
      </c>
      <c r="CG91" s="45">
        <f>+INDEX(REC_PRICE_FCST!$B$4:$AF$22,MATCH(REC_SALES_FCST!$C91,REC_PRICE_FCST!$B$4:$B$22,0),MATCH(REC_SALES_FCST!CG$4,REC_PRICE_FCST!$B$4:$AF$4,0))</f>
        <v>31.827000000000002</v>
      </c>
      <c r="CH91" s="45">
        <f>+INDEX(REC_PRICE_FCST!$B$4:$AF$22,MATCH(REC_SALES_FCST!$C91,REC_PRICE_FCST!$B$4:$B$22,0),MATCH(REC_SALES_FCST!CH$4,REC_PRICE_FCST!$B$4:$AF$4,0))</f>
        <v>31.827000000000002</v>
      </c>
      <c r="CI91" s="45">
        <f>+INDEX(REC_PRICE_FCST!$B$4:$AF$22,MATCH(REC_SALES_FCST!$C91,REC_PRICE_FCST!$B$4:$B$22,0),MATCH(REC_SALES_FCST!CI$4,REC_PRICE_FCST!$B$4:$AF$4,0))</f>
        <v>31.827000000000002</v>
      </c>
      <c r="CJ91" s="45">
        <f>+INDEX(REC_PRICE_FCST!$B$4:$AF$22,MATCH(REC_SALES_FCST!$C91,REC_PRICE_FCST!$B$4:$B$22,0),MATCH(REC_SALES_FCST!CJ$4,REC_PRICE_FCST!$B$4:$AF$4,0))</f>
        <v>32.78181</v>
      </c>
      <c r="CK91" s="45">
        <f>+INDEX(REC_PRICE_FCST!$B$4:$AF$22,MATCH(REC_SALES_FCST!$C91,REC_PRICE_FCST!$B$4:$B$22,0),MATCH(REC_SALES_FCST!CK$4,REC_PRICE_FCST!$B$4:$AF$4,0))</f>
        <v>32.78181</v>
      </c>
      <c r="CL91" s="45">
        <f>+INDEX(REC_PRICE_FCST!$B$4:$AF$22,MATCH(REC_SALES_FCST!$C91,REC_PRICE_FCST!$B$4:$B$22,0),MATCH(REC_SALES_FCST!CL$4,REC_PRICE_FCST!$B$4:$AF$4,0))</f>
        <v>32.78181</v>
      </c>
      <c r="CM91" s="45">
        <f>+INDEX(REC_PRICE_FCST!$B$4:$AF$22,MATCH(REC_SALES_FCST!$C91,REC_PRICE_FCST!$B$4:$B$22,0),MATCH(REC_SALES_FCST!CM$4,REC_PRICE_FCST!$B$4:$AF$4,0))</f>
        <v>32.78181</v>
      </c>
      <c r="CN91" s="45">
        <f>+INDEX(REC_PRICE_FCST!$B$4:$AF$22,MATCH(REC_SALES_FCST!$C91,REC_PRICE_FCST!$B$4:$B$22,0),MATCH(REC_SALES_FCST!CN$4,REC_PRICE_FCST!$B$4:$AF$4,0))</f>
        <v>32.78181</v>
      </c>
      <c r="CO91" s="45">
        <f>+INDEX(REC_PRICE_FCST!$B$4:$AF$22,MATCH(REC_SALES_FCST!$C91,REC_PRICE_FCST!$B$4:$B$22,0),MATCH(REC_SALES_FCST!CO$4,REC_PRICE_FCST!$B$4:$AF$4,0))</f>
        <v>32.78181</v>
      </c>
      <c r="CP91" s="45">
        <f>+INDEX(REC_PRICE_FCST!$B$4:$AF$22,MATCH(REC_SALES_FCST!$C91,REC_PRICE_FCST!$B$4:$B$22,0),MATCH(REC_SALES_FCST!CP$4,REC_PRICE_FCST!$B$4:$AF$4,0))</f>
        <v>32.78181</v>
      </c>
      <c r="CQ91" s="45">
        <f>+INDEX(REC_PRICE_FCST!$B$4:$AF$22,MATCH(REC_SALES_FCST!$C91,REC_PRICE_FCST!$B$4:$B$22,0),MATCH(REC_SALES_FCST!CQ$4,REC_PRICE_FCST!$B$4:$AF$4,0))</f>
        <v>32.78181</v>
      </c>
      <c r="CR91" s="45">
        <f>+INDEX(REC_PRICE_FCST!$B$4:$AF$22,MATCH(REC_SALES_FCST!$C91,REC_PRICE_FCST!$B$4:$B$22,0),MATCH(REC_SALES_FCST!CR$4,REC_PRICE_FCST!$B$4:$AF$4,0))</f>
        <v>32.78181</v>
      </c>
      <c r="CS91" s="45">
        <f>+INDEX(REC_PRICE_FCST!$B$4:$AF$22,MATCH(REC_SALES_FCST!$C91,REC_PRICE_FCST!$B$4:$B$22,0),MATCH(REC_SALES_FCST!CS$4,REC_PRICE_FCST!$B$4:$AF$4,0))</f>
        <v>32.78181</v>
      </c>
      <c r="CT91" s="45">
        <f>+INDEX(REC_PRICE_FCST!$B$4:$AF$22,MATCH(REC_SALES_FCST!$C91,REC_PRICE_FCST!$B$4:$B$22,0),MATCH(REC_SALES_FCST!CT$4,REC_PRICE_FCST!$B$4:$AF$4,0))</f>
        <v>32.78181</v>
      </c>
      <c r="CU91" s="45">
        <f>+INDEX(REC_PRICE_FCST!$B$4:$AF$22,MATCH(REC_SALES_FCST!$C91,REC_PRICE_FCST!$B$4:$B$22,0),MATCH(REC_SALES_FCST!CU$4,REC_PRICE_FCST!$B$4:$AF$4,0))</f>
        <v>32.78181</v>
      </c>
      <c r="CV91" s="45">
        <f>+INDEX(REC_PRICE_FCST!$B$4:$AF$22,MATCH(REC_SALES_FCST!$C91,REC_PRICE_FCST!$B$4:$B$22,0),MATCH(REC_SALES_FCST!CV$4,REC_PRICE_FCST!$B$4:$AF$4,0))</f>
        <v>33.765264299999998</v>
      </c>
      <c r="CW91" s="45">
        <f>+INDEX(REC_PRICE_FCST!$B$4:$AF$22,MATCH(REC_SALES_FCST!$C91,REC_PRICE_FCST!$B$4:$B$22,0),MATCH(REC_SALES_FCST!CW$4,REC_PRICE_FCST!$B$4:$AF$4,0))</f>
        <v>33.765264299999998</v>
      </c>
      <c r="CX91" s="45">
        <f>+INDEX(REC_PRICE_FCST!$B$4:$AF$22,MATCH(REC_SALES_FCST!$C91,REC_PRICE_FCST!$B$4:$B$22,0),MATCH(REC_SALES_FCST!CX$4,REC_PRICE_FCST!$B$4:$AF$4,0))</f>
        <v>33.765264299999998</v>
      </c>
      <c r="CY91" s="45">
        <f>+INDEX(REC_PRICE_FCST!$B$4:$AF$22,MATCH(REC_SALES_FCST!$C91,REC_PRICE_FCST!$B$4:$B$22,0),MATCH(REC_SALES_FCST!CY$4,REC_PRICE_FCST!$B$4:$AF$4,0))</f>
        <v>33.765264299999998</v>
      </c>
      <c r="CZ91" s="45">
        <f>+INDEX(REC_PRICE_FCST!$B$4:$AF$22,MATCH(REC_SALES_FCST!$C91,REC_PRICE_FCST!$B$4:$B$22,0),MATCH(REC_SALES_FCST!CZ$4,REC_PRICE_FCST!$B$4:$AF$4,0))</f>
        <v>33.765264299999998</v>
      </c>
      <c r="DA91" s="45">
        <f>+INDEX(REC_PRICE_FCST!$B$4:$AF$22,MATCH(REC_SALES_FCST!$C91,REC_PRICE_FCST!$B$4:$B$22,0),MATCH(REC_SALES_FCST!DA$4,REC_PRICE_FCST!$B$4:$AF$4,0))</f>
        <v>33.765264299999998</v>
      </c>
      <c r="DB91" s="45">
        <f>+INDEX(REC_PRICE_FCST!$B$4:$AF$22,MATCH(REC_SALES_FCST!$C91,REC_PRICE_FCST!$B$4:$B$22,0),MATCH(REC_SALES_FCST!DB$4,REC_PRICE_FCST!$B$4:$AF$4,0))</f>
        <v>33.765264299999998</v>
      </c>
      <c r="DC91" s="45">
        <f>+INDEX(REC_PRICE_FCST!$B$4:$AF$22,MATCH(REC_SALES_FCST!$C91,REC_PRICE_FCST!$B$4:$B$22,0),MATCH(REC_SALES_FCST!DC$4,REC_PRICE_FCST!$B$4:$AF$4,0))</f>
        <v>33.765264299999998</v>
      </c>
      <c r="DD91" s="45">
        <f>+INDEX(REC_PRICE_FCST!$B$4:$AF$22,MATCH(REC_SALES_FCST!$C91,REC_PRICE_FCST!$B$4:$B$22,0),MATCH(REC_SALES_FCST!DD$4,REC_PRICE_FCST!$B$4:$AF$4,0))</f>
        <v>33.765264299999998</v>
      </c>
      <c r="DE91" s="45">
        <f>+INDEX(REC_PRICE_FCST!$B$4:$AF$22,MATCH(REC_SALES_FCST!$C91,REC_PRICE_FCST!$B$4:$B$22,0),MATCH(REC_SALES_FCST!DE$4,REC_PRICE_FCST!$B$4:$AF$4,0))</f>
        <v>33.765264299999998</v>
      </c>
      <c r="DF91" s="45">
        <f>+INDEX(REC_PRICE_FCST!$B$4:$AF$22,MATCH(REC_SALES_FCST!$C91,REC_PRICE_FCST!$B$4:$B$22,0),MATCH(REC_SALES_FCST!DF$4,REC_PRICE_FCST!$B$4:$AF$4,0))</f>
        <v>33.765264299999998</v>
      </c>
      <c r="DG91" s="45">
        <f>+INDEX(REC_PRICE_FCST!$B$4:$AF$22,MATCH(REC_SALES_FCST!$C91,REC_PRICE_FCST!$B$4:$B$22,0),MATCH(REC_SALES_FCST!DG$4,REC_PRICE_FCST!$B$4:$AF$4,0))</f>
        <v>33.765264299999998</v>
      </c>
      <c r="DH91" s="45">
        <f>+INDEX(REC_PRICE_FCST!$B$4:$AF$22,MATCH(REC_SALES_FCST!$C91,REC_PRICE_FCST!$B$4:$B$22,0),MATCH(REC_SALES_FCST!DH$4,REC_PRICE_FCST!$B$4:$AF$4,0))</f>
        <v>34.778222229000001</v>
      </c>
      <c r="DI91" s="45">
        <f>+INDEX(REC_PRICE_FCST!$B$4:$AF$22,MATCH(REC_SALES_FCST!$C91,REC_PRICE_FCST!$B$4:$B$22,0),MATCH(REC_SALES_FCST!DI$4,REC_PRICE_FCST!$B$4:$AF$4,0))</f>
        <v>34.778222229000001</v>
      </c>
      <c r="DJ91" s="45">
        <f>+INDEX(REC_PRICE_FCST!$B$4:$AF$22,MATCH(REC_SALES_FCST!$C91,REC_PRICE_FCST!$B$4:$B$22,0),MATCH(REC_SALES_FCST!DJ$4,REC_PRICE_FCST!$B$4:$AF$4,0))</f>
        <v>34.778222229000001</v>
      </c>
      <c r="DK91" s="45">
        <f>+INDEX(REC_PRICE_FCST!$B$4:$AF$22,MATCH(REC_SALES_FCST!$C91,REC_PRICE_FCST!$B$4:$B$22,0),MATCH(REC_SALES_FCST!DK$4,REC_PRICE_FCST!$B$4:$AF$4,0))</f>
        <v>34.778222229000001</v>
      </c>
      <c r="DL91" s="45">
        <f>+INDEX(REC_PRICE_FCST!$B$4:$AF$22,MATCH(REC_SALES_FCST!$C91,REC_PRICE_FCST!$B$4:$B$22,0),MATCH(REC_SALES_FCST!DL$4,REC_PRICE_FCST!$B$4:$AF$4,0))</f>
        <v>34.778222229000001</v>
      </c>
      <c r="DM91" s="45">
        <f>+INDEX(REC_PRICE_FCST!$B$4:$AF$22,MATCH(REC_SALES_FCST!$C91,REC_PRICE_FCST!$B$4:$B$22,0),MATCH(REC_SALES_FCST!DM$4,REC_PRICE_FCST!$B$4:$AF$4,0))</f>
        <v>34.778222229000001</v>
      </c>
      <c r="DN91" s="45">
        <f>+INDEX(REC_PRICE_FCST!$B$4:$AF$22,MATCH(REC_SALES_FCST!$C91,REC_PRICE_FCST!$B$4:$B$22,0),MATCH(REC_SALES_FCST!DN$4,REC_PRICE_FCST!$B$4:$AF$4,0))</f>
        <v>34.778222229000001</v>
      </c>
      <c r="DO91" s="45">
        <f>+INDEX(REC_PRICE_FCST!$B$4:$AF$22,MATCH(REC_SALES_FCST!$C91,REC_PRICE_FCST!$B$4:$B$22,0),MATCH(REC_SALES_FCST!DO$4,REC_PRICE_FCST!$B$4:$AF$4,0))</f>
        <v>34.778222229000001</v>
      </c>
      <c r="DP91" s="45">
        <f>+INDEX(REC_PRICE_FCST!$B$4:$AF$22,MATCH(REC_SALES_FCST!$C91,REC_PRICE_FCST!$B$4:$B$22,0),MATCH(REC_SALES_FCST!DP$4,REC_PRICE_FCST!$B$4:$AF$4,0))</f>
        <v>34.778222229000001</v>
      </c>
      <c r="DQ91" s="45">
        <f>+INDEX(REC_PRICE_FCST!$B$4:$AF$22,MATCH(REC_SALES_FCST!$C91,REC_PRICE_FCST!$B$4:$B$22,0),MATCH(REC_SALES_FCST!DQ$4,REC_PRICE_FCST!$B$4:$AF$4,0))</f>
        <v>34.778222229000001</v>
      </c>
      <c r="DR91" s="45">
        <f>+INDEX(REC_PRICE_FCST!$B$4:$AF$22,MATCH(REC_SALES_FCST!$C91,REC_PRICE_FCST!$B$4:$B$22,0),MATCH(REC_SALES_FCST!DR$4,REC_PRICE_FCST!$B$4:$AF$4,0))</f>
        <v>34.778222229000001</v>
      </c>
      <c r="DS91" s="45">
        <f>+INDEX(REC_PRICE_FCST!$B$4:$AF$22,MATCH(REC_SALES_FCST!$C91,REC_PRICE_FCST!$B$4:$B$22,0),MATCH(REC_SALES_FCST!DS$4,REC_PRICE_FCST!$B$4:$AF$4,0))</f>
        <v>34.778222229000001</v>
      </c>
      <c r="DT91" s="45">
        <f>+INDEX(REC_PRICE_FCST!$B$4:$AF$22,MATCH(REC_SALES_FCST!$C91,REC_PRICE_FCST!$B$4:$B$22,0),MATCH(REC_SALES_FCST!DT$4,REC_PRICE_FCST!$B$4:$AF$4,0))</f>
        <v>35.821568895870001</v>
      </c>
      <c r="DU91" s="45">
        <f>+INDEX(REC_PRICE_FCST!$B$4:$AF$22,MATCH(REC_SALES_FCST!$C91,REC_PRICE_FCST!$B$4:$B$22,0),MATCH(REC_SALES_FCST!DU$4,REC_PRICE_FCST!$B$4:$AF$4,0))</f>
        <v>35.821568895870001</v>
      </c>
      <c r="DV91" s="45">
        <f>+INDEX(REC_PRICE_FCST!$B$4:$AF$22,MATCH(REC_SALES_FCST!$C91,REC_PRICE_FCST!$B$4:$B$22,0),MATCH(REC_SALES_FCST!DV$4,REC_PRICE_FCST!$B$4:$AF$4,0))</f>
        <v>35.821568895870001</v>
      </c>
      <c r="DW91" s="45">
        <f>+INDEX(REC_PRICE_FCST!$B$4:$AF$22,MATCH(REC_SALES_FCST!$C91,REC_PRICE_FCST!$B$4:$B$22,0),MATCH(REC_SALES_FCST!DW$4,REC_PRICE_FCST!$B$4:$AF$4,0))</f>
        <v>35.821568895870001</v>
      </c>
      <c r="DX91" s="45">
        <f>+INDEX(REC_PRICE_FCST!$B$4:$AF$22,MATCH(REC_SALES_FCST!$C91,REC_PRICE_FCST!$B$4:$B$22,0),MATCH(REC_SALES_FCST!DX$4,REC_PRICE_FCST!$B$4:$AF$4,0))</f>
        <v>35.821568895870001</v>
      </c>
      <c r="DY91" s="45">
        <f>+INDEX(REC_PRICE_FCST!$B$4:$AF$22,MATCH(REC_SALES_FCST!$C91,REC_PRICE_FCST!$B$4:$B$22,0),MATCH(REC_SALES_FCST!DY$4,REC_PRICE_FCST!$B$4:$AF$4,0))</f>
        <v>35.821568895870001</v>
      </c>
      <c r="DZ91" s="45">
        <f>+INDEX(REC_PRICE_FCST!$B$4:$AF$22,MATCH(REC_SALES_FCST!$C91,REC_PRICE_FCST!$B$4:$B$22,0),MATCH(REC_SALES_FCST!DZ$4,REC_PRICE_FCST!$B$4:$AF$4,0))</f>
        <v>35.821568895870001</v>
      </c>
      <c r="EA91" s="45">
        <f>+INDEX(REC_PRICE_FCST!$B$4:$AF$22,MATCH(REC_SALES_FCST!$C91,REC_PRICE_FCST!$B$4:$B$22,0),MATCH(REC_SALES_FCST!EA$4,REC_PRICE_FCST!$B$4:$AF$4,0))</f>
        <v>35.821568895870001</v>
      </c>
      <c r="EB91" s="45">
        <f>+INDEX(REC_PRICE_FCST!$B$4:$AF$22,MATCH(REC_SALES_FCST!$C91,REC_PRICE_FCST!$B$4:$B$22,0),MATCH(REC_SALES_FCST!EB$4,REC_PRICE_FCST!$B$4:$AF$4,0))</f>
        <v>35.821568895870001</v>
      </c>
      <c r="EC91" s="45">
        <f>+INDEX(REC_PRICE_FCST!$B$4:$AF$22,MATCH(REC_SALES_FCST!$C91,REC_PRICE_FCST!$B$4:$B$22,0),MATCH(REC_SALES_FCST!EC$4,REC_PRICE_FCST!$B$4:$AF$4,0))</f>
        <v>35.821568895870001</v>
      </c>
      <c r="ED91" s="45">
        <f>+INDEX(REC_PRICE_FCST!$B$4:$AF$22,MATCH(REC_SALES_FCST!$C91,REC_PRICE_FCST!$B$4:$B$22,0),MATCH(REC_SALES_FCST!ED$4,REC_PRICE_FCST!$B$4:$AF$4,0))</f>
        <v>35.821568895870001</v>
      </c>
      <c r="EE91" s="45">
        <f>+INDEX(REC_PRICE_FCST!$B$4:$AF$22,MATCH(REC_SALES_FCST!$C91,REC_PRICE_FCST!$B$4:$B$22,0),MATCH(REC_SALES_FCST!EE$4,REC_PRICE_FCST!$B$4:$AF$4,0))</f>
        <v>35.821568895870001</v>
      </c>
      <c r="EF91" s="45">
        <f>+INDEX(REC_PRICE_FCST!$B$4:$AF$22,MATCH(REC_SALES_FCST!$C91,REC_PRICE_FCST!$B$4:$B$22,0),MATCH(REC_SALES_FCST!EF$4,REC_PRICE_FCST!$B$4:$AF$4,0))</f>
        <v>36.896215962746105</v>
      </c>
      <c r="EG91" s="45">
        <f>+INDEX(REC_PRICE_FCST!$B$4:$AF$22,MATCH(REC_SALES_FCST!$C91,REC_PRICE_FCST!$B$4:$B$22,0),MATCH(REC_SALES_FCST!EG$4,REC_PRICE_FCST!$B$4:$AF$4,0))</f>
        <v>36.896215962746105</v>
      </c>
      <c r="EH91" s="45">
        <f>+INDEX(REC_PRICE_FCST!$B$4:$AF$22,MATCH(REC_SALES_FCST!$C91,REC_PRICE_FCST!$B$4:$B$22,0),MATCH(REC_SALES_FCST!EH$4,REC_PRICE_FCST!$B$4:$AF$4,0))</f>
        <v>36.896215962746105</v>
      </c>
      <c r="EI91" s="45">
        <f>+INDEX(REC_PRICE_FCST!$B$4:$AF$22,MATCH(REC_SALES_FCST!$C91,REC_PRICE_FCST!$B$4:$B$22,0),MATCH(REC_SALES_FCST!EI$4,REC_PRICE_FCST!$B$4:$AF$4,0))</f>
        <v>36.896215962746105</v>
      </c>
      <c r="EJ91" s="45">
        <f>+INDEX(REC_PRICE_FCST!$B$4:$AF$22,MATCH(REC_SALES_FCST!$C91,REC_PRICE_FCST!$B$4:$B$22,0),MATCH(REC_SALES_FCST!EJ$4,REC_PRICE_FCST!$B$4:$AF$4,0))</f>
        <v>36.896215962746105</v>
      </c>
      <c r="EK91" s="45">
        <f>+INDEX(REC_PRICE_FCST!$B$4:$AF$22,MATCH(REC_SALES_FCST!$C91,REC_PRICE_FCST!$B$4:$B$22,0),MATCH(REC_SALES_FCST!EK$4,REC_PRICE_FCST!$B$4:$AF$4,0))</f>
        <v>36.896215962746105</v>
      </c>
      <c r="EL91" s="45">
        <f>+INDEX(REC_PRICE_FCST!$B$4:$AF$22,MATCH(REC_SALES_FCST!$C91,REC_PRICE_FCST!$B$4:$B$22,0),MATCH(REC_SALES_FCST!EL$4,REC_PRICE_FCST!$B$4:$AF$4,0))</f>
        <v>36.896215962746105</v>
      </c>
      <c r="EM91" s="45">
        <f>+INDEX(REC_PRICE_FCST!$B$4:$AF$22,MATCH(REC_SALES_FCST!$C91,REC_PRICE_FCST!$B$4:$B$22,0),MATCH(REC_SALES_FCST!EM$4,REC_PRICE_FCST!$B$4:$AF$4,0))</f>
        <v>36.896215962746105</v>
      </c>
      <c r="EN91" s="45">
        <f>+INDEX(REC_PRICE_FCST!$B$4:$AF$22,MATCH(REC_SALES_FCST!$C91,REC_PRICE_FCST!$B$4:$B$22,0),MATCH(REC_SALES_FCST!EN$4,REC_PRICE_FCST!$B$4:$AF$4,0))</f>
        <v>36.896215962746105</v>
      </c>
      <c r="EO91" s="45">
        <f>+INDEX(REC_PRICE_FCST!$B$4:$AF$22,MATCH(REC_SALES_FCST!$C91,REC_PRICE_FCST!$B$4:$B$22,0),MATCH(REC_SALES_FCST!EO$4,REC_PRICE_FCST!$B$4:$AF$4,0))</f>
        <v>36.896215962746105</v>
      </c>
      <c r="EP91" s="45">
        <f>+INDEX(REC_PRICE_FCST!$B$4:$AF$22,MATCH(REC_SALES_FCST!$C91,REC_PRICE_FCST!$B$4:$B$22,0),MATCH(REC_SALES_FCST!EP$4,REC_PRICE_FCST!$B$4:$AF$4,0))</f>
        <v>36.896215962746105</v>
      </c>
      <c r="EQ91" s="45">
        <f>+INDEX(REC_PRICE_FCST!$B$4:$AF$22,MATCH(REC_SALES_FCST!$C91,REC_PRICE_FCST!$B$4:$B$22,0),MATCH(REC_SALES_FCST!EQ$4,REC_PRICE_FCST!$B$4:$AF$4,0))</f>
        <v>36.896215962746105</v>
      </c>
      <c r="ER91" s="45">
        <f>+INDEX(REC_PRICE_FCST!$B$4:$AF$22,MATCH(REC_SALES_FCST!$C91,REC_PRICE_FCST!$B$4:$B$22,0),MATCH(REC_SALES_FCST!ER$4,REC_PRICE_FCST!$B$4:$AF$4,0))</f>
        <v>38.003102441628492</v>
      </c>
      <c r="ES91" s="45">
        <f>+INDEX(REC_PRICE_FCST!$B$4:$AF$22,MATCH(REC_SALES_FCST!$C91,REC_PRICE_FCST!$B$4:$B$22,0),MATCH(REC_SALES_FCST!ES$4,REC_PRICE_FCST!$B$4:$AF$4,0))</f>
        <v>38.003102441628492</v>
      </c>
      <c r="ET91" s="45">
        <f>+INDEX(REC_PRICE_FCST!$B$4:$AF$22,MATCH(REC_SALES_FCST!$C91,REC_PRICE_FCST!$B$4:$B$22,0),MATCH(REC_SALES_FCST!ET$4,REC_PRICE_FCST!$B$4:$AF$4,0))</f>
        <v>38.003102441628492</v>
      </c>
      <c r="EU91" s="45">
        <f>+INDEX(REC_PRICE_FCST!$B$4:$AF$22,MATCH(REC_SALES_FCST!$C91,REC_PRICE_FCST!$B$4:$B$22,0),MATCH(REC_SALES_FCST!EU$4,REC_PRICE_FCST!$B$4:$AF$4,0))</f>
        <v>38.003102441628492</v>
      </c>
      <c r="EV91" s="45">
        <f>+INDEX(REC_PRICE_FCST!$B$4:$AF$22,MATCH(REC_SALES_FCST!$C91,REC_PRICE_FCST!$B$4:$B$22,0),MATCH(REC_SALES_FCST!EV$4,REC_PRICE_FCST!$B$4:$AF$4,0))</f>
        <v>38.003102441628492</v>
      </c>
      <c r="EW91" s="45">
        <f>+INDEX(REC_PRICE_FCST!$B$4:$AF$22,MATCH(REC_SALES_FCST!$C91,REC_PRICE_FCST!$B$4:$B$22,0),MATCH(REC_SALES_FCST!EW$4,REC_PRICE_FCST!$B$4:$AF$4,0))</f>
        <v>38.003102441628492</v>
      </c>
      <c r="EX91" s="45">
        <f>+INDEX(REC_PRICE_FCST!$B$4:$AF$22,MATCH(REC_SALES_FCST!$C91,REC_PRICE_FCST!$B$4:$B$22,0),MATCH(REC_SALES_FCST!EX$4,REC_PRICE_FCST!$B$4:$AF$4,0))</f>
        <v>38.003102441628492</v>
      </c>
      <c r="EY91" s="45">
        <f>+INDEX(REC_PRICE_FCST!$B$4:$AF$22,MATCH(REC_SALES_FCST!$C91,REC_PRICE_FCST!$B$4:$B$22,0),MATCH(REC_SALES_FCST!EY$4,REC_PRICE_FCST!$B$4:$AF$4,0))</f>
        <v>38.003102441628492</v>
      </c>
      <c r="EZ91" s="45">
        <f>+INDEX(REC_PRICE_FCST!$B$4:$AF$22,MATCH(REC_SALES_FCST!$C91,REC_PRICE_FCST!$B$4:$B$22,0),MATCH(REC_SALES_FCST!EZ$4,REC_PRICE_FCST!$B$4:$AF$4,0))</f>
        <v>38.003102441628492</v>
      </c>
      <c r="FA91" s="45">
        <f>+INDEX(REC_PRICE_FCST!$B$4:$AF$22,MATCH(REC_SALES_FCST!$C91,REC_PRICE_FCST!$B$4:$B$22,0),MATCH(REC_SALES_FCST!FA$4,REC_PRICE_FCST!$B$4:$AF$4,0))</f>
        <v>38.003102441628492</v>
      </c>
      <c r="FB91" s="45">
        <f>+INDEX(REC_PRICE_FCST!$B$4:$AF$22,MATCH(REC_SALES_FCST!$C91,REC_PRICE_FCST!$B$4:$B$22,0),MATCH(REC_SALES_FCST!FB$4,REC_PRICE_FCST!$B$4:$AF$4,0))</f>
        <v>38.003102441628492</v>
      </c>
      <c r="FC91" s="45">
        <f>+INDEX(REC_PRICE_FCST!$B$4:$AF$22,MATCH(REC_SALES_FCST!$C91,REC_PRICE_FCST!$B$4:$B$22,0),MATCH(REC_SALES_FCST!FC$4,REC_PRICE_FCST!$B$4:$AF$4,0))</f>
        <v>38.003102441628492</v>
      </c>
      <c r="FD91" s="45">
        <f>+INDEX(REC_PRICE_FCST!$B$4:$AF$22,MATCH(REC_SALES_FCST!$C91,REC_PRICE_FCST!$B$4:$B$22,0),MATCH(REC_SALES_FCST!FD$4,REC_PRICE_FCST!$B$4:$AF$4,0))</f>
        <v>39.143195514877348</v>
      </c>
      <c r="FE91" s="45">
        <f>+INDEX(REC_PRICE_FCST!$B$4:$AF$22,MATCH(REC_SALES_FCST!$C91,REC_PRICE_FCST!$B$4:$B$22,0),MATCH(REC_SALES_FCST!FE$4,REC_PRICE_FCST!$B$4:$AF$4,0))</f>
        <v>39.143195514877348</v>
      </c>
      <c r="FF91" s="45">
        <f>+INDEX(REC_PRICE_FCST!$B$4:$AF$22,MATCH(REC_SALES_FCST!$C91,REC_PRICE_FCST!$B$4:$B$22,0),MATCH(REC_SALES_FCST!FF$4,REC_PRICE_FCST!$B$4:$AF$4,0))</f>
        <v>39.143195514877348</v>
      </c>
      <c r="FG91" s="45">
        <f>+INDEX(REC_PRICE_FCST!$B$4:$AF$22,MATCH(REC_SALES_FCST!$C91,REC_PRICE_FCST!$B$4:$B$22,0),MATCH(REC_SALES_FCST!FG$4,REC_PRICE_FCST!$B$4:$AF$4,0))</f>
        <v>39.143195514877348</v>
      </c>
      <c r="FH91" s="45">
        <f>+INDEX(REC_PRICE_FCST!$B$4:$AF$22,MATCH(REC_SALES_FCST!$C91,REC_PRICE_FCST!$B$4:$B$22,0),MATCH(REC_SALES_FCST!FH$4,REC_PRICE_FCST!$B$4:$AF$4,0))</f>
        <v>39.143195514877348</v>
      </c>
      <c r="FI91" s="45">
        <f>+INDEX(REC_PRICE_FCST!$B$4:$AF$22,MATCH(REC_SALES_FCST!$C91,REC_PRICE_FCST!$B$4:$B$22,0),MATCH(REC_SALES_FCST!FI$4,REC_PRICE_FCST!$B$4:$AF$4,0))</f>
        <v>39.143195514877348</v>
      </c>
      <c r="FJ91" s="45">
        <f>+INDEX(REC_PRICE_FCST!$B$4:$AF$22,MATCH(REC_SALES_FCST!$C91,REC_PRICE_FCST!$B$4:$B$22,0),MATCH(REC_SALES_FCST!FJ$4,REC_PRICE_FCST!$B$4:$AF$4,0))</f>
        <v>39.143195514877348</v>
      </c>
      <c r="FK91" s="45">
        <f>+INDEX(REC_PRICE_FCST!$B$4:$AF$22,MATCH(REC_SALES_FCST!$C91,REC_PRICE_FCST!$B$4:$B$22,0),MATCH(REC_SALES_FCST!FK$4,REC_PRICE_FCST!$B$4:$AF$4,0))</f>
        <v>39.143195514877348</v>
      </c>
      <c r="FL91" s="45">
        <f>+INDEX(REC_PRICE_FCST!$B$4:$AF$22,MATCH(REC_SALES_FCST!$C91,REC_PRICE_FCST!$B$4:$B$22,0),MATCH(REC_SALES_FCST!FL$4,REC_PRICE_FCST!$B$4:$AF$4,0))</f>
        <v>39.143195514877348</v>
      </c>
      <c r="FM91" s="45">
        <f>+INDEX(REC_PRICE_FCST!$B$4:$AF$22,MATCH(REC_SALES_FCST!$C91,REC_PRICE_FCST!$B$4:$B$22,0),MATCH(REC_SALES_FCST!FM$4,REC_PRICE_FCST!$B$4:$AF$4,0))</f>
        <v>39.143195514877348</v>
      </c>
      <c r="FN91" s="45">
        <f>+INDEX(REC_PRICE_FCST!$B$4:$AF$22,MATCH(REC_SALES_FCST!$C91,REC_PRICE_FCST!$B$4:$B$22,0),MATCH(REC_SALES_FCST!FN$4,REC_PRICE_FCST!$B$4:$AF$4,0))</f>
        <v>39.143195514877348</v>
      </c>
      <c r="FO91" s="45">
        <f>+INDEX(REC_PRICE_FCST!$B$4:$AF$22,MATCH(REC_SALES_FCST!$C91,REC_PRICE_FCST!$B$4:$B$22,0),MATCH(REC_SALES_FCST!FO$4,REC_PRICE_FCST!$B$4:$AF$4,0))</f>
        <v>39.143195514877348</v>
      </c>
      <c r="FP91" s="45">
        <f>+INDEX(REC_PRICE_FCST!$B$4:$AF$22,MATCH(REC_SALES_FCST!$C91,REC_PRICE_FCST!$B$4:$B$22,0),MATCH(REC_SALES_FCST!FP$4,REC_PRICE_FCST!$B$4:$AF$4,0))</f>
        <v>40.317491380323666</v>
      </c>
      <c r="FQ91" s="45">
        <f>+INDEX(REC_PRICE_FCST!$B$4:$AF$22,MATCH(REC_SALES_FCST!$C91,REC_PRICE_FCST!$B$4:$B$22,0),MATCH(REC_SALES_FCST!FQ$4,REC_PRICE_FCST!$B$4:$AF$4,0))</f>
        <v>40.317491380323666</v>
      </c>
      <c r="FR91" s="45">
        <f>+INDEX(REC_PRICE_FCST!$B$4:$AF$22,MATCH(REC_SALES_FCST!$C91,REC_PRICE_FCST!$B$4:$B$22,0),MATCH(REC_SALES_FCST!FR$4,REC_PRICE_FCST!$B$4:$AF$4,0))</f>
        <v>40.317491380323666</v>
      </c>
      <c r="FS91" s="45">
        <f>+INDEX(REC_PRICE_FCST!$B$4:$AF$22,MATCH(REC_SALES_FCST!$C91,REC_PRICE_FCST!$B$4:$B$22,0),MATCH(REC_SALES_FCST!FS$4,REC_PRICE_FCST!$B$4:$AF$4,0))</f>
        <v>40.317491380323666</v>
      </c>
      <c r="FT91" s="45">
        <f>+INDEX(REC_PRICE_FCST!$B$4:$AF$22,MATCH(REC_SALES_FCST!$C91,REC_PRICE_FCST!$B$4:$B$22,0),MATCH(REC_SALES_FCST!FT$4,REC_PRICE_FCST!$B$4:$AF$4,0))</f>
        <v>40.317491380323666</v>
      </c>
      <c r="FU91" s="45">
        <f>+INDEX(REC_PRICE_FCST!$B$4:$AF$22,MATCH(REC_SALES_FCST!$C91,REC_PRICE_FCST!$B$4:$B$22,0),MATCH(REC_SALES_FCST!FU$4,REC_PRICE_FCST!$B$4:$AF$4,0))</f>
        <v>40.317491380323666</v>
      </c>
      <c r="FV91" s="45">
        <f>+INDEX(REC_PRICE_FCST!$B$4:$AF$22,MATCH(REC_SALES_FCST!$C91,REC_PRICE_FCST!$B$4:$B$22,0),MATCH(REC_SALES_FCST!FV$4,REC_PRICE_FCST!$B$4:$AF$4,0))</f>
        <v>40.317491380323666</v>
      </c>
      <c r="FW91" s="45">
        <f>+INDEX(REC_PRICE_FCST!$B$4:$AF$22,MATCH(REC_SALES_FCST!$C91,REC_PRICE_FCST!$B$4:$B$22,0),MATCH(REC_SALES_FCST!FW$4,REC_PRICE_FCST!$B$4:$AF$4,0))</f>
        <v>40.317491380323666</v>
      </c>
      <c r="FX91" s="45">
        <f>+INDEX(REC_PRICE_FCST!$B$4:$AF$22,MATCH(REC_SALES_FCST!$C91,REC_PRICE_FCST!$B$4:$B$22,0),MATCH(REC_SALES_FCST!FX$4,REC_PRICE_FCST!$B$4:$AF$4,0))</f>
        <v>40.317491380323666</v>
      </c>
      <c r="FY91" s="45">
        <f>+INDEX(REC_PRICE_FCST!$B$4:$AF$22,MATCH(REC_SALES_FCST!$C91,REC_PRICE_FCST!$B$4:$B$22,0),MATCH(REC_SALES_FCST!FY$4,REC_PRICE_FCST!$B$4:$AF$4,0))</f>
        <v>40.317491380323666</v>
      </c>
      <c r="FZ91" s="45">
        <f>+INDEX(REC_PRICE_FCST!$B$4:$AF$22,MATCH(REC_SALES_FCST!$C91,REC_PRICE_FCST!$B$4:$B$22,0),MATCH(REC_SALES_FCST!FZ$4,REC_PRICE_FCST!$B$4:$AF$4,0))</f>
        <v>40.317491380323666</v>
      </c>
      <c r="GA91" s="45">
        <f>+INDEX(REC_PRICE_FCST!$B$4:$AF$22,MATCH(REC_SALES_FCST!$C91,REC_PRICE_FCST!$B$4:$B$22,0),MATCH(REC_SALES_FCST!GA$4,REC_PRICE_FCST!$B$4:$AF$4,0))</f>
        <v>40.317491380323666</v>
      </c>
      <c r="GB91" s="45">
        <f>+INDEX(REC_PRICE_FCST!$B$4:$AF$22,MATCH(REC_SALES_FCST!$C91,REC_PRICE_FCST!$B$4:$B$22,0),MATCH(REC_SALES_FCST!GB$4,REC_PRICE_FCST!$B$4:$AF$4,0))</f>
        <v>41.527016121733375</v>
      </c>
      <c r="GC91" s="45">
        <f>+INDEX(REC_PRICE_FCST!$B$4:$AF$22,MATCH(REC_SALES_FCST!$C91,REC_PRICE_FCST!$B$4:$B$22,0),MATCH(REC_SALES_FCST!GC$4,REC_PRICE_FCST!$B$4:$AF$4,0))</f>
        <v>41.527016121733375</v>
      </c>
      <c r="GD91" s="45">
        <f>+INDEX(REC_PRICE_FCST!$B$4:$AF$22,MATCH(REC_SALES_FCST!$C91,REC_PRICE_FCST!$B$4:$B$22,0),MATCH(REC_SALES_FCST!GD$4,REC_PRICE_FCST!$B$4:$AF$4,0))</f>
        <v>41.527016121733375</v>
      </c>
      <c r="GE91" s="45">
        <f>+INDEX(REC_PRICE_FCST!$B$4:$AF$22,MATCH(REC_SALES_FCST!$C91,REC_PRICE_FCST!$B$4:$B$22,0),MATCH(REC_SALES_FCST!GE$4,REC_PRICE_FCST!$B$4:$AF$4,0))</f>
        <v>41.527016121733375</v>
      </c>
      <c r="GF91" s="45">
        <f>+INDEX(REC_PRICE_FCST!$B$4:$AF$22,MATCH(REC_SALES_FCST!$C91,REC_PRICE_FCST!$B$4:$B$22,0),MATCH(REC_SALES_FCST!GF$4,REC_PRICE_FCST!$B$4:$AF$4,0))</f>
        <v>41.527016121733375</v>
      </c>
      <c r="GG91" s="45">
        <f>+INDEX(REC_PRICE_FCST!$B$4:$AF$22,MATCH(REC_SALES_FCST!$C91,REC_PRICE_FCST!$B$4:$B$22,0),MATCH(REC_SALES_FCST!GG$4,REC_PRICE_FCST!$B$4:$AF$4,0))</f>
        <v>41.527016121733375</v>
      </c>
      <c r="GH91" s="45">
        <f>+INDEX(REC_PRICE_FCST!$B$4:$AF$22,MATCH(REC_SALES_FCST!$C91,REC_PRICE_FCST!$B$4:$B$22,0),MATCH(REC_SALES_FCST!GH$4,REC_PRICE_FCST!$B$4:$AF$4,0))</f>
        <v>41.527016121733375</v>
      </c>
      <c r="GI91" s="45">
        <f>+INDEX(REC_PRICE_FCST!$B$4:$AF$22,MATCH(REC_SALES_FCST!$C91,REC_PRICE_FCST!$B$4:$B$22,0),MATCH(REC_SALES_FCST!GI$4,REC_PRICE_FCST!$B$4:$AF$4,0))</f>
        <v>41.527016121733375</v>
      </c>
      <c r="GJ91" s="45">
        <f>+INDEX(REC_PRICE_FCST!$B$4:$AF$22,MATCH(REC_SALES_FCST!$C91,REC_PRICE_FCST!$B$4:$B$22,0),MATCH(REC_SALES_FCST!GJ$4,REC_PRICE_FCST!$B$4:$AF$4,0))</f>
        <v>41.527016121733375</v>
      </c>
      <c r="GK91" s="45">
        <f>+INDEX(REC_PRICE_FCST!$B$4:$AF$22,MATCH(REC_SALES_FCST!$C91,REC_PRICE_FCST!$B$4:$B$22,0),MATCH(REC_SALES_FCST!GK$4,REC_PRICE_FCST!$B$4:$AF$4,0))</f>
        <v>41.527016121733375</v>
      </c>
      <c r="GL91" s="45">
        <f>+INDEX(REC_PRICE_FCST!$B$4:$AF$22,MATCH(REC_SALES_FCST!$C91,REC_PRICE_FCST!$B$4:$B$22,0),MATCH(REC_SALES_FCST!GL$4,REC_PRICE_FCST!$B$4:$AF$4,0))</f>
        <v>41.527016121733375</v>
      </c>
      <c r="GM91" s="45">
        <f>+INDEX(REC_PRICE_FCST!$B$4:$AF$22,MATCH(REC_SALES_FCST!$C91,REC_PRICE_FCST!$B$4:$B$22,0),MATCH(REC_SALES_FCST!GM$4,REC_PRICE_FCST!$B$4:$AF$4,0))</f>
        <v>41.527016121733375</v>
      </c>
      <c r="GN91" s="45">
        <f>+INDEX(REC_PRICE_FCST!$B$4:$AF$22,MATCH(REC_SALES_FCST!$C91,REC_PRICE_FCST!$B$4:$B$22,0),MATCH(REC_SALES_FCST!GN$4,REC_PRICE_FCST!$B$4:$AF$4,0))</f>
        <v>42.772826605385376</v>
      </c>
      <c r="GO91" s="45">
        <f>+INDEX(REC_PRICE_FCST!$B$4:$AF$22,MATCH(REC_SALES_FCST!$C91,REC_PRICE_FCST!$B$4:$B$22,0),MATCH(REC_SALES_FCST!GO$4,REC_PRICE_FCST!$B$4:$AF$4,0))</f>
        <v>42.772826605385376</v>
      </c>
      <c r="GP91" s="45">
        <f>+INDEX(REC_PRICE_FCST!$B$4:$AF$22,MATCH(REC_SALES_FCST!$C91,REC_PRICE_FCST!$B$4:$B$22,0),MATCH(REC_SALES_FCST!GP$4,REC_PRICE_FCST!$B$4:$AF$4,0))</f>
        <v>42.772826605385376</v>
      </c>
      <c r="GQ91" s="45">
        <f>+INDEX(REC_PRICE_FCST!$B$4:$AF$22,MATCH(REC_SALES_FCST!$C91,REC_PRICE_FCST!$B$4:$B$22,0),MATCH(REC_SALES_FCST!GQ$4,REC_PRICE_FCST!$B$4:$AF$4,0))</f>
        <v>42.772826605385376</v>
      </c>
      <c r="GR91" s="45">
        <f>+INDEX(REC_PRICE_FCST!$B$4:$AF$22,MATCH(REC_SALES_FCST!$C91,REC_PRICE_FCST!$B$4:$B$22,0),MATCH(REC_SALES_FCST!GR$4,REC_PRICE_FCST!$B$4:$AF$4,0))</f>
        <v>42.772826605385376</v>
      </c>
      <c r="GS91" s="45">
        <f>+INDEX(REC_PRICE_FCST!$B$4:$AF$22,MATCH(REC_SALES_FCST!$C91,REC_PRICE_FCST!$B$4:$B$22,0),MATCH(REC_SALES_FCST!GS$4,REC_PRICE_FCST!$B$4:$AF$4,0))</f>
        <v>42.772826605385376</v>
      </c>
      <c r="GT91" s="45">
        <f>+INDEX(REC_PRICE_FCST!$B$4:$AF$22,MATCH(REC_SALES_FCST!$C91,REC_PRICE_FCST!$B$4:$B$22,0),MATCH(REC_SALES_FCST!GT$4,REC_PRICE_FCST!$B$4:$AF$4,0))</f>
        <v>42.772826605385376</v>
      </c>
      <c r="GU91" s="45">
        <f>+INDEX(REC_PRICE_FCST!$B$4:$AF$22,MATCH(REC_SALES_FCST!$C91,REC_PRICE_FCST!$B$4:$B$22,0),MATCH(REC_SALES_FCST!GU$4,REC_PRICE_FCST!$B$4:$AF$4,0))</f>
        <v>42.772826605385376</v>
      </c>
      <c r="GV91" s="45">
        <f>+INDEX(REC_PRICE_FCST!$B$4:$AF$22,MATCH(REC_SALES_FCST!$C91,REC_PRICE_FCST!$B$4:$B$22,0),MATCH(REC_SALES_FCST!GV$4,REC_PRICE_FCST!$B$4:$AF$4,0))</f>
        <v>42.772826605385376</v>
      </c>
      <c r="GW91" s="45">
        <f>+INDEX(REC_PRICE_FCST!$B$4:$AF$22,MATCH(REC_SALES_FCST!$C91,REC_PRICE_FCST!$B$4:$B$22,0),MATCH(REC_SALES_FCST!GW$4,REC_PRICE_FCST!$B$4:$AF$4,0))</f>
        <v>42.772826605385376</v>
      </c>
      <c r="GX91" s="45">
        <f>+INDEX(REC_PRICE_FCST!$B$4:$AF$22,MATCH(REC_SALES_FCST!$C91,REC_PRICE_FCST!$B$4:$B$22,0),MATCH(REC_SALES_FCST!GX$4,REC_PRICE_FCST!$B$4:$AF$4,0))</f>
        <v>42.772826605385376</v>
      </c>
      <c r="GY91" s="45">
        <f>+INDEX(REC_PRICE_FCST!$B$4:$AF$22,MATCH(REC_SALES_FCST!$C91,REC_PRICE_FCST!$B$4:$B$22,0),MATCH(REC_SALES_FCST!GY$4,REC_PRICE_FCST!$B$4:$AF$4,0))</f>
        <v>42.772826605385376</v>
      </c>
      <c r="GZ91" s="45">
        <f>+INDEX(REC_PRICE_FCST!$B$4:$AF$22,MATCH(REC_SALES_FCST!$C91,REC_PRICE_FCST!$B$4:$B$22,0),MATCH(REC_SALES_FCST!GZ$4,REC_PRICE_FCST!$B$4:$AF$4,0))</f>
        <v>44.05601140354694</v>
      </c>
      <c r="HA91" s="45">
        <f>+INDEX(REC_PRICE_FCST!$B$4:$AF$22,MATCH(REC_SALES_FCST!$C91,REC_PRICE_FCST!$B$4:$B$22,0),MATCH(REC_SALES_FCST!HA$4,REC_PRICE_FCST!$B$4:$AF$4,0))</f>
        <v>44.05601140354694</v>
      </c>
      <c r="HB91" s="45">
        <f>+INDEX(REC_PRICE_FCST!$B$4:$AF$22,MATCH(REC_SALES_FCST!$C91,REC_PRICE_FCST!$B$4:$B$22,0),MATCH(REC_SALES_FCST!HB$4,REC_PRICE_FCST!$B$4:$AF$4,0))</f>
        <v>44.05601140354694</v>
      </c>
      <c r="HC91" s="45">
        <f>+INDEX(REC_PRICE_FCST!$B$4:$AF$22,MATCH(REC_SALES_FCST!$C91,REC_PRICE_FCST!$B$4:$B$22,0),MATCH(REC_SALES_FCST!HC$4,REC_PRICE_FCST!$B$4:$AF$4,0))</f>
        <v>44.05601140354694</v>
      </c>
      <c r="HD91" s="45">
        <f>+INDEX(REC_PRICE_FCST!$B$4:$AF$22,MATCH(REC_SALES_FCST!$C91,REC_PRICE_FCST!$B$4:$B$22,0),MATCH(REC_SALES_FCST!HD$4,REC_PRICE_FCST!$B$4:$AF$4,0))</f>
        <v>44.05601140354694</v>
      </c>
      <c r="HE91" s="45">
        <f>+INDEX(REC_PRICE_FCST!$B$4:$AF$22,MATCH(REC_SALES_FCST!$C91,REC_PRICE_FCST!$B$4:$B$22,0),MATCH(REC_SALES_FCST!HE$4,REC_PRICE_FCST!$B$4:$AF$4,0))</f>
        <v>44.05601140354694</v>
      </c>
      <c r="HF91" s="45">
        <f>+INDEX(REC_PRICE_FCST!$B$4:$AF$22,MATCH(REC_SALES_FCST!$C91,REC_PRICE_FCST!$B$4:$B$22,0),MATCH(REC_SALES_FCST!HF$4,REC_PRICE_FCST!$B$4:$AF$4,0))</f>
        <v>44.05601140354694</v>
      </c>
      <c r="HG91" s="45">
        <f>+INDEX(REC_PRICE_FCST!$B$4:$AF$22,MATCH(REC_SALES_FCST!$C91,REC_PRICE_FCST!$B$4:$B$22,0),MATCH(REC_SALES_FCST!HG$4,REC_PRICE_FCST!$B$4:$AF$4,0))</f>
        <v>44.05601140354694</v>
      </c>
      <c r="HH91" s="45">
        <f>+INDEX(REC_PRICE_FCST!$B$4:$AF$22,MATCH(REC_SALES_FCST!$C91,REC_PRICE_FCST!$B$4:$B$22,0),MATCH(REC_SALES_FCST!HH$4,REC_PRICE_FCST!$B$4:$AF$4,0))</f>
        <v>44.05601140354694</v>
      </c>
      <c r="HI91" s="45">
        <f>+INDEX(REC_PRICE_FCST!$B$4:$AF$22,MATCH(REC_SALES_FCST!$C91,REC_PRICE_FCST!$B$4:$B$22,0),MATCH(REC_SALES_FCST!HI$4,REC_PRICE_FCST!$B$4:$AF$4,0))</f>
        <v>44.05601140354694</v>
      </c>
      <c r="HJ91" s="45">
        <f>+INDEX(REC_PRICE_FCST!$B$4:$AF$22,MATCH(REC_SALES_FCST!$C91,REC_PRICE_FCST!$B$4:$B$22,0),MATCH(REC_SALES_FCST!HJ$4,REC_PRICE_FCST!$B$4:$AF$4,0))</f>
        <v>44.05601140354694</v>
      </c>
      <c r="HK91" s="45">
        <f>+INDEX(REC_PRICE_FCST!$B$4:$AF$22,MATCH(REC_SALES_FCST!$C91,REC_PRICE_FCST!$B$4:$B$22,0),MATCH(REC_SALES_FCST!HK$4,REC_PRICE_FCST!$B$4:$AF$4,0))</f>
        <v>44.05601140354694</v>
      </c>
      <c r="HL91" s="45">
        <f>+INDEX(REC_PRICE_FCST!$B$4:$AF$22,MATCH(REC_SALES_FCST!$C91,REC_PRICE_FCST!$B$4:$B$22,0),MATCH(REC_SALES_FCST!HL$4,REC_PRICE_FCST!$B$4:$AF$4,0))</f>
        <v>45.377691745653351</v>
      </c>
      <c r="HM91" s="45">
        <f>+INDEX(REC_PRICE_FCST!$B$4:$AF$22,MATCH(REC_SALES_FCST!$C91,REC_PRICE_FCST!$B$4:$B$22,0),MATCH(REC_SALES_FCST!HM$4,REC_PRICE_FCST!$B$4:$AF$4,0))</f>
        <v>45.377691745653351</v>
      </c>
      <c r="HN91" s="45">
        <f>+INDEX(REC_PRICE_FCST!$B$4:$AF$22,MATCH(REC_SALES_FCST!$C91,REC_PRICE_FCST!$B$4:$B$22,0),MATCH(REC_SALES_FCST!HN$4,REC_PRICE_FCST!$B$4:$AF$4,0))</f>
        <v>45.377691745653351</v>
      </c>
      <c r="HO91" s="45">
        <f>+INDEX(REC_PRICE_FCST!$B$4:$AF$22,MATCH(REC_SALES_FCST!$C91,REC_PRICE_FCST!$B$4:$B$22,0),MATCH(REC_SALES_FCST!HO$4,REC_PRICE_FCST!$B$4:$AF$4,0))</f>
        <v>45.377691745653351</v>
      </c>
      <c r="HP91" s="45">
        <f>+INDEX(REC_PRICE_FCST!$B$4:$AF$22,MATCH(REC_SALES_FCST!$C91,REC_PRICE_FCST!$B$4:$B$22,0),MATCH(REC_SALES_FCST!HP$4,REC_PRICE_FCST!$B$4:$AF$4,0))</f>
        <v>45.377691745653351</v>
      </c>
      <c r="HQ91" s="45">
        <f>+INDEX(REC_PRICE_FCST!$B$4:$AF$22,MATCH(REC_SALES_FCST!$C91,REC_PRICE_FCST!$B$4:$B$22,0),MATCH(REC_SALES_FCST!HQ$4,REC_PRICE_FCST!$B$4:$AF$4,0))</f>
        <v>45.377691745653351</v>
      </c>
      <c r="HR91" s="45">
        <f>+INDEX(REC_PRICE_FCST!$B$4:$AF$22,MATCH(REC_SALES_FCST!$C91,REC_PRICE_FCST!$B$4:$B$22,0),MATCH(REC_SALES_FCST!HR$4,REC_PRICE_FCST!$B$4:$AF$4,0))</f>
        <v>45.377691745653351</v>
      </c>
      <c r="HS91" s="45">
        <f>+INDEX(REC_PRICE_FCST!$B$4:$AF$22,MATCH(REC_SALES_FCST!$C91,REC_PRICE_FCST!$B$4:$B$22,0),MATCH(REC_SALES_FCST!HS$4,REC_PRICE_FCST!$B$4:$AF$4,0))</f>
        <v>45.377691745653351</v>
      </c>
      <c r="HT91" s="45">
        <f>+INDEX(REC_PRICE_FCST!$B$4:$AF$22,MATCH(REC_SALES_FCST!$C91,REC_PRICE_FCST!$B$4:$B$22,0),MATCH(REC_SALES_FCST!HT$4,REC_PRICE_FCST!$B$4:$AF$4,0))</f>
        <v>45.377691745653351</v>
      </c>
      <c r="HU91" s="45">
        <f>+INDEX(REC_PRICE_FCST!$B$4:$AF$22,MATCH(REC_SALES_FCST!$C91,REC_PRICE_FCST!$B$4:$B$22,0),MATCH(REC_SALES_FCST!HU$4,REC_PRICE_FCST!$B$4:$AF$4,0))</f>
        <v>45.377691745653351</v>
      </c>
      <c r="HV91" s="45">
        <f>+INDEX(REC_PRICE_FCST!$B$4:$AF$22,MATCH(REC_SALES_FCST!$C91,REC_PRICE_FCST!$B$4:$B$22,0),MATCH(REC_SALES_FCST!HV$4,REC_PRICE_FCST!$B$4:$AF$4,0))</f>
        <v>45.377691745653351</v>
      </c>
      <c r="HW91" s="45">
        <f>+INDEX(REC_PRICE_FCST!$B$4:$AF$22,MATCH(REC_SALES_FCST!$C91,REC_PRICE_FCST!$B$4:$B$22,0),MATCH(REC_SALES_FCST!HW$4,REC_PRICE_FCST!$B$4:$AF$4,0))</f>
        <v>45.377691745653351</v>
      </c>
      <c r="HX91" s="45">
        <f>+INDEX(REC_PRICE_FCST!$B$4:$AF$22,MATCH(REC_SALES_FCST!$C91,REC_PRICE_FCST!$B$4:$B$22,0),MATCH(REC_SALES_FCST!HX$4,REC_PRICE_FCST!$B$4:$AF$4,0))</f>
        <v>46.739022498022955</v>
      </c>
      <c r="HY91" s="45">
        <f>+INDEX(REC_PRICE_FCST!$B$4:$AF$22,MATCH(REC_SALES_FCST!$C91,REC_PRICE_FCST!$B$4:$B$22,0),MATCH(REC_SALES_FCST!HY$4,REC_PRICE_FCST!$B$4:$AF$4,0))</f>
        <v>46.739022498022955</v>
      </c>
      <c r="HZ91" s="45">
        <f>+INDEX(REC_PRICE_FCST!$B$4:$AF$22,MATCH(REC_SALES_FCST!$C91,REC_PRICE_FCST!$B$4:$B$22,0),MATCH(REC_SALES_FCST!HZ$4,REC_PRICE_FCST!$B$4:$AF$4,0))</f>
        <v>46.739022498022955</v>
      </c>
      <c r="IA91" s="45">
        <f>+INDEX(REC_PRICE_FCST!$B$4:$AF$22,MATCH(REC_SALES_FCST!$C91,REC_PRICE_FCST!$B$4:$B$22,0),MATCH(REC_SALES_FCST!IA$4,REC_PRICE_FCST!$B$4:$AF$4,0))</f>
        <v>46.739022498022955</v>
      </c>
      <c r="IB91" s="45">
        <f>+INDEX(REC_PRICE_FCST!$B$4:$AF$22,MATCH(REC_SALES_FCST!$C91,REC_PRICE_FCST!$B$4:$B$22,0),MATCH(REC_SALES_FCST!IB$4,REC_PRICE_FCST!$B$4:$AF$4,0))</f>
        <v>46.739022498022955</v>
      </c>
      <c r="IC91" s="45">
        <f>+INDEX(REC_PRICE_FCST!$B$4:$AF$22,MATCH(REC_SALES_FCST!$C91,REC_PRICE_FCST!$B$4:$B$22,0),MATCH(REC_SALES_FCST!IC$4,REC_PRICE_FCST!$B$4:$AF$4,0))</f>
        <v>46.739022498022955</v>
      </c>
      <c r="ID91" s="45">
        <f>+INDEX(REC_PRICE_FCST!$B$4:$AF$22,MATCH(REC_SALES_FCST!$C91,REC_PRICE_FCST!$B$4:$B$22,0),MATCH(REC_SALES_FCST!ID$4,REC_PRICE_FCST!$B$4:$AF$4,0))</f>
        <v>46.739022498022955</v>
      </c>
      <c r="IE91" s="45">
        <f>+INDEX(REC_PRICE_FCST!$B$4:$AF$22,MATCH(REC_SALES_FCST!$C91,REC_PRICE_FCST!$B$4:$B$22,0),MATCH(REC_SALES_FCST!IE$4,REC_PRICE_FCST!$B$4:$AF$4,0))</f>
        <v>46.739022498022955</v>
      </c>
      <c r="IF91" s="45">
        <f>+INDEX(REC_PRICE_FCST!$B$4:$AF$22,MATCH(REC_SALES_FCST!$C91,REC_PRICE_FCST!$B$4:$B$22,0),MATCH(REC_SALES_FCST!IF$4,REC_PRICE_FCST!$B$4:$AF$4,0))</f>
        <v>46.739022498022955</v>
      </c>
      <c r="IG91" s="45">
        <f>+INDEX(REC_PRICE_FCST!$B$4:$AF$22,MATCH(REC_SALES_FCST!$C91,REC_PRICE_FCST!$B$4:$B$22,0),MATCH(REC_SALES_FCST!IG$4,REC_PRICE_FCST!$B$4:$AF$4,0))</f>
        <v>46.739022498022955</v>
      </c>
      <c r="IH91" s="45">
        <f>+INDEX(REC_PRICE_FCST!$B$4:$AF$22,MATCH(REC_SALES_FCST!$C91,REC_PRICE_FCST!$B$4:$B$22,0),MATCH(REC_SALES_FCST!IH$4,REC_PRICE_FCST!$B$4:$AF$4,0))</f>
        <v>46.739022498022955</v>
      </c>
      <c r="II91" s="45">
        <f>+INDEX(REC_PRICE_FCST!$B$4:$AF$22,MATCH(REC_SALES_FCST!$C91,REC_PRICE_FCST!$B$4:$B$22,0),MATCH(REC_SALES_FCST!II$4,REC_PRICE_FCST!$B$4:$AF$4,0))</f>
        <v>46.739022498022955</v>
      </c>
      <c r="IJ91" s="45">
        <f>+INDEX(REC_PRICE_FCST!$B$4:$AF$22,MATCH(REC_SALES_FCST!$C91,REC_PRICE_FCST!$B$4:$B$22,0),MATCH(REC_SALES_FCST!IJ$4,REC_PRICE_FCST!$B$4:$AF$4,0))</f>
        <v>48.141193172963646</v>
      </c>
      <c r="IK91" s="45">
        <f>+INDEX(REC_PRICE_FCST!$B$4:$AF$22,MATCH(REC_SALES_FCST!$C91,REC_PRICE_FCST!$B$4:$B$22,0),MATCH(REC_SALES_FCST!IK$4,REC_PRICE_FCST!$B$4:$AF$4,0))</f>
        <v>48.141193172963646</v>
      </c>
      <c r="IL91" s="45">
        <f>+INDEX(REC_PRICE_FCST!$B$4:$AF$22,MATCH(REC_SALES_FCST!$C91,REC_PRICE_FCST!$B$4:$B$22,0),MATCH(REC_SALES_FCST!IL$4,REC_PRICE_FCST!$B$4:$AF$4,0))</f>
        <v>48.141193172963646</v>
      </c>
      <c r="IM91" s="45">
        <f>+INDEX(REC_PRICE_FCST!$B$4:$AF$22,MATCH(REC_SALES_FCST!$C91,REC_PRICE_FCST!$B$4:$B$22,0),MATCH(REC_SALES_FCST!IM$4,REC_PRICE_FCST!$B$4:$AF$4,0))</f>
        <v>48.141193172963646</v>
      </c>
      <c r="IN91" s="45">
        <f>+INDEX(REC_PRICE_FCST!$B$4:$AF$22,MATCH(REC_SALES_FCST!$C91,REC_PRICE_FCST!$B$4:$B$22,0),MATCH(REC_SALES_FCST!IN$4,REC_PRICE_FCST!$B$4:$AF$4,0))</f>
        <v>48.141193172963646</v>
      </c>
      <c r="IO91" s="45">
        <f>+INDEX(REC_PRICE_FCST!$B$4:$AF$22,MATCH(REC_SALES_FCST!$C91,REC_PRICE_FCST!$B$4:$B$22,0),MATCH(REC_SALES_FCST!IO$4,REC_PRICE_FCST!$B$4:$AF$4,0))</f>
        <v>48.141193172963646</v>
      </c>
      <c r="IP91" s="45">
        <f>+INDEX(REC_PRICE_FCST!$B$4:$AF$22,MATCH(REC_SALES_FCST!$C91,REC_PRICE_FCST!$B$4:$B$22,0),MATCH(REC_SALES_FCST!IP$4,REC_PRICE_FCST!$B$4:$AF$4,0))</f>
        <v>48.141193172963646</v>
      </c>
      <c r="IQ91" s="45">
        <f>+INDEX(REC_PRICE_FCST!$B$4:$AF$22,MATCH(REC_SALES_FCST!$C91,REC_PRICE_FCST!$B$4:$B$22,0),MATCH(REC_SALES_FCST!IQ$4,REC_PRICE_FCST!$B$4:$AF$4,0))</f>
        <v>48.141193172963646</v>
      </c>
      <c r="IR91" s="45">
        <f>+INDEX(REC_PRICE_FCST!$B$4:$AF$22,MATCH(REC_SALES_FCST!$C91,REC_PRICE_FCST!$B$4:$B$22,0),MATCH(REC_SALES_FCST!IR$4,REC_PRICE_FCST!$B$4:$AF$4,0))</f>
        <v>48.141193172963646</v>
      </c>
      <c r="IS91" s="45">
        <f>+INDEX(REC_PRICE_FCST!$B$4:$AF$22,MATCH(REC_SALES_FCST!$C91,REC_PRICE_FCST!$B$4:$B$22,0),MATCH(REC_SALES_FCST!IS$4,REC_PRICE_FCST!$B$4:$AF$4,0))</f>
        <v>48.141193172963646</v>
      </c>
      <c r="IT91" s="45">
        <f>+INDEX(REC_PRICE_FCST!$B$4:$AF$22,MATCH(REC_SALES_FCST!$C91,REC_PRICE_FCST!$B$4:$B$22,0),MATCH(REC_SALES_FCST!IT$4,REC_PRICE_FCST!$B$4:$AF$4,0))</f>
        <v>48.141193172963646</v>
      </c>
      <c r="IU91" s="45">
        <f>+INDEX(REC_PRICE_FCST!$B$4:$AF$22,MATCH(REC_SALES_FCST!$C91,REC_PRICE_FCST!$B$4:$B$22,0),MATCH(REC_SALES_FCST!IU$4,REC_PRICE_FCST!$B$4:$AF$4,0))</f>
        <v>48.141193172963646</v>
      </c>
      <c r="IV91" s="45">
        <f>+INDEX(REC_PRICE_FCST!$B$4:$AF$22,MATCH(REC_SALES_FCST!$C91,REC_PRICE_FCST!$B$4:$B$22,0),MATCH(REC_SALES_FCST!IV$4,REC_PRICE_FCST!$B$4:$AF$4,0))</f>
        <v>49.585428968152556</v>
      </c>
      <c r="IW91" s="45">
        <f>+INDEX(REC_PRICE_FCST!$B$4:$AF$22,MATCH(REC_SALES_FCST!$C91,REC_PRICE_FCST!$B$4:$B$22,0),MATCH(REC_SALES_FCST!IW$4,REC_PRICE_FCST!$B$4:$AF$4,0))</f>
        <v>49.585428968152556</v>
      </c>
      <c r="IX91" s="45">
        <f>+INDEX(REC_PRICE_FCST!$B$4:$AF$22,MATCH(REC_SALES_FCST!$C91,REC_PRICE_FCST!$B$4:$B$22,0),MATCH(REC_SALES_FCST!IX$4,REC_PRICE_FCST!$B$4:$AF$4,0))</f>
        <v>49.585428968152556</v>
      </c>
      <c r="IY91" s="45">
        <f>+INDEX(REC_PRICE_FCST!$B$4:$AF$22,MATCH(REC_SALES_FCST!$C91,REC_PRICE_FCST!$B$4:$B$22,0),MATCH(REC_SALES_FCST!IY$4,REC_PRICE_FCST!$B$4:$AF$4,0))</f>
        <v>49.585428968152556</v>
      </c>
      <c r="IZ91" s="45">
        <f>+INDEX(REC_PRICE_FCST!$B$4:$AF$22,MATCH(REC_SALES_FCST!$C91,REC_PRICE_FCST!$B$4:$B$22,0),MATCH(REC_SALES_FCST!IZ$4,REC_PRICE_FCST!$B$4:$AF$4,0))</f>
        <v>49.585428968152556</v>
      </c>
      <c r="JA91" s="45">
        <f>+INDEX(REC_PRICE_FCST!$B$4:$AF$22,MATCH(REC_SALES_FCST!$C91,REC_PRICE_FCST!$B$4:$B$22,0),MATCH(REC_SALES_FCST!JA$4,REC_PRICE_FCST!$B$4:$AF$4,0))</f>
        <v>49.585428968152556</v>
      </c>
      <c r="JB91" s="45">
        <f>+INDEX(REC_PRICE_FCST!$B$4:$AF$22,MATCH(REC_SALES_FCST!$C91,REC_PRICE_FCST!$B$4:$B$22,0),MATCH(REC_SALES_FCST!JB$4,REC_PRICE_FCST!$B$4:$AF$4,0))</f>
        <v>49.585428968152556</v>
      </c>
      <c r="JC91" s="45">
        <f>+INDEX(REC_PRICE_FCST!$B$4:$AF$22,MATCH(REC_SALES_FCST!$C91,REC_PRICE_FCST!$B$4:$B$22,0),MATCH(REC_SALES_FCST!JC$4,REC_PRICE_FCST!$B$4:$AF$4,0))</f>
        <v>49.585428968152556</v>
      </c>
      <c r="JD91" s="45">
        <f>+INDEX(REC_PRICE_FCST!$B$4:$AF$22,MATCH(REC_SALES_FCST!$C91,REC_PRICE_FCST!$B$4:$B$22,0),MATCH(REC_SALES_FCST!JD$4,REC_PRICE_FCST!$B$4:$AF$4,0))</f>
        <v>49.585428968152556</v>
      </c>
      <c r="JE91" s="45">
        <f>+INDEX(REC_PRICE_FCST!$B$4:$AF$22,MATCH(REC_SALES_FCST!$C91,REC_PRICE_FCST!$B$4:$B$22,0),MATCH(REC_SALES_FCST!JE$4,REC_PRICE_FCST!$B$4:$AF$4,0))</f>
        <v>49.585428968152556</v>
      </c>
      <c r="JF91" s="45">
        <f>+INDEX(REC_PRICE_FCST!$B$4:$AF$22,MATCH(REC_SALES_FCST!$C91,REC_PRICE_FCST!$B$4:$B$22,0),MATCH(REC_SALES_FCST!JF$4,REC_PRICE_FCST!$B$4:$AF$4,0))</f>
        <v>49.585428968152556</v>
      </c>
      <c r="JG91" s="45">
        <f>+INDEX(REC_PRICE_FCST!$B$4:$AF$22,MATCH(REC_SALES_FCST!$C91,REC_PRICE_FCST!$B$4:$B$22,0),MATCH(REC_SALES_FCST!JG$4,REC_PRICE_FCST!$B$4:$AF$4,0))</f>
        <v>49.585428968152556</v>
      </c>
      <c r="JH91" s="45">
        <f>+INDEX(REC_PRICE_FCST!$B$4:$AF$22,MATCH(REC_SALES_FCST!$C91,REC_PRICE_FCST!$B$4:$B$22,0),MATCH(REC_SALES_FCST!JH$4,REC_PRICE_FCST!$B$4:$AF$4,0))</f>
        <v>51.072991837197137</v>
      </c>
      <c r="JI91" s="45">
        <f>+INDEX(REC_PRICE_FCST!$B$4:$AF$22,MATCH(REC_SALES_FCST!$C91,REC_PRICE_FCST!$B$4:$B$22,0),MATCH(REC_SALES_FCST!JI$4,REC_PRICE_FCST!$B$4:$AF$4,0))</f>
        <v>51.072991837197137</v>
      </c>
      <c r="JJ91" s="45">
        <f>+INDEX(REC_PRICE_FCST!$B$4:$AF$22,MATCH(REC_SALES_FCST!$C91,REC_PRICE_FCST!$B$4:$B$22,0),MATCH(REC_SALES_FCST!JJ$4,REC_PRICE_FCST!$B$4:$AF$4,0))</f>
        <v>51.072991837197137</v>
      </c>
      <c r="JK91" s="45">
        <f>+INDEX(REC_PRICE_FCST!$B$4:$AF$22,MATCH(REC_SALES_FCST!$C91,REC_PRICE_FCST!$B$4:$B$22,0),MATCH(REC_SALES_FCST!JK$4,REC_PRICE_FCST!$B$4:$AF$4,0))</f>
        <v>51.072991837197137</v>
      </c>
      <c r="JL91" s="45">
        <f>+INDEX(REC_PRICE_FCST!$B$4:$AF$22,MATCH(REC_SALES_FCST!$C91,REC_PRICE_FCST!$B$4:$B$22,0),MATCH(REC_SALES_FCST!JL$4,REC_PRICE_FCST!$B$4:$AF$4,0))</f>
        <v>51.072991837197137</v>
      </c>
      <c r="JM91" s="45">
        <f>+INDEX(REC_PRICE_FCST!$B$4:$AF$22,MATCH(REC_SALES_FCST!$C91,REC_PRICE_FCST!$B$4:$B$22,0),MATCH(REC_SALES_FCST!JM$4,REC_PRICE_FCST!$B$4:$AF$4,0))</f>
        <v>51.072991837197137</v>
      </c>
      <c r="JN91" s="45">
        <f>+INDEX(REC_PRICE_FCST!$B$4:$AF$22,MATCH(REC_SALES_FCST!$C91,REC_PRICE_FCST!$B$4:$B$22,0),MATCH(REC_SALES_FCST!JN$4,REC_PRICE_FCST!$B$4:$AF$4,0))</f>
        <v>51.072991837197137</v>
      </c>
      <c r="JO91" s="45">
        <f>+INDEX(REC_PRICE_FCST!$B$4:$AF$22,MATCH(REC_SALES_FCST!$C91,REC_PRICE_FCST!$B$4:$B$22,0),MATCH(REC_SALES_FCST!JO$4,REC_PRICE_FCST!$B$4:$AF$4,0))</f>
        <v>51.072991837197137</v>
      </c>
      <c r="JP91" s="45">
        <f>+INDEX(REC_PRICE_FCST!$B$4:$AF$22,MATCH(REC_SALES_FCST!$C91,REC_PRICE_FCST!$B$4:$B$22,0),MATCH(REC_SALES_FCST!JP$4,REC_PRICE_FCST!$B$4:$AF$4,0))</f>
        <v>51.072991837197137</v>
      </c>
      <c r="JQ91" s="45">
        <f>+INDEX(REC_PRICE_FCST!$B$4:$AF$22,MATCH(REC_SALES_FCST!$C91,REC_PRICE_FCST!$B$4:$B$22,0),MATCH(REC_SALES_FCST!JQ$4,REC_PRICE_FCST!$B$4:$AF$4,0))</f>
        <v>51.072991837197137</v>
      </c>
      <c r="JR91" s="45">
        <f>+INDEX(REC_PRICE_FCST!$B$4:$AF$22,MATCH(REC_SALES_FCST!$C91,REC_PRICE_FCST!$B$4:$B$22,0),MATCH(REC_SALES_FCST!JR$4,REC_PRICE_FCST!$B$4:$AF$4,0))</f>
        <v>51.072991837197137</v>
      </c>
      <c r="JS91" s="45">
        <f>+INDEX(REC_PRICE_FCST!$B$4:$AF$22,MATCH(REC_SALES_FCST!$C91,REC_PRICE_FCST!$B$4:$B$22,0),MATCH(REC_SALES_FCST!JS$4,REC_PRICE_FCST!$B$4:$AF$4,0))</f>
        <v>51.072991837197137</v>
      </c>
      <c r="JT91" s="45">
        <f>+INDEX(REC_PRICE_FCST!$B$4:$AF$22,MATCH(REC_SALES_FCST!$C91,REC_PRICE_FCST!$B$4:$B$22,0),MATCH(REC_SALES_FCST!JT$4,REC_PRICE_FCST!$B$4:$AF$4,0))</f>
        <v>52.605181592313052</v>
      </c>
      <c r="JU91" s="45">
        <f>+INDEX(REC_PRICE_FCST!$B$4:$AF$22,MATCH(REC_SALES_FCST!$C91,REC_PRICE_FCST!$B$4:$B$22,0),MATCH(REC_SALES_FCST!JU$4,REC_PRICE_FCST!$B$4:$AF$4,0))</f>
        <v>52.605181592313052</v>
      </c>
      <c r="JV91" s="45">
        <f>+INDEX(REC_PRICE_FCST!$B$4:$AF$22,MATCH(REC_SALES_FCST!$C91,REC_PRICE_FCST!$B$4:$B$22,0),MATCH(REC_SALES_FCST!JV$4,REC_PRICE_FCST!$B$4:$AF$4,0))</f>
        <v>52.605181592313052</v>
      </c>
      <c r="JW91" s="45">
        <f>+INDEX(REC_PRICE_FCST!$B$4:$AF$22,MATCH(REC_SALES_FCST!$C91,REC_PRICE_FCST!$B$4:$B$22,0),MATCH(REC_SALES_FCST!JW$4,REC_PRICE_FCST!$B$4:$AF$4,0))</f>
        <v>52.605181592313052</v>
      </c>
      <c r="JX91" s="45">
        <f>+INDEX(REC_PRICE_FCST!$B$4:$AF$22,MATCH(REC_SALES_FCST!$C91,REC_PRICE_FCST!$B$4:$B$22,0),MATCH(REC_SALES_FCST!JX$4,REC_PRICE_FCST!$B$4:$AF$4,0))</f>
        <v>52.605181592313052</v>
      </c>
      <c r="JY91" s="45">
        <f>+INDEX(REC_PRICE_FCST!$B$4:$AF$22,MATCH(REC_SALES_FCST!$C91,REC_PRICE_FCST!$B$4:$B$22,0),MATCH(REC_SALES_FCST!JY$4,REC_PRICE_FCST!$B$4:$AF$4,0))</f>
        <v>52.605181592313052</v>
      </c>
      <c r="JZ91" s="45">
        <f>+INDEX(REC_PRICE_FCST!$B$4:$AF$22,MATCH(REC_SALES_FCST!$C91,REC_PRICE_FCST!$B$4:$B$22,0),MATCH(REC_SALES_FCST!JZ$4,REC_PRICE_FCST!$B$4:$AF$4,0))</f>
        <v>52.605181592313052</v>
      </c>
      <c r="KA91" s="45">
        <f>+INDEX(REC_PRICE_FCST!$B$4:$AF$22,MATCH(REC_SALES_FCST!$C91,REC_PRICE_FCST!$B$4:$B$22,0),MATCH(REC_SALES_FCST!KA$4,REC_PRICE_FCST!$B$4:$AF$4,0))</f>
        <v>52.605181592313052</v>
      </c>
      <c r="KB91" s="45">
        <f>+INDEX(REC_PRICE_FCST!$B$4:$AF$22,MATCH(REC_SALES_FCST!$C91,REC_PRICE_FCST!$B$4:$B$22,0),MATCH(REC_SALES_FCST!KB$4,REC_PRICE_FCST!$B$4:$AF$4,0))</f>
        <v>52.605181592313052</v>
      </c>
      <c r="KC91" s="45">
        <f>+INDEX(REC_PRICE_FCST!$B$4:$AF$22,MATCH(REC_SALES_FCST!$C91,REC_PRICE_FCST!$B$4:$B$22,0),MATCH(REC_SALES_FCST!KC$4,REC_PRICE_FCST!$B$4:$AF$4,0))</f>
        <v>52.605181592313052</v>
      </c>
      <c r="KD91" s="45">
        <f>+INDEX(REC_PRICE_FCST!$B$4:$AF$22,MATCH(REC_SALES_FCST!$C91,REC_PRICE_FCST!$B$4:$B$22,0),MATCH(REC_SALES_FCST!KD$4,REC_PRICE_FCST!$B$4:$AF$4,0))</f>
        <v>52.605181592313052</v>
      </c>
      <c r="KE91" s="45">
        <f>+INDEX(REC_PRICE_FCST!$B$4:$AF$22,MATCH(REC_SALES_FCST!$C91,REC_PRICE_FCST!$B$4:$B$22,0),MATCH(REC_SALES_FCST!KE$4,REC_PRICE_FCST!$B$4:$AF$4,0))</f>
        <v>52.605181592313052</v>
      </c>
      <c r="KF91" s="45">
        <f>+INDEX(REC_PRICE_FCST!$B$4:$AF$22,MATCH(REC_SALES_FCST!$C91,REC_PRICE_FCST!$B$4:$B$22,0),MATCH(REC_SALES_FCST!KF$4,REC_PRICE_FCST!$B$4:$AF$4,0))</f>
        <v>54.183337040082442</v>
      </c>
      <c r="KG91" s="45">
        <f>+INDEX(REC_PRICE_FCST!$B$4:$AF$22,MATCH(REC_SALES_FCST!$C91,REC_PRICE_FCST!$B$4:$B$22,0),MATCH(REC_SALES_FCST!KG$4,REC_PRICE_FCST!$B$4:$AF$4,0))</f>
        <v>54.183337040082442</v>
      </c>
      <c r="KH91" s="45">
        <f>+INDEX(REC_PRICE_FCST!$B$4:$AF$22,MATCH(REC_SALES_FCST!$C91,REC_PRICE_FCST!$B$4:$B$22,0),MATCH(REC_SALES_FCST!KH$4,REC_PRICE_FCST!$B$4:$AF$4,0))</f>
        <v>54.183337040082442</v>
      </c>
      <c r="KI91" s="45">
        <f>+INDEX(REC_PRICE_FCST!$B$4:$AF$22,MATCH(REC_SALES_FCST!$C91,REC_PRICE_FCST!$B$4:$B$22,0),MATCH(REC_SALES_FCST!KI$4,REC_PRICE_FCST!$B$4:$AF$4,0))</f>
        <v>54.183337040082442</v>
      </c>
      <c r="KJ91" s="45">
        <f>+INDEX(REC_PRICE_FCST!$B$4:$AF$22,MATCH(REC_SALES_FCST!$C91,REC_PRICE_FCST!$B$4:$B$22,0),MATCH(REC_SALES_FCST!KJ$4,REC_PRICE_FCST!$B$4:$AF$4,0))</f>
        <v>54.183337040082442</v>
      </c>
      <c r="KK91" s="45">
        <f>+INDEX(REC_PRICE_FCST!$B$4:$AF$22,MATCH(REC_SALES_FCST!$C91,REC_PRICE_FCST!$B$4:$B$22,0),MATCH(REC_SALES_FCST!KK$4,REC_PRICE_FCST!$B$4:$AF$4,0))</f>
        <v>54.183337040082442</v>
      </c>
      <c r="KL91" s="45">
        <f>+INDEX(REC_PRICE_FCST!$B$4:$AF$22,MATCH(REC_SALES_FCST!$C91,REC_PRICE_FCST!$B$4:$B$22,0),MATCH(REC_SALES_FCST!KL$4,REC_PRICE_FCST!$B$4:$AF$4,0))</f>
        <v>54.183337040082442</v>
      </c>
      <c r="KM91" s="45">
        <f>+INDEX(REC_PRICE_FCST!$B$4:$AF$22,MATCH(REC_SALES_FCST!$C91,REC_PRICE_FCST!$B$4:$B$22,0),MATCH(REC_SALES_FCST!KM$4,REC_PRICE_FCST!$B$4:$AF$4,0))</f>
        <v>54.183337040082442</v>
      </c>
      <c r="KN91" s="45">
        <f>+INDEX(REC_PRICE_FCST!$B$4:$AF$22,MATCH(REC_SALES_FCST!$C91,REC_PRICE_FCST!$B$4:$B$22,0),MATCH(REC_SALES_FCST!KN$4,REC_PRICE_FCST!$B$4:$AF$4,0))</f>
        <v>54.183337040082442</v>
      </c>
      <c r="KO91" s="45">
        <f>+INDEX(REC_PRICE_FCST!$B$4:$AF$22,MATCH(REC_SALES_FCST!$C91,REC_PRICE_FCST!$B$4:$B$22,0),MATCH(REC_SALES_FCST!KO$4,REC_PRICE_FCST!$B$4:$AF$4,0))</f>
        <v>54.183337040082442</v>
      </c>
      <c r="KP91" s="45">
        <f>+INDEX(REC_PRICE_FCST!$B$4:$AF$22,MATCH(REC_SALES_FCST!$C91,REC_PRICE_FCST!$B$4:$B$22,0),MATCH(REC_SALES_FCST!KP$4,REC_PRICE_FCST!$B$4:$AF$4,0))</f>
        <v>54.183337040082442</v>
      </c>
      <c r="KQ91" s="45">
        <f>+INDEX(REC_PRICE_FCST!$B$4:$AF$22,MATCH(REC_SALES_FCST!$C91,REC_PRICE_FCST!$B$4:$B$22,0),MATCH(REC_SALES_FCST!KQ$4,REC_PRICE_FCST!$B$4:$AF$4,0))</f>
        <v>54.183337040082442</v>
      </c>
      <c r="KR91" s="45">
        <f>+INDEX(REC_PRICE_FCST!$B$4:$AF$22,MATCH(REC_SALES_FCST!$C91,REC_PRICE_FCST!$B$4:$B$22,0),MATCH(REC_SALES_FCST!KR$4,REC_PRICE_FCST!$B$4:$AF$4,0))</f>
        <v>55.808837151284919</v>
      </c>
      <c r="KS91" s="45">
        <f>+INDEX(REC_PRICE_FCST!$B$4:$AF$22,MATCH(REC_SALES_FCST!$C91,REC_PRICE_FCST!$B$4:$B$22,0),MATCH(REC_SALES_FCST!KS$4,REC_PRICE_FCST!$B$4:$AF$4,0))</f>
        <v>55.808837151284919</v>
      </c>
      <c r="KT91" s="45">
        <f>+INDEX(REC_PRICE_FCST!$B$4:$AF$22,MATCH(REC_SALES_FCST!$C91,REC_PRICE_FCST!$B$4:$B$22,0),MATCH(REC_SALES_FCST!KT$4,REC_PRICE_FCST!$B$4:$AF$4,0))</f>
        <v>55.808837151284919</v>
      </c>
      <c r="KU91" s="45">
        <f>+INDEX(REC_PRICE_FCST!$B$4:$AF$22,MATCH(REC_SALES_FCST!$C91,REC_PRICE_FCST!$B$4:$B$22,0),MATCH(REC_SALES_FCST!KU$4,REC_PRICE_FCST!$B$4:$AF$4,0))</f>
        <v>55.808837151284919</v>
      </c>
      <c r="KV91" s="45">
        <f>+INDEX(REC_PRICE_FCST!$B$4:$AF$22,MATCH(REC_SALES_FCST!$C91,REC_PRICE_FCST!$B$4:$B$22,0),MATCH(REC_SALES_FCST!KV$4,REC_PRICE_FCST!$B$4:$AF$4,0))</f>
        <v>55.808837151284919</v>
      </c>
      <c r="KW91" s="45">
        <f>+INDEX(REC_PRICE_FCST!$B$4:$AF$22,MATCH(REC_SALES_FCST!$C91,REC_PRICE_FCST!$B$4:$B$22,0),MATCH(REC_SALES_FCST!KW$4,REC_PRICE_FCST!$B$4:$AF$4,0))</f>
        <v>55.808837151284919</v>
      </c>
      <c r="KX91" s="45">
        <f>+INDEX(REC_PRICE_FCST!$B$4:$AF$22,MATCH(REC_SALES_FCST!$C91,REC_PRICE_FCST!$B$4:$B$22,0),MATCH(REC_SALES_FCST!KX$4,REC_PRICE_FCST!$B$4:$AF$4,0))</f>
        <v>55.808837151284919</v>
      </c>
      <c r="KY91" s="45">
        <f>+INDEX(REC_PRICE_FCST!$B$4:$AF$22,MATCH(REC_SALES_FCST!$C91,REC_PRICE_FCST!$B$4:$B$22,0),MATCH(REC_SALES_FCST!KY$4,REC_PRICE_FCST!$B$4:$AF$4,0))</f>
        <v>55.808837151284919</v>
      </c>
      <c r="KZ91" s="45">
        <f>+INDEX(REC_PRICE_FCST!$B$4:$AF$22,MATCH(REC_SALES_FCST!$C91,REC_PRICE_FCST!$B$4:$B$22,0),MATCH(REC_SALES_FCST!KZ$4,REC_PRICE_FCST!$B$4:$AF$4,0))</f>
        <v>55.808837151284919</v>
      </c>
      <c r="LA91" s="45">
        <f>+INDEX(REC_PRICE_FCST!$B$4:$AF$22,MATCH(REC_SALES_FCST!$C91,REC_PRICE_FCST!$B$4:$B$22,0),MATCH(REC_SALES_FCST!LA$4,REC_PRICE_FCST!$B$4:$AF$4,0))</f>
        <v>55.808837151284919</v>
      </c>
      <c r="LB91" s="45">
        <f>+INDEX(REC_PRICE_FCST!$B$4:$AF$22,MATCH(REC_SALES_FCST!$C91,REC_PRICE_FCST!$B$4:$B$22,0),MATCH(REC_SALES_FCST!LB$4,REC_PRICE_FCST!$B$4:$AF$4,0))</f>
        <v>55.808837151284919</v>
      </c>
      <c r="LC91" s="45">
        <f>+INDEX(REC_PRICE_FCST!$B$4:$AF$22,MATCH(REC_SALES_FCST!$C91,REC_PRICE_FCST!$B$4:$B$22,0),MATCH(REC_SALES_FCST!LC$4,REC_PRICE_FCST!$B$4:$AF$4,0))</f>
        <v>55.808837151284919</v>
      </c>
      <c r="LD91" s="45">
        <f>+INDEX(REC_PRICE_FCST!$B$4:$AF$22,MATCH(REC_SALES_FCST!$C91,REC_PRICE_FCST!$B$4:$B$22,0),MATCH(REC_SALES_FCST!LD$4,REC_PRICE_FCST!$B$4:$AF$4,0))</f>
        <v>57.483102265823469</v>
      </c>
      <c r="LE91" s="45">
        <f>+INDEX(REC_PRICE_FCST!$B$4:$AF$22,MATCH(REC_SALES_FCST!$C91,REC_PRICE_FCST!$B$4:$B$22,0),MATCH(REC_SALES_FCST!LE$4,REC_PRICE_FCST!$B$4:$AF$4,0))</f>
        <v>57.483102265823469</v>
      </c>
      <c r="LF91" s="45">
        <f>+INDEX(REC_PRICE_FCST!$B$4:$AF$22,MATCH(REC_SALES_FCST!$C91,REC_PRICE_FCST!$B$4:$B$22,0),MATCH(REC_SALES_FCST!LF$4,REC_PRICE_FCST!$B$4:$AF$4,0))</f>
        <v>57.483102265823469</v>
      </c>
      <c r="LG91" s="45">
        <f>+INDEX(REC_PRICE_FCST!$B$4:$AF$22,MATCH(REC_SALES_FCST!$C91,REC_PRICE_FCST!$B$4:$B$22,0),MATCH(REC_SALES_FCST!LG$4,REC_PRICE_FCST!$B$4:$AF$4,0))</f>
        <v>57.483102265823469</v>
      </c>
      <c r="LH91" s="45">
        <f>+INDEX(REC_PRICE_FCST!$B$4:$AF$22,MATCH(REC_SALES_FCST!$C91,REC_PRICE_FCST!$B$4:$B$22,0),MATCH(REC_SALES_FCST!LH$4,REC_PRICE_FCST!$B$4:$AF$4,0))</f>
        <v>57.483102265823469</v>
      </c>
      <c r="LI91" s="45">
        <f>+INDEX(REC_PRICE_FCST!$B$4:$AF$22,MATCH(REC_SALES_FCST!$C91,REC_PRICE_FCST!$B$4:$B$22,0),MATCH(REC_SALES_FCST!LI$4,REC_PRICE_FCST!$B$4:$AF$4,0))</f>
        <v>57.483102265823469</v>
      </c>
      <c r="LJ91" s="45">
        <f>+INDEX(REC_PRICE_FCST!$B$4:$AF$22,MATCH(REC_SALES_FCST!$C91,REC_PRICE_FCST!$B$4:$B$22,0),MATCH(REC_SALES_FCST!LJ$4,REC_PRICE_FCST!$B$4:$AF$4,0))</f>
        <v>57.483102265823469</v>
      </c>
      <c r="LK91" s="45">
        <f>+INDEX(REC_PRICE_FCST!$B$4:$AF$22,MATCH(REC_SALES_FCST!$C91,REC_PRICE_FCST!$B$4:$B$22,0),MATCH(REC_SALES_FCST!LK$4,REC_PRICE_FCST!$B$4:$AF$4,0))</f>
        <v>57.483102265823469</v>
      </c>
      <c r="LL91" s="45">
        <f>+INDEX(REC_PRICE_FCST!$B$4:$AF$22,MATCH(REC_SALES_FCST!$C91,REC_PRICE_FCST!$B$4:$B$22,0),MATCH(REC_SALES_FCST!LL$4,REC_PRICE_FCST!$B$4:$AF$4,0))</f>
        <v>57.483102265823469</v>
      </c>
      <c r="LM91" s="45">
        <f>+INDEX(REC_PRICE_FCST!$B$4:$AF$22,MATCH(REC_SALES_FCST!$C91,REC_PRICE_FCST!$B$4:$B$22,0),MATCH(REC_SALES_FCST!LM$4,REC_PRICE_FCST!$B$4:$AF$4,0))</f>
        <v>57.483102265823469</v>
      </c>
      <c r="LN91" s="45">
        <f>+INDEX(REC_PRICE_FCST!$B$4:$AF$22,MATCH(REC_SALES_FCST!$C91,REC_PRICE_FCST!$B$4:$B$22,0),MATCH(REC_SALES_FCST!LN$4,REC_PRICE_FCST!$B$4:$AF$4,0))</f>
        <v>57.483102265823469</v>
      </c>
      <c r="LO91" s="45">
        <f>+INDEX(REC_PRICE_FCST!$B$4:$AF$22,MATCH(REC_SALES_FCST!$C91,REC_PRICE_FCST!$B$4:$B$22,0),MATCH(REC_SALES_FCST!LO$4,REC_PRICE_FCST!$B$4:$AF$4,0))</f>
        <v>57.483102265823469</v>
      </c>
      <c r="LP91" s="45">
        <f>+INDEX(REC_PRICE_FCST!$B$4:$AF$22,MATCH(REC_SALES_FCST!$C91,REC_PRICE_FCST!$B$4:$B$22,0),MATCH(REC_SALES_FCST!LP$4,REC_PRICE_FCST!$B$4:$AF$4,0))</f>
        <v>59.207595333798174</v>
      </c>
      <c r="LQ91" s="45">
        <f>+INDEX(REC_PRICE_FCST!$B$4:$AF$22,MATCH(REC_SALES_FCST!$C91,REC_PRICE_FCST!$B$4:$B$22,0),MATCH(REC_SALES_FCST!LQ$4,REC_PRICE_FCST!$B$4:$AF$4,0))</f>
        <v>59.207595333798174</v>
      </c>
      <c r="LR91" s="45">
        <f>+INDEX(REC_PRICE_FCST!$B$4:$AF$22,MATCH(REC_SALES_FCST!$C91,REC_PRICE_FCST!$B$4:$B$22,0),MATCH(REC_SALES_FCST!LR$4,REC_PRICE_FCST!$B$4:$AF$4,0))</f>
        <v>59.207595333798174</v>
      </c>
      <c r="LS91" s="45">
        <f>+INDEX(REC_PRICE_FCST!$B$4:$AF$22,MATCH(REC_SALES_FCST!$C91,REC_PRICE_FCST!$B$4:$B$22,0),MATCH(REC_SALES_FCST!LS$4,REC_PRICE_FCST!$B$4:$AF$4,0))</f>
        <v>59.207595333798174</v>
      </c>
      <c r="LT91" s="45">
        <f>+INDEX(REC_PRICE_FCST!$B$4:$AF$22,MATCH(REC_SALES_FCST!$C91,REC_PRICE_FCST!$B$4:$B$22,0),MATCH(REC_SALES_FCST!LT$4,REC_PRICE_FCST!$B$4:$AF$4,0))</f>
        <v>59.207595333798174</v>
      </c>
      <c r="LU91" s="45">
        <f>+INDEX(REC_PRICE_FCST!$B$4:$AF$22,MATCH(REC_SALES_FCST!$C91,REC_PRICE_FCST!$B$4:$B$22,0),MATCH(REC_SALES_FCST!LU$4,REC_PRICE_FCST!$B$4:$AF$4,0))</f>
        <v>59.207595333798174</v>
      </c>
      <c r="LV91" s="45">
        <f>+INDEX(REC_PRICE_FCST!$B$4:$AF$22,MATCH(REC_SALES_FCST!$C91,REC_PRICE_FCST!$B$4:$B$22,0),MATCH(REC_SALES_FCST!LV$4,REC_PRICE_FCST!$B$4:$AF$4,0))</f>
        <v>59.207595333798174</v>
      </c>
      <c r="LW91" s="45">
        <f>+INDEX(REC_PRICE_FCST!$B$4:$AF$22,MATCH(REC_SALES_FCST!$C91,REC_PRICE_FCST!$B$4:$B$22,0),MATCH(REC_SALES_FCST!LW$4,REC_PRICE_FCST!$B$4:$AF$4,0))</f>
        <v>59.207595333798174</v>
      </c>
      <c r="LX91" s="45">
        <f>+INDEX(REC_PRICE_FCST!$B$4:$AF$22,MATCH(REC_SALES_FCST!$C91,REC_PRICE_FCST!$B$4:$B$22,0),MATCH(REC_SALES_FCST!LX$4,REC_PRICE_FCST!$B$4:$AF$4,0))</f>
        <v>59.207595333798174</v>
      </c>
      <c r="LY91" s="45">
        <f>+INDEX(REC_PRICE_FCST!$B$4:$AF$22,MATCH(REC_SALES_FCST!$C91,REC_PRICE_FCST!$B$4:$B$22,0),MATCH(REC_SALES_FCST!LY$4,REC_PRICE_FCST!$B$4:$AF$4,0))</f>
        <v>59.207595333798174</v>
      </c>
      <c r="LZ91" s="45">
        <f>+INDEX(REC_PRICE_FCST!$B$4:$AF$22,MATCH(REC_SALES_FCST!$C91,REC_PRICE_FCST!$B$4:$B$22,0),MATCH(REC_SALES_FCST!LZ$4,REC_PRICE_FCST!$B$4:$AF$4,0))</f>
        <v>59.207595333798174</v>
      </c>
      <c r="MA91" s="45">
        <f>+INDEX(REC_PRICE_FCST!$B$4:$AF$22,MATCH(REC_SALES_FCST!$C91,REC_PRICE_FCST!$B$4:$B$22,0),MATCH(REC_SALES_FCST!MA$4,REC_PRICE_FCST!$B$4:$AF$4,0))</f>
        <v>59.207595333798174</v>
      </c>
      <c r="MB91" s="45">
        <f>+INDEX(REC_PRICE_FCST!$B$4:$AF$22,MATCH(REC_SALES_FCST!$C91,REC_PRICE_FCST!$B$4:$B$22,0),MATCH(REC_SALES_FCST!MB$4,REC_PRICE_FCST!$B$4:$AF$4,0))</f>
        <v>60.983823193812121</v>
      </c>
      <c r="MC91" s="45">
        <f>+INDEX(REC_PRICE_FCST!$B$4:$AF$22,MATCH(REC_SALES_FCST!$C91,REC_PRICE_FCST!$B$4:$B$22,0),MATCH(REC_SALES_FCST!MC$4,REC_PRICE_FCST!$B$4:$AF$4,0))</f>
        <v>60.983823193812121</v>
      </c>
      <c r="MD91" s="45">
        <f>+INDEX(REC_PRICE_FCST!$B$4:$AF$22,MATCH(REC_SALES_FCST!$C91,REC_PRICE_FCST!$B$4:$B$22,0),MATCH(REC_SALES_FCST!MD$4,REC_PRICE_FCST!$B$4:$AF$4,0))</f>
        <v>60.983823193812121</v>
      </c>
      <c r="ME91" s="45">
        <f>+INDEX(REC_PRICE_FCST!$B$4:$AF$22,MATCH(REC_SALES_FCST!$C91,REC_PRICE_FCST!$B$4:$B$22,0),MATCH(REC_SALES_FCST!ME$4,REC_PRICE_FCST!$B$4:$AF$4,0))</f>
        <v>60.983823193812121</v>
      </c>
      <c r="MF91" s="45">
        <f>+INDEX(REC_PRICE_FCST!$B$4:$AF$22,MATCH(REC_SALES_FCST!$C91,REC_PRICE_FCST!$B$4:$B$22,0),MATCH(REC_SALES_FCST!MF$4,REC_PRICE_FCST!$B$4:$AF$4,0))</f>
        <v>60.983823193812121</v>
      </c>
      <c r="MG91" s="45">
        <f>+INDEX(REC_PRICE_FCST!$B$4:$AF$22,MATCH(REC_SALES_FCST!$C91,REC_PRICE_FCST!$B$4:$B$22,0),MATCH(REC_SALES_FCST!MG$4,REC_PRICE_FCST!$B$4:$AF$4,0))</f>
        <v>60.983823193812121</v>
      </c>
      <c r="MH91" s="45">
        <f>+INDEX(REC_PRICE_FCST!$B$4:$AF$22,MATCH(REC_SALES_FCST!$C91,REC_PRICE_FCST!$B$4:$B$22,0),MATCH(REC_SALES_FCST!MH$4,REC_PRICE_FCST!$B$4:$AF$4,0))</f>
        <v>60.983823193812121</v>
      </c>
      <c r="MI91" s="45">
        <f>+INDEX(REC_PRICE_FCST!$B$4:$AF$22,MATCH(REC_SALES_FCST!$C91,REC_PRICE_FCST!$B$4:$B$22,0),MATCH(REC_SALES_FCST!MI$4,REC_PRICE_FCST!$B$4:$AF$4,0))</f>
        <v>60.983823193812121</v>
      </c>
      <c r="MJ91" s="45">
        <f>+INDEX(REC_PRICE_FCST!$B$4:$AF$22,MATCH(REC_SALES_FCST!$C91,REC_PRICE_FCST!$B$4:$B$22,0),MATCH(REC_SALES_FCST!MJ$4,REC_PRICE_FCST!$B$4:$AF$4,0))</f>
        <v>60.983823193812121</v>
      </c>
      <c r="MK91" s="45">
        <f>+INDEX(REC_PRICE_FCST!$B$4:$AF$22,MATCH(REC_SALES_FCST!$C91,REC_PRICE_FCST!$B$4:$B$22,0),MATCH(REC_SALES_FCST!MK$4,REC_PRICE_FCST!$B$4:$AF$4,0))</f>
        <v>60.983823193812121</v>
      </c>
      <c r="ML91" s="45">
        <f>+INDEX(REC_PRICE_FCST!$B$4:$AF$22,MATCH(REC_SALES_FCST!$C91,REC_PRICE_FCST!$B$4:$B$22,0),MATCH(REC_SALES_FCST!ML$4,REC_PRICE_FCST!$B$4:$AF$4,0))</f>
        <v>60.983823193812121</v>
      </c>
      <c r="MM91" s="45">
        <f>+INDEX(REC_PRICE_FCST!$B$4:$AF$22,MATCH(REC_SALES_FCST!$C91,REC_PRICE_FCST!$B$4:$B$22,0),MATCH(REC_SALES_FCST!MM$4,REC_PRICE_FCST!$B$4:$AF$4,0))</f>
        <v>60.983823193812121</v>
      </c>
      <c r="MN91" s="45">
        <f>+INDEX(REC_PRICE_FCST!$B$4:$AF$22,MATCH(REC_SALES_FCST!$C91,REC_PRICE_FCST!$B$4:$B$22,0),MATCH(REC_SALES_FCST!MN$4,REC_PRICE_FCST!$B$4:$AF$4,0))</f>
        <v>62.813337889626489</v>
      </c>
      <c r="MO91" s="45">
        <f>+INDEX(REC_PRICE_FCST!$B$4:$AF$22,MATCH(REC_SALES_FCST!$C91,REC_PRICE_FCST!$B$4:$B$22,0),MATCH(REC_SALES_FCST!MO$4,REC_PRICE_FCST!$B$4:$AF$4,0))</f>
        <v>62.813337889626489</v>
      </c>
      <c r="MP91" s="45">
        <f>+INDEX(REC_PRICE_FCST!$B$4:$AF$22,MATCH(REC_SALES_FCST!$C91,REC_PRICE_FCST!$B$4:$B$22,0),MATCH(REC_SALES_FCST!MP$4,REC_PRICE_FCST!$B$4:$AF$4,0))</f>
        <v>62.813337889626489</v>
      </c>
      <c r="MQ91" s="45">
        <f>+INDEX(REC_PRICE_FCST!$B$4:$AF$22,MATCH(REC_SALES_FCST!$C91,REC_PRICE_FCST!$B$4:$B$22,0),MATCH(REC_SALES_FCST!MQ$4,REC_PRICE_FCST!$B$4:$AF$4,0))</f>
        <v>62.813337889626489</v>
      </c>
      <c r="MR91" s="45">
        <f>+INDEX(REC_PRICE_FCST!$B$4:$AF$22,MATCH(REC_SALES_FCST!$C91,REC_PRICE_FCST!$B$4:$B$22,0),MATCH(REC_SALES_FCST!MR$4,REC_PRICE_FCST!$B$4:$AF$4,0))</f>
        <v>62.813337889626489</v>
      </c>
      <c r="MS91" s="45">
        <f>+INDEX(REC_PRICE_FCST!$B$4:$AF$22,MATCH(REC_SALES_FCST!$C91,REC_PRICE_FCST!$B$4:$B$22,0),MATCH(REC_SALES_FCST!MS$4,REC_PRICE_FCST!$B$4:$AF$4,0))</f>
        <v>62.813337889626489</v>
      </c>
      <c r="MT91" s="45">
        <f>+INDEX(REC_PRICE_FCST!$B$4:$AF$22,MATCH(REC_SALES_FCST!$C91,REC_PRICE_FCST!$B$4:$B$22,0),MATCH(REC_SALES_FCST!MT$4,REC_PRICE_FCST!$B$4:$AF$4,0))</f>
        <v>62.813337889626489</v>
      </c>
      <c r="MU91" s="45">
        <f>+INDEX(REC_PRICE_FCST!$B$4:$AF$22,MATCH(REC_SALES_FCST!$C91,REC_PRICE_FCST!$B$4:$B$22,0),MATCH(REC_SALES_FCST!MU$4,REC_PRICE_FCST!$B$4:$AF$4,0))</f>
        <v>62.813337889626489</v>
      </c>
      <c r="MV91" s="45">
        <f>+INDEX(REC_PRICE_FCST!$B$4:$AF$22,MATCH(REC_SALES_FCST!$C91,REC_PRICE_FCST!$B$4:$B$22,0),MATCH(REC_SALES_FCST!MV$4,REC_PRICE_FCST!$B$4:$AF$4,0))</f>
        <v>62.813337889626489</v>
      </c>
      <c r="MW91" s="45">
        <f>+INDEX(REC_PRICE_FCST!$B$4:$AF$22,MATCH(REC_SALES_FCST!$C91,REC_PRICE_FCST!$B$4:$B$22,0),MATCH(REC_SALES_FCST!MW$4,REC_PRICE_FCST!$B$4:$AF$4,0))</f>
        <v>62.813337889626489</v>
      </c>
      <c r="MX91" s="45">
        <f>+INDEX(REC_PRICE_FCST!$B$4:$AF$22,MATCH(REC_SALES_FCST!$C91,REC_PRICE_FCST!$B$4:$B$22,0),MATCH(REC_SALES_FCST!MX$4,REC_PRICE_FCST!$B$4:$AF$4,0))</f>
        <v>62.813337889626489</v>
      </c>
      <c r="MY91" s="45">
        <f>+INDEX(REC_PRICE_FCST!$B$4:$AF$22,MATCH(REC_SALES_FCST!$C91,REC_PRICE_FCST!$B$4:$B$22,0),MATCH(REC_SALES_FCST!MY$4,REC_PRICE_FCST!$B$4:$AF$4,0))</f>
        <v>62.813337889626489</v>
      </c>
    </row>
    <row r="92" spans="1:364" x14ac:dyDescent="0.25">
      <c r="A92" s="175"/>
      <c r="B92" s="70" t="s">
        <v>239</v>
      </c>
      <c r="C92" s="4" t="s">
        <v>89</v>
      </c>
      <c r="D92" s="45">
        <f>+INDEX(REC_PRICE_FCST!$B$4:$V$22,MATCH(REC_SALES_FCST!$C92,REC_PRICE_FCST!$B$4:$B$22,0),MATCH(REC_SALES_FCST!D$4,REC_PRICE_FCST!$B$4:$V$4,0))</f>
        <v>36</v>
      </c>
      <c r="E92" s="45">
        <f>+INDEX(REC_PRICE_FCST!$B$4:$V$22,MATCH(REC_SALES_FCST!$C92,REC_PRICE_FCST!$B$4:$B$22,0),MATCH(REC_SALES_FCST!E$4,REC_PRICE_FCST!$B$4:$V$4,0))</f>
        <v>36</v>
      </c>
      <c r="F92" s="45">
        <f>+INDEX(REC_PRICE_FCST!$B$4:$V$22,MATCH(REC_SALES_FCST!$C92,REC_PRICE_FCST!$B$4:$B$22,0),MATCH(REC_SALES_FCST!F$4,REC_PRICE_FCST!$B$4:$V$4,0))</f>
        <v>36</v>
      </c>
      <c r="G92" s="45">
        <f>+INDEX(REC_PRICE_FCST!$B$4:$V$22,MATCH(REC_SALES_FCST!$C92,REC_PRICE_FCST!$B$4:$B$22,0),MATCH(REC_SALES_FCST!G$4,REC_PRICE_FCST!$B$4:$V$4,0))</f>
        <v>36</v>
      </c>
      <c r="H92" s="45">
        <f>+INDEX(REC_PRICE_FCST!$B$4:$V$22,MATCH(REC_SALES_FCST!$C92,REC_PRICE_FCST!$B$4:$B$22,0),MATCH(REC_SALES_FCST!H$4,REC_PRICE_FCST!$B$4:$V$4,0))</f>
        <v>36</v>
      </c>
      <c r="I92" s="45">
        <f>+INDEX(REC_PRICE_FCST!$B$4:$V$22,MATCH(REC_SALES_FCST!$C92,REC_PRICE_FCST!$B$4:$B$22,0),MATCH(REC_SALES_FCST!I$4,REC_PRICE_FCST!$B$4:$V$4,0))</f>
        <v>36</v>
      </c>
      <c r="J92" s="45">
        <f>+INDEX(REC_PRICE_FCST!$B$4:$V$22,MATCH(REC_SALES_FCST!$C92,REC_PRICE_FCST!$B$4:$B$22,0),MATCH(REC_SALES_FCST!J$4,REC_PRICE_FCST!$B$4:$V$4,0))</f>
        <v>36</v>
      </c>
      <c r="K92" s="45">
        <f>+INDEX(REC_PRICE_FCST!$B$4:$V$22,MATCH(REC_SALES_FCST!$C92,REC_PRICE_FCST!$B$4:$B$22,0),MATCH(REC_SALES_FCST!K$4,REC_PRICE_FCST!$B$4:$V$4,0))</f>
        <v>36</v>
      </c>
      <c r="L92" s="45">
        <f>+INDEX(REC_PRICE_FCST!$B$4:$V$22,MATCH(REC_SALES_FCST!$C92,REC_PRICE_FCST!$B$4:$B$22,0),MATCH(REC_SALES_FCST!L$4,REC_PRICE_FCST!$B$4:$V$4,0))</f>
        <v>36</v>
      </c>
      <c r="M92" s="45">
        <f>+INDEX(REC_PRICE_FCST!$B$4:$V$22,MATCH(REC_SALES_FCST!$C92,REC_PRICE_FCST!$B$4:$B$22,0),MATCH(REC_SALES_FCST!M$4,REC_PRICE_FCST!$B$4:$V$4,0))</f>
        <v>36</v>
      </c>
      <c r="N92" s="45">
        <f>+INDEX(REC_PRICE_FCST!$B$4:$V$22,MATCH(REC_SALES_FCST!$C92,REC_PRICE_FCST!$B$4:$B$22,0),MATCH(REC_SALES_FCST!N$4,REC_PRICE_FCST!$B$4:$V$4,0))</f>
        <v>36</v>
      </c>
      <c r="O92" s="45">
        <f>+INDEX(REC_PRICE_FCST!$B$4:$V$22,MATCH(REC_SALES_FCST!$C92,REC_PRICE_FCST!$B$4:$B$22,0),MATCH(REC_SALES_FCST!O$4,REC_PRICE_FCST!$B$4:$V$4,0))</f>
        <v>36</v>
      </c>
      <c r="P92" s="45">
        <f>+INDEX(REC_PRICE_FCST!$B$4:$AF$22,MATCH(REC_SALES_FCST!$C92,REC_PRICE_FCST!$B$4:$B$22,0),MATCH(REC_SALES_FCST!P$4,REC_PRICE_FCST!$B$4:$AF$4,0))</f>
        <v>36</v>
      </c>
      <c r="Q92" s="45">
        <f>+INDEX(REC_PRICE_FCST!$B$4:$AF$22,MATCH(REC_SALES_FCST!$C92,REC_PRICE_FCST!$B$4:$B$22,0),MATCH(REC_SALES_FCST!Q$4,REC_PRICE_FCST!$B$4:$AF$4,0))</f>
        <v>36</v>
      </c>
      <c r="R92" s="45">
        <f>+INDEX(REC_PRICE_FCST!$B$4:$AF$22,MATCH(REC_SALES_FCST!$C92,REC_PRICE_FCST!$B$4:$B$22,0),MATCH(REC_SALES_FCST!R$4,REC_PRICE_FCST!$B$4:$AF$4,0))</f>
        <v>36</v>
      </c>
      <c r="S92" s="45">
        <f>+INDEX(REC_PRICE_FCST!$B$4:$AF$22,MATCH(REC_SALES_FCST!$C92,REC_PRICE_FCST!$B$4:$B$22,0),MATCH(REC_SALES_FCST!S$4,REC_PRICE_FCST!$B$4:$AF$4,0))</f>
        <v>36</v>
      </c>
      <c r="T92" s="45">
        <f>+INDEX(REC_PRICE_FCST!$B$4:$AF$22,MATCH(REC_SALES_FCST!$C92,REC_PRICE_FCST!$B$4:$B$22,0),MATCH(REC_SALES_FCST!T$4,REC_PRICE_FCST!$B$4:$AF$4,0))</f>
        <v>36</v>
      </c>
      <c r="U92" s="45">
        <f>+INDEX(REC_PRICE_FCST!$B$4:$AF$22,MATCH(REC_SALES_FCST!$C92,REC_PRICE_FCST!$B$4:$B$22,0),MATCH(REC_SALES_FCST!U$4,REC_PRICE_FCST!$B$4:$AF$4,0))</f>
        <v>36</v>
      </c>
      <c r="V92" s="45">
        <f>+INDEX(REC_PRICE_FCST!$B$4:$AF$22,MATCH(REC_SALES_FCST!$C92,REC_PRICE_FCST!$B$4:$B$22,0),MATCH(REC_SALES_FCST!V$4,REC_PRICE_FCST!$B$4:$AF$4,0))</f>
        <v>36</v>
      </c>
      <c r="W92" s="45">
        <f>+INDEX(REC_PRICE_FCST!$B$4:$AF$22,MATCH(REC_SALES_FCST!$C92,REC_PRICE_FCST!$B$4:$B$22,0),MATCH(REC_SALES_FCST!W$4,REC_PRICE_FCST!$B$4:$AF$4,0))</f>
        <v>36</v>
      </c>
      <c r="X92" s="45">
        <f>+INDEX(REC_PRICE_FCST!$B$4:$AF$22,MATCH(REC_SALES_FCST!$C92,REC_PRICE_FCST!$B$4:$B$22,0),MATCH(REC_SALES_FCST!X$4,REC_PRICE_FCST!$B$4:$AF$4,0))</f>
        <v>36</v>
      </c>
      <c r="Y92" s="45">
        <f>+INDEX(REC_PRICE_FCST!$B$4:$AF$22,MATCH(REC_SALES_FCST!$C92,REC_PRICE_FCST!$B$4:$B$22,0),MATCH(REC_SALES_FCST!Y$4,REC_PRICE_FCST!$B$4:$AF$4,0))</f>
        <v>36</v>
      </c>
      <c r="Z92" s="45">
        <f>+INDEX(REC_PRICE_FCST!$B$4:$AF$22,MATCH(REC_SALES_FCST!$C92,REC_PRICE_FCST!$B$4:$B$22,0),MATCH(REC_SALES_FCST!Z$4,REC_PRICE_FCST!$B$4:$AF$4,0))</f>
        <v>36</v>
      </c>
      <c r="AA92" s="45">
        <f>+INDEX(REC_PRICE_FCST!$B$4:$AF$22,MATCH(REC_SALES_FCST!$C92,REC_PRICE_FCST!$B$4:$B$22,0),MATCH(REC_SALES_FCST!AA$4,REC_PRICE_FCST!$B$4:$AF$4,0))</f>
        <v>36</v>
      </c>
      <c r="AB92" s="45">
        <f>+INDEX(REC_PRICE_FCST!$B$4:$AF$22,MATCH(REC_SALES_FCST!$C92,REC_PRICE_FCST!$B$4:$B$22,0),MATCH(REC_SALES_FCST!AB$4,REC_PRICE_FCST!$B$4:$AF$4,0))</f>
        <v>33</v>
      </c>
      <c r="AC92" s="45">
        <f>+INDEX(REC_PRICE_FCST!$B$4:$AF$22,MATCH(REC_SALES_FCST!$C92,REC_PRICE_FCST!$B$4:$B$22,0),MATCH(REC_SALES_FCST!AC$4,REC_PRICE_FCST!$B$4:$AF$4,0))</f>
        <v>33</v>
      </c>
      <c r="AD92" s="45">
        <f>+INDEX(REC_PRICE_FCST!$B$4:$AF$22,MATCH(REC_SALES_FCST!$C92,REC_PRICE_FCST!$B$4:$B$22,0),MATCH(REC_SALES_FCST!AD$4,REC_PRICE_FCST!$B$4:$AF$4,0))</f>
        <v>33</v>
      </c>
      <c r="AE92" s="45">
        <f>+INDEX(REC_PRICE_FCST!$B$4:$AF$22,MATCH(REC_SALES_FCST!$C92,REC_PRICE_FCST!$B$4:$B$22,0),MATCH(REC_SALES_FCST!AE$4,REC_PRICE_FCST!$B$4:$AF$4,0))</f>
        <v>33</v>
      </c>
      <c r="AF92" s="45">
        <f>+INDEX(REC_PRICE_FCST!$B$4:$AF$22,MATCH(REC_SALES_FCST!$C92,REC_PRICE_FCST!$B$4:$B$22,0),MATCH(REC_SALES_FCST!AF$4,REC_PRICE_FCST!$B$4:$AF$4,0))</f>
        <v>33</v>
      </c>
      <c r="AG92" s="45">
        <f>+INDEX(REC_PRICE_FCST!$B$4:$AF$22,MATCH(REC_SALES_FCST!$C92,REC_PRICE_FCST!$B$4:$B$22,0),MATCH(REC_SALES_FCST!AG$4,REC_PRICE_FCST!$B$4:$AF$4,0))</f>
        <v>33</v>
      </c>
      <c r="AH92" s="45">
        <f>+INDEX(REC_PRICE_FCST!$B$4:$AF$22,MATCH(REC_SALES_FCST!$C92,REC_PRICE_FCST!$B$4:$B$22,0),MATCH(REC_SALES_FCST!AH$4,REC_PRICE_FCST!$B$4:$AF$4,0))</f>
        <v>33</v>
      </c>
      <c r="AI92" s="45">
        <f>+INDEX(REC_PRICE_FCST!$B$4:$AF$22,MATCH(REC_SALES_FCST!$C92,REC_PRICE_FCST!$B$4:$B$22,0),MATCH(REC_SALES_FCST!AI$4,REC_PRICE_FCST!$B$4:$AF$4,0))</f>
        <v>33</v>
      </c>
      <c r="AJ92" s="45">
        <f>+INDEX(REC_PRICE_FCST!$B$4:$AF$22,MATCH(REC_SALES_FCST!$C92,REC_PRICE_FCST!$B$4:$B$22,0),MATCH(REC_SALES_FCST!AJ$4,REC_PRICE_FCST!$B$4:$AF$4,0))</f>
        <v>33</v>
      </c>
      <c r="AK92" s="45">
        <f>+INDEX(REC_PRICE_FCST!$B$4:$AF$22,MATCH(REC_SALES_FCST!$C92,REC_PRICE_FCST!$B$4:$B$22,0),MATCH(REC_SALES_FCST!AK$4,REC_PRICE_FCST!$B$4:$AF$4,0))</f>
        <v>33</v>
      </c>
      <c r="AL92" s="45">
        <f>+INDEX(REC_PRICE_FCST!$B$4:$AF$22,MATCH(REC_SALES_FCST!$C92,REC_PRICE_FCST!$B$4:$B$22,0),MATCH(REC_SALES_FCST!AL$4,REC_PRICE_FCST!$B$4:$AF$4,0))</f>
        <v>33</v>
      </c>
      <c r="AM92" s="45">
        <f>+INDEX(REC_PRICE_FCST!$B$4:$AF$22,MATCH(REC_SALES_FCST!$C92,REC_PRICE_FCST!$B$4:$B$22,0),MATCH(REC_SALES_FCST!AM$4,REC_PRICE_FCST!$B$4:$AF$4,0))</f>
        <v>33</v>
      </c>
      <c r="AN92" s="45">
        <f>+INDEX(REC_PRICE_FCST!$B$4:$AF$22,MATCH(REC_SALES_FCST!$C92,REC_PRICE_FCST!$B$4:$B$22,0),MATCH(REC_SALES_FCST!AN$4,REC_PRICE_FCST!$B$4:$AF$4,0))</f>
        <v>30</v>
      </c>
      <c r="AO92" s="45">
        <f>+INDEX(REC_PRICE_FCST!$B$4:$AF$22,MATCH(REC_SALES_FCST!$C92,REC_PRICE_FCST!$B$4:$B$22,0),MATCH(REC_SALES_FCST!AO$4,REC_PRICE_FCST!$B$4:$AF$4,0))</f>
        <v>30</v>
      </c>
      <c r="AP92" s="45">
        <f>+INDEX(REC_PRICE_FCST!$B$4:$AF$22,MATCH(REC_SALES_FCST!$C92,REC_PRICE_FCST!$B$4:$B$22,0),MATCH(REC_SALES_FCST!AP$4,REC_PRICE_FCST!$B$4:$AF$4,0))</f>
        <v>30</v>
      </c>
      <c r="AQ92" s="45">
        <f>+INDEX(REC_PRICE_FCST!$B$4:$AF$22,MATCH(REC_SALES_FCST!$C92,REC_PRICE_FCST!$B$4:$B$22,0),MATCH(REC_SALES_FCST!AQ$4,REC_PRICE_FCST!$B$4:$AF$4,0))</f>
        <v>30</v>
      </c>
      <c r="AR92" s="45">
        <f>+INDEX(REC_PRICE_FCST!$B$4:$AF$22,MATCH(REC_SALES_FCST!$C92,REC_PRICE_FCST!$B$4:$B$22,0),MATCH(REC_SALES_FCST!AR$4,REC_PRICE_FCST!$B$4:$AF$4,0))</f>
        <v>30</v>
      </c>
      <c r="AS92" s="45">
        <f>+INDEX(REC_PRICE_FCST!$B$4:$AF$22,MATCH(REC_SALES_FCST!$C92,REC_PRICE_FCST!$B$4:$B$22,0),MATCH(REC_SALES_FCST!AS$4,REC_PRICE_FCST!$B$4:$AF$4,0))</f>
        <v>30</v>
      </c>
      <c r="AT92" s="45">
        <f>+INDEX(REC_PRICE_FCST!$B$4:$AF$22,MATCH(REC_SALES_FCST!$C92,REC_PRICE_FCST!$B$4:$B$22,0),MATCH(REC_SALES_FCST!AT$4,REC_PRICE_FCST!$B$4:$AF$4,0))</f>
        <v>30</v>
      </c>
      <c r="AU92" s="45">
        <f>+INDEX(REC_PRICE_FCST!$B$4:$AF$22,MATCH(REC_SALES_FCST!$C92,REC_PRICE_FCST!$B$4:$B$22,0),MATCH(REC_SALES_FCST!AU$4,REC_PRICE_FCST!$B$4:$AF$4,0))</f>
        <v>30</v>
      </c>
      <c r="AV92" s="45">
        <f>+INDEX(REC_PRICE_FCST!$B$4:$AF$22,MATCH(REC_SALES_FCST!$C92,REC_PRICE_FCST!$B$4:$B$22,0),MATCH(REC_SALES_FCST!AV$4,REC_PRICE_FCST!$B$4:$AF$4,0))</f>
        <v>30</v>
      </c>
      <c r="AW92" s="45">
        <f>+INDEX(REC_PRICE_FCST!$B$4:$AF$22,MATCH(REC_SALES_FCST!$C92,REC_PRICE_FCST!$B$4:$B$22,0),MATCH(REC_SALES_FCST!AW$4,REC_PRICE_FCST!$B$4:$AF$4,0))</f>
        <v>30</v>
      </c>
      <c r="AX92" s="45">
        <f>+INDEX(REC_PRICE_FCST!$B$4:$AF$22,MATCH(REC_SALES_FCST!$C92,REC_PRICE_FCST!$B$4:$B$22,0),MATCH(REC_SALES_FCST!AX$4,REC_PRICE_FCST!$B$4:$AF$4,0))</f>
        <v>30</v>
      </c>
      <c r="AY92" s="45">
        <f>+INDEX(REC_PRICE_FCST!$B$4:$AF$22,MATCH(REC_SALES_FCST!$C92,REC_PRICE_FCST!$B$4:$B$22,0),MATCH(REC_SALES_FCST!AY$4,REC_PRICE_FCST!$B$4:$AF$4,0))</f>
        <v>30</v>
      </c>
      <c r="AZ92" s="45">
        <f>+INDEX(REC_PRICE_FCST!$B$4:$AF$22,MATCH(REC_SALES_FCST!$C92,REC_PRICE_FCST!$B$4:$B$22,0),MATCH(REC_SALES_FCST!AZ$4,REC_PRICE_FCST!$B$4:$AF$4,0))</f>
        <v>30</v>
      </c>
      <c r="BA92" s="45">
        <f>+INDEX(REC_PRICE_FCST!$B$4:$AF$22,MATCH(REC_SALES_FCST!$C92,REC_PRICE_FCST!$B$4:$B$22,0),MATCH(REC_SALES_FCST!BA$4,REC_PRICE_FCST!$B$4:$AF$4,0))</f>
        <v>30</v>
      </c>
      <c r="BB92" s="45">
        <f>+INDEX(REC_PRICE_FCST!$B$4:$AF$22,MATCH(REC_SALES_FCST!$C92,REC_PRICE_FCST!$B$4:$B$22,0),MATCH(REC_SALES_FCST!BB$4,REC_PRICE_FCST!$B$4:$AF$4,0))</f>
        <v>30</v>
      </c>
      <c r="BC92" s="45">
        <f>+INDEX(REC_PRICE_FCST!$B$4:$AF$22,MATCH(REC_SALES_FCST!$C92,REC_PRICE_FCST!$B$4:$B$22,0),MATCH(REC_SALES_FCST!BC$4,REC_PRICE_FCST!$B$4:$AF$4,0))</f>
        <v>30</v>
      </c>
      <c r="BD92" s="45">
        <f>+INDEX(REC_PRICE_FCST!$B$4:$AF$22,MATCH(REC_SALES_FCST!$C92,REC_PRICE_FCST!$B$4:$B$22,0),MATCH(REC_SALES_FCST!BD$4,REC_PRICE_FCST!$B$4:$AF$4,0))</f>
        <v>30</v>
      </c>
      <c r="BE92" s="45">
        <f>+INDEX(REC_PRICE_FCST!$B$4:$AF$22,MATCH(REC_SALES_FCST!$C92,REC_PRICE_FCST!$B$4:$B$22,0),MATCH(REC_SALES_FCST!BE$4,REC_PRICE_FCST!$B$4:$AF$4,0))</f>
        <v>30</v>
      </c>
      <c r="BF92" s="45">
        <f>+INDEX(REC_PRICE_FCST!$B$4:$AF$22,MATCH(REC_SALES_FCST!$C92,REC_PRICE_FCST!$B$4:$B$22,0),MATCH(REC_SALES_FCST!BF$4,REC_PRICE_FCST!$B$4:$AF$4,0))</f>
        <v>30</v>
      </c>
      <c r="BG92" s="45">
        <f>+INDEX(REC_PRICE_FCST!$B$4:$AF$22,MATCH(REC_SALES_FCST!$C92,REC_PRICE_FCST!$B$4:$B$22,0),MATCH(REC_SALES_FCST!BG$4,REC_PRICE_FCST!$B$4:$AF$4,0))</f>
        <v>30</v>
      </c>
      <c r="BH92" s="45">
        <f>+INDEX(REC_PRICE_FCST!$B$4:$AF$22,MATCH(REC_SALES_FCST!$C92,REC_PRICE_FCST!$B$4:$B$22,0),MATCH(REC_SALES_FCST!BH$4,REC_PRICE_FCST!$B$4:$AF$4,0))</f>
        <v>30</v>
      </c>
      <c r="BI92" s="45">
        <f>+INDEX(REC_PRICE_FCST!$B$4:$AF$22,MATCH(REC_SALES_FCST!$C92,REC_PRICE_FCST!$B$4:$B$22,0),MATCH(REC_SALES_FCST!BI$4,REC_PRICE_FCST!$B$4:$AF$4,0))</f>
        <v>30</v>
      </c>
      <c r="BJ92" s="45">
        <f>+INDEX(REC_PRICE_FCST!$B$4:$AF$22,MATCH(REC_SALES_FCST!$C92,REC_PRICE_FCST!$B$4:$B$22,0),MATCH(REC_SALES_FCST!BJ$4,REC_PRICE_FCST!$B$4:$AF$4,0))</f>
        <v>30</v>
      </c>
      <c r="BK92" s="45">
        <f>+INDEX(REC_PRICE_FCST!$B$4:$AF$22,MATCH(REC_SALES_FCST!$C92,REC_PRICE_FCST!$B$4:$B$22,0),MATCH(REC_SALES_FCST!BK$4,REC_PRICE_FCST!$B$4:$AF$4,0))</f>
        <v>30</v>
      </c>
      <c r="BL92" s="45">
        <f>+INDEX(REC_PRICE_FCST!$B$4:$AF$22,MATCH(REC_SALES_FCST!$C92,REC_PRICE_FCST!$B$4:$B$22,0),MATCH(REC_SALES_FCST!BL$4,REC_PRICE_FCST!$B$4:$AF$4,0))</f>
        <v>30.900000000000002</v>
      </c>
      <c r="BM92" s="45">
        <f>+INDEX(REC_PRICE_FCST!$B$4:$AF$22,MATCH(REC_SALES_FCST!$C92,REC_PRICE_FCST!$B$4:$B$22,0),MATCH(REC_SALES_FCST!BM$4,REC_PRICE_FCST!$B$4:$AF$4,0))</f>
        <v>30.900000000000002</v>
      </c>
      <c r="BN92" s="45">
        <f>+INDEX(REC_PRICE_FCST!$B$4:$AF$22,MATCH(REC_SALES_FCST!$C92,REC_PRICE_FCST!$B$4:$B$22,0),MATCH(REC_SALES_FCST!BN$4,REC_PRICE_FCST!$B$4:$AF$4,0))</f>
        <v>30.900000000000002</v>
      </c>
      <c r="BO92" s="45">
        <f>+INDEX(REC_PRICE_FCST!$B$4:$AF$22,MATCH(REC_SALES_FCST!$C92,REC_PRICE_FCST!$B$4:$B$22,0),MATCH(REC_SALES_FCST!BO$4,REC_PRICE_FCST!$B$4:$AF$4,0))</f>
        <v>30.900000000000002</v>
      </c>
      <c r="BP92" s="45">
        <f>+INDEX(REC_PRICE_FCST!$B$4:$AF$22,MATCH(REC_SALES_FCST!$C92,REC_PRICE_FCST!$B$4:$B$22,0),MATCH(REC_SALES_FCST!BP$4,REC_PRICE_FCST!$B$4:$AF$4,0))</f>
        <v>30.900000000000002</v>
      </c>
      <c r="BQ92" s="45">
        <f>+INDEX(REC_PRICE_FCST!$B$4:$AF$22,MATCH(REC_SALES_FCST!$C92,REC_PRICE_FCST!$B$4:$B$22,0),MATCH(REC_SALES_FCST!BQ$4,REC_PRICE_FCST!$B$4:$AF$4,0))</f>
        <v>30.900000000000002</v>
      </c>
      <c r="BR92" s="45">
        <f>+INDEX(REC_PRICE_FCST!$B$4:$AF$22,MATCH(REC_SALES_FCST!$C92,REC_PRICE_FCST!$B$4:$B$22,0),MATCH(REC_SALES_FCST!BR$4,REC_PRICE_FCST!$B$4:$AF$4,0))</f>
        <v>30.900000000000002</v>
      </c>
      <c r="BS92" s="45">
        <f>+INDEX(REC_PRICE_FCST!$B$4:$AF$22,MATCH(REC_SALES_FCST!$C92,REC_PRICE_FCST!$B$4:$B$22,0),MATCH(REC_SALES_FCST!BS$4,REC_PRICE_FCST!$B$4:$AF$4,0))</f>
        <v>30.900000000000002</v>
      </c>
      <c r="BT92" s="45">
        <f>+INDEX(REC_PRICE_FCST!$B$4:$AF$22,MATCH(REC_SALES_FCST!$C92,REC_PRICE_FCST!$B$4:$B$22,0),MATCH(REC_SALES_FCST!BT$4,REC_PRICE_FCST!$B$4:$AF$4,0))</f>
        <v>30.900000000000002</v>
      </c>
      <c r="BU92" s="45">
        <f>+INDEX(REC_PRICE_FCST!$B$4:$AF$22,MATCH(REC_SALES_FCST!$C92,REC_PRICE_FCST!$B$4:$B$22,0),MATCH(REC_SALES_FCST!BU$4,REC_PRICE_FCST!$B$4:$AF$4,0))</f>
        <v>30.900000000000002</v>
      </c>
      <c r="BV92" s="45">
        <f>+INDEX(REC_PRICE_FCST!$B$4:$AF$22,MATCH(REC_SALES_FCST!$C92,REC_PRICE_FCST!$B$4:$B$22,0),MATCH(REC_SALES_FCST!BV$4,REC_PRICE_FCST!$B$4:$AF$4,0))</f>
        <v>30.900000000000002</v>
      </c>
      <c r="BW92" s="45">
        <f>+INDEX(REC_PRICE_FCST!$B$4:$AF$22,MATCH(REC_SALES_FCST!$C92,REC_PRICE_FCST!$B$4:$B$22,0),MATCH(REC_SALES_FCST!BW$4,REC_PRICE_FCST!$B$4:$AF$4,0))</f>
        <v>30.900000000000002</v>
      </c>
      <c r="BX92" s="45">
        <f>+INDEX(REC_PRICE_FCST!$B$4:$AF$22,MATCH(REC_SALES_FCST!$C92,REC_PRICE_FCST!$B$4:$B$22,0),MATCH(REC_SALES_FCST!BX$4,REC_PRICE_FCST!$B$4:$AF$4,0))</f>
        <v>31.827000000000002</v>
      </c>
      <c r="BY92" s="45">
        <f>+INDEX(REC_PRICE_FCST!$B$4:$AF$22,MATCH(REC_SALES_FCST!$C92,REC_PRICE_FCST!$B$4:$B$22,0),MATCH(REC_SALES_FCST!BY$4,REC_PRICE_FCST!$B$4:$AF$4,0))</f>
        <v>31.827000000000002</v>
      </c>
      <c r="BZ92" s="45">
        <f>+INDEX(REC_PRICE_FCST!$B$4:$AF$22,MATCH(REC_SALES_FCST!$C92,REC_PRICE_FCST!$B$4:$B$22,0),MATCH(REC_SALES_FCST!BZ$4,REC_PRICE_FCST!$B$4:$AF$4,0))</f>
        <v>31.827000000000002</v>
      </c>
      <c r="CA92" s="45">
        <f>+INDEX(REC_PRICE_FCST!$B$4:$AF$22,MATCH(REC_SALES_FCST!$C92,REC_PRICE_FCST!$B$4:$B$22,0),MATCH(REC_SALES_FCST!CA$4,REC_PRICE_FCST!$B$4:$AF$4,0))</f>
        <v>31.827000000000002</v>
      </c>
      <c r="CB92" s="45">
        <f>+INDEX(REC_PRICE_FCST!$B$4:$AF$22,MATCH(REC_SALES_FCST!$C92,REC_PRICE_FCST!$B$4:$B$22,0),MATCH(REC_SALES_FCST!CB$4,REC_PRICE_FCST!$B$4:$AF$4,0))</f>
        <v>31.827000000000002</v>
      </c>
      <c r="CC92" s="45">
        <f>+INDEX(REC_PRICE_FCST!$B$4:$AF$22,MATCH(REC_SALES_FCST!$C92,REC_PRICE_FCST!$B$4:$B$22,0),MATCH(REC_SALES_FCST!CC$4,REC_PRICE_FCST!$B$4:$AF$4,0))</f>
        <v>31.827000000000002</v>
      </c>
      <c r="CD92" s="45">
        <f>+INDEX(REC_PRICE_FCST!$B$4:$AF$22,MATCH(REC_SALES_FCST!$C92,REC_PRICE_FCST!$B$4:$B$22,0),MATCH(REC_SALES_FCST!CD$4,REC_PRICE_FCST!$B$4:$AF$4,0))</f>
        <v>31.827000000000002</v>
      </c>
      <c r="CE92" s="45">
        <f>+INDEX(REC_PRICE_FCST!$B$4:$AF$22,MATCH(REC_SALES_FCST!$C92,REC_PRICE_FCST!$B$4:$B$22,0),MATCH(REC_SALES_FCST!CE$4,REC_PRICE_FCST!$B$4:$AF$4,0))</f>
        <v>31.827000000000002</v>
      </c>
      <c r="CF92" s="45">
        <f>+INDEX(REC_PRICE_FCST!$B$4:$AF$22,MATCH(REC_SALES_FCST!$C92,REC_PRICE_FCST!$B$4:$B$22,0),MATCH(REC_SALES_FCST!CF$4,REC_PRICE_FCST!$B$4:$AF$4,0))</f>
        <v>31.827000000000002</v>
      </c>
      <c r="CG92" s="45">
        <f>+INDEX(REC_PRICE_FCST!$B$4:$AF$22,MATCH(REC_SALES_FCST!$C92,REC_PRICE_FCST!$B$4:$B$22,0),MATCH(REC_SALES_FCST!CG$4,REC_PRICE_FCST!$B$4:$AF$4,0))</f>
        <v>31.827000000000002</v>
      </c>
      <c r="CH92" s="45">
        <f>+INDEX(REC_PRICE_FCST!$B$4:$AF$22,MATCH(REC_SALES_FCST!$C92,REC_PRICE_FCST!$B$4:$B$22,0),MATCH(REC_SALES_FCST!CH$4,REC_PRICE_FCST!$B$4:$AF$4,0))</f>
        <v>31.827000000000002</v>
      </c>
      <c r="CI92" s="45">
        <f>+INDEX(REC_PRICE_FCST!$B$4:$AF$22,MATCH(REC_SALES_FCST!$C92,REC_PRICE_FCST!$B$4:$B$22,0),MATCH(REC_SALES_FCST!CI$4,REC_PRICE_FCST!$B$4:$AF$4,0))</f>
        <v>31.827000000000002</v>
      </c>
      <c r="CJ92" s="45">
        <f>+INDEX(REC_PRICE_FCST!$B$4:$AF$22,MATCH(REC_SALES_FCST!$C92,REC_PRICE_FCST!$B$4:$B$22,0),MATCH(REC_SALES_FCST!CJ$4,REC_PRICE_FCST!$B$4:$AF$4,0))</f>
        <v>32.78181</v>
      </c>
      <c r="CK92" s="45">
        <f>+INDEX(REC_PRICE_FCST!$B$4:$AF$22,MATCH(REC_SALES_FCST!$C92,REC_PRICE_FCST!$B$4:$B$22,0),MATCH(REC_SALES_FCST!CK$4,REC_PRICE_FCST!$B$4:$AF$4,0))</f>
        <v>32.78181</v>
      </c>
      <c r="CL92" s="45">
        <f>+INDEX(REC_PRICE_FCST!$B$4:$AF$22,MATCH(REC_SALES_FCST!$C92,REC_PRICE_FCST!$B$4:$B$22,0),MATCH(REC_SALES_FCST!CL$4,REC_PRICE_FCST!$B$4:$AF$4,0))</f>
        <v>32.78181</v>
      </c>
      <c r="CM92" s="45">
        <f>+INDEX(REC_PRICE_FCST!$B$4:$AF$22,MATCH(REC_SALES_FCST!$C92,REC_PRICE_FCST!$B$4:$B$22,0),MATCH(REC_SALES_FCST!CM$4,REC_PRICE_FCST!$B$4:$AF$4,0))</f>
        <v>32.78181</v>
      </c>
      <c r="CN92" s="45">
        <f>+INDEX(REC_PRICE_FCST!$B$4:$AF$22,MATCH(REC_SALES_FCST!$C92,REC_PRICE_FCST!$B$4:$B$22,0),MATCH(REC_SALES_FCST!CN$4,REC_PRICE_FCST!$B$4:$AF$4,0))</f>
        <v>32.78181</v>
      </c>
      <c r="CO92" s="45">
        <f>+INDEX(REC_PRICE_FCST!$B$4:$AF$22,MATCH(REC_SALES_FCST!$C92,REC_PRICE_FCST!$B$4:$B$22,0),MATCH(REC_SALES_FCST!CO$4,REC_PRICE_FCST!$B$4:$AF$4,0))</f>
        <v>32.78181</v>
      </c>
      <c r="CP92" s="45">
        <f>+INDEX(REC_PRICE_FCST!$B$4:$AF$22,MATCH(REC_SALES_FCST!$C92,REC_PRICE_FCST!$B$4:$B$22,0),MATCH(REC_SALES_FCST!CP$4,REC_PRICE_FCST!$B$4:$AF$4,0))</f>
        <v>32.78181</v>
      </c>
      <c r="CQ92" s="45">
        <f>+INDEX(REC_PRICE_FCST!$B$4:$AF$22,MATCH(REC_SALES_FCST!$C92,REC_PRICE_FCST!$B$4:$B$22,0),MATCH(REC_SALES_FCST!CQ$4,REC_PRICE_FCST!$B$4:$AF$4,0))</f>
        <v>32.78181</v>
      </c>
      <c r="CR92" s="45">
        <f>+INDEX(REC_PRICE_FCST!$B$4:$AF$22,MATCH(REC_SALES_FCST!$C92,REC_PRICE_FCST!$B$4:$B$22,0),MATCH(REC_SALES_FCST!CR$4,REC_PRICE_FCST!$B$4:$AF$4,0))</f>
        <v>32.78181</v>
      </c>
      <c r="CS92" s="45">
        <f>+INDEX(REC_PRICE_FCST!$B$4:$AF$22,MATCH(REC_SALES_FCST!$C92,REC_PRICE_FCST!$B$4:$B$22,0),MATCH(REC_SALES_FCST!CS$4,REC_PRICE_FCST!$B$4:$AF$4,0))</f>
        <v>32.78181</v>
      </c>
      <c r="CT92" s="45">
        <f>+INDEX(REC_PRICE_FCST!$B$4:$AF$22,MATCH(REC_SALES_FCST!$C92,REC_PRICE_FCST!$B$4:$B$22,0),MATCH(REC_SALES_FCST!CT$4,REC_PRICE_FCST!$B$4:$AF$4,0))</f>
        <v>32.78181</v>
      </c>
      <c r="CU92" s="45">
        <f>+INDEX(REC_PRICE_FCST!$B$4:$AF$22,MATCH(REC_SALES_FCST!$C92,REC_PRICE_FCST!$B$4:$B$22,0),MATCH(REC_SALES_FCST!CU$4,REC_PRICE_FCST!$B$4:$AF$4,0))</f>
        <v>32.78181</v>
      </c>
      <c r="CV92" s="45">
        <f>+INDEX(REC_PRICE_FCST!$B$4:$AF$22,MATCH(REC_SALES_FCST!$C92,REC_PRICE_FCST!$B$4:$B$22,0),MATCH(REC_SALES_FCST!CV$4,REC_PRICE_FCST!$B$4:$AF$4,0))</f>
        <v>33.765264299999998</v>
      </c>
      <c r="CW92" s="45">
        <f>+INDEX(REC_PRICE_FCST!$B$4:$AF$22,MATCH(REC_SALES_FCST!$C92,REC_PRICE_FCST!$B$4:$B$22,0),MATCH(REC_SALES_FCST!CW$4,REC_PRICE_FCST!$B$4:$AF$4,0))</f>
        <v>33.765264299999998</v>
      </c>
      <c r="CX92" s="45">
        <f>+INDEX(REC_PRICE_FCST!$B$4:$AF$22,MATCH(REC_SALES_FCST!$C92,REC_PRICE_FCST!$B$4:$B$22,0),MATCH(REC_SALES_FCST!CX$4,REC_PRICE_FCST!$B$4:$AF$4,0))</f>
        <v>33.765264299999998</v>
      </c>
      <c r="CY92" s="45">
        <f>+INDEX(REC_PRICE_FCST!$B$4:$AF$22,MATCH(REC_SALES_FCST!$C92,REC_PRICE_FCST!$B$4:$B$22,0),MATCH(REC_SALES_FCST!CY$4,REC_PRICE_FCST!$B$4:$AF$4,0))</f>
        <v>33.765264299999998</v>
      </c>
      <c r="CZ92" s="45">
        <f>+INDEX(REC_PRICE_FCST!$B$4:$AF$22,MATCH(REC_SALES_FCST!$C92,REC_PRICE_FCST!$B$4:$B$22,0),MATCH(REC_SALES_FCST!CZ$4,REC_PRICE_FCST!$B$4:$AF$4,0))</f>
        <v>33.765264299999998</v>
      </c>
      <c r="DA92" s="45">
        <f>+INDEX(REC_PRICE_FCST!$B$4:$AF$22,MATCH(REC_SALES_FCST!$C92,REC_PRICE_FCST!$B$4:$B$22,0),MATCH(REC_SALES_FCST!DA$4,REC_PRICE_FCST!$B$4:$AF$4,0))</f>
        <v>33.765264299999998</v>
      </c>
      <c r="DB92" s="45">
        <f>+INDEX(REC_PRICE_FCST!$B$4:$AF$22,MATCH(REC_SALES_FCST!$C92,REC_PRICE_FCST!$B$4:$B$22,0),MATCH(REC_SALES_FCST!DB$4,REC_PRICE_FCST!$B$4:$AF$4,0))</f>
        <v>33.765264299999998</v>
      </c>
      <c r="DC92" s="45">
        <f>+INDEX(REC_PRICE_FCST!$B$4:$AF$22,MATCH(REC_SALES_FCST!$C92,REC_PRICE_FCST!$B$4:$B$22,0),MATCH(REC_SALES_FCST!DC$4,REC_PRICE_FCST!$B$4:$AF$4,0))</f>
        <v>33.765264299999998</v>
      </c>
      <c r="DD92" s="45">
        <f>+INDEX(REC_PRICE_FCST!$B$4:$AF$22,MATCH(REC_SALES_FCST!$C92,REC_PRICE_FCST!$B$4:$B$22,0),MATCH(REC_SALES_FCST!DD$4,REC_PRICE_FCST!$B$4:$AF$4,0))</f>
        <v>33.765264299999998</v>
      </c>
      <c r="DE92" s="45">
        <f>+INDEX(REC_PRICE_FCST!$B$4:$AF$22,MATCH(REC_SALES_FCST!$C92,REC_PRICE_FCST!$B$4:$B$22,0),MATCH(REC_SALES_FCST!DE$4,REC_PRICE_FCST!$B$4:$AF$4,0))</f>
        <v>33.765264299999998</v>
      </c>
      <c r="DF92" s="45">
        <f>+INDEX(REC_PRICE_FCST!$B$4:$AF$22,MATCH(REC_SALES_FCST!$C92,REC_PRICE_FCST!$B$4:$B$22,0),MATCH(REC_SALES_FCST!DF$4,REC_PRICE_FCST!$B$4:$AF$4,0))</f>
        <v>33.765264299999998</v>
      </c>
      <c r="DG92" s="45">
        <f>+INDEX(REC_PRICE_FCST!$B$4:$AF$22,MATCH(REC_SALES_FCST!$C92,REC_PRICE_FCST!$B$4:$B$22,0),MATCH(REC_SALES_FCST!DG$4,REC_PRICE_FCST!$B$4:$AF$4,0))</f>
        <v>33.765264299999998</v>
      </c>
      <c r="DH92" s="45">
        <f>+INDEX(REC_PRICE_FCST!$B$4:$AF$22,MATCH(REC_SALES_FCST!$C92,REC_PRICE_FCST!$B$4:$B$22,0),MATCH(REC_SALES_FCST!DH$4,REC_PRICE_FCST!$B$4:$AF$4,0))</f>
        <v>34.778222229000001</v>
      </c>
      <c r="DI92" s="45">
        <f>+INDEX(REC_PRICE_FCST!$B$4:$AF$22,MATCH(REC_SALES_FCST!$C92,REC_PRICE_FCST!$B$4:$B$22,0),MATCH(REC_SALES_FCST!DI$4,REC_PRICE_FCST!$B$4:$AF$4,0))</f>
        <v>34.778222229000001</v>
      </c>
      <c r="DJ92" s="45">
        <f>+INDEX(REC_PRICE_FCST!$B$4:$AF$22,MATCH(REC_SALES_FCST!$C92,REC_PRICE_FCST!$B$4:$B$22,0),MATCH(REC_SALES_FCST!DJ$4,REC_PRICE_FCST!$B$4:$AF$4,0))</f>
        <v>34.778222229000001</v>
      </c>
      <c r="DK92" s="45">
        <f>+INDEX(REC_PRICE_FCST!$B$4:$AF$22,MATCH(REC_SALES_FCST!$C92,REC_PRICE_FCST!$B$4:$B$22,0),MATCH(REC_SALES_FCST!DK$4,REC_PRICE_FCST!$B$4:$AF$4,0))</f>
        <v>34.778222229000001</v>
      </c>
      <c r="DL92" s="45">
        <f>+INDEX(REC_PRICE_FCST!$B$4:$AF$22,MATCH(REC_SALES_FCST!$C92,REC_PRICE_FCST!$B$4:$B$22,0),MATCH(REC_SALES_FCST!DL$4,REC_PRICE_FCST!$B$4:$AF$4,0))</f>
        <v>34.778222229000001</v>
      </c>
      <c r="DM92" s="45">
        <f>+INDEX(REC_PRICE_FCST!$B$4:$AF$22,MATCH(REC_SALES_FCST!$C92,REC_PRICE_FCST!$B$4:$B$22,0),MATCH(REC_SALES_FCST!DM$4,REC_PRICE_FCST!$B$4:$AF$4,0))</f>
        <v>34.778222229000001</v>
      </c>
      <c r="DN92" s="45">
        <f>+INDEX(REC_PRICE_FCST!$B$4:$AF$22,MATCH(REC_SALES_FCST!$C92,REC_PRICE_FCST!$B$4:$B$22,0),MATCH(REC_SALES_FCST!DN$4,REC_PRICE_FCST!$B$4:$AF$4,0))</f>
        <v>34.778222229000001</v>
      </c>
      <c r="DO92" s="45">
        <f>+INDEX(REC_PRICE_FCST!$B$4:$AF$22,MATCH(REC_SALES_FCST!$C92,REC_PRICE_FCST!$B$4:$B$22,0),MATCH(REC_SALES_FCST!DO$4,REC_PRICE_FCST!$B$4:$AF$4,0))</f>
        <v>34.778222229000001</v>
      </c>
      <c r="DP92" s="45">
        <f>+INDEX(REC_PRICE_FCST!$B$4:$AF$22,MATCH(REC_SALES_FCST!$C92,REC_PRICE_FCST!$B$4:$B$22,0),MATCH(REC_SALES_FCST!DP$4,REC_PRICE_FCST!$B$4:$AF$4,0))</f>
        <v>34.778222229000001</v>
      </c>
      <c r="DQ92" s="45">
        <f>+INDEX(REC_PRICE_FCST!$B$4:$AF$22,MATCH(REC_SALES_FCST!$C92,REC_PRICE_FCST!$B$4:$B$22,0),MATCH(REC_SALES_FCST!DQ$4,REC_PRICE_FCST!$B$4:$AF$4,0))</f>
        <v>34.778222229000001</v>
      </c>
      <c r="DR92" s="45">
        <f>+INDEX(REC_PRICE_FCST!$B$4:$AF$22,MATCH(REC_SALES_FCST!$C92,REC_PRICE_FCST!$B$4:$B$22,0),MATCH(REC_SALES_FCST!DR$4,REC_PRICE_FCST!$B$4:$AF$4,0))</f>
        <v>34.778222229000001</v>
      </c>
      <c r="DS92" s="45">
        <f>+INDEX(REC_PRICE_FCST!$B$4:$AF$22,MATCH(REC_SALES_FCST!$C92,REC_PRICE_FCST!$B$4:$B$22,0),MATCH(REC_SALES_FCST!DS$4,REC_PRICE_FCST!$B$4:$AF$4,0))</f>
        <v>34.778222229000001</v>
      </c>
      <c r="DT92" s="45">
        <f>+INDEX(REC_PRICE_FCST!$B$4:$AF$22,MATCH(REC_SALES_FCST!$C92,REC_PRICE_FCST!$B$4:$B$22,0),MATCH(REC_SALES_FCST!DT$4,REC_PRICE_FCST!$B$4:$AF$4,0))</f>
        <v>35.821568895870001</v>
      </c>
      <c r="DU92" s="45">
        <f>+INDEX(REC_PRICE_FCST!$B$4:$AF$22,MATCH(REC_SALES_FCST!$C92,REC_PRICE_FCST!$B$4:$B$22,0),MATCH(REC_SALES_FCST!DU$4,REC_PRICE_FCST!$B$4:$AF$4,0))</f>
        <v>35.821568895870001</v>
      </c>
      <c r="DV92" s="45">
        <f>+INDEX(REC_PRICE_FCST!$B$4:$AF$22,MATCH(REC_SALES_FCST!$C92,REC_PRICE_FCST!$B$4:$B$22,0),MATCH(REC_SALES_FCST!DV$4,REC_PRICE_FCST!$B$4:$AF$4,0))</f>
        <v>35.821568895870001</v>
      </c>
      <c r="DW92" s="45">
        <f>+INDEX(REC_PRICE_FCST!$B$4:$AF$22,MATCH(REC_SALES_FCST!$C92,REC_PRICE_FCST!$B$4:$B$22,0),MATCH(REC_SALES_FCST!DW$4,REC_PRICE_FCST!$B$4:$AF$4,0))</f>
        <v>35.821568895870001</v>
      </c>
      <c r="DX92" s="45">
        <f>+INDEX(REC_PRICE_FCST!$B$4:$AF$22,MATCH(REC_SALES_FCST!$C92,REC_PRICE_FCST!$B$4:$B$22,0),MATCH(REC_SALES_FCST!DX$4,REC_PRICE_FCST!$B$4:$AF$4,0))</f>
        <v>35.821568895870001</v>
      </c>
      <c r="DY92" s="45">
        <f>+INDEX(REC_PRICE_FCST!$B$4:$AF$22,MATCH(REC_SALES_FCST!$C92,REC_PRICE_FCST!$B$4:$B$22,0),MATCH(REC_SALES_FCST!DY$4,REC_PRICE_FCST!$B$4:$AF$4,0))</f>
        <v>35.821568895870001</v>
      </c>
      <c r="DZ92" s="45">
        <f>+INDEX(REC_PRICE_FCST!$B$4:$AF$22,MATCH(REC_SALES_FCST!$C92,REC_PRICE_FCST!$B$4:$B$22,0),MATCH(REC_SALES_FCST!DZ$4,REC_PRICE_FCST!$B$4:$AF$4,0))</f>
        <v>35.821568895870001</v>
      </c>
      <c r="EA92" s="45">
        <f>+INDEX(REC_PRICE_FCST!$B$4:$AF$22,MATCH(REC_SALES_FCST!$C92,REC_PRICE_FCST!$B$4:$B$22,0),MATCH(REC_SALES_FCST!EA$4,REC_PRICE_FCST!$B$4:$AF$4,0))</f>
        <v>35.821568895870001</v>
      </c>
      <c r="EB92" s="45">
        <f>+INDEX(REC_PRICE_FCST!$B$4:$AF$22,MATCH(REC_SALES_FCST!$C92,REC_PRICE_FCST!$B$4:$B$22,0),MATCH(REC_SALES_FCST!EB$4,REC_PRICE_FCST!$B$4:$AF$4,0))</f>
        <v>35.821568895870001</v>
      </c>
      <c r="EC92" s="45">
        <f>+INDEX(REC_PRICE_FCST!$B$4:$AF$22,MATCH(REC_SALES_FCST!$C92,REC_PRICE_FCST!$B$4:$B$22,0),MATCH(REC_SALES_FCST!EC$4,REC_PRICE_FCST!$B$4:$AF$4,0))</f>
        <v>35.821568895870001</v>
      </c>
      <c r="ED92" s="45">
        <f>+INDEX(REC_PRICE_FCST!$B$4:$AF$22,MATCH(REC_SALES_FCST!$C92,REC_PRICE_FCST!$B$4:$B$22,0),MATCH(REC_SALES_FCST!ED$4,REC_PRICE_FCST!$B$4:$AF$4,0))</f>
        <v>35.821568895870001</v>
      </c>
      <c r="EE92" s="45">
        <f>+INDEX(REC_PRICE_FCST!$B$4:$AF$22,MATCH(REC_SALES_FCST!$C92,REC_PRICE_FCST!$B$4:$B$22,0),MATCH(REC_SALES_FCST!EE$4,REC_PRICE_FCST!$B$4:$AF$4,0))</f>
        <v>35.821568895870001</v>
      </c>
      <c r="EF92" s="45">
        <f>+INDEX(REC_PRICE_FCST!$B$4:$AF$22,MATCH(REC_SALES_FCST!$C92,REC_PRICE_FCST!$B$4:$B$22,0),MATCH(REC_SALES_FCST!EF$4,REC_PRICE_FCST!$B$4:$AF$4,0))</f>
        <v>36.896215962746105</v>
      </c>
      <c r="EG92" s="45">
        <f>+INDEX(REC_PRICE_FCST!$B$4:$AF$22,MATCH(REC_SALES_FCST!$C92,REC_PRICE_FCST!$B$4:$B$22,0),MATCH(REC_SALES_FCST!EG$4,REC_PRICE_FCST!$B$4:$AF$4,0))</f>
        <v>36.896215962746105</v>
      </c>
      <c r="EH92" s="45">
        <f>+INDEX(REC_PRICE_FCST!$B$4:$AF$22,MATCH(REC_SALES_FCST!$C92,REC_PRICE_FCST!$B$4:$B$22,0),MATCH(REC_SALES_FCST!EH$4,REC_PRICE_FCST!$B$4:$AF$4,0))</f>
        <v>36.896215962746105</v>
      </c>
      <c r="EI92" s="45">
        <f>+INDEX(REC_PRICE_FCST!$B$4:$AF$22,MATCH(REC_SALES_FCST!$C92,REC_PRICE_FCST!$B$4:$B$22,0),MATCH(REC_SALES_FCST!EI$4,REC_PRICE_FCST!$B$4:$AF$4,0))</f>
        <v>36.896215962746105</v>
      </c>
      <c r="EJ92" s="45">
        <f>+INDEX(REC_PRICE_FCST!$B$4:$AF$22,MATCH(REC_SALES_FCST!$C92,REC_PRICE_FCST!$B$4:$B$22,0),MATCH(REC_SALES_FCST!EJ$4,REC_PRICE_FCST!$B$4:$AF$4,0))</f>
        <v>36.896215962746105</v>
      </c>
      <c r="EK92" s="45">
        <f>+INDEX(REC_PRICE_FCST!$B$4:$AF$22,MATCH(REC_SALES_FCST!$C92,REC_PRICE_FCST!$B$4:$B$22,0),MATCH(REC_SALES_FCST!EK$4,REC_PRICE_FCST!$B$4:$AF$4,0))</f>
        <v>36.896215962746105</v>
      </c>
      <c r="EL92" s="45">
        <f>+INDEX(REC_PRICE_FCST!$B$4:$AF$22,MATCH(REC_SALES_FCST!$C92,REC_PRICE_FCST!$B$4:$B$22,0),MATCH(REC_SALES_FCST!EL$4,REC_PRICE_FCST!$B$4:$AF$4,0))</f>
        <v>36.896215962746105</v>
      </c>
      <c r="EM92" s="45">
        <f>+INDEX(REC_PRICE_FCST!$B$4:$AF$22,MATCH(REC_SALES_FCST!$C92,REC_PRICE_FCST!$B$4:$B$22,0),MATCH(REC_SALES_FCST!EM$4,REC_PRICE_FCST!$B$4:$AF$4,0))</f>
        <v>36.896215962746105</v>
      </c>
      <c r="EN92" s="45">
        <f>+INDEX(REC_PRICE_FCST!$B$4:$AF$22,MATCH(REC_SALES_FCST!$C92,REC_PRICE_FCST!$B$4:$B$22,0),MATCH(REC_SALES_FCST!EN$4,REC_PRICE_FCST!$B$4:$AF$4,0))</f>
        <v>36.896215962746105</v>
      </c>
      <c r="EO92" s="45">
        <f>+INDEX(REC_PRICE_FCST!$B$4:$AF$22,MATCH(REC_SALES_FCST!$C92,REC_PRICE_FCST!$B$4:$B$22,0),MATCH(REC_SALES_FCST!EO$4,REC_PRICE_FCST!$B$4:$AF$4,0))</f>
        <v>36.896215962746105</v>
      </c>
      <c r="EP92" s="45">
        <f>+INDEX(REC_PRICE_FCST!$B$4:$AF$22,MATCH(REC_SALES_FCST!$C92,REC_PRICE_FCST!$B$4:$B$22,0),MATCH(REC_SALES_FCST!EP$4,REC_PRICE_FCST!$B$4:$AF$4,0))</f>
        <v>36.896215962746105</v>
      </c>
      <c r="EQ92" s="45">
        <f>+INDEX(REC_PRICE_FCST!$B$4:$AF$22,MATCH(REC_SALES_FCST!$C92,REC_PRICE_FCST!$B$4:$B$22,0),MATCH(REC_SALES_FCST!EQ$4,REC_PRICE_FCST!$B$4:$AF$4,0))</f>
        <v>36.896215962746105</v>
      </c>
      <c r="ER92" s="45">
        <f>+INDEX(REC_PRICE_FCST!$B$4:$AF$22,MATCH(REC_SALES_FCST!$C92,REC_PRICE_FCST!$B$4:$B$22,0),MATCH(REC_SALES_FCST!ER$4,REC_PRICE_FCST!$B$4:$AF$4,0))</f>
        <v>38.003102441628492</v>
      </c>
      <c r="ES92" s="45">
        <f>+INDEX(REC_PRICE_FCST!$B$4:$AF$22,MATCH(REC_SALES_FCST!$C92,REC_PRICE_FCST!$B$4:$B$22,0),MATCH(REC_SALES_FCST!ES$4,REC_PRICE_FCST!$B$4:$AF$4,0))</f>
        <v>38.003102441628492</v>
      </c>
      <c r="ET92" s="45">
        <f>+INDEX(REC_PRICE_FCST!$B$4:$AF$22,MATCH(REC_SALES_FCST!$C92,REC_PRICE_FCST!$B$4:$B$22,0),MATCH(REC_SALES_FCST!ET$4,REC_PRICE_FCST!$B$4:$AF$4,0))</f>
        <v>38.003102441628492</v>
      </c>
      <c r="EU92" s="45">
        <f>+INDEX(REC_PRICE_FCST!$B$4:$AF$22,MATCH(REC_SALES_FCST!$C92,REC_PRICE_FCST!$B$4:$B$22,0),MATCH(REC_SALES_FCST!EU$4,REC_PRICE_FCST!$B$4:$AF$4,0))</f>
        <v>38.003102441628492</v>
      </c>
      <c r="EV92" s="45">
        <f>+INDEX(REC_PRICE_FCST!$B$4:$AF$22,MATCH(REC_SALES_FCST!$C92,REC_PRICE_FCST!$B$4:$B$22,0),MATCH(REC_SALES_FCST!EV$4,REC_PRICE_FCST!$B$4:$AF$4,0))</f>
        <v>38.003102441628492</v>
      </c>
      <c r="EW92" s="45">
        <f>+INDEX(REC_PRICE_FCST!$B$4:$AF$22,MATCH(REC_SALES_FCST!$C92,REC_PRICE_FCST!$B$4:$B$22,0),MATCH(REC_SALES_FCST!EW$4,REC_PRICE_FCST!$B$4:$AF$4,0))</f>
        <v>38.003102441628492</v>
      </c>
      <c r="EX92" s="45">
        <f>+INDEX(REC_PRICE_FCST!$B$4:$AF$22,MATCH(REC_SALES_FCST!$C92,REC_PRICE_FCST!$B$4:$B$22,0),MATCH(REC_SALES_FCST!EX$4,REC_PRICE_FCST!$B$4:$AF$4,0))</f>
        <v>38.003102441628492</v>
      </c>
      <c r="EY92" s="45">
        <f>+INDEX(REC_PRICE_FCST!$B$4:$AF$22,MATCH(REC_SALES_FCST!$C92,REC_PRICE_FCST!$B$4:$B$22,0),MATCH(REC_SALES_FCST!EY$4,REC_PRICE_FCST!$B$4:$AF$4,0))</f>
        <v>38.003102441628492</v>
      </c>
      <c r="EZ92" s="45">
        <f>+INDEX(REC_PRICE_FCST!$B$4:$AF$22,MATCH(REC_SALES_FCST!$C92,REC_PRICE_FCST!$B$4:$B$22,0),MATCH(REC_SALES_FCST!EZ$4,REC_PRICE_FCST!$B$4:$AF$4,0))</f>
        <v>38.003102441628492</v>
      </c>
      <c r="FA92" s="45">
        <f>+INDEX(REC_PRICE_FCST!$B$4:$AF$22,MATCH(REC_SALES_FCST!$C92,REC_PRICE_FCST!$B$4:$B$22,0),MATCH(REC_SALES_FCST!FA$4,REC_PRICE_FCST!$B$4:$AF$4,0))</f>
        <v>38.003102441628492</v>
      </c>
      <c r="FB92" s="45">
        <f>+INDEX(REC_PRICE_FCST!$B$4:$AF$22,MATCH(REC_SALES_FCST!$C92,REC_PRICE_FCST!$B$4:$B$22,0),MATCH(REC_SALES_FCST!FB$4,REC_PRICE_FCST!$B$4:$AF$4,0))</f>
        <v>38.003102441628492</v>
      </c>
      <c r="FC92" s="45">
        <f>+INDEX(REC_PRICE_FCST!$B$4:$AF$22,MATCH(REC_SALES_FCST!$C92,REC_PRICE_FCST!$B$4:$B$22,0),MATCH(REC_SALES_FCST!FC$4,REC_PRICE_FCST!$B$4:$AF$4,0))</f>
        <v>38.003102441628492</v>
      </c>
      <c r="FD92" s="45">
        <f>+INDEX(REC_PRICE_FCST!$B$4:$AF$22,MATCH(REC_SALES_FCST!$C92,REC_PRICE_FCST!$B$4:$B$22,0),MATCH(REC_SALES_FCST!FD$4,REC_PRICE_FCST!$B$4:$AF$4,0))</f>
        <v>39.143195514877348</v>
      </c>
      <c r="FE92" s="45">
        <f>+INDEX(REC_PRICE_FCST!$B$4:$AF$22,MATCH(REC_SALES_FCST!$C92,REC_PRICE_FCST!$B$4:$B$22,0),MATCH(REC_SALES_FCST!FE$4,REC_PRICE_FCST!$B$4:$AF$4,0))</f>
        <v>39.143195514877348</v>
      </c>
      <c r="FF92" s="45">
        <f>+INDEX(REC_PRICE_FCST!$B$4:$AF$22,MATCH(REC_SALES_FCST!$C92,REC_PRICE_FCST!$B$4:$B$22,0),MATCH(REC_SALES_FCST!FF$4,REC_PRICE_FCST!$B$4:$AF$4,0))</f>
        <v>39.143195514877348</v>
      </c>
      <c r="FG92" s="45">
        <f>+INDEX(REC_PRICE_FCST!$B$4:$AF$22,MATCH(REC_SALES_FCST!$C92,REC_PRICE_FCST!$B$4:$B$22,0),MATCH(REC_SALES_FCST!FG$4,REC_PRICE_FCST!$B$4:$AF$4,0))</f>
        <v>39.143195514877348</v>
      </c>
      <c r="FH92" s="45">
        <f>+INDEX(REC_PRICE_FCST!$B$4:$AF$22,MATCH(REC_SALES_FCST!$C92,REC_PRICE_FCST!$B$4:$B$22,0),MATCH(REC_SALES_FCST!FH$4,REC_PRICE_FCST!$B$4:$AF$4,0))</f>
        <v>39.143195514877348</v>
      </c>
      <c r="FI92" s="45">
        <f>+INDEX(REC_PRICE_FCST!$B$4:$AF$22,MATCH(REC_SALES_FCST!$C92,REC_PRICE_FCST!$B$4:$B$22,0),MATCH(REC_SALES_FCST!FI$4,REC_PRICE_FCST!$B$4:$AF$4,0))</f>
        <v>39.143195514877348</v>
      </c>
      <c r="FJ92" s="45">
        <f>+INDEX(REC_PRICE_FCST!$B$4:$AF$22,MATCH(REC_SALES_FCST!$C92,REC_PRICE_FCST!$B$4:$B$22,0),MATCH(REC_SALES_FCST!FJ$4,REC_PRICE_FCST!$B$4:$AF$4,0))</f>
        <v>39.143195514877348</v>
      </c>
      <c r="FK92" s="45">
        <f>+INDEX(REC_PRICE_FCST!$B$4:$AF$22,MATCH(REC_SALES_FCST!$C92,REC_PRICE_FCST!$B$4:$B$22,0),MATCH(REC_SALES_FCST!FK$4,REC_PRICE_FCST!$B$4:$AF$4,0))</f>
        <v>39.143195514877348</v>
      </c>
      <c r="FL92" s="45">
        <f>+INDEX(REC_PRICE_FCST!$B$4:$AF$22,MATCH(REC_SALES_FCST!$C92,REC_PRICE_FCST!$B$4:$B$22,0),MATCH(REC_SALES_FCST!FL$4,REC_PRICE_FCST!$B$4:$AF$4,0))</f>
        <v>39.143195514877348</v>
      </c>
      <c r="FM92" s="45">
        <f>+INDEX(REC_PRICE_FCST!$B$4:$AF$22,MATCH(REC_SALES_FCST!$C92,REC_PRICE_FCST!$B$4:$B$22,0),MATCH(REC_SALES_FCST!FM$4,REC_PRICE_FCST!$B$4:$AF$4,0))</f>
        <v>39.143195514877348</v>
      </c>
      <c r="FN92" s="45">
        <f>+INDEX(REC_PRICE_FCST!$B$4:$AF$22,MATCH(REC_SALES_FCST!$C92,REC_PRICE_FCST!$B$4:$B$22,0),MATCH(REC_SALES_FCST!FN$4,REC_PRICE_FCST!$B$4:$AF$4,0))</f>
        <v>39.143195514877348</v>
      </c>
      <c r="FO92" s="45">
        <f>+INDEX(REC_PRICE_FCST!$B$4:$AF$22,MATCH(REC_SALES_FCST!$C92,REC_PRICE_FCST!$B$4:$B$22,0),MATCH(REC_SALES_FCST!FO$4,REC_PRICE_FCST!$B$4:$AF$4,0))</f>
        <v>39.143195514877348</v>
      </c>
      <c r="FP92" s="45">
        <f>+INDEX(REC_PRICE_FCST!$B$4:$AF$22,MATCH(REC_SALES_FCST!$C92,REC_PRICE_FCST!$B$4:$B$22,0),MATCH(REC_SALES_FCST!FP$4,REC_PRICE_FCST!$B$4:$AF$4,0))</f>
        <v>40.317491380323666</v>
      </c>
      <c r="FQ92" s="45">
        <f>+INDEX(REC_PRICE_FCST!$B$4:$AF$22,MATCH(REC_SALES_FCST!$C92,REC_PRICE_FCST!$B$4:$B$22,0),MATCH(REC_SALES_FCST!FQ$4,REC_PRICE_FCST!$B$4:$AF$4,0))</f>
        <v>40.317491380323666</v>
      </c>
      <c r="FR92" s="45">
        <f>+INDEX(REC_PRICE_FCST!$B$4:$AF$22,MATCH(REC_SALES_FCST!$C92,REC_PRICE_FCST!$B$4:$B$22,0),MATCH(REC_SALES_FCST!FR$4,REC_PRICE_FCST!$B$4:$AF$4,0))</f>
        <v>40.317491380323666</v>
      </c>
      <c r="FS92" s="45">
        <f>+INDEX(REC_PRICE_FCST!$B$4:$AF$22,MATCH(REC_SALES_FCST!$C92,REC_PRICE_FCST!$B$4:$B$22,0),MATCH(REC_SALES_FCST!FS$4,REC_PRICE_FCST!$B$4:$AF$4,0))</f>
        <v>40.317491380323666</v>
      </c>
      <c r="FT92" s="45">
        <f>+INDEX(REC_PRICE_FCST!$B$4:$AF$22,MATCH(REC_SALES_FCST!$C92,REC_PRICE_FCST!$B$4:$B$22,0),MATCH(REC_SALES_FCST!FT$4,REC_PRICE_FCST!$B$4:$AF$4,0))</f>
        <v>40.317491380323666</v>
      </c>
      <c r="FU92" s="45">
        <f>+INDEX(REC_PRICE_FCST!$B$4:$AF$22,MATCH(REC_SALES_FCST!$C92,REC_PRICE_FCST!$B$4:$B$22,0),MATCH(REC_SALES_FCST!FU$4,REC_PRICE_FCST!$B$4:$AF$4,0))</f>
        <v>40.317491380323666</v>
      </c>
      <c r="FV92" s="45">
        <f>+INDEX(REC_PRICE_FCST!$B$4:$AF$22,MATCH(REC_SALES_FCST!$C92,REC_PRICE_FCST!$B$4:$B$22,0),MATCH(REC_SALES_FCST!FV$4,REC_PRICE_FCST!$B$4:$AF$4,0))</f>
        <v>40.317491380323666</v>
      </c>
      <c r="FW92" s="45">
        <f>+INDEX(REC_PRICE_FCST!$B$4:$AF$22,MATCH(REC_SALES_FCST!$C92,REC_PRICE_FCST!$B$4:$B$22,0),MATCH(REC_SALES_FCST!FW$4,REC_PRICE_FCST!$B$4:$AF$4,0))</f>
        <v>40.317491380323666</v>
      </c>
      <c r="FX92" s="45">
        <f>+INDEX(REC_PRICE_FCST!$B$4:$AF$22,MATCH(REC_SALES_FCST!$C92,REC_PRICE_FCST!$B$4:$B$22,0),MATCH(REC_SALES_FCST!FX$4,REC_PRICE_FCST!$B$4:$AF$4,0))</f>
        <v>40.317491380323666</v>
      </c>
      <c r="FY92" s="45">
        <f>+INDEX(REC_PRICE_FCST!$B$4:$AF$22,MATCH(REC_SALES_FCST!$C92,REC_PRICE_FCST!$B$4:$B$22,0),MATCH(REC_SALES_FCST!FY$4,REC_PRICE_FCST!$B$4:$AF$4,0))</f>
        <v>40.317491380323666</v>
      </c>
      <c r="FZ92" s="45">
        <f>+INDEX(REC_PRICE_FCST!$B$4:$AF$22,MATCH(REC_SALES_FCST!$C92,REC_PRICE_FCST!$B$4:$B$22,0),MATCH(REC_SALES_FCST!FZ$4,REC_PRICE_FCST!$B$4:$AF$4,0))</f>
        <v>40.317491380323666</v>
      </c>
      <c r="GA92" s="45">
        <f>+INDEX(REC_PRICE_FCST!$B$4:$AF$22,MATCH(REC_SALES_FCST!$C92,REC_PRICE_FCST!$B$4:$B$22,0),MATCH(REC_SALES_FCST!GA$4,REC_PRICE_FCST!$B$4:$AF$4,0))</f>
        <v>40.317491380323666</v>
      </c>
      <c r="GB92" s="45">
        <f>+INDEX(REC_PRICE_FCST!$B$4:$AF$22,MATCH(REC_SALES_FCST!$C92,REC_PRICE_FCST!$B$4:$B$22,0),MATCH(REC_SALES_FCST!GB$4,REC_PRICE_FCST!$B$4:$AF$4,0))</f>
        <v>41.527016121733375</v>
      </c>
      <c r="GC92" s="45">
        <f>+INDEX(REC_PRICE_FCST!$B$4:$AF$22,MATCH(REC_SALES_FCST!$C92,REC_PRICE_FCST!$B$4:$B$22,0),MATCH(REC_SALES_FCST!GC$4,REC_PRICE_FCST!$B$4:$AF$4,0))</f>
        <v>41.527016121733375</v>
      </c>
      <c r="GD92" s="45">
        <f>+INDEX(REC_PRICE_FCST!$B$4:$AF$22,MATCH(REC_SALES_FCST!$C92,REC_PRICE_FCST!$B$4:$B$22,0),MATCH(REC_SALES_FCST!GD$4,REC_PRICE_FCST!$B$4:$AF$4,0))</f>
        <v>41.527016121733375</v>
      </c>
      <c r="GE92" s="45">
        <f>+INDEX(REC_PRICE_FCST!$B$4:$AF$22,MATCH(REC_SALES_FCST!$C92,REC_PRICE_FCST!$B$4:$B$22,0),MATCH(REC_SALES_FCST!GE$4,REC_PRICE_FCST!$B$4:$AF$4,0))</f>
        <v>41.527016121733375</v>
      </c>
      <c r="GF92" s="45">
        <f>+INDEX(REC_PRICE_FCST!$B$4:$AF$22,MATCH(REC_SALES_FCST!$C92,REC_PRICE_FCST!$B$4:$B$22,0),MATCH(REC_SALES_FCST!GF$4,REC_PRICE_FCST!$B$4:$AF$4,0))</f>
        <v>41.527016121733375</v>
      </c>
      <c r="GG92" s="45">
        <f>+INDEX(REC_PRICE_FCST!$B$4:$AF$22,MATCH(REC_SALES_FCST!$C92,REC_PRICE_FCST!$B$4:$B$22,0),MATCH(REC_SALES_FCST!GG$4,REC_PRICE_FCST!$B$4:$AF$4,0))</f>
        <v>41.527016121733375</v>
      </c>
      <c r="GH92" s="45">
        <f>+INDEX(REC_PRICE_FCST!$B$4:$AF$22,MATCH(REC_SALES_FCST!$C92,REC_PRICE_FCST!$B$4:$B$22,0),MATCH(REC_SALES_FCST!GH$4,REC_PRICE_FCST!$B$4:$AF$4,0))</f>
        <v>41.527016121733375</v>
      </c>
      <c r="GI92" s="45">
        <f>+INDEX(REC_PRICE_FCST!$B$4:$AF$22,MATCH(REC_SALES_FCST!$C92,REC_PRICE_FCST!$B$4:$B$22,0),MATCH(REC_SALES_FCST!GI$4,REC_PRICE_FCST!$B$4:$AF$4,0))</f>
        <v>41.527016121733375</v>
      </c>
      <c r="GJ92" s="45">
        <f>+INDEX(REC_PRICE_FCST!$B$4:$AF$22,MATCH(REC_SALES_FCST!$C92,REC_PRICE_FCST!$B$4:$B$22,0),MATCH(REC_SALES_FCST!GJ$4,REC_PRICE_FCST!$B$4:$AF$4,0))</f>
        <v>41.527016121733375</v>
      </c>
      <c r="GK92" s="45">
        <f>+INDEX(REC_PRICE_FCST!$B$4:$AF$22,MATCH(REC_SALES_FCST!$C92,REC_PRICE_FCST!$B$4:$B$22,0),MATCH(REC_SALES_FCST!GK$4,REC_PRICE_FCST!$B$4:$AF$4,0))</f>
        <v>41.527016121733375</v>
      </c>
      <c r="GL92" s="45">
        <f>+INDEX(REC_PRICE_FCST!$B$4:$AF$22,MATCH(REC_SALES_FCST!$C92,REC_PRICE_FCST!$B$4:$B$22,0),MATCH(REC_SALES_FCST!GL$4,REC_PRICE_FCST!$B$4:$AF$4,0))</f>
        <v>41.527016121733375</v>
      </c>
      <c r="GM92" s="45">
        <f>+INDEX(REC_PRICE_FCST!$B$4:$AF$22,MATCH(REC_SALES_FCST!$C92,REC_PRICE_FCST!$B$4:$B$22,0),MATCH(REC_SALES_FCST!GM$4,REC_PRICE_FCST!$B$4:$AF$4,0))</f>
        <v>41.527016121733375</v>
      </c>
      <c r="GN92" s="45">
        <f>+INDEX(REC_PRICE_FCST!$B$4:$AF$22,MATCH(REC_SALES_FCST!$C92,REC_PRICE_FCST!$B$4:$B$22,0),MATCH(REC_SALES_FCST!GN$4,REC_PRICE_FCST!$B$4:$AF$4,0))</f>
        <v>42.772826605385376</v>
      </c>
      <c r="GO92" s="45">
        <f>+INDEX(REC_PRICE_FCST!$B$4:$AF$22,MATCH(REC_SALES_FCST!$C92,REC_PRICE_FCST!$B$4:$B$22,0),MATCH(REC_SALES_FCST!GO$4,REC_PRICE_FCST!$B$4:$AF$4,0))</f>
        <v>42.772826605385376</v>
      </c>
      <c r="GP92" s="45">
        <f>+INDEX(REC_PRICE_FCST!$B$4:$AF$22,MATCH(REC_SALES_FCST!$C92,REC_PRICE_FCST!$B$4:$B$22,0),MATCH(REC_SALES_FCST!GP$4,REC_PRICE_FCST!$B$4:$AF$4,0))</f>
        <v>42.772826605385376</v>
      </c>
      <c r="GQ92" s="45">
        <f>+INDEX(REC_PRICE_FCST!$B$4:$AF$22,MATCH(REC_SALES_FCST!$C92,REC_PRICE_FCST!$B$4:$B$22,0),MATCH(REC_SALES_FCST!GQ$4,REC_PRICE_FCST!$B$4:$AF$4,0))</f>
        <v>42.772826605385376</v>
      </c>
      <c r="GR92" s="45">
        <f>+INDEX(REC_PRICE_FCST!$B$4:$AF$22,MATCH(REC_SALES_FCST!$C92,REC_PRICE_FCST!$B$4:$B$22,0),MATCH(REC_SALES_FCST!GR$4,REC_PRICE_FCST!$B$4:$AF$4,0))</f>
        <v>42.772826605385376</v>
      </c>
      <c r="GS92" s="45">
        <f>+INDEX(REC_PRICE_FCST!$B$4:$AF$22,MATCH(REC_SALES_FCST!$C92,REC_PRICE_FCST!$B$4:$B$22,0),MATCH(REC_SALES_FCST!GS$4,REC_PRICE_FCST!$B$4:$AF$4,0))</f>
        <v>42.772826605385376</v>
      </c>
      <c r="GT92" s="45">
        <f>+INDEX(REC_PRICE_FCST!$B$4:$AF$22,MATCH(REC_SALES_FCST!$C92,REC_PRICE_FCST!$B$4:$B$22,0),MATCH(REC_SALES_FCST!GT$4,REC_PRICE_FCST!$B$4:$AF$4,0))</f>
        <v>42.772826605385376</v>
      </c>
      <c r="GU92" s="45">
        <f>+INDEX(REC_PRICE_FCST!$B$4:$AF$22,MATCH(REC_SALES_FCST!$C92,REC_PRICE_FCST!$B$4:$B$22,0),MATCH(REC_SALES_FCST!GU$4,REC_PRICE_FCST!$B$4:$AF$4,0))</f>
        <v>42.772826605385376</v>
      </c>
      <c r="GV92" s="45">
        <f>+INDEX(REC_PRICE_FCST!$B$4:$AF$22,MATCH(REC_SALES_FCST!$C92,REC_PRICE_FCST!$B$4:$B$22,0),MATCH(REC_SALES_FCST!GV$4,REC_PRICE_FCST!$B$4:$AF$4,0))</f>
        <v>42.772826605385376</v>
      </c>
      <c r="GW92" s="45">
        <f>+INDEX(REC_PRICE_FCST!$B$4:$AF$22,MATCH(REC_SALES_FCST!$C92,REC_PRICE_FCST!$B$4:$B$22,0),MATCH(REC_SALES_FCST!GW$4,REC_PRICE_FCST!$B$4:$AF$4,0))</f>
        <v>42.772826605385376</v>
      </c>
      <c r="GX92" s="45">
        <f>+INDEX(REC_PRICE_FCST!$B$4:$AF$22,MATCH(REC_SALES_FCST!$C92,REC_PRICE_FCST!$B$4:$B$22,0),MATCH(REC_SALES_FCST!GX$4,REC_PRICE_FCST!$B$4:$AF$4,0))</f>
        <v>42.772826605385376</v>
      </c>
      <c r="GY92" s="45">
        <f>+INDEX(REC_PRICE_FCST!$B$4:$AF$22,MATCH(REC_SALES_FCST!$C92,REC_PRICE_FCST!$B$4:$B$22,0),MATCH(REC_SALES_FCST!GY$4,REC_PRICE_FCST!$B$4:$AF$4,0))</f>
        <v>42.772826605385376</v>
      </c>
      <c r="GZ92" s="45">
        <f>+INDEX(REC_PRICE_FCST!$B$4:$AF$22,MATCH(REC_SALES_FCST!$C92,REC_PRICE_FCST!$B$4:$B$22,0),MATCH(REC_SALES_FCST!GZ$4,REC_PRICE_FCST!$B$4:$AF$4,0))</f>
        <v>44.05601140354694</v>
      </c>
      <c r="HA92" s="45">
        <f>+INDEX(REC_PRICE_FCST!$B$4:$AF$22,MATCH(REC_SALES_FCST!$C92,REC_PRICE_FCST!$B$4:$B$22,0),MATCH(REC_SALES_FCST!HA$4,REC_PRICE_FCST!$B$4:$AF$4,0))</f>
        <v>44.05601140354694</v>
      </c>
      <c r="HB92" s="45">
        <f>+INDEX(REC_PRICE_FCST!$B$4:$AF$22,MATCH(REC_SALES_FCST!$C92,REC_PRICE_FCST!$B$4:$B$22,0),MATCH(REC_SALES_FCST!HB$4,REC_PRICE_FCST!$B$4:$AF$4,0))</f>
        <v>44.05601140354694</v>
      </c>
      <c r="HC92" s="45">
        <f>+INDEX(REC_PRICE_FCST!$B$4:$AF$22,MATCH(REC_SALES_FCST!$C92,REC_PRICE_FCST!$B$4:$B$22,0),MATCH(REC_SALES_FCST!HC$4,REC_PRICE_FCST!$B$4:$AF$4,0))</f>
        <v>44.05601140354694</v>
      </c>
      <c r="HD92" s="45">
        <f>+INDEX(REC_PRICE_FCST!$B$4:$AF$22,MATCH(REC_SALES_FCST!$C92,REC_PRICE_FCST!$B$4:$B$22,0),MATCH(REC_SALES_FCST!HD$4,REC_PRICE_FCST!$B$4:$AF$4,0))</f>
        <v>44.05601140354694</v>
      </c>
      <c r="HE92" s="45">
        <f>+INDEX(REC_PRICE_FCST!$B$4:$AF$22,MATCH(REC_SALES_FCST!$C92,REC_PRICE_FCST!$B$4:$B$22,0),MATCH(REC_SALES_FCST!HE$4,REC_PRICE_FCST!$B$4:$AF$4,0))</f>
        <v>44.05601140354694</v>
      </c>
      <c r="HF92" s="45">
        <f>+INDEX(REC_PRICE_FCST!$B$4:$AF$22,MATCH(REC_SALES_FCST!$C92,REC_PRICE_FCST!$B$4:$B$22,0),MATCH(REC_SALES_FCST!HF$4,REC_PRICE_FCST!$B$4:$AF$4,0))</f>
        <v>44.05601140354694</v>
      </c>
      <c r="HG92" s="45">
        <f>+INDEX(REC_PRICE_FCST!$B$4:$AF$22,MATCH(REC_SALES_FCST!$C92,REC_PRICE_FCST!$B$4:$B$22,0),MATCH(REC_SALES_FCST!HG$4,REC_PRICE_FCST!$B$4:$AF$4,0))</f>
        <v>44.05601140354694</v>
      </c>
      <c r="HH92" s="45">
        <f>+INDEX(REC_PRICE_FCST!$B$4:$AF$22,MATCH(REC_SALES_FCST!$C92,REC_PRICE_FCST!$B$4:$B$22,0),MATCH(REC_SALES_FCST!HH$4,REC_PRICE_FCST!$B$4:$AF$4,0))</f>
        <v>44.05601140354694</v>
      </c>
      <c r="HI92" s="45">
        <f>+INDEX(REC_PRICE_FCST!$B$4:$AF$22,MATCH(REC_SALES_FCST!$C92,REC_PRICE_FCST!$B$4:$B$22,0),MATCH(REC_SALES_FCST!HI$4,REC_PRICE_FCST!$B$4:$AF$4,0))</f>
        <v>44.05601140354694</v>
      </c>
      <c r="HJ92" s="45">
        <f>+INDEX(REC_PRICE_FCST!$B$4:$AF$22,MATCH(REC_SALES_FCST!$C92,REC_PRICE_FCST!$B$4:$B$22,0),MATCH(REC_SALES_FCST!HJ$4,REC_PRICE_FCST!$B$4:$AF$4,0))</f>
        <v>44.05601140354694</v>
      </c>
      <c r="HK92" s="45">
        <f>+INDEX(REC_PRICE_FCST!$B$4:$AF$22,MATCH(REC_SALES_FCST!$C92,REC_PRICE_FCST!$B$4:$B$22,0),MATCH(REC_SALES_FCST!HK$4,REC_PRICE_FCST!$B$4:$AF$4,0))</f>
        <v>44.05601140354694</v>
      </c>
      <c r="HL92" s="45">
        <f>+INDEX(REC_PRICE_FCST!$B$4:$AF$22,MATCH(REC_SALES_FCST!$C92,REC_PRICE_FCST!$B$4:$B$22,0),MATCH(REC_SALES_FCST!HL$4,REC_PRICE_FCST!$B$4:$AF$4,0))</f>
        <v>45.377691745653351</v>
      </c>
      <c r="HM92" s="45">
        <f>+INDEX(REC_PRICE_FCST!$B$4:$AF$22,MATCH(REC_SALES_FCST!$C92,REC_PRICE_FCST!$B$4:$B$22,0),MATCH(REC_SALES_FCST!HM$4,REC_PRICE_FCST!$B$4:$AF$4,0))</f>
        <v>45.377691745653351</v>
      </c>
      <c r="HN92" s="45">
        <f>+INDEX(REC_PRICE_FCST!$B$4:$AF$22,MATCH(REC_SALES_FCST!$C92,REC_PRICE_FCST!$B$4:$B$22,0),MATCH(REC_SALES_FCST!HN$4,REC_PRICE_FCST!$B$4:$AF$4,0))</f>
        <v>45.377691745653351</v>
      </c>
      <c r="HO92" s="45">
        <f>+INDEX(REC_PRICE_FCST!$B$4:$AF$22,MATCH(REC_SALES_FCST!$C92,REC_PRICE_FCST!$B$4:$B$22,0),MATCH(REC_SALES_FCST!HO$4,REC_PRICE_FCST!$B$4:$AF$4,0))</f>
        <v>45.377691745653351</v>
      </c>
      <c r="HP92" s="45">
        <f>+INDEX(REC_PRICE_FCST!$B$4:$AF$22,MATCH(REC_SALES_FCST!$C92,REC_PRICE_FCST!$B$4:$B$22,0),MATCH(REC_SALES_FCST!HP$4,REC_PRICE_FCST!$B$4:$AF$4,0))</f>
        <v>45.377691745653351</v>
      </c>
      <c r="HQ92" s="45">
        <f>+INDEX(REC_PRICE_FCST!$B$4:$AF$22,MATCH(REC_SALES_FCST!$C92,REC_PRICE_FCST!$B$4:$B$22,0),MATCH(REC_SALES_FCST!HQ$4,REC_PRICE_FCST!$B$4:$AF$4,0))</f>
        <v>45.377691745653351</v>
      </c>
      <c r="HR92" s="45">
        <f>+INDEX(REC_PRICE_FCST!$B$4:$AF$22,MATCH(REC_SALES_FCST!$C92,REC_PRICE_FCST!$B$4:$B$22,0),MATCH(REC_SALES_FCST!HR$4,REC_PRICE_FCST!$B$4:$AF$4,0))</f>
        <v>45.377691745653351</v>
      </c>
      <c r="HS92" s="45">
        <f>+INDEX(REC_PRICE_FCST!$B$4:$AF$22,MATCH(REC_SALES_FCST!$C92,REC_PRICE_FCST!$B$4:$B$22,0),MATCH(REC_SALES_FCST!HS$4,REC_PRICE_FCST!$B$4:$AF$4,0))</f>
        <v>45.377691745653351</v>
      </c>
      <c r="HT92" s="45">
        <f>+INDEX(REC_PRICE_FCST!$B$4:$AF$22,MATCH(REC_SALES_FCST!$C92,REC_PRICE_FCST!$B$4:$B$22,0),MATCH(REC_SALES_FCST!HT$4,REC_PRICE_FCST!$B$4:$AF$4,0))</f>
        <v>45.377691745653351</v>
      </c>
      <c r="HU92" s="45">
        <f>+INDEX(REC_PRICE_FCST!$B$4:$AF$22,MATCH(REC_SALES_FCST!$C92,REC_PRICE_FCST!$B$4:$B$22,0),MATCH(REC_SALES_FCST!HU$4,REC_PRICE_FCST!$B$4:$AF$4,0))</f>
        <v>45.377691745653351</v>
      </c>
      <c r="HV92" s="45">
        <f>+INDEX(REC_PRICE_FCST!$B$4:$AF$22,MATCH(REC_SALES_FCST!$C92,REC_PRICE_FCST!$B$4:$B$22,0),MATCH(REC_SALES_FCST!HV$4,REC_PRICE_FCST!$B$4:$AF$4,0))</f>
        <v>45.377691745653351</v>
      </c>
      <c r="HW92" s="45">
        <f>+INDEX(REC_PRICE_FCST!$B$4:$AF$22,MATCH(REC_SALES_FCST!$C92,REC_PRICE_FCST!$B$4:$B$22,0),MATCH(REC_SALES_FCST!HW$4,REC_PRICE_FCST!$B$4:$AF$4,0))</f>
        <v>45.377691745653351</v>
      </c>
      <c r="HX92" s="45">
        <f>+INDEX(REC_PRICE_FCST!$B$4:$AF$22,MATCH(REC_SALES_FCST!$C92,REC_PRICE_FCST!$B$4:$B$22,0),MATCH(REC_SALES_FCST!HX$4,REC_PRICE_FCST!$B$4:$AF$4,0))</f>
        <v>46.739022498022955</v>
      </c>
      <c r="HY92" s="45">
        <f>+INDEX(REC_PRICE_FCST!$B$4:$AF$22,MATCH(REC_SALES_FCST!$C92,REC_PRICE_FCST!$B$4:$B$22,0),MATCH(REC_SALES_FCST!HY$4,REC_PRICE_FCST!$B$4:$AF$4,0))</f>
        <v>46.739022498022955</v>
      </c>
      <c r="HZ92" s="45">
        <f>+INDEX(REC_PRICE_FCST!$B$4:$AF$22,MATCH(REC_SALES_FCST!$C92,REC_PRICE_FCST!$B$4:$B$22,0),MATCH(REC_SALES_FCST!HZ$4,REC_PRICE_FCST!$B$4:$AF$4,0))</f>
        <v>46.739022498022955</v>
      </c>
      <c r="IA92" s="45">
        <f>+INDEX(REC_PRICE_FCST!$B$4:$AF$22,MATCH(REC_SALES_FCST!$C92,REC_PRICE_FCST!$B$4:$B$22,0),MATCH(REC_SALES_FCST!IA$4,REC_PRICE_FCST!$B$4:$AF$4,0))</f>
        <v>46.739022498022955</v>
      </c>
      <c r="IB92" s="45">
        <f>+INDEX(REC_PRICE_FCST!$B$4:$AF$22,MATCH(REC_SALES_FCST!$C92,REC_PRICE_FCST!$B$4:$B$22,0),MATCH(REC_SALES_FCST!IB$4,REC_PRICE_FCST!$B$4:$AF$4,0))</f>
        <v>46.739022498022955</v>
      </c>
      <c r="IC92" s="45">
        <f>+INDEX(REC_PRICE_FCST!$B$4:$AF$22,MATCH(REC_SALES_FCST!$C92,REC_PRICE_FCST!$B$4:$B$22,0),MATCH(REC_SALES_FCST!IC$4,REC_PRICE_FCST!$B$4:$AF$4,0))</f>
        <v>46.739022498022955</v>
      </c>
      <c r="ID92" s="45">
        <f>+INDEX(REC_PRICE_FCST!$B$4:$AF$22,MATCH(REC_SALES_FCST!$C92,REC_PRICE_FCST!$B$4:$B$22,0),MATCH(REC_SALES_FCST!ID$4,REC_PRICE_FCST!$B$4:$AF$4,0))</f>
        <v>46.739022498022955</v>
      </c>
      <c r="IE92" s="45">
        <f>+INDEX(REC_PRICE_FCST!$B$4:$AF$22,MATCH(REC_SALES_FCST!$C92,REC_PRICE_FCST!$B$4:$B$22,0),MATCH(REC_SALES_FCST!IE$4,REC_PRICE_FCST!$B$4:$AF$4,0))</f>
        <v>46.739022498022955</v>
      </c>
      <c r="IF92" s="45">
        <f>+INDEX(REC_PRICE_FCST!$B$4:$AF$22,MATCH(REC_SALES_FCST!$C92,REC_PRICE_FCST!$B$4:$B$22,0),MATCH(REC_SALES_FCST!IF$4,REC_PRICE_FCST!$B$4:$AF$4,0))</f>
        <v>46.739022498022955</v>
      </c>
      <c r="IG92" s="45">
        <f>+INDEX(REC_PRICE_FCST!$B$4:$AF$22,MATCH(REC_SALES_FCST!$C92,REC_PRICE_FCST!$B$4:$B$22,0),MATCH(REC_SALES_FCST!IG$4,REC_PRICE_FCST!$B$4:$AF$4,0))</f>
        <v>46.739022498022955</v>
      </c>
      <c r="IH92" s="45">
        <f>+INDEX(REC_PRICE_FCST!$B$4:$AF$22,MATCH(REC_SALES_FCST!$C92,REC_PRICE_FCST!$B$4:$B$22,0),MATCH(REC_SALES_FCST!IH$4,REC_PRICE_FCST!$B$4:$AF$4,0))</f>
        <v>46.739022498022955</v>
      </c>
      <c r="II92" s="45">
        <f>+INDEX(REC_PRICE_FCST!$B$4:$AF$22,MATCH(REC_SALES_FCST!$C92,REC_PRICE_FCST!$B$4:$B$22,0),MATCH(REC_SALES_FCST!II$4,REC_PRICE_FCST!$B$4:$AF$4,0))</f>
        <v>46.739022498022955</v>
      </c>
      <c r="IJ92" s="45">
        <f>+INDEX(REC_PRICE_FCST!$B$4:$AF$22,MATCH(REC_SALES_FCST!$C92,REC_PRICE_FCST!$B$4:$B$22,0),MATCH(REC_SALES_FCST!IJ$4,REC_PRICE_FCST!$B$4:$AF$4,0))</f>
        <v>48.141193172963646</v>
      </c>
      <c r="IK92" s="45">
        <f>+INDEX(REC_PRICE_FCST!$B$4:$AF$22,MATCH(REC_SALES_FCST!$C92,REC_PRICE_FCST!$B$4:$B$22,0),MATCH(REC_SALES_FCST!IK$4,REC_PRICE_FCST!$B$4:$AF$4,0))</f>
        <v>48.141193172963646</v>
      </c>
      <c r="IL92" s="45">
        <f>+INDEX(REC_PRICE_FCST!$B$4:$AF$22,MATCH(REC_SALES_FCST!$C92,REC_PRICE_FCST!$B$4:$B$22,0),MATCH(REC_SALES_FCST!IL$4,REC_PRICE_FCST!$B$4:$AF$4,0))</f>
        <v>48.141193172963646</v>
      </c>
      <c r="IM92" s="45">
        <f>+INDEX(REC_PRICE_FCST!$B$4:$AF$22,MATCH(REC_SALES_FCST!$C92,REC_PRICE_FCST!$B$4:$B$22,0),MATCH(REC_SALES_FCST!IM$4,REC_PRICE_FCST!$B$4:$AF$4,0))</f>
        <v>48.141193172963646</v>
      </c>
      <c r="IN92" s="45">
        <f>+INDEX(REC_PRICE_FCST!$B$4:$AF$22,MATCH(REC_SALES_FCST!$C92,REC_PRICE_FCST!$B$4:$B$22,0),MATCH(REC_SALES_FCST!IN$4,REC_PRICE_FCST!$B$4:$AF$4,0))</f>
        <v>48.141193172963646</v>
      </c>
      <c r="IO92" s="45">
        <f>+INDEX(REC_PRICE_FCST!$B$4:$AF$22,MATCH(REC_SALES_FCST!$C92,REC_PRICE_FCST!$B$4:$B$22,0),MATCH(REC_SALES_FCST!IO$4,REC_PRICE_FCST!$B$4:$AF$4,0))</f>
        <v>48.141193172963646</v>
      </c>
      <c r="IP92" s="45">
        <f>+INDEX(REC_PRICE_FCST!$B$4:$AF$22,MATCH(REC_SALES_FCST!$C92,REC_PRICE_FCST!$B$4:$B$22,0),MATCH(REC_SALES_FCST!IP$4,REC_PRICE_FCST!$B$4:$AF$4,0))</f>
        <v>48.141193172963646</v>
      </c>
      <c r="IQ92" s="45">
        <f>+INDEX(REC_PRICE_FCST!$B$4:$AF$22,MATCH(REC_SALES_FCST!$C92,REC_PRICE_FCST!$B$4:$B$22,0),MATCH(REC_SALES_FCST!IQ$4,REC_PRICE_FCST!$B$4:$AF$4,0))</f>
        <v>48.141193172963646</v>
      </c>
      <c r="IR92" s="45">
        <f>+INDEX(REC_PRICE_FCST!$B$4:$AF$22,MATCH(REC_SALES_FCST!$C92,REC_PRICE_FCST!$B$4:$B$22,0),MATCH(REC_SALES_FCST!IR$4,REC_PRICE_FCST!$B$4:$AF$4,0))</f>
        <v>48.141193172963646</v>
      </c>
      <c r="IS92" s="45">
        <f>+INDEX(REC_PRICE_FCST!$B$4:$AF$22,MATCH(REC_SALES_FCST!$C92,REC_PRICE_FCST!$B$4:$B$22,0),MATCH(REC_SALES_FCST!IS$4,REC_PRICE_FCST!$B$4:$AF$4,0))</f>
        <v>48.141193172963646</v>
      </c>
      <c r="IT92" s="45">
        <f>+INDEX(REC_PRICE_FCST!$B$4:$AF$22,MATCH(REC_SALES_FCST!$C92,REC_PRICE_FCST!$B$4:$B$22,0),MATCH(REC_SALES_FCST!IT$4,REC_PRICE_FCST!$B$4:$AF$4,0))</f>
        <v>48.141193172963646</v>
      </c>
      <c r="IU92" s="45">
        <f>+INDEX(REC_PRICE_FCST!$B$4:$AF$22,MATCH(REC_SALES_FCST!$C92,REC_PRICE_FCST!$B$4:$B$22,0),MATCH(REC_SALES_FCST!IU$4,REC_PRICE_FCST!$B$4:$AF$4,0))</f>
        <v>48.141193172963646</v>
      </c>
      <c r="IV92" s="45">
        <f>+INDEX(REC_PRICE_FCST!$B$4:$AF$22,MATCH(REC_SALES_FCST!$C92,REC_PRICE_FCST!$B$4:$B$22,0),MATCH(REC_SALES_FCST!IV$4,REC_PRICE_FCST!$B$4:$AF$4,0))</f>
        <v>49.585428968152556</v>
      </c>
      <c r="IW92" s="45">
        <f>+INDEX(REC_PRICE_FCST!$B$4:$AF$22,MATCH(REC_SALES_FCST!$C92,REC_PRICE_FCST!$B$4:$B$22,0),MATCH(REC_SALES_FCST!IW$4,REC_PRICE_FCST!$B$4:$AF$4,0))</f>
        <v>49.585428968152556</v>
      </c>
      <c r="IX92" s="45">
        <f>+INDEX(REC_PRICE_FCST!$B$4:$AF$22,MATCH(REC_SALES_FCST!$C92,REC_PRICE_FCST!$B$4:$B$22,0),MATCH(REC_SALES_FCST!IX$4,REC_PRICE_FCST!$B$4:$AF$4,0))</f>
        <v>49.585428968152556</v>
      </c>
      <c r="IY92" s="45">
        <f>+INDEX(REC_PRICE_FCST!$B$4:$AF$22,MATCH(REC_SALES_FCST!$C92,REC_PRICE_FCST!$B$4:$B$22,0),MATCH(REC_SALES_FCST!IY$4,REC_PRICE_FCST!$B$4:$AF$4,0))</f>
        <v>49.585428968152556</v>
      </c>
      <c r="IZ92" s="45">
        <f>+INDEX(REC_PRICE_FCST!$B$4:$AF$22,MATCH(REC_SALES_FCST!$C92,REC_PRICE_FCST!$B$4:$B$22,0),MATCH(REC_SALES_FCST!IZ$4,REC_PRICE_FCST!$B$4:$AF$4,0))</f>
        <v>49.585428968152556</v>
      </c>
      <c r="JA92" s="45">
        <f>+INDEX(REC_PRICE_FCST!$B$4:$AF$22,MATCH(REC_SALES_FCST!$C92,REC_PRICE_FCST!$B$4:$B$22,0),MATCH(REC_SALES_FCST!JA$4,REC_PRICE_FCST!$B$4:$AF$4,0))</f>
        <v>49.585428968152556</v>
      </c>
      <c r="JB92" s="45">
        <f>+INDEX(REC_PRICE_FCST!$B$4:$AF$22,MATCH(REC_SALES_FCST!$C92,REC_PRICE_FCST!$B$4:$B$22,0),MATCH(REC_SALES_FCST!JB$4,REC_PRICE_FCST!$B$4:$AF$4,0))</f>
        <v>49.585428968152556</v>
      </c>
      <c r="JC92" s="45">
        <f>+INDEX(REC_PRICE_FCST!$B$4:$AF$22,MATCH(REC_SALES_FCST!$C92,REC_PRICE_FCST!$B$4:$B$22,0),MATCH(REC_SALES_FCST!JC$4,REC_PRICE_FCST!$B$4:$AF$4,0))</f>
        <v>49.585428968152556</v>
      </c>
      <c r="JD92" s="45">
        <f>+INDEX(REC_PRICE_FCST!$B$4:$AF$22,MATCH(REC_SALES_FCST!$C92,REC_PRICE_FCST!$B$4:$B$22,0),MATCH(REC_SALES_FCST!JD$4,REC_PRICE_FCST!$B$4:$AF$4,0))</f>
        <v>49.585428968152556</v>
      </c>
      <c r="JE92" s="45">
        <f>+INDEX(REC_PRICE_FCST!$B$4:$AF$22,MATCH(REC_SALES_FCST!$C92,REC_PRICE_FCST!$B$4:$B$22,0),MATCH(REC_SALES_FCST!JE$4,REC_PRICE_FCST!$B$4:$AF$4,0))</f>
        <v>49.585428968152556</v>
      </c>
      <c r="JF92" s="45">
        <f>+INDEX(REC_PRICE_FCST!$B$4:$AF$22,MATCH(REC_SALES_FCST!$C92,REC_PRICE_FCST!$B$4:$B$22,0),MATCH(REC_SALES_FCST!JF$4,REC_PRICE_FCST!$B$4:$AF$4,0))</f>
        <v>49.585428968152556</v>
      </c>
      <c r="JG92" s="45">
        <f>+INDEX(REC_PRICE_FCST!$B$4:$AF$22,MATCH(REC_SALES_FCST!$C92,REC_PRICE_FCST!$B$4:$B$22,0),MATCH(REC_SALES_FCST!JG$4,REC_PRICE_FCST!$B$4:$AF$4,0))</f>
        <v>49.585428968152556</v>
      </c>
      <c r="JH92" s="45">
        <f>+INDEX(REC_PRICE_FCST!$B$4:$AF$22,MATCH(REC_SALES_FCST!$C92,REC_PRICE_FCST!$B$4:$B$22,0),MATCH(REC_SALES_FCST!JH$4,REC_PRICE_FCST!$B$4:$AF$4,0))</f>
        <v>51.072991837197137</v>
      </c>
      <c r="JI92" s="45">
        <f>+INDEX(REC_PRICE_FCST!$B$4:$AF$22,MATCH(REC_SALES_FCST!$C92,REC_PRICE_FCST!$B$4:$B$22,0),MATCH(REC_SALES_FCST!JI$4,REC_PRICE_FCST!$B$4:$AF$4,0))</f>
        <v>51.072991837197137</v>
      </c>
      <c r="JJ92" s="45">
        <f>+INDEX(REC_PRICE_FCST!$B$4:$AF$22,MATCH(REC_SALES_FCST!$C92,REC_PRICE_FCST!$B$4:$B$22,0),MATCH(REC_SALES_FCST!JJ$4,REC_PRICE_FCST!$B$4:$AF$4,0))</f>
        <v>51.072991837197137</v>
      </c>
      <c r="JK92" s="45">
        <f>+INDEX(REC_PRICE_FCST!$B$4:$AF$22,MATCH(REC_SALES_FCST!$C92,REC_PRICE_FCST!$B$4:$B$22,0),MATCH(REC_SALES_FCST!JK$4,REC_PRICE_FCST!$B$4:$AF$4,0))</f>
        <v>51.072991837197137</v>
      </c>
      <c r="JL92" s="45">
        <f>+INDEX(REC_PRICE_FCST!$B$4:$AF$22,MATCH(REC_SALES_FCST!$C92,REC_PRICE_FCST!$B$4:$B$22,0),MATCH(REC_SALES_FCST!JL$4,REC_PRICE_FCST!$B$4:$AF$4,0))</f>
        <v>51.072991837197137</v>
      </c>
      <c r="JM92" s="45">
        <f>+INDEX(REC_PRICE_FCST!$B$4:$AF$22,MATCH(REC_SALES_FCST!$C92,REC_PRICE_FCST!$B$4:$B$22,0),MATCH(REC_SALES_FCST!JM$4,REC_PRICE_FCST!$B$4:$AF$4,0))</f>
        <v>51.072991837197137</v>
      </c>
      <c r="JN92" s="45">
        <f>+INDEX(REC_PRICE_FCST!$B$4:$AF$22,MATCH(REC_SALES_FCST!$C92,REC_PRICE_FCST!$B$4:$B$22,0),MATCH(REC_SALES_FCST!JN$4,REC_PRICE_FCST!$B$4:$AF$4,0))</f>
        <v>51.072991837197137</v>
      </c>
      <c r="JO92" s="45">
        <f>+INDEX(REC_PRICE_FCST!$B$4:$AF$22,MATCH(REC_SALES_FCST!$C92,REC_PRICE_FCST!$B$4:$B$22,0),MATCH(REC_SALES_FCST!JO$4,REC_PRICE_FCST!$B$4:$AF$4,0))</f>
        <v>51.072991837197137</v>
      </c>
      <c r="JP92" s="45">
        <f>+INDEX(REC_PRICE_FCST!$B$4:$AF$22,MATCH(REC_SALES_FCST!$C92,REC_PRICE_FCST!$B$4:$B$22,0),MATCH(REC_SALES_FCST!JP$4,REC_PRICE_FCST!$B$4:$AF$4,0))</f>
        <v>51.072991837197137</v>
      </c>
      <c r="JQ92" s="45">
        <f>+INDEX(REC_PRICE_FCST!$B$4:$AF$22,MATCH(REC_SALES_FCST!$C92,REC_PRICE_FCST!$B$4:$B$22,0),MATCH(REC_SALES_FCST!JQ$4,REC_PRICE_FCST!$B$4:$AF$4,0))</f>
        <v>51.072991837197137</v>
      </c>
      <c r="JR92" s="45">
        <f>+INDEX(REC_PRICE_FCST!$B$4:$AF$22,MATCH(REC_SALES_FCST!$C92,REC_PRICE_FCST!$B$4:$B$22,0),MATCH(REC_SALES_FCST!JR$4,REC_PRICE_FCST!$B$4:$AF$4,0))</f>
        <v>51.072991837197137</v>
      </c>
      <c r="JS92" s="45">
        <f>+INDEX(REC_PRICE_FCST!$B$4:$AF$22,MATCH(REC_SALES_FCST!$C92,REC_PRICE_FCST!$B$4:$B$22,0),MATCH(REC_SALES_FCST!JS$4,REC_PRICE_FCST!$B$4:$AF$4,0))</f>
        <v>51.072991837197137</v>
      </c>
      <c r="JT92" s="45">
        <f>+INDEX(REC_PRICE_FCST!$B$4:$AF$22,MATCH(REC_SALES_FCST!$C92,REC_PRICE_FCST!$B$4:$B$22,0),MATCH(REC_SALES_FCST!JT$4,REC_PRICE_FCST!$B$4:$AF$4,0))</f>
        <v>52.605181592313052</v>
      </c>
      <c r="JU92" s="45">
        <f>+INDEX(REC_PRICE_FCST!$B$4:$AF$22,MATCH(REC_SALES_FCST!$C92,REC_PRICE_FCST!$B$4:$B$22,0),MATCH(REC_SALES_FCST!JU$4,REC_PRICE_FCST!$B$4:$AF$4,0))</f>
        <v>52.605181592313052</v>
      </c>
      <c r="JV92" s="45">
        <f>+INDEX(REC_PRICE_FCST!$B$4:$AF$22,MATCH(REC_SALES_FCST!$C92,REC_PRICE_FCST!$B$4:$B$22,0),MATCH(REC_SALES_FCST!JV$4,REC_PRICE_FCST!$B$4:$AF$4,0))</f>
        <v>52.605181592313052</v>
      </c>
      <c r="JW92" s="45">
        <f>+INDEX(REC_PRICE_FCST!$B$4:$AF$22,MATCH(REC_SALES_FCST!$C92,REC_PRICE_FCST!$B$4:$B$22,0),MATCH(REC_SALES_FCST!JW$4,REC_PRICE_FCST!$B$4:$AF$4,0))</f>
        <v>52.605181592313052</v>
      </c>
      <c r="JX92" s="45">
        <f>+INDEX(REC_PRICE_FCST!$B$4:$AF$22,MATCH(REC_SALES_FCST!$C92,REC_PRICE_FCST!$B$4:$B$22,0),MATCH(REC_SALES_FCST!JX$4,REC_PRICE_FCST!$B$4:$AF$4,0))</f>
        <v>52.605181592313052</v>
      </c>
      <c r="JY92" s="45">
        <f>+INDEX(REC_PRICE_FCST!$B$4:$AF$22,MATCH(REC_SALES_FCST!$C92,REC_PRICE_FCST!$B$4:$B$22,0),MATCH(REC_SALES_FCST!JY$4,REC_PRICE_FCST!$B$4:$AF$4,0))</f>
        <v>52.605181592313052</v>
      </c>
      <c r="JZ92" s="45">
        <f>+INDEX(REC_PRICE_FCST!$B$4:$AF$22,MATCH(REC_SALES_FCST!$C92,REC_PRICE_FCST!$B$4:$B$22,0),MATCH(REC_SALES_FCST!JZ$4,REC_PRICE_FCST!$B$4:$AF$4,0))</f>
        <v>52.605181592313052</v>
      </c>
      <c r="KA92" s="45">
        <f>+INDEX(REC_PRICE_FCST!$B$4:$AF$22,MATCH(REC_SALES_FCST!$C92,REC_PRICE_FCST!$B$4:$B$22,0),MATCH(REC_SALES_FCST!KA$4,REC_PRICE_FCST!$B$4:$AF$4,0))</f>
        <v>52.605181592313052</v>
      </c>
      <c r="KB92" s="45">
        <f>+INDEX(REC_PRICE_FCST!$B$4:$AF$22,MATCH(REC_SALES_FCST!$C92,REC_PRICE_FCST!$B$4:$B$22,0),MATCH(REC_SALES_FCST!KB$4,REC_PRICE_FCST!$B$4:$AF$4,0))</f>
        <v>52.605181592313052</v>
      </c>
      <c r="KC92" s="45">
        <f>+INDEX(REC_PRICE_FCST!$B$4:$AF$22,MATCH(REC_SALES_FCST!$C92,REC_PRICE_FCST!$B$4:$B$22,0),MATCH(REC_SALES_FCST!KC$4,REC_PRICE_FCST!$B$4:$AF$4,0))</f>
        <v>52.605181592313052</v>
      </c>
      <c r="KD92" s="45">
        <f>+INDEX(REC_PRICE_FCST!$B$4:$AF$22,MATCH(REC_SALES_FCST!$C92,REC_PRICE_FCST!$B$4:$B$22,0),MATCH(REC_SALES_FCST!KD$4,REC_PRICE_FCST!$B$4:$AF$4,0))</f>
        <v>52.605181592313052</v>
      </c>
      <c r="KE92" s="45">
        <f>+INDEX(REC_PRICE_FCST!$B$4:$AF$22,MATCH(REC_SALES_FCST!$C92,REC_PRICE_FCST!$B$4:$B$22,0),MATCH(REC_SALES_FCST!KE$4,REC_PRICE_FCST!$B$4:$AF$4,0))</f>
        <v>52.605181592313052</v>
      </c>
      <c r="KF92" s="45">
        <f>+INDEX(REC_PRICE_FCST!$B$4:$AF$22,MATCH(REC_SALES_FCST!$C92,REC_PRICE_FCST!$B$4:$B$22,0),MATCH(REC_SALES_FCST!KF$4,REC_PRICE_FCST!$B$4:$AF$4,0))</f>
        <v>54.183337040082442</v>
      </c>
      <c r="KG92" s="45">
        <f>+INDEX(REC_PRICE_FCST!$B$4:$AF$22,MATCH(REC_SALES_FCST!$C92,REC_PRICE_FCST!$B$4:$B$22,0),MATCH(REC_SALES_FCST!KG$4,REC_PRICE_FCST!$B$4:$AF$4,0))</f>
        <v>54.183337040082442</v>
      </c>
      <c r="KH92" s="45">
        <f>+INDEX(REC_PRICE_FCST!$B$4:$AF$22,MATCH(REC_SALES_FCST!$C92,REC_PRICE_FCST!$B$4:$B$22,0),MATCH(REC_SALES_FCST!KH$4,REC_PRICE_FCST!$B$4:$AF$4,0))</f>
        <v>54.183337040082442</v>
      </c>
      <c r="KI92" s="45">
        <f>+INDEX(REC_PRICE_FCST!$B$4:$AF$22,MATCH(REC_SALES_FCST!$C92,REC_PRICE_FCST!$B$4:$B$22,0),MATCH(REC_SALES_FCST!KI$4,REC_PRICE_FCST!$B$4:$AF$4,0))</f>
        <v>54.183337040082442</v>
      </c>
      <c r="KJ92" s="45">
        <f>+INDEX(REC_PRICE_FCST!$B$4:$AF$22,MATCH(REC_SALES_FCST!$C92,REC_PRICE_FCST!$B$4:$B$22,0),MATCH(REC_SALES_FCST!KJ$4,REC_PRICE_FCST!$B$4:$AF$4,0))</f>
        <v>54.183337040082442</v>
      </c>
      <c r="KK92" s="45">
        <f>+INDEX(REC_PRICE_FCST!$B$4:$AF$22,MATCH(REC_SALES_FCST!$C92,REC_PRICE_FCST!$B$4:$B$22,0),MATCH(REC_SALES_FCST!KK$4,REC_PRICE_FCST!$B$4:$AF$4,0))</f>
        <v>54.183337040082442</v>
      </c>
      <c r="KL92" s="45">
        <f>+INDEX(REC_PRICE_FCST!$B$4:$AF$22,MATCH(REC_SALES_FCST!$C92,REC_PRICE_FCST!$B$4:$B$22,0),MATCH(REC_SALES_FCST!KL$4,REC_PRICE_FCST!$B$4:$AF$4,0))</f>
        <v>54.183337040082442</v>
      </c>
      <c r="KM92" s="45">
        <f>+INDEX(REC_PRICE_FCST!$B$4:$AF$22,MATCH(REC_SALES_FCST!$C92,REC_PRICE_FCST!$B$4:$B$22,0),MATCH(REC_SALES_FCST!KM$4,REC_PRICE_FCST!$B$4:$AF$4,0))</f>
        <v>54.183337040082442</v>
      </c>
      <c r="KN92" s="45">
        <f>+INDEX(REC_PRICE_FCST!$B$4:$AF$22,MATCH(REC_SALES_FCST!$C92,REC_PRICE_FCST!$B$4:$B$22,0),MATCH(REC_SALES_FCST!KN$4,REC_PRICE_FCST!$B$4:$AF$4,0))</f>
        <v>54.183337040082442</v>
      </c>
      <c r="KO92" s="45">
        <f>+INDEX(REC_PRICE_FCST!$B$4:$AF$22,MATCH(REC_SALES_FCST!$C92,REC_PRICE_FCST!$B$4:$B$22,0),MATCH(REC_SALES_FCST!KO$4,REC_PRICE_FCST!$B$4:$AF$4,0))</f>
        <v>54.183337040082442</v>
      </c>
      <c r="KP92" s="45">
        <f>+INDEX(REC_PRICE_FCST!$B$4:$AF$22,MATCH(REC_SALES_FCST!$C92,REC_PRICE_FCST!$B$4:$B$22,0),MATCH(REC_SALES_FCST!KP$4,REC_PRICE_FCST!$B$4:$AF$4,0))</f>
        <v>54.183337040082442</v>
      </c>
      <c r="KQ92" s="45">
        <f>+INDEX(REC_PRICE_FCST!$B$4:$AF$22,MATCH(REC_SALES_FCST!$C92,REC_PRICE_FCST!$B$4:$B$22,0),MATCH(REC_SALES_FCST!KQ$4,REC_PRICE_FCST!$B$4:$AF$4,0))</f>
        <v>54.183337040082442</v>
      </c>
      <c r="KR92" s="45">
        <f>+INDEX(REC_PRICE_FCST!$B$4:$AF$22,MATCH(REC_SALES_FCST!$C92,REC_PRICE_FCST!$B$4:$B$22,0),MATCH(REC_SALES_FCST!KR$4,REC_PRICE_FCST!$B$4:$AF$4,0))</f>
        <v>55.808837151284919</v>
      </c>
      <c r="KS92" s="45">
        <f>+INDEX(REC_PRICE_FCST!$B$4:$AF$22,MATCH(REC_SALES_FCST!$C92,REC_PRICE_FCST!$B$4:$B$22,0),MATCH(REC_SALES_FCST!KS$4,REC_PRICE_FCST!$B$4:$AF$4,0))</f>
        <v>55.808837151284919</v>
      </c>
      <c r="KT92" s="45">
        <f>+INDEX(REC_PRICE_FCST!$B$4:$AF$22,MATCH(REC_SALES_FCST!$C92,REC_PRICE_FCST!$B$4:$B$22,0),MATCH(REC_SALES_FCST!KT$4,REC_PRICE_FCST!$B$4:$AF$4,0))</f>
        <v>55.808837151284919</v>
      </c>
      <c r="KU92" s="45">
        <f>+INDEX(REC_PRICE_FCST!$B$4:$AF$22,MATCH(REC_SALES_FCST!$C92,REC_PRICE_FCST!$B$4:$B$22,0),MATCH(REC_SALES_FCST!KU$4,REC_PRICE_FCST!$B$4:$AF$4,0))</f>
        <v>55.808837151284919</v>
      </c>
      <c r="KV92" s="45">
        <f>+INDEX(REC_PRICE_FCST!$B$4:$AF$22,MATCH(REC_SALES_FCST!$C92,REC_PRICE_FCST!$B$4:$B$22,0),MATCH(REC_SALES_FCST!KV$4,REC_PRICE_FCST!$B$4:$AF$4,0))</f>
        <v>55.808837151284919</v>
      </c>
      <c r="KW92" s="45">
        <f>+INDEX(REC_PRICE_FCST!$B$4:$AF$22,MATCH(REC_SALES_FCST!$C92,REC_PRICE_FCST!$B$4:$B$22,0),MATCH(REC_SALES_FCST!KW$4,REC_PRICE_FCST!$B$4:$AF$4,0))</f>
        <v>55.808837151284919</v>
      </c>
      <c r="KX92" s="45">
        <f>+INDEX(REC_PRICE_FCST!$B$4:$AF$22,MATCH(REC_SALES_FCST!$C92,REC_PRICE_FCST!$B$4:$B$22,0),MATCH(REC_SALES_FCST!KX$4,REC_PRICE_FCST!$B$4:$AF$4,0))</f>
        <v>55.808837151284919</v>
      </c>
      <c r="KY92" s="45">
        <f>+INDEX(REC_PRICE_FCST!$B$4:$AF$22,MATCH(REC_SALES_FCST!$C92,REC_PRICE_FCST!$B$4:$B$22,0),MATCH(REC_SALES_FCST!KY$4,REC_PRICE_FCST!$B$4:$AF$4,0))</f>
        <v>55.808837151284919</v>
      </c>
      <c r="KZ92" s="45">
        <f>+INDEX(REC_PRICE_FCST!$B$4:$AF$22,MATCH(REC_SALES_FCST!$C92,REC_PRICE_FCST!$B$4:$B$22,0),MATCH(REC_SALES_FCST!KZ$4,REC_PRICE_FCST!$B$4:$AF$4,0))</f>
        <v>55.808837151284919</v>
      </c>
      <c r="LA92" s="45">
        <f>+INDEX(REC_PRICE_FCST!$B$4:$AF$22,MATCH(REC_SALES_FCST!$C92,REC_PRICE_FCST!$B$4:$B$22,0),MATCH(REC_SALES_FCST!LA$4,REC_PRICE_FCST!$B$4:$AF$4,0))</f>
        <v>55.808837151284919</v>
      </c>
      <c r="LB92" s="45">
        <f>+INDEX(REC_PRICE_FCST!$B$4:$AF$22,MATCH(REC_SALES_FCST!$C92,REC_PRICE_FCST!$B$4:$B$22,0),MATCH(REC_SALES_FCST!LB$4,REC_PRICE_FCST!$B$4:$AF$4,0))</f>
        <v>55.808837151284919</v>
      </c>
      <c r="LC92" s="45">
        <f>+INDEX(REC_PRICE_FCST!$B$4:$AF$22,MATCH(REC_SALES_FCST!$C92,REC_PRICE_FCST!$B$4:$B$22,0),MATCH(REC_SALES_FCST!LC$4,REC_PRICE_FCST!$B$4:$AF$4,0))</f>
        <v>55.808837151284919</v>
      </c>
      <c r="LD92" s="45">
        <f>+INDEX(REC_PRICE_FCST!$B$4:$AF$22,MATCH(REC_SALES_FCST!$C92,REC_PRICE_FCST!$B$4:$B$22,0),MATCH(REC_SALES_FCST!LD$4,REC_PRICE_FCST!$B$4:$AF$4,0))</f>
        <v>57.483102265823469</v>
      </c>
      <c r="LE92" s="45">
        <f>+INDEX(REC_PRICE_FCST!$B$4:$AF$22,MATCH(REC_SALES_FCST!$C92,REC_PRICE_FCST!$B$4:$B$22,0),MATCH(REC_SALES_FCST!LE$4,REC_PRICE_FCST!$B$4:$AF$4,0))</f>
        <v>57.483102265823469</v>
      </c>
      <c r="LF92" s="45">
        <f>+INDEX(REC_PRICE_FCST!$B$4:$AF$22,MATCH(REC_SALES_FCST!$C92,REC_PRICE_FCST!$B$4:$B$22,0),MATCH(REC_SALES_FCST!LF$4,REC_PRICE_FCST!$B$4:$AF$4,0))</f>
        <v>57.483102265823469</v>
      </c>
      <c r="LG92" s="45">
        <f>+INDEX(REC_PRICE_FCST!$B$4:$AF$22,MATCH(REC_SALES_FCST!$C92,REC_PRICE_FCST!$B$4:$B$22,0),MATCH(REC_SALES_FCST!LG$4,REC_PRICE_FCST!$B$4:$AF$4,0))</f>
        <v>57.483102265823469</v>
      </c>
      <c r="LH92" s="45">
        <f>+INDEX(REC_PRICE_FCST!$B$4:$AF$22,MATCH(REC_SALES_FCST!$C92,REC_PRICE_FCST!$B$4:$B$22,0),MATCH(REC_SALES_FCST!LH$4,REC_PRICE_FCST!$B$4:$AF$4,0))</f>
        <v>57.483102265823469</v>
      </c>
      <c r="LI92" s="45">
        <f>+INDEX(REC_PRICE_FCST!$B$4:$AF$22,MATCH(REC_SALES_FCST!$C92,REC_PRICE_FCST!$B$4:$B$22,0),MATCH(REC_SALES_FCST!LI$4,REC_PRICE_FCST!$B$4:$AF$4,0))</f>
        <v>57.483102265823469</v>
      </c>
      <c r="LJ92" s="45">
        <f>+INDEX(REC_PRICE_FCST!$B$4:$AF$22,MATCH(REC_SALES_FCST!$C92,REC_PRICE_FCST!$B$4:$B$22,0),MATCH(REC_SALES_FCST!LJ$4,REC_PRICE_FCST!$B$4:$AF$4,0))</f>
        <v>57.483102265823469</v>
      </c>
      <c r="LK92" s="45">
        <f>+INDEX(REC_PRICE_FCST!$B$4:$AF$22,MATCH(REC_SALES_FCST!$C92,REC_PRICE_FCST!$B$4:$B$22,0),MATCH(REC_SALES_FCST!LK$4,REC_PRICE_FCST!$B$4:$AF$4,0))</f>
        <v>57.483102265823469</v>
      </c>
      <c r="LL92" s="45">
        <f>+INDEX(REC_PRICE_FCST!$B$4:$AF$22,MATCH(REC_SALES_FCST!$C92,REC_PRICE_FCST!$B$4:$B$22,0),MATCH(REC_SALES_FCST!LL$4,REC_PRICE_FCST!$B$4:$AF$4,0))</f>
        <v>57.483102265823469</v>
      </c>
      <c r="LM92" s="45">
        <f>+INDEX(REC_PRICE_FCST!$B$4:$AF$22,MATCH(REC_SALES_FCST!$C92,REC_PRICE_FCST!$B$4:$B$22,0),MATCH(REC_SALES_FCST!LM$4,REC_PRICE_FCST!$B$4:$AF$4,0))</f>
        <v>57.483102265823469</v>
      </c>
      <c r="LN92" s="45">
        <f>+INDEX(REC_PRICE_FCST!$B$4:$AF$22,MATCH(REC_SALES_FCST!$C92,REC_PRICE_FCST!$B$4:$B$22,0),MATCH(REC_SALES_FCST!LN$4,REC_PRICE_FCST!$B$4:$AF$4,0))</f>
        <v>57.483102265823469</v>
      </c>
      <c r="LO92" s="45">
        <f>+INDEX(REC_PRICE_FCST!$B$4:$AF$22,MATCH(REC_SALES_FCST!$C92,REC_PRICE_FCST!$B$4:$B$22,0),MATCH(REC_SALES_FCST!LO$4,REC_PRICE_FCST!$B$4:$AF$4,0))</f>
        <v>57.483102265823469</v>
      </c>
      <c r="LP92" s="45">
        <f>+INDEX(REC_PRICE_FCST!$B$4:$AF$22,MATCH(REC_SALES_FCST!$C92,REC_PRICE_FCST!$B$4:$B$22,0),MATCH(REC_SALES_FCST!LP$4,REC_PRICE_FCST!$B$4:$AF$4,0))</f>
        <v>59.207595333798174</v>
      </c>
      <c r="LQ92" s="45">
        <f>+INDEX(REC_PRICE_FCST!$B$4:$AF$22,MATCH(REC_SALES_FCST!$C92,REC_PRICE_FCST!$B$4:$B$22,0),MATCH(REC_SALES_FCST!LQ$4,REC_PRICE_FCST!$B$4:$AF$4,0))</f>
        <v>59.207595333798174</v>
      </c>
      <c r="LR92" s="45">
        <f>+INDEX(REC_PRICE_FCST!$B$4:$AF$22,MATCH(REC_SALES_FCST!$C92,REC_PRICE_FCST!$B$4:$B$22,0),MATCH(REC_SALES_FCST!LR$4,REC_PRICE_FCST!$B$4:$AF$4,0))</f>
        <v>59.207595333798174</v>
      </c>
      <c r="LS92" s="45">
        <f>+INDEX(REC_PRICE_FCST!$B$4:$AF$22,MATCH(REC_SALES_FCST!$C92,REC_PRICE_FCST!$B$4:$B$22,0),MATCH(REC_SALES_FCST!LS$4,REC_PRICE_FCST!$B$4:$AF$4,0))</f>
        <v>59.207595333798174</v>
      </c>
      <c r="LT92" s="45">
        <f>+INDEX(REC_PRICE_FCST!$B$4:$AF$22,MATCH(REC_SALES_FCST!$C92,REC_PRICE_FCST!$B$4:$B$22,0),MATCH(REC_SALES_FCST!LT$4,REC_PRICE_FCST!$B$4:$AF$4,0))</f>
        <v>59.207595333798174</v>
      </c>
      <c r="LU92" s="45">
        <f>+INDEX(REC_PRICE_FCST!$B$4:$AF$22,MATCH(REC_SALES_FCST!$C92,REC_PRICE_FCST!$B$4:$B$22,0),MATCH(REC_SALES_FCST!LU$4,REC_PRICE_FCST!$B$4:$AF$4,0))</f>
        <v>59.207595333798174</v>
      </c>
      <c r="LV92" s="45">
        <f>+INDEX(REC_PRICE_FCST!$B$4:$AF$22,MATCH(REC_SALES_FCST!$C92,REC_PRICE_FCST!$B$4:$B$22,0),MATCH(REC_SALES_FCST!LV$4,REC_PRICE_FCST!$B$4:$AF$4,0))</f>
        <v>59.207595333798174</v>
      </c>
      <c r="LW92" s="45">
        <f>+INDEX(REC_PRICE_FCST!$B$4:$AF$22,MATCH(REC_SALES_FCST!$C92,REC_PRICE_FCST!$B$4:$B$22,0),MATCH(REC_SALES_FCST!LW$4,REC_PRICE_FCST!$B$4:$AF$4,0))</f>
        <v>59.207595333798174</v>
      </c>
      <c r="LX92" s="45">
        <f>+INDEX(REC_PRICE_FCST!$B$4:$AF$22,MATCH(REC_SALES_FCST!$C92,REC_PRICE_FCST!$B$4:$B$22,0),MATCH(REC_SALES_FCST!LX$4,REC_PRICE_FCST!$B$4:$AF$4,0))</f>
        <v>59.207595333798174</v>
      </c>
      <c r="LY92" s="45">
        <f>+INDEX(REC_PRICE_FCST!$B$4:$AF$22,MATCH(REC_SALES_FCST!$C92,REC_PRICE_FCST!$B$4:$B$22,0),MATCH(REC_SALES_FCST!LY$4,REC_PRICE_FCST!$B$4:$AF$4,0))</f>
        <v>59.207595333798174</v>
      </c>
      <c r="LZ92" s="45">
        <f>+INDEX(REC_PRICE_FCST!$B$4:$AF$22,MATCH(REC_SALES_FCST!$C92,REC_PRICE_FCST!$B$4:$B$22,0),MATCH(REC_SALES_FCST!LZ$4,REC_PRICE_FCST!$B$4:$AF$4,0))</f>
        <v>59.207595333798174</v>
      </c>
      <c r="MA92" s="45">
        <f>+INDEX(REC_PRICE_FCST!$B$4:$AF$22,MATCH(REC_SALES_FCST!$C92,REC_PRICE_FCST!$B$4:$B$22,0),MATCH(REC_SALES_FCST!MA$4,REC_PRICE_FCST!$B$4:$AF$4,0))</f>
        <v>59.207595333798174</v>
      </c>
      <c r="MB92" s="45">
        <f>+INDEX(REC_PRICE_FCST!$B$4:$AF$22,MATCH(REC_SALES_FCST!$C92,REC_PRICE_FCST!$B$4:$B$22,0),MATCH(REC_SALES_FCST!MB$4,REC_PRICE_FCST!$B$4:$AF$4,0))</f>
        <v>60.983823193812121</v>
      </c>
      <c r="MC92" s="45">
        <f>+INDEX(REC_PRICE_FCST!$B$4:$AF$22,MATCH(REC_SALES_FCST!$C92,REC_PRICE_FCST!$B$4:$B$22,0),MATCH(REC_SALES_FCST!MC$4,REC_PRICE_FCST!$B$4:$AF$4,0))</f>
        <v>60.983823193812121</v>
      </c>
      <c r="MD92" s="45">
        <f>+INDEX(REC_PRICE_FCST!$B$4:$AF$22,MATCH(REC_SALES_FCST!$C92,REC_PRICE_FCST!$B$4:$B$22,0),MATCH(REC_SALES_FCST!MD$4,REC_PRICE_FCST!$B$4:$AF$4,0))</f>
        <v>60.983823193812121</v>
      </c>
      <c r="ME92" s="45">
        <f>+INDEX(REC_PRICE_FCST!$B$4:$AF$22,MATCH(REC_SALES_FCST!$C92,REC_PRICE_FCST!$B$4:$B$22,0),MATCH(REC_SALES_FCST!ME$4,REC_PRICE_FCST!$B$4:$AF$4,0))</f>
        <v>60.983823193812121</v>
      </c>
      <c r="MF92" s="45">
        <f>+INDEX(REC_PRICE_FCST!$B$4:$AF$22,MATCH(REC_SALES_FCST!$C92,REC_PRICE_FCST!$B$4:$B$22,0),MATCH(REC_SALES_FCST!MF$4,REC_PRICE_FCST!$B$4:$AF$4,0))</f>
        <v>60.983823193812121</v>
      </c>
      <c r="MG92" s="45">
        <f>+INDEX(REC_PRICE_FCST!$B$4:$AF$22,MATCH(REC_SALES_FCST!$C92,REC_PRICE_FCST!$B$4:$B$22,0),MATCH(REC_SALES_FCST!MG$4,REC_PRICE_FCST!$B$4:$AF$4,0))</f>
        <v>60.983823193812121</v>
      </c>
      <c r="MH92" s="45">
        <f>+INDEX(REC_PRICE_FCST!$B$4:$AF$22,MATCH(REC_SALES_FCST!$C92,REC_PRICE_FCST!$B$4:$B$22,0),MATCH(REC_SALES_FCST!MH$4,REC_PRICE_FCST!$B$4:$AF$4,0))</f>
        <v>60.983823193812121</v>
      </c>
      <c r="MI92" s="45">
        <f>+INDEX(REC_PRICE_FCST!$B$4:$AF$22,MATCH(REC_SALES_FCST!$C92,REC_PRICE_FCST!$B$4:$B$22,0),MATCH(REC_SALES_FCST!MI$4,REC_PRICE_FCST!$B$4:$AF$4,0))</f>
        <v>60.983823193812121</v>
      </c>
      <c r="MJ92" s="45">
        <f>+INDEX(REC_PRICE_FCST!$B$4:$AF$22,MATCH(REC_SALES_FCST!$C92,REC_PRICE_FCST!$B$4:$B$22,0),MATCH(REC_SALES_FCST!MJ$4,REC_PRICE_FCST!$B$4:$AF$4,0))</f>
        <v>60.983823193812121</v>
      </c>
      <c r="MK92" s="45">
        <f>+INDEX(REC_PRICE_FCST!$B$4:$AF$22,MATCH(REC_SALES_FCST!$C92,REC_PRICE_FCST!$B$4:$B$22,0),MATCH(REC_SALES_FCST!MK$4,REC_PRICE_FCST!$B$4:$AF$4,0))</f>
        <v>60.983823193812121</v>
      </c>
      <c r="ML92" s="45">
        <f>+INDEX(REC_PRICE_FCST!$B$4:$AF$22,MATCH(REC_SALES_FCST!$C92,REC_PRICE_FCST!$B$4:$B$22,0),MATCH(REC_SALES_FCST!ML$4,REC_PRICE_FCST!$B$4:$AF$4,0))</f>
        <v>60.983823193812121</v>
      </c>
      <c r="MM92" s="45">
        <f>+INDEX(REC_PRICE_FCST!$B$4:$AF$22,MATCH(REC_SALES_FCST!$C92,REC_PRICE_FCST!$B$4:$B$22,0),MATCH(REC_SALES_FCST!MM$4,REC_PRICE_FCST!$B$4:$AF$4,0))</f>
        <v>60.983823193812121</v>
      </c>
      <c r="MN92" s="45">
        <f>+INDEX(REC_PRICE_FCST!$B$4:$AF$22,MATCH(REC_SALES_FCST!$C92,REC_PRICE_FCST!$B$4:$B$22,0),MATCH(REC_SALES_FCST!MN$4,REC_PRICE_FCST!$B$4:$AF$4,0))</f>
        <v>62.813337889626489</v>
      </c>
      <c r="MO92" s="45">
        <f>+INDEX(REC_PRICE_FCST!$B$4:$AF$22,MATCH(REC_SALES_FCST!$C92,REC_PRICE_FCST!$B$4:$B$22,0),MATCH(REC_SALES_FCST!MO$4,REC_PRICE_FCST!$B$4:$AF$4,0))</f>
        <v>62.813337889626489</v>
      </c>
      <c r="MP92" s="45">
        <f>+INDEX(REC_PRICE_FCST!$B$4:$AF$22,MATCH(REC_SALES_FCST!$C92,REC_PRICE_FCST!$B$4:$B$22,0),MATCH(REC_SALES_FCST!MP$4,REC_PRICE_FCST!$B$4:$AF$4,0))</f>
        <v>62.813337889626489</v>
      </c>
      <c r="MQ92" s="45">
        <f>+INDEX(REC_PRICE_FCST!$B$4:$AF$22,MATCH(REC_SALES_FCST!$C92,REC_PRICE_FCST!$B$4:$B$22,0),MATCH(REC_SALES_FCST!MQ$4,REC_PRICE_FCST!$B$4:$AF$4,0))</f>
        <v>62.813337889626489</v>
      </c>
      <c r="MR92" s="45">
        <f>+INDEX(REC_PRICE_FCST!$B$4:$AF$22,MATCH(REC_SALES_FCST!$C92,REC_PRICE_FCST!$B$4:$B$22,0),MATCH(REC_SALES_FCST!MR$4,REC_PRICE_FCST!$B$4:$AF$4,0))</f>
        <v>62.813337889626489</v>
      </c>
      <c r="MS92" s="45">
        <f>+INDEX(REC_PRICE_FCST!$B$4:$AF$22,MATCH(REC_SALES_FCST!$C92,REC_PRICE_FCST!$B$4:$B$22,0),MATCH(REC_SALES_FCST!MS$4,REC_PRICE_FCST!$B$4:$AF$4,0))</f>
        <v>62.813337889626489</v>
      </c>
      <c r="MT92" s="45">
        <f>+INDEX(REC_PRICE_FCST!$B$4:$AF$22,MATCH(REC_SALES_FCST!$C92,REC_PRICE_FCST!$B$4:$B$22,0),MATCH(REC_SALES_FCST!MT$4,REC_PRICE_FCST!$B$4:$AF$4,0))</f>
        <v>62.813337889626489</v>
      </c>
      <c r="MU92" s="45">
        <f>+INDEX(REC_PRICE_FCST!$B$4:$AF$22,MATCH(REC_SALES_FCST!$C92,REC_PRICE_FCST!$B$4:$B$22,0),MATCH(REC_SALES_FCST!MU$4,REC_PRICE_FCST!$B$4:$AF$4,0))</f>
        <v>62.813337889626489</v>
      </c>
      <c r="MV92" s="45">
        <f>+INDEX(REC_PRICE_FCST!$B$4:$AF$22,MATCH(REC_SALES_FCST!$C92,REC_PRICE_FCST!$B$4:$B$22,0),MATCH(REC_SALES_FCST!MV$4,REC_PRICE_FCST!$B$4:$AF$4,0))</f>
        <v>62.813337889626489</v>
      </c>
      <c r="MW92" s="45">
        <f>+INDEX(REC_PRICE_FCST!$B$4:$AF$22,MATCH(REC_SALES_FCST!$C92,REC_PRICE_FCST!$B$4:$B$22,0),MATCH(REC_SALES_FCST!MW$4,REC_PRICE_FCST!$B$4:$AF$4,0))</f>
        <v>62.813337889626489</v>
      </c>
      <c r="MX92" s="45">
        <f>+INDEX(REC_PRICE_FCST!$B$4:$AF$22,MATCH(REC_SALES_FCST!$C92,REC_PRICE_FCST!$B$4:$B$22,0),MATCH(REC_SALES_FCST!MX$4,REC_PRICE_FCST!$B$4:$AF$4,0))</f>
        <v>62.813337889626489</v>
      </c>
      <c r="MY92" s="45">
        <f>+INDEX(REC_PRICE_FCST!$B$4:$AF$22,MATCH(REC_SALES_FCST!$C92,REC_PRICE_FCST!$B$4:$B$22,0),MATCH(REC_SALES_FCST!MY$4,REC_PRICE_FCST!$B$4:$AF$4,0))</f>
        <v>62.813337889626489</v>
      </c>
    </row>
    <row r="93" spans="1:364" x14ac:dyDescent="0.25">
      <c r="A93" s="175"/>
      <c r="B93" s="70" t="s">
        <v>228</v>
      </c>
      <c r="C93" s="4" t="s">
        <v>90</v>
      </c>
      <c r="D93" s="45">
        <f>+INDEX(REC_PRICE_FCST!$B$4:$V$22,MATCH(REC_SALES_FCST!$C93,REC_PRICE_FCST!$B$4:$B$22,0),MATCH(REC_SALES_FCST!D$4,REC_PRICE_FCST!$B$4:$V$4,0))</f>
        <v>25</v>
      </c>
      <c r="E93" s="45">
        <f>+INDEX(REC_PRICE_FCST!$B$4:$V$22,MATCH(REC_SALES_FCST!$C93,REC_PRICE_FCST!$B$4:$B$22,0),MATCH(REC_SALES_FCST!E$4,REC_PRICE_FCST!$B$4:$V$4,0))</f>
        <v>25</v>
      </c>
      <c r="F93" s="45">
        <f>+INDEX(REC_PRICE_FCST!$B$4:$V$22,MATCH(REC_SALES_FCST!$C93,REC_PRICE_FCST!$B$4:$B$22,0),MATCH(REC_SALES_FCST!F$4,REC_PRICE_FCST!$B$4:$V$4,0))</f>
        <v>25</v>
      </c>
      <c r="G93" s="45">
        <f>+INDEX(REC_PRICE_FCST!$B$4:$V$22,MATCH(REC_SALES_FCST!$C93,REC_PRICE_FCST!$B$4:$B$22,0),MATCH(REC_SALES_FCST!G$4,REC_PRICE_FCST!$B$4:$V$4,0))</f>
        <v>25</v>
      </c>
      <c r="H93" s="45">
        <f>+INDEX(REC_PRICE_FCST!$B$4:$V$22,MATCH(REC_SALES_FCST!$C93,REC_PRICE_FCST!$B$4:$B$22,0),MATCH(REC_SALES_FCST!H$4,REC_PRICE_FCST!$B$4:$V$4,0))</f>
        <v>25</v>
      </c>
      <c r="I93" s="45">
        <f>+INDEX(REC_PRICE_FCST!$B$4:$V$22,MATCH(REC_SALES_FCST!$C93,REC_PRICE_FCST!$B$4:$B$22,0),MATCH(REC_SALES_FCST!I$4,REC_PRICE_FCST!$B$4:$V$4,0))</f>
        <v>25</v>
      </c>
      <c r="J93" s="45">
        <f>+INDEX(REC_PRICE_FCST!$B$4:$V$22,MATCH(REC_SALES_FCST!$C93,REC_PRICE_FCST!$B$4:$B$22,0),MATCH(REC_SALES_FCST!J$4,REC_PRICE_FCST!$B$4:$V$4,0))</f>
        <v>25</v>
      </c>
      <c r="K93" s="45">
        <f>+INDEX(REC_PRICE_FCST!$B$4:$V$22,MATCH(REC_SALES_FCST!$C93,REC_PRICE_FCST!$B$4:$B$22,0),MATCH(REC_SALES_FCST!K$4,REC_PRICE_FCST!$B$4:$V$4,0))</f>
        <v>25</v>
      </c>
      <c r="L93" s="45">
        <f>+INDEX(REC_PRICE_FCST!$B$4:$V$22,MATCH(REC_SALES_FCST!$C93,REC_PRICE_FCST!$B$4:$B$22,0),MATCH(REC_SALES_FCST!L$4,REC_PRICE_FCST!$B$4:$V$4,0))</f>
        <v>25</v>
      </c>
      <c r="M93" s="45">
        <f>+INDEX(REC_PRICE_FCST!$B$4:$V$22,MATCH(REC_SALES_FCST!$C93,REC_PRICE_FCST!$B$4:$B$22,0),MATCH(REC_SALES_FCST!M$4,REC_PRICE_FCST!$B$4:$V$4,0))</f>
        <v>25</v>
      </c>
      <c r="N93" s="45">
        <f>+INDEX(REC_PRICE_FCST!$B$4:$V$22,MATCH(REC_SALES_FCST!$C93,REC_PRICE_FCST!$B$4:$B$22,0),MATCH(REC_SALES_FCST!N$4,REC_PRICE_FCST!$B$4:$V$4,0))</f>
        <v>25</v>
      </c>
      <c r="O93" s="45">
        <f>+INDEX(REC_PRICE_FCST!$B$4:$V$22,MATCH(REC_SALES_FCST!$C93,REC_PRICE_FCST!$B$4:$B$22,0),MATCH(REC_SALES_FCST!O$4,REC_PRICE_FCST!$B$4:$V$4,0))</f>
        <v>25</v>
      </c>
      <c r="P93" s="45">
        <f>+INDEX(REC_PRICE_FCST!$B$4:$AF$22,MATCH(REC_SALES_FCST!$C93,REC_PRICE_FCST!$B$4:$B$22,0),MATCH(REC_SALES_FCST!P$4,REC_PRICE_FCST!$B$4:$AF$4,0))</f>
        <v>22.5</v>
      </c>
      <c r="Q93" s="45">
        <f>+INDEX(REC_PRICE_FCST!$B$4:$AF$22,MATCH(REC_SALES_FCST!$C93,REC_PRICE_FCST!$B$4:$B$22,0),MATCH(REC_SALES_FCST!Q$4,REC_PRICE_FCST!$B$4:$AF$4,0))</f>
        <v>22.5</v>
      </c>
      <c r="R93" s="45">
        <f>+INDEX(REC_PRICE_FCST!$B$4:$AF$22,MATCH(REC_SALES_FCST!$C93,REC_PRICE_FCST!$B$4:$B$22,0),MATCH(REC_SALES_FCST!R$4,REC_PRICE_FCST!$B$4:$AF$4,0))</f>
        <v>22.5</v>
      </c>
      <c r="S93" s="45">
        <f>+INDEX(REC_PRICE_FCST!$B$4:$AF$22,MATCH(REC_SALES_FCST!$C93,REC_PRICE_FCST!$B$4:$B$22,0),MATCH(REC_SALES_FCST!S$4,REC_PRICE_FCST!$B$4:$AF$4,0))</f>
        <v>22.5</v>
      </c>
      <c r="T93" s="45">
        <f>+INDEX(REC_PRICE_FCST!$B$4:$AF$22,MATCH(REC_SALES_FCST!$C93,REC_PRICE_FCST!$B$4:$B$22,0),MATCH(REC_SALES_FCST!T$4,REC_PRICE_FCST!$B$4:$AF$4,0))</f>
        <v>22.5</v>
      </c>
      <c r="U93" s="45">
        <f>+INDEX(REC_PRICE_FCST!$B$4:$AF$22,MATCH(REC_SALES_FCST!$C93,REC_PRICE_FCST!$B$4:$B$22,0),MATCH(REC_SALES_FCST!U$4,REC_PRICE_FCST!$B$4:$AF$4,0))</f>
        <v>22.5</v>
      </c>
      <c r="V93" s="45">
        <f>+INDEX(REC_PRICE_FCST!$B$4:$AF$22,MATCH(REC_SALES_FCST!$C93,REC_PRICE_FCST!$B$4:$B$22,0),MATCH(REC_SALES_FCST!V$4,REC_PRICE_FCST!$B$4:$AF$4,0))</f>
        <v>22.5</v>
      </c>
      <c r="W93" s="45">
        <f>+INDEX(REC_PRICE_FCST!$B$4:$AF$22,MATCH(REC_SALES_FCST!$C93,REC_PRICE_FCST!$B$4:$B$22,0),MATCH(REC_SALES_FCST!W$4,REC_PRICE_FCST!$B$4:$AF$4,0))</f>
        <v>22.5</v>
      </c>
      <c r="X93" s="45">
        <f>+INDEX(REC_PRICE_FCST!$B$4:$AF$22,MATCH(REC_SALES_FCST!$C93,REC_PRICE_FCST!$B$4:$B$22,0),MATCH(REC_SALES_FCST!X$4,REC_PRICE_FCST!$B$4:$AF$4,0))</f>
        <v>22.5</v>
      </c>
      <c r="Y93" s="45">
        <f>+INDEX(REC_PRICE_FCST!$B$4:$AF$22,MATCH(REC_SALES_FCST!$C93,REC_PRICE_FCST!$B$4:$B$22,0),MATCH(REC_SALES_FCST!Y$4,REC_PRICE_FCST!$B$4:$AF$4,0))</f>
        <v>22.5</v>
      </c>
      <c r="Z93" s="45">
        <f>+INDEX(REC_PRICE_FCST!$B$4:$AF$22,MATCH(REC_SALES_FCST!$C93,REC_PRICE_FCST!$B$4:$B$22,0),MATCH(REC_SALES_FCST!Z$4,REC_PRICE_FCST!$B$4:$AF$4,0))</f>
        <v>22.5</v>
      </c>
      <c r="AA93" s="45">
        <f>+INDEX(REC_PRICE_FCST!$B$4:$AF$22,MATCH(REC_SALES_FCST!$C93,REC_PRICE_FCST!$B$4:$B$22,0),MATCH(REC_SALES_FCST!AA$4,REC_PRICE_FCST!$B$4:$AF$4,0))</f>
        <v>22.5</v>
      </c>
      <c r="AB93" s="45">
        <f>+INDEX(REC_PRICE_FCST!$B$4:$AF$22,MATCH(REC_SALES_FCST!$C93,REC_PRICE_FCST!$B$4:$B$22,0),MATCH(REC_SALES_FCST!AB$4,REC_PRICE_FCST!$B$4:$AF$4,0))</f>
        <v>20</v>
      </c>
      <c r="AC93" s="45">
        <f>+INDEX(REC_PRICE_FCST!$B$4:$AF$22,MATCH(REC_SALES_FCST!$C93,REC_PRICE_FCST!$B$4:$B$22,0),MATCH(REC_SALES_FCST!AC$4,REC_PRICE_FCST!$B$4:$AF$4,0))</f>
        <v>20</v>
      </c>
      <c r="AD93" s="45">
        <f>+INDEX(REC_PRICE_FCST!$B$4:$AF$22,MATCH(REC_SALES_FCST!$C93,REC_PRICE_FCST!$B$4:$B$22,0),MATCH(REC_SALES_FCST!AD$4,REC_PRICE_FCST!$B$4:$AF$4,0))</f>
        <v>20</v>
      </c>
      <c r="AE93" s="45">
        <f>+INDEX(REC_PRICE_FCST!$B$4:$AF$22,MATCH(REC_SALES_FCST!$C93,REC_PRICE_FCST!$B$4:$B$22,0),MATCH(REC_SALES_FCST!AE$4,REC_PRICE_FCST!$B$4:$AF$4,0))</f>
        <v>20</v>
      </c>
      <c r="AF93" s="45">
        <f>+INDEX(REC_PRICE_FCST!$B$4:$AF$22,MATCH(REC_SALES_FCST!$C93,REC_PRICE_FCST!$B$4:$B$22,0),MATCH(REC_SALES_FCST!AF$4,REC_PRICE_FCST!$B$4:$AF$4,0))</f>
        <v>20</v>
      </c>
      <c r="AG93" s="45">
        <f>+INDEX(REC_PRICE_FCST!$B$4:$AF$22,MATCH(REC_SALES_FCST!$C93,REC_PRICE_FCST!$B$4:$B$22,0),MATCH(REC_SALES_FCST!AG$4,REC_PRICE_FCST!$B$4:$AF$4,0))</f>
        <v>20</v>
      </c>
      <c r="AH93" s="45">
        <f>+INDEX(REC_PRICE_FCST!$B$4:$AF$22,MATCH(REC_SALES_FCST!$C93,REC_PRICE_FCST!$B$4:$B$22,0),MATCH(REC_SALES_FCST!AH$4,REC_PRICE_FCST!$B$4:$AF$4,0))</f>
        <v>20</v>
      </c>
      <c r="AI93" s="45">
        <f>+INDEX(REC_PRICE_FCST!$B$4:$AF$22,MATCH(REC_SALES_FCST!$C93,REC_PRICE_FCST!$B$4:$B$22,0),MATCH(REC_SALES_FCST!AI$4,REC_PRICE_FCST!$B$4:$AF$4,0))</f>
        <v>20</v>
      </c>
      <c r="AJ93" s="45">
        <f>+INDEX(REC_PRICE_FCST!$B$4:$AF$22,MATCH(REC_SALES_FCST!$C93,REC_PRICE_FCST!$B$4:$B$22,0),MATCH(REC_SALES_FCST!AJ$4,REC_PRICE_FCST!$B$4:$AF$4,0))</f>
        <v>20</v>
      </c>
      <c r="AK93" s="45">
        <f>+INDEX(REC_PRICE_FCST!$B$4:$AF$22,MATCH(REC_SALES_FCST!$C93,REC_PRICE_FCST!$B$4:$B$22,0),MATCH(REC_SALES_FCST!AK$4,REC_PRICE_FCST!$B$4:$AF$4,0))</f>
        <v>20</v>
      </c>
      <c r="AL93" s="45">
        <f>+INDEX(REC_PRICE_FCST!$B$4:$AF$22,MATCH(REC_SALES_FCST!$C93,REC_PRICE_FCST!$B$4:$B$22,0),MATCH(REC_SALES_FCST!AL$4,REC_PRICE_FCST!$B$4:$AF$4,0))</f>
        <v>20</v>
      </c>
      <c r="AM93" s="45">
        <f>+INDEX(REC_PRICE_FCST!$B$4:$AF$22,MATCH(REC_SALES_FCST!$C93,REC_PRICE_FCST!$B$4:$B$22,0),MATCH(REC_SALES_FCST!AM$4,REC_PRICE_FCST!$B$4:$AF$4,0))</f>
        <v>20</v>
      </c>
      <c r="AN93" s="45">
        <f>+INDEX(REC_PRICE_FCST!$B$4:$AF$22,MATCH(REC_SALES_FCST!$C93,REC_PRICE_FCST!$B$4:$B$22,0),MATCH(REC_SALES_FCST!AN$4,REC_PRICE_FCST!$B$4:$AF$4,0))</f>
        <v>17.5</v>
      </c>
      <c r="AO93" s="45">
        <f>+INDEX(REC_PRICE_FCST!$B$4:$AF$22,MATCH(REC_SALES_FCST!$C93,REC_PRICE_FCST!$B$4:$B$22,0),MATCH(REC_SALES_FCST!AO$4,REC_PRICE_FCST!$B$4:$AF$4,0))</f>
        <v>17.5</v>
      </c>
      <c r="AP93" s="45">
        <f>+INDEX(REC_PRICE_FCST!$B$4:$AF$22,MATCH(REC_SALES_FCST!$C93,REC_PRICE_FCST!$B$4:$B$22,0),MATCH(REC_SALES_FCST!AP$4,REC_PRICE_FCST!$B$4:$AF$4,0))</f>
        <v>17.5</v>
      </c>
      <c r="AQ93" s="45">
        <f>+INDEX(REC_PRICE_FCST!$B$4:$AF$22,MATCH(REC_SALES_FCST!$C93,REC_PRICE_FCST!$B$4:$B$22,0),MATCH(REC_SALES_FCST!AQ$4,REC_PRICE_FCST!$B$4:$AF$4,0))</f>
        <v>17.5</v>
      </c>
      <c r="AR93" s="45">
        <f>+INDEX(REC_PRICE_FCST!$B$4:$AF$22,MATCH(REC_SALES_FCST!$C93,REC_PRICE_FCST!$B$4:$B$22,0),MATCH(REC_SALES_FCST!AR$4,REC_PRICE_FCST!$B$4:$AF$4,0))</f>
        <v>17.5</v>
      </c>
      <c r="AS93" s="45">
        <f>+INDEX(REC_PRICE_FCST!$B$4:$AF$22,MATCH(REC_SALES_FCST!$C93,REC_PRICE_FCST!$B$4:$B$22,0),MATCH(REC_SALES_FCST!AS$4,REC_PRICE_FCST!$B$4:$AF$4,0))</f>
        <v>17.5</v>
      </c>
      <c r="AT93" s="45">
        <f>+INDEX(REC_PRICE_FCST!$B$4:$AF$22,MATCH(REC_SALES_FCST!$C93,REC_PRICE_FCST!$B$4:$B$22,0),MATCH(REC_SALES_FCST!AT$4,REC_PRICE_FCST!$B$4:$AF$4,0))</f>
        <v>17.5</v>
      </c>
      <c r="AU93" s="45">
        <f>+INDEX(REC_PRICE_FCST!$B$4:$AF$22,MATCH(REC_SALES_FCST!$C93,REC_PRICE_FCST!$B$4:$B$22,0),MATCH(REC_SALES_FCST!AU$4,REC_PRICE_FCST!$B$4:$AF$4,0))</f>
        <v>17.5</v>
      </c>
      <c r="AV93" s="45">
        <f>+INDEX(REC_PRICE_FCST!$B$4:$AF$22,MATCH(REC_SALES_FCST!$C93,REC_PRICE_FCST!$B$4:$B$22,0),MATCH(REC_SALES_FCST!AV$4,REC_PRICE_FCST!$B$4:$AF$4,0))</f>
        <v>17.5</v>
      </c>
      <c r="AW93" s="45">
        <f>+INDEX(REC_PRICE_FCST!$B$4:$AF$22,MATCH(REC_SALES_FCST!$C93,REC_PRICE_FCST!$B$4:$B$22,0),MATCH(REC_SALES_FCST!AW$4,REC_PRICE_FCST!$B$4:$AF$4,0))</f>
        <v>17.5</v>
      </c>
      <c r="AX93" s="45">
        <f>+INDEX(REC_PRICE_FCST!$B$4:$AF$22,MATCH(REC_SALES_FCST!$C93,REC_PRICE_FCST!$B$4:$B$22,0),MATCH(REC_SALES_FCST!AX$4,REC_PRICE_FCST!$B$4:$AF$4,0))</f>
        <v>17.5</v>
      </c>
      <c r="AY93" s="45">
        <f>+INDEX(REC_PRICE_FCST!$B$4:$AF$22,MATCH(REC_SALES_FCST!$C93,REC_PRICE_FCST!$B$4:$B$22,0),MATCH(REC_SALES_FCST!AY$4,REC_PRICE_FCST!$B$4:$AF$4,0))</f>
        <v>17.5</v>
      </c>
      <c r="AZ93" s="45">
        <f>+INDEX(REC_PRICE_FCST!$B$4:$AF$22,MATCH(REC_SALES_FCST!$C93,REC_PRICE_FCST!$B$4:$B$22,0),MATCH(REC_SALES_FCST!AZ$4,REC_PRICE_FCST!$B$4:$AF$4,0))</f>
        <v>15</v>
      </c>
      <c r="BA93" s="45">
        <f>+INDEX(REC_PRICE_FCST!$B$4:$AF$22,MATCH(REC_SALES_FCST!$C93,REC_PRICE_FCST!$B$4:$B$22,0),MATCH(REC_SALES_FCST!BA$4,REC_PRICE_FCST!$B$4:$AF$4,0))</f>
        <v>15</v>
      </c>
      <c r="BB93" s="45">
        <f>+INDEX(REC_PRICE_FCST!$B$4:$AF$22,MATCH(REC_SALES_FCST!$C93,REC_PRICE_FCST!$B$4:$B$22,0),MATCH(REC_SALES_FCST!BB$4,REC_PRICE_FCST!$B$4:$AF$4,0))</f>
        <v>15</v>
      </c>
      <c r="BC93" s="45">
        <f>+INDEX(REC_PRICE_FCST!$B$4:$AF$22,MATCH(REC_SALES_FCST!$C93,REC_PRICE_FCST!$B$4:$B$22,0),MATCH(REC_SALES_FCST!BC$4,REC_PRICE_FCST!$B$4:$AF$4,0))</f>
        <v>15</v>
      </c>
      <c r="BD93" s="45">
        <f>+INDEX(REC_PRICE_FCST!$B$4:$AF$22,MATCH(REC_SALES_FCST!$C93,REC_PRICE_FCST!$B$4:$B$22,0),MATCH(REC_SALES_FCST!BD$4,REC_PRICE_FCST!$B$4:$AF$4,0))</f>
        <v>15</v>
      </c>
      <c r="BE93" s="45">
        <f>+INDEX(REC_PRICE_FCST!$B$4:$AF$22,MATCH(REC_SALES_FCST!$C93,REC_PRICE_FCST!$B$4:$B$22,0),MATCH(REC_SALES_FCST!BE$4,REC_PRICE_FCST!$B$4:$AF$4,0))</f>
        <v>15</v>
      </c>
      <c r="BF93" s="45">
        <f>+INDEX(REC_PRICE_FCST!$B$4:$AF$22,MATCH(REC_SALES_FCST!$C93,REC_PRICE_FCST!$B$4:$B$22,0),MATCH(REC_SALES_FCST!BF$4,REC_PRICE_FCST!$B$4:$AF$4,0))</f>
        <v>15</v>
      </c>
      <c r="BG93" s="45">
        <f>+INDEX(REC_PRICE_FCST!$B$4:$AF$22,MATCH(REC_SALES_FCST!$C93,REC_PRICE_FCST!$B$4:$B$22,0),MATCH(REC_SALES_FCST!BG$4,REC_PRICE_FCST!$B$4:$AF$4,0))</f>
        <v>15</v>
      </c>
      <c r="BH93" s="45">
        <f>+INDEX(REC_PRICE_FCST!$B$4:$AF$22,MATCH(REC_SALES_FCST!$C93,REC_PRICE_FCST!$B$4:$B$22,0),MATCH(REC_SALES_FCST!BH$4,REC_PRICE_FCST!$B$4:$AF$4,0))</f>
        <v>15</v>
      </c>
      <c r="BI93" s="45">
        <f>+INDEX(REC_PRICE_FCST!$B$4:$AF$22,MATCH(REC_SALES_FCST!$C93,REC_PRICE_FCST!$B$4:$B$22,0),MATCH(REC_SALES_FCST!BI$4,REC_PRICE_FCST!$B$4:$AF$4,0))</f>
        <v>15</v>
      </c>
      <c r="BJ93" s="45">
        <f>+INDEX(REC_PRICE_FCST!$B$4:$AF$22,MATCH(REC_SALES_FCST!$C93,REC_PRICE_FCST!$B$4:$B$22,0),MATCH(REC_SALES_FCST!BJ$4,REC_PRICE_FCST!$B$4:$AF$4,0))</f>
        <v>15</v>
      </c>
      <c r="BK93" s="45">
        <f>+INDEX(REC_PRICE_FCST!$B$4:$AF$22,MATCH(REC_SALES_FCST!$C93,REC_PRICE_FCST!$B$4:$B$22,0),MATCH(REC_SALES_FCST!BK$4,REC_PRICE_FCST!$B$4:$AF$4,0))</f>
        <v>15</v>
      </c>
      <c r="BL93" s="45">
        <f>+INDEX(REC_PRICE_FCST!$B$4:$AF$22,MATCH(REC_SALES_FCST!$C93,REC_PRICE_FCST!$B$4:$B$22,0),MATCH(REC_SALES_FCST!BL$4,REC_PRICE_FCST!$B$4:$AF$4,0))</f>
        <v>15.450000000000001</v>
      </c>
      <c r="BM93" s="45">
        <f>+INDEX(REC_PRICE_FCST!$B$4:$AF$22,MATCH(REC_SALES_FCST!$C93,REC_PRICE_FCST!$B$4:$B$22,0),MATCH(REC_SALES_FCST!BM$4,REC_PRICE_FCST!$B$4:$AF$4,0))</f>
        <v>15.450000000000001</v>
      </c>
      <c r="BN93" s="45">
        <f>+INDEX(REC_PRICE_FCST!$B$4:$AF$22,MATCH(REC_SALES_FCST!$C93,REC_PRICE_FCST!$B$4:$B$22,0),MATCH(REC_SALES_FCST!BN$4,REC_PRICE_FCST!$B$4:$AF$4,0))</f>
        <v>15.450000000000001</v>
      </c>
      <c r="BO93" s="45">
        <f>+INDEX(REC_PRICE_FCST!$B$4:$AF$22,MATCH(REC_SALES_FCST!$C93,REC_PRICE_FCST!$B$4:$B$22,0),MATCH(REC_SALES_FCST!BO$4,REC_PRICE_FCST!$B$4:$AF$4,0))</f>
        <v>15.450000000000001</v>
      </c>
      <c r="BP93" s="45">
        <f>+INDEX(REC_PRICE_FCST!$B$4:$AF$22,MATCH(REC_SALES_FCST!$C93,REC_PRICE_FCST!$B$4:$B$22,0),MATCH(REC_SALES_FCST!BP$4,REC_PRICE_FCST!$B$4:$AF$4,0))</f>
        <v>15.450000000000001</v>
      </c>
      <c r="BQ93" s="45">
        <f>+INDEX(REC_PRICE_FCST!$B$4:$AF$22,MATCH(REC_SALES_FCST!$C93,REC_PRICE_FCST!$B$4:$B$22,0),MATCH(REC_SALES_FCST!BQ$4,REC_PRICE_FCST!$B$4:$AF$4,0))</f>
        <v>15.450000000000001</v>
      </c>
      <c r="BR93" s="45">
        <f>+INDEX(REC_PRICE_FCST!$B$4:$AF$22,MATCH(REC_SALES_FCST!$C93,REC_PRICE_FCST!$B$4:$B$22,0),MATCH(REC_SALES_FCST!BR$4,REC_PRICE_FCST!$B$4:$AF$4,0))</f>
        <v>15.450000000000001</v>
      </c>
      <c r="BS93" s="45">
        <f>+INDEX(REC_PRICE_FCST!$B$4:$AF$22,MATCH(REC_SALES_FCST!$C93,REC_PRICE_FCST!$B$4:$B$22,0),MATCH(REC_SALES_FCST!BS$4,REC_PRICE_FCST!$B$4:$AF$4,0))</f>
        <v>15.450000000000001</v>
      </c>
      <c r="BT93" s="45">
        <f>+INDEX(REC_PRICE_FCST!$B$4:$AF$22,MATCH(REC_SALES_FCST!$C93,REC_PRICE_FCST!$B$4:$B$22,0),MATCH(REC_SALES_FCST!BT$4,REC_PRICE_FCST!$B$4:$AF$4,0))</f>
        <v>15.450000000000001</v>
      </c>
      <c r="BU93" s="45">
        <f>+INDEX(REC_PRICE_FCST!$B$4:$AF$22,MATCH(REC_SALES_FCST!$C93,REC_PRICE_FCST!$B$4:$B$22,0),MATCH(REC_SALES_FCST!BU$4,REC_PRICE_FCST!$B$4:$AF$4,0))</f>
        <v>15.450000000000001</v>
      </c>
      <c r="BV93" s="45">
        <f>+INDEX(REC_PRICE_FCST!$B$4:$AF$22,MATCH(REC_SALES_FCST!$C93,REC_PRICE_FCST!$B$4:$B$22,0),MATCH(REC_SALES_FCST!BV$4,REC_PRICE_FCST!$B$4:$AF$4,0))</f>
        <v>15.450000000000001</v>
      </c>
      <c r="BW93" s="45">
        <f>+INDEX(REC_PRICE_FCST!$B$4:$AF$22,MATCH(REC_SALES_FCST!$C93,REC_PRICE_FCST!$B$4:$B$22,0),MATCH(REC_SALES_FCST!BW$4,REC_PRICE_FCST!$B$4:$AF$4,0))</f>
        <v>15.450000000000001</v>
      </c>
      <c r="BX93" s="45">
        <f>+INDEX(REC_PRICE_FCST!$B$4:$AF$22,MATCH(REC_SALES_FCST!$C93,REC_PRICE_FCST!$B$4:$B$22,0),MATCH(REC_SALES_FCST!BX$4,REC_PRICE_FCST!$B$4:$AF$4,0))</f>
        <v>15.913500000000001</v>
      </c>
      <c r="BY93" s="45">
        <f>+INDEX(REC_PRICE_FCST!$B$4:$AF$22,MATCH(REC_SALES_FCST!$C93,REC_PRICE_FCST!$B$4:$B$22,0),MATCH(REC_SALES_FCST!BY$4,REC_PRICE_FCST!$B$4:$AF$4,0))</f>
        <v>15.913500000000001</v>
      </c>
      <c r="BZ93" s="45">
        <f>+INDEX(REC_PRICE_FCST!$B$4:$AF$22,MATCH(REC_SALES_FCST!$C93,REC_PRICE_FCST!$B$4:$B$22,0),MATCH(REC_SALES_FCST!BZ$4,REC_PRICE_FCST!$B$4:$AF$4,0))</f>
        <v>15.913500000000001</v>
      </c>
      <c r="CA93" s="45">
        <f>+INDEX(REC_PRICE_FCST!$B$4:$AF$22,MATCH(REC_SALES_FCST!$C93,REC_PRICE_FCST!$B$4:$B$22,0),MATCH(REC_SALES_FCST!CA$4,REC_PRICE_FCST!$B$4:$AF$4,0))</f>
        <v>15.913500000000001</v>
      </c>
      <c r="CB93" s="45">
        <f>+INDEX(REC_PRICE_FCST!$B$4:$AF$22,MATCH(REC_SALES_FCST!$C93,REC_PRICE_FCST!$B$4:$B$22,0),MATCH(REC_SALES_FCST!CB$4,REC_PRICE_FCST!$B$4:$AF$4,0))</f>
        <v>15.913500000000001</v>
      </c>
      <c r="CC93" s="45">
        <f>+INDEX(REC_PRICE_FCST!$B$4:$AF$22,MATCH(REC_SALES_FCST!$C93,REC_PRICE_FCST!$B$4:$B$22,0),MATCH(REC_SALES_FCST!CC$4,REC_PRICE_FCST!$B$4:$AF$4,0))</f>
        <v>15.913500000000001</v>
      </c>
      <c r="CD93" s="45">
        <f>+INDEX(REC_PRICE_FCST!$B$4:$AF$22,MATCH(REC_SALES_FCST!$C93,REC_PRICE_FCST!$B$4:$B$22,0),MATCH(REC_SALES_FCST!CD$4,REC_PRICE_FCST!$B$4:$AF$4,0))</f>
        <v>15.913500000000001</v>
      </c>
      <c r="CE93" s="45">
        <f>+INDEX(REC_PRICE_FCST!$B$4:$AF$22,MATCH(REC_SALES_FCST!$C93,REC_PRICE_FCST!$B$4:$B$22,0),MATCH(REC_SALES_FCST!CE$4,REC_PRICE_FCST!$B$4:$AF$4,0))</f>
        <v>15.913500000000001</v>
      </c>
      <c r="CF93" s="45">
        <f>+INDEX(REC_PRICE_FCST!$B$4:$AF$22,MATCH(REC_SALES_FCST!$C93,REC_PRICE_FCST!$B$4:$B$22,0),MATCH(REC_SALES_FCST!CF$4,REC_PRICE_FCST!$B$4:$AF$4,0))</f>
        <v>15.913500000000001</v>
      </c>
      <c r="CG93" s="45">
        <f>+INDEX(REC_PRICE_FCST!$B$4:$AF$22,MATCH(REC_SALES_FCST!$C93,REC_PRICE_FCST!$B$4:$B$22,0),MATCH(REC_SALES_FCST!CG$4,REC_PRICE_FCST!$B$4:$AF$4,0))</f>
        <v>15.913500000000001</v>
      </c>
      <c r="CH93" s="45">
        <f>+INDEX(REC_PRICE_FCST!$B$4:$AF$22,MATCH(REC_SALES_FCST!$C93,REC_PRICE_FCST!$B$4:$B$22,0),MATCH(REC_SALES_FCST!CH$4,REC_PRICE_FCST!$B$4:$AF$4,0))</f>
        <v>15.913500000000001</v>
      </c>
      <c r="CI93" s="45">
        <f>+INDEX(REC_PRICE_FCST!$B$4:$AF$22,MATCH(REC_SALES_FCST!$C93,REC_PRICE_FCST!$B$4:$B$22,0),MATCH(REC_SALES_FCST!CI$4,REC_PRICE_FCST!$B$4:$AF$4,0))</f>
        <v>15.913500000000001</v>
      </c>
      <c r="CJ93" s="45">
        <f>+INDEX(REC_PRICE_FCST!$B$4:$AF$22,MATCH(REC_SALES_FCST!$C93,REC_PRICE_FCST!$B$4:$B$22,0),MATCH(REC_SALES_FCST!CJ$4,REC_PRICE_FCST!$B$4:$AF$4,0))</f>
        <v>16.390905</v>
      </c>
      <c r="CK93" s="45">
        <f>+INDEX(REC_PRICE_FCST!$B$4:$AF$22,MATCH(REC_SALES_FCST!$C93,REC_PRICE_FCST!$B$4:$B$22,0),MATCH(REC_SALES_FCST!CK$4,REC_PRICE_FCST!$B$4:$AF$4,0))</f>
        <v>16.390905</v>
      </c>
      <c r="CL93" s="45">
        <f>+INDEX(REC_PRICE_FCST!$B$4:$AF$22,MATCH(REC_SALES_FCST!$C93,REC_PRICE_FCST!$B$4:$B$22,0),MATCH(REC_SALES_FCST!CL$4,REC_PRICE_FCST!$B$4:$AF$4,0))</f>
        <v>16.390905</v>
      </c>
      <c r="CM93" s="45">
        <f>+INDEX(REC_PRICE_FCST!$B$4:$AF$22,MATCH(REC_SALES_FCST!$C93,REC_PRICE_FCST!$B$4:$B$22,0),MATCH(REC_SALES_FCST!CM$4,REC_PRICE_FCST!$B$4:$AF$4,0))</f>
        <v>16.390905</v>
      </c>
      <c r="CN93" s="45">
        <f>+INDEX(REC_PRICE_FCST!$B$4:$AF$22,MATCH(REC_SALES_FCST!$C93,REC_PRICE_FCST!$B$4:$B$22,0),MATCH(REC_SALES_FCST!CN$4,REC_PRICE_FCST!$B$4:$AF$4,0))</f>
        <v>16.390905</v>
      </c>
      <c r="CO93" s="45">
        <f>+INDEX(REC_PRICE_FCST!$B$4:$AF$22,MATCH(REC_SALES_FCST!$C93,REC_PRICE_FCST!$B$4:$B$22,0),MATCH(REC_SALES_FCST!CO$4,REC_PRICE_FCST!$B$4:$AF$4,0))</f>
        <v>16.390905</v>
      </c>
      <c r="CP93" s="45">
        <f>+INDEX(REC_PRICE_FCST!$B$4:$AF$22,MATCH(REC_SALES_FCST!$C93,REC_PRICE_FCST!$B$4:$B$22,0),MATCH(REC_SALES_FCST!CP$4,REC_PRICE_FCST!$B$4:$AF$4,0))</f>
        <v>16.390905</v>
      </c>
      <c r="CQ93" s="45">
        <f>+INDEX(REC_PRICE_FCST!$B$4:$AF$22,MATCH(REC_SALES_FCST!$C93,REC_PRICE_FCST!$B$4:$B$22,0),MATCH(REC_SALES_FCST!CQ$4,REC_PRICE_FCST!$B$4:$AF$4,0))</f>
        <v>16.390905</v>
      </c>
      <c r="CR93" s="45">
        <f>+INDEX(REC_PRICE_FCST!$B$4:$AF$22,MATCH(REC_SALES_FCST!$C93,REC_PRICE_FCST!$B$4:$B$22,0),MATCH(REC_SALES_FCST!CR$4,REC_PRICE_FCST!$B$4:$AF$4,0))</f>
        <v>16.390905</v>
      </c>
      <c r="CS93" s="45">
        <f>+INDEX(REC_PRICE_FCST!$B$4:$AF$22,MATCH(REC_SALES_FCST!$C93,REC_PRICE_FCST!$B$4:$B$22,0),MATCH(REC_SALES_FCST!CS$4,REC_PRICE_FCST!$B$4:$AF$4,0))</f>
        <v>16.390905</v>
      </c>
      <c r="CT93" s="45">
        <f>+INDEX(REC_PRICE_FCST!$B$4:$AF$22,MATCH(REC_SALES_FCST!$C93,REC_PRICE_FCST!$B$4:$B$22,0),MATCH(REC_SALES_FCST!CT$4,REC_PRICE_FCST!$B$4:$AF$4,0))</f>
        <v>16.390905</v>
      </c>
      <c r="CU93" s="45">
        <f>+INDEX(REC_PRICE_FCST!$B$4:$AF$22,MATCH(REC_SALES_FCST!$C93,REC_PRICE_FCST!$B$4:$B$22,0),MATCH(REC_SALES_FCST!CU$4,REC_PRICE_FCST!$B$4:$AF$4,0))</f>
        <v>16.390905</v>
      </c>
      <c r="CV93" s="45">
        <f>+INDEX(REC_PRICE_FCST!$B$4:$AF$22,MATCH(REC_SALES_FCST!$C93,REC_PRICE_FCST!$B$4:$B$22,0),MATCH(REC_SALES_FCST!CV$4,REC_PRICE_FCST!$B$4:$AF$4,0))</f>
        <v>16.882632149999999</v>
      </c>
      <c r="CW93" s="45">
        <f>+INDEX(REC_PRICE_FCST!$B$4:$AF$22,MATCH(REC_SALES_FCST!$C93,REC_PRICE_FCST!$B$4:$B$22,0),MATCH(REC_SALES_FCST!CW$4,REC_PRICE_FCST!$B$4:$AF$4,0))</f>
        <v>16.882632149999999</v>
      </c>
      <c r="CX93" s="45">
        <f>+INDEX(REC_PRICE_FCST!$B$4:$AF$22,MATCH(REC_SALES_FCST!$C93,REC_PRICE_FCST!$B$4:$B$22,0),MATCH(REC_SALES_FCST!CX$4,REC_PRICE_FCST!$B$4:$AF$4,0))</f>
        <v>16.882632149999999</v>
      </c>
      <c r="CY93" s="45">
        <f>+INDEX(REC_PRICE_FCST!$B$4:$AF$22,MATCH(REC_SALES_FCST!$C93,REC_PRICE_FCST!$B$4:$B$22,0),MATCH(REC_SALES_FCST!CY$4,REC_PRICE_FCST!$B$4:$AF$4,0))</f>
        <v>16.882632149999999</v>
      </c>
      <c r="CZ93" s="45">
        <f>+INDEX(REC_PRICE_FCST!$B$4:$AF$22,MATCH(REC_SALES_FCST!$C93,REC_PRICE_FCST!$B$4:$B$22,0),MATCH(REC_SALES_FCST!CZ$4,REC_PRICE_FCST!$B$4:$AF$4,0))</f>
        <v>16.882632149999999</v>
      </c>
      <c r="DA93" s="45">
        <f>+INDEX(REC_PRICE_FCST!$B$4:$AF$22,MATCH(REC_SALES_FCST!$C93,REC_PRICE_FCST!$B$4:$B$22,0),MATCH(REC_SALES_FCST!DA$4,REC_PRICE_FCST!$B$4:$AF$4,0))</f>
        <v>16.882632149999999</v>
      </c>
      <c r="DB93" s="45">
        <f>+INDEX(REC_PRICE_FCST!$B$4:$AF$22,MATCH(REC_SALES_FCST!$C93,REC_PRICE_FCST!$B$4:$B$22,0),MATCH(REC_SALES_FCST!DB$4,REC_PRICE_FCST!$B$4:$AF$4,0))</f>
        <v>16.882632149999999</v>
      </c>
      <c r="DC93" s="45">
        <f>+INDEX(REC_PRICE_FCST!$B$4:$AF$22,MATCH(REC_SALES_FCST!$C93,REC_PRICE_FCST!$B$4:$B$22,0),MATCH(REC_SALES_FCST!DC$4,REC_PRICE_FCST!$B$4:$AF$4,0))</f>
        <v>16.882632149999999</v>
      </c>
      <c r="DD93" s="45">
        <f>+INDEX(REC_PRICE_FCST!$B$4:$AF$22,MATCH(REC_SALES_FCST!$C93,REC_PRICE_FCST!$B$4:$B$22,0),MATCH(REC_SALES_FCST!DD$4,REC_PRICE_FCST!$B$4:$AF$4,0))</f>
        <v>16.882632149999999</v>
      </c>
      <c r="DE93" s="45">
        <f>+INDEX(REC_PRICE_FCST!$B$4:$AF$22,MATCH(REC_SALES_FCST!$C93,REC_PRICE_FCST!$B$4:$B$22,0),MATCH(REC_SALES_FCST!DE$4,REC_PRICE_FCST!$B$4:$AF$4,0))</f>
        <v>16.882632149999999</v>
      </c>
      <c r="DF93" s="45">
        <f>+INDEX(REC_PRICE_FCST!$B$4:$AF$22,MATCH(REC_SALES_FCST!$C93,REC_PRICE_FCST!$B$4:$B$22,0),MATCH(REC_SALES_FCST!DF$4,REC_PRICE_FCST!$B$4:$AF$4,0))</f>
        <v>16.882632149999999</v>
      </c>
      <c r="DG93" s="45">
        <f>+INDEX(REC_PRICE_FCST!$B$4:$AF$22,MATCH(REC_SALES_FCST!$C93,REC_PRICE_FCST!$B$4:$B$22,0),MATCH(REC_SALES_FCST!DG$4,REC_PRICE_FCST!$B$4:$AF$4,0))</f>
        <v>16.882632149999999</v>
      </c>
      <c r="DH93" s="45">
        <f>+INDEX(REC_PRICE_FCST!$B$4:$AF$22,MATCH(REC_SALES_FCST!$C93,REC_PRICE_FCST!$B$4:$B$22,0),MATCH(REC_SALES_FCST!DH$4,REC_PRICE_FCST!$B$4:$AF$4,0))</f>
        <v>17.3891111145</v>
      </c>
      <c r="DI93" s="45">
        <f>+INDEX(REC_PRICE_FCST!$B$4:$AF$22,MATCH(REC_SALES_FCST!$C93,REC_PRICE_FCST!$B$4:$B$22,0),MATCH(REC_SALES_FCST!DI$4,REC_PRICE_FCST!$B$4:$AF$4,0))</f>
        <v>17.3891111145</v>
      </c>
      <c r="DJ93" s="45">
        <f>+INDEX(REC_PRICE_FCST!$B$4:$AF$22,MATCH(REC_SALES_FCST!$C93,REC_PRICE_FCST!$B$4:$B$22,0),MATCH(REC_SALES_FCST!DJ$4,REC_PRICE_FCST!$B$4:$AF$4,0))</f>
        <v>17.3891111145</v>
      </c>
      <c r="DK93" s="45">
        <f>+INDEX(REC_PRICE_FCST!$B$4:$AF$22,MATCH(REC_SALES_FCST!$C93,REC_PRICE_FCST!$B$4:$B$22,0),MATCH(REC_SALES_FCST!DK$4,REC_PRICE_FCST!$B$4:$AF$4,0))</f>
        <v>17.3891111145</v>
      </c>
      <c r="DL93" s="45">
        <f>+INDEX(REC_PRICE_FCST!$B$4:$AF$22,MATCH(REC_SALES_FCST!$C93,REC_PRICE_FCST!$B$4:$B$22,0),MATCH(REC_SALES_FCST!DL$4,REC_PRICE_FCST!$B$4:$AF$4,0))</f>
        <v>17.3891111145</v>
      </c>
      <c r="DM93" s="45">
        <f>+INDEX(REC_PRICE_FCST!$B$4:$AF$22,MATCH(REC_SALES_FCST!$C93,REC_PRICE_FCST!$B$4:$B$22,0),MATCH(REC_SALES_FCST!DM$4,REC_PRICE_FCST!$B$4:$AF$4,0))</f>
        <v>17.3891111145</v>
      </c>
      <c r="DN93" s="45">
        <f>+INDEX(REC_PRICE_FCST!$B$4:$AF$22,MATCH(REC_SALES_FCST!$C93,REC_PRICE_FCST!$B$4:$B$22,0),MATCH(REC_SALES_FCST!DN$4,REC_PRICE_FCST!$B$4:$AF$4,0))</f>
        <v>17.3891111145</v>
      </c>
      <c r="DO93" s="45">
        <f>+INDEX(REC_PRICE_FCST!$B$4:$AF$22,MATCH(REC_SALES_FCST!$C93,REC_PRICE_FCST!$B$4:$B$22,0),MATCH(REC_SALES_FCST!DO$4,REC_PRICE_FCST!$B$4:$AF$4,0))</f>
        <v>17.3891111145</v>
      </c>
      <c r="DP93" s="45">
        <f>+INDEX(REC_PRICE_FCST!$B$4:$AF$22,MATCH(REC_SALES_FCST!$C93,REC_PRICE_FCST!$B$4:$B$22,0),MATCH(REC_SALES_FCST!DP$4,REC_PRICE_FCST!$B$4:$AF$4,0))</f>
        <v>17.3891111145</v>
      </c>
      <c r="DQ93" s="45">
        <f>+INDEX(REC_PRICE_FCST!$B$4:$AF$22,MATCH(REC_SALES_FCST!$C93,REC_PRICE_FCST!$B$4:$B$22,0),MATCH(REC_SALES_FCST!DQ$4,REC_PRICE_FCST!$B$4:$AF$4,0))</f>
        <v>17.3891111145</v>
      </c>
      <c r="DR93" s="45">
        <f>+INDEX(REC_PRICE_FCST!$B$4:$AF$22,MATCH(REC_SALES_FCST!$C93,REC_PRICE_FCST!$B$4:$B$22,0),MATCH(REC_SALES_FCST!DR$4,REC_PRICE_FCST!$B$4:$AF$4,0))</f>
        <v>17.3891111145</v>
      </c>
      <c r="DS93" s="45">
        <f>+INDEX(REC_PRICE_FCST!$B$4:$AF$22,MATCH(REC_SALES_FCST!$C93,REC_PRICE_FCST!$B$4:$B$22,0),MATCH(REC_SALES_FCST!DS$4,REC_PRICE_FCST!$B$4:$AF$4,0))</f>
        <v>17.3891111145</v>
      </c>
      <c r="DT93" s="45">
        <f>+INDEX(REC_PRICE_FCST!$B$4:$AF$22,MATCH(REC_SALES_FCST!$C93,REC_PRICE_FCST!$B$4:$B$22,0),MATCH(REC_SALES_FCST!DT$4,REC_PRICE_FCST!$B$4:$AF$4,0))</f>
        <v>17.910784447935001</v>
      </c>
      <c r="DU93" s="45">
        <f>+INDEX(REC_PRICE_FCST!$B$4:$AF$22,MATCH(REC_SALES_FCST!$C93,REC_PRICE_FCST!$B$4:$B$22,0),MATCH(REC_SALES_FCST!DU$4,REC_PRICE_FCST!$B$4:$AF$4,0))</f>
        <v>17.910784447935001</v>
      </c>
      <c r="DV93" s="45">
        <f>+INDEX(REC_PRICE_FCST!$B$4:$AF$22,MATCH(REC_SALES_FCST!$C93,REC_PRICE_FCST!$B$4:$B$22,0),MATCH(REC_SALES_FCST!DV$4,REC_PRICE_FCST!$B$4:$AF$4,0))</f>
        <v>17.910784447935001</v>
      </c>
      <c r="DW93" s="45">
        <f>+INDEX(REC_PRICE_FCST!$B$4:$AF$22,MATCH(REC_SALES_FCST!$C93,REC_PRICE_FCST!$B$4:$B$22,0),MATCH(REC_SALES_FCST!DW$4,REC_PRICE_FCST!$B$4:$AF$4,0))</f>
        <v>17.910784447935001</v>
      </c>
      <c r="DX93" s="45">
        <f>+INDEX(REC_PRICE_FCST!$B$4:$AF$22,MATCH(REC_SALES_FCST!$C93,REC_PRICE_FCST!$B$4:$B$22,0),MATCH(REC_SALES_FCST!DX$4,REC_PRICE_FCST!$B$4:$AF$4,0))</f>
        <v>17.910784447935001</v>
      </c>
      <c r="DY93" s="45">
        <f>+INDEX(REC_PRICE_FCST!$B$4:$AF$22,MATCH(REC_SALES_FCST!$C93,REC_PRICE_FCST!$B$4:$B$22,0),MATCH(REC_SALES_FCST!DY$4,REC_PRICE_FCST!$B$4:$AF$4,0))</f>
        <v>17.910784447935001</v>
      </c>
      <c r="DZ93" s="45">
        <f>+INDEX(REC_PRICE_FCST!$B$4:$AF$22,MATCH(REC_SALES_FCST!$C93,REC_PRICE_FCST!$B$4:$B$22,0),MATCH(REC_SALES_FCST!DZ$4,REC_PRICE_FCST!$B$4:$AF$4,0))</f>
        <v>17.910784447935001</v>
      </c>
      <c r="EA93" s="45">
        <f>+INDEX(REC_PRICE_FCST!$B$4:$AF$22,MATCH(REC_SALES_FCST!$C93,REC_PRICE_FCST!$B$4:$B$22,0),MATCH(REC_SALES_FCST!EA$4,REC_PRICE_FCST!$B$4:$AF$4,0))</f>
        <v>17.910784447935001</v>
      </c>
      <c r="EB93" s="45">
        <f>+INDEX(REC_PRICE_FCST!$B$4:$AF$22,MATCH(REC_SALES_FCST!$C93,REC_PRICE_FCST!$B$4:$B$22,0),MATCH(REC_SALES_FCST!EB$4,REC_PRICE_FCST!$B$4:$AF$4,0))</f>
        <v>17.910784447935001</v>
      </c>
      <c r="EC93" s="45">
        <f>+INDEX(REC_PRICE_FCST!$B$4:$AF$22,MATCH(REC_SALES_FCST!$C93,REC_PRICE_FCST!$B$4:$B$22,0),MATCH(REC_SALES_FCST!EC$4,REC_PRICE_FCST!$B$4:$AF$4,0))</f>
        <v>17.910784447935001</v>
      </c>
      <c r="ED93" s="45">
        <f>+INDEX(REC_PRICE_FCST!$B$4:$AF$22,MATCH(REC_SALES_FCST!$C93,REC_PRICE_FCST!$B$4:$B$22,0),MATCH(REC_SALES_FCST!ED$4,REC_PRICE_FCST!$B$4:$AF$4,0))</f>
        <v>17.910784447935001</v>
      </c>
      <c r="EE93" s="45">
        <f>+INDEX(REC_PRICE_FCST!$B$4:$AF$22,MATCH(REC_SALES_FCST!$C93,REC_PRICE_FCST!$B$4:$B$22,0),MATCH(REC_SALES_FCST!EE$4,REC_PRICE_FCST!$B$4:$AF$4,0))</f>
        <v>17.910784447935001</v>
      </c>
      <c r="EF93" s="45">
        <f>+INDEX(REC_PRICE_FCST!$B$4:$AF$22,MATCH(REC_SALES_FCST!$C93,REC_PRICE_FCST!$B$4:$B$22,0),MATCH(REC_SALES_FCST!EF$4,REC_PRICE_FCST!$B$4:$AF$4,0))</f>
        <v>18.448107981373052</v>
      </c>
      <c r="EG93" s="45">
        <f>+INDEX(REC_PRICE_FCST!$B$4:$AF$22,MATCH(REC_SALES_FCST!$C93,REC_PRICE_FCST!$B$4:$B$22,0),MATCH(REC_SALES_FCST!EG$4,REC_PRICE_FCST!$B$4:$AF$4,0))</f>
        <v>18.448107981373052</v>
      </c>
      <c r="EH93" s="45">
        <f>+INDEX(REC_PRICE_FCST!$B$4:$AF$22,MATCH(REC_SALES_FCST!$C93,REC_PRICE_FCST!$B$4:$B$22,0),MATCH(REC_SALES_FCST!EH$4,REC_PRICE_FCST!$B$4:$AF$4,0))</f>
        <v>18.448107981373052</v>
      </c>
      <c r="EI93" s="45">
        <f>+INDEX(REC_PRICE_FCST!$B$4:$AF$22,MATCH(REC_SALES_FCST!$C93,REC_PRICE_FCST!$B$4:$B$22,0),MATCH(REC_SALES_FCST!EI$4,REC_PRICE_FCST!$B$4:$AF$4,0))</f>
        <v>18.448107981373052</v>
      </c>
      <c r="EJ93" s="45">
        <f>+INDEX(REC_PRICE_FCST!$B$4:$AF$22,MATCH(REC_SALES_FCST!$C93,REC_PRICE_FCST!$B$4:$B$22,0),MATCH(REC_SALES_FCST!EJ$4,REC_PRICE_FCST!$B$4:$AF$4,0))</f>
        <v>18.448107981373052</v>
      </c>
      <c r="EK93" s="45">
        <f>+INDEX(REC_PRICE_FCST!$B$4:$AF$22,MATCH(REC_SALES_FCST!$C93,REC_PRICE_FCST!$B$4:$B$22,0),MATCH(REC_SALES_FCST!EK$4,REC_PRICE_FCST!$B$4:$AF$4,0))</f>
        <v>18.448107981373052</v>
      </c>
      <c r="EL93" s="45">
        <f>+INDEX(REC_PRICE_FCST!$B$4:$AF$22,MATCH(REC_SALES_FCST!$C93,REC_PRICE_FCST!$B$4:$B$22,0),MATCH(REC_SALES_FCST!EL$4,REC_PRICE_FCST!$B$4:$AF$4,0))</f>
        <v>18.448107981373052</v>
      </c>
      <c r="EM93" s="45">
        <f>+INDEX(REC_PRICE_FCST!$B$4:$AF$22,MATCH(REC_SALES_FCST!$C93,REC_PRICE_FCST!$B$4:$B$22,0),MATCH(REC_SALES_FCST!EM$4,REC_PRICE_FCST!$B$4:$AF$4,0))</f>
        <v>18.448107981373052</v>
      </c>
      <c r="EN93" s="45">
        <f>+INDEX(REC_PRICE_FCST!$B$4:$AF$22,MATCH(REC_SALES_FCST!$C93,REC_PRICE_FCST!$B$4:$B$22,0),MATCH(REC_SALES_FCST!EN$4,REC_PRICE_FCST!$B$4:$AF$4,0))</f>
        <v>18.448107981373052</v>
      </c>
      <c r="EO93" s="45">
        <f>+INDEX(REC_PRICE_FCST!$B$4:$AF$22,MATCH(REC_SALES_FCST!$C93,REC_PRICE_FCST!$B$4:$B$22,0),MATCH(REC_SALES_FCST!EO$4,REC_PRICE_FCST!$B$4:$AF$4,0))</f>
        <v>18.448107981373052</v>
      </c>
      <c r="EP93" s="45">
        <f>+INDEX(REC_PRICE_FCST!$B$4:$AF$22,MATCH(REC_SALES_FCST!$C93,REC_PRICE_FCST!$B$4:$B$22,0),MATCH(REC_SALES_FCST!EP$4,REC_PRICE_FCST!$B$4:$AF$4,0))</f>
        <v>18.448107981373052</v>
      </c>
      <c r="EQ93" s="45">
        <f>+INDEX(REC_PRICE_FCST!$B$4:$AF$22,MATCH(REC_SALES_FCST!$C93,REC_PRICE_FCST!$B$4:$B$22,0),MATCH(REC_SALES_FCST!EQ$4,REC_PRICE_FCST!$B$4:$AF$4,0))</f>
        <v>18.448107981373052</v>
      </c>
      <c r="ER93" s="45">
        <f>+INDEX(REC_PRICE_FCST!$B$4:$AF$22,MATCH(REC_SALES_FCST!$C93,REC_PRICE_FCST!$B$4:$B$22,0),MATCH(REC_SALES_FCST!ER$4,REC_PRICE_FCST!$B$4:$AF$4,0))</f>
        <v>19.001551220814246</v>
      </c>
      <c r="ES93" s="45">
        <f>+INDEX(REC_PRICE_FCST!$B$4:$AF$22,MATCH(REC_SALES_FCST!$C93,REC_PRICE_FCST!$B$4:$B$22,0),MATCH(REC_SALES_FCST!ES$4,REC_PRICE_FCST!$B$4:$AF$4,0))</f>
        <v>19.001551220814246</v>
      </c>
      <c r="ET93" s="45">
        <f>+INDEX(REC_PRICE_FCST!$B$4:$AF$22,MATCH(REC_SALES_FCST!$C93,REC_PRICE_FCST!$B$4:$B$22,0),MATCH(REC_SALES_FCST!ET$4,REC_PRICE_FCST!$B$4:$AF$4,0))</f>
        <v>19.001551220814246</v>
      </c>
      <c r="EU93" s="45">
        <f>+INDEX(REC_PRICE_FCST!$B$4:$AF$22,MATCH(REC_SALES_FCST!$C93,REC_PRICE_FCST!$B$4:$B$22,0),MATCH(REC_SALES_FCST!EU$4,REC_PRICE_FCST!$B$4:$AF$4,0))</f>
        <v>19.001551220814246</v>
      </c>
      <c r="EV93" s="45">
        <f>+INDEX(REC_PRICE_FCST!$B$4:$AF$22,MATCH(REC_SALES_FCST!$C93,REC_PRICE_FCST!$B$4:$B$22,0),MATCH(REC_SALES_FCST!EV$4,REC_PRICE_FCST!$B$4:$AF$4,0))</f>
        <v>19.001551220814246</v>
      </c>
      <c r="EW93" s="45">
        <f>+INDEX(REC_PRICE_FCST!$B$4:$AF$22,MATCH(REC_SALES_FCST!$C93,REC_PRICE_FCST!$B$4:$B$22,0),MATCH(REC_SALES_FCST!EW$4,REC_PRICE_FCST!$B$4:$AF$4,0))</f>
        <v>19.001551220814246</v>
      </c>
      <c r="EX93" s="45">
        <f>+INDEX(REC_PRICE_FCST!$B$4:$AF$22,MATCH(REC_SALES_FCST!$C93,REC_PRICE_FCST!$B$4:$B$22,0),MATCH(REC_SALES_FCST!EX$4,REC_PRICE_FCST!$B$4:$AF$4,0))</f>
        <v>19.001551220814246</v>
      </c>
      <c r="EY93" s="45">
        <f>+INDEX(REC_PRICE_FCST!$B$4:$AF$22,MATCH(REC_SALES_FCST!$C93,REC_PRICE_FCST!$B$4:$B$22,0),MATCH(REC_SALES_FCST!EY$4,REC_PRICE_FCST!$B$4:$AF$4,0))</f>
        <v>19.001551220814246</v>
      </c>
      <c r="EZ93" s="45">
        <f>+INDEX(REC_PRICE_FCST!$B$4:$AF$22,MATCH(REC_SALES_FCST!$C93,REC_PRICE_FCST!$B$4:$B$22,0),MATCH(REC_SALES_FCST!EZ$4,REC_PRICE_FCST!$B$4:$AF$4,0))</f>
        <v>19.001551220814246</v>
      </c>
      <c r="FA93" s="45">
        <f>+INDEX(REC_PRICE_FCST!$B$4:$AF$22,MATCH(REC_SALES_FCST!$C93,REC_PRICE_FCST!$B$4:$B$22,0),MATCH(REC_SALES_FCST!FA$4,REC_PRICE_FCST!$B$4:$AF$4,0))</f>
        <v>19.001551220814246</v>
      </c>
      <c r="FB93" s="45">
        <f>+INDEX(REC_PRICE_FCST!$B$4:$AF$22,MATCH(REC_SALES_FCST!$C93,REC_PRICE_FCST!$B$4:$B$22,0),MATCH(REC_SALES_FCST!FB$4,REC_PRICE_FCST!$B$4:$AF$4,0))</f>
        <v>19.001551220814246</v>
      </c>
      <c r="FC93" s="45">
        <f>+INDEX(REC_PRICE_FCST!$B$4:$AF$22,MATCH(REC_SALES_FCST!$C93,REC_PRICE_FCST!$B$4:$B$22,0),MATCH(REC_SALES_FCST!FC$4,REC_PRICE_FCST!$B$4:$AF$4,0))</f>
        <v>19.001551220814246</v>
      </c>
      <c r="FD93" s="45">
        <f>+INDEX(REC_PRICE_FCST!$B$4:$AF$22,MATCH(REC_SALES_FCST!$C93,REC_PRICE_FCST!$B$4:$B$22,0),MATCH(REC_SALES_FCST!FD$4,REC_PRICE_FCST!$B$4:$AF$4,0))</f>
        <v>19.571597757438674</v>
      </c>
      <c r="FE93" s="45">
        <f>+INDEX(REC_PRICE_FCST!$B$4:$AF$22,MATCH(REC_SALES_FCST!$C93,REC_PRICE_FCST!$B$4:$B$22,0),MATCH(REC_SALES_FCST!FE$4,REC_PRICE_FCST!$B$4:$AF$4,0))</f>
        <v>19.571597757438674</v>
      </c>
      <c r="FF93" s="45">
        <f>+INDEX(REC_PRICE_FCST!$B$4:$AF$22,MATCH(REC_SALES_FCST!$C93,REC_PRICE_FCST!$B$4:$B$22,0),MATCH(REC_SALES_FCST!FF$4,REC_PRICE_FCST!$B$4:$AF$4,0))</f>
        <v>19.571597757438674</v>
      </c>
      <c r="FG93" s="45">
        <f>+INDEX(REC_PRICE_FCST!$B$4:$AF$22,MATCH(REC_SALES_FCST!$C93,REC_PRICE_FCST!$B$4:$B$22,0),MATCH(REC_SALES_FCST!FG$4,REC_PRICE_FCST!$B$4:$AF$4,0))</f>
        <v>19.571597757438674</v>
      </c>
      <c r="FH93" s="45">
        <f>+INDEX(REC_PRICE_FCST!$B$4:$AF$22,MATCH(REC_SALES_FCST!$C93,REC_PRICE_FCST!$B$4:$B$22,0),MATCH(REC_SALES_FCST!FH$4,REC_PRICE_FCST!$B$4:$AF$4,0))</f>
        <v>19.571597757438674</v>
      </c>
      <c r="FI93" s="45">
        <f>+INDEX(REC_PRICE_FCST!$B$4:$AF$22,MATCH(REC_SALES_FCST!$C93,REC_PRICE_FCST!$B$4:$B$22,0),MATCH(REC_SALES_FCST!FI$4,REC_PRICE_FCST!$B$4:$AF$4,0))</f>
        <v>19.571597757438674</v>
      </c>
      <c r="FJ93" s="45">
        <f>+INDEX(REC_PRICE_FCST!$B$4:$AF$22,MATCH(REC_SALES_FCST!$C93,REC_PRICE_FCST!$B$4:$B$22,0),MATCH(REC_SALES_FCST!FJ$4,REC_PRICE_FCST!$B$4:$AF$4,0))</f>
        <v>19.571597757438674</v>
      </c>
      <c r="FK93" s="45">
        <f>+INDEX(REC_PRICE_FCST!$B$4:$AF$22,MATCH(REC_SALES_FCST!$C93,REC_PRICE_FCST!$B$4:$B$22,0),MATCH(REC_SALES_FCST!FK$4,REC_PRICE_FCST!$B$4:$AF$4,0))</f>
        <v>19.571597757438674</v>
      </c>
      <c r="FL93" s="45">
        <f>+INDEX(REC_PRICE_FCST!$B$4:$AF$22,MATCH(REC_SALES_FCST!$C93,REC_PRICE_FCST!$B$4:$B$22,0),MATCH(REC_SALES_FCST!FL$4,REC_PRICE_FCST!$B$4:$AF$4,0))</f>
        <v>19.571597757438674</v>
      </c>
      <c r="FM93" s="45">
        <f>+INDEX(REC_PRICE_FCST!$B$4:$AF$22,MATCH(REC_SALES_FCST!$C93,REC_PRICE_FCST!$B$4:$B$22,0),MATCH(REC_SALES_FCST!FM$4,REC_PRICE_FCST!$B$4:$AF$4,0))</f>
        <v>19.571597757438674</v>
      </c>
      <c r="FN93" s="45">
        <f>+INDEX(REC_PRICE_FCST!$B$4:$AF$22,MATCH(REC_SALES_FCST!$C93,REC_PRICE_FCST!$B$4:$B$22,0),MATCH(REC_SALES_FCST!FN$4,REC_PRICE_FCST!$B$4:$AF$4,0))</f>
        <v>19.571597757438674</v>
      </c>
      <c r="FO93" s="45">
        <f>+INDEX(REC_PRICE_FCST!$B$4:$AF$22,MATCH(REC_SALES_FCST!$C93,REC_PRICE_FCST!$B$4:$B$22,0),MATCH(REC_SALES_FCST!FO$4,REC_PRICE_FCST!$B$4:$AF$4,0))</f>
        <v>19.571597757438674</v>
      </c>
      <c r="FP93" s="45">
        <f>+INDEX(REC_PRICE_FCST!$B$4:$AF$22,MATCH(REC_SALES_FCST!$C93,REC_PRICE_FCST!$B$4:$B$22,0),MATCH(REC_SALES_FCST!FP$4,REC_PRICE_FCST!$B$4:$AF$4,0))</f>
        <v>20.158745690161833</v>
      </c>
      <c r="FQ93" s="45">
        <f>+INDEX(REC_PRICE_FCST!$B$4:$AF$22,MATCH(REC_SALES_FCST!$C93,REC_PRICE_FCST!$B$4:$B$22,0),MATCH(REC_SALES_FCST!FQ$4,REC_PRICE_FCST!$B$4:$AF$4,0))</f>
        <v>20.158745690161833</v>
      </c>
      <c r="FR93" s="45">
        <f>+INDEX(REC_PRICE_FCST!$B$4:$AF$22,MATCH(REC_SALES_FCST!$C93,REC_PRICE_FCST!$B$4:$B$22,0),MATCH(REC_SALES_FCST!FR$4,REC_PRICE_FCST!$B$4:$AF$4,0))</f>
        <v>20.158745690161833</v>
      </c>
      <c r="FS93" s="45">
        <f>+INDEX(REC_PRICE_FCST!$B$4:$AF$22,MATCH(REC_SALES_FCST!$C93,REC_PRICE_FCST!$B$4:$B$22,0),MATCH(REC_SALES_FCST!FS$4,REC_PRICE_FCST!$B$4:$AF$4,0))</f>
        <v>20.158745690161833</v>
      </c>
      <c r="FT93" s="45">
        <f>+INDEX(REC_PRICE_FCST!$B$4:$AF$22,MATCH(REC_SALES_FCST!$C93,REC_PRICE_FCST!$B$4:$B$22,0),MATCH(REC_SALES_FCST!FT$4,REC_PRICE_FCST!$B$4:$AF$4,0))</f>
        <v>20.158745690161833</v>
      </c>
      <c r="FU93" s="45">
        <f>+INDEX(REC_PRICE_FCST!$B$4:$AF$22,MATCH(REC_SALES_FCST!$C93,REC_PRICE_FCST!$B$4:$B$22,0),MATCH(REC_SALES_FCST!FU$4,REC_PRICE_FCST!$B$4:$AF$4,0))</f>
        <v>20.158745690161833</v>
      </c>
      <c r="FV93" s="45">
        <f>+INDEX(REC_PRICE_FCST!$B$4:$AF$22,MATCH(REC_SALES_FCST!$C93,REC_PRICE_FCST!$B$4:$B$22,0),MATCH(REC_SALES_FCST!FV$4,REC_PRICE_FCST!$B$4:$AF$4,0))</f>
        <v>20.158745690161833</v>
      </c>
      <c r="FW93" s="45">
        <f>+INDEX(REC_PRICE_FCST!$B$4:$AF$22,MATCH(REC_SALES_FCST!$C93,REC_PRICE_FCST!$B$4:$B$22,0),MATCH(REC_SALES_FCST!FW$4,REC_PRICE_FCST!$B$4:$AF$4,0))</f>
        <v>20.158745690161833</v>
      </c>
      <c r="FX93" s="45">
        <f>+INDEX(REC_PRICE_FCST!$B$4:$AF$22,MATCH(REC_SALES_FCST!$C93,REC_PRICE_FCST!$B$4:$B$22,0),MATCH(REC_SALES_FCST!FX$4,REC_PRICE_FCST!$B$4:$AF$4,0))</f>
        <v>20.158745690161833</v>
      </c>
      <c r="FY93" s="45">
        <f>+INDEX(REC_PRICE_FCST!$B$4:$AF$22,MATCH(REC_SALES_FCST!$C93,REC_PRICE_FCST!$B$4:$B$22,0),MATCH(REC_SALES_FCST!FY$4,REC_PRICE_FCST!$B$4:$AF$4,0))</f>
        <v>20.158745690161833</v>
      </c>
      <c r="FZ93" s="45">
        <f>+INDEX(REC_PRICE_FCST!$B$4:$AF$22,MATCH(REC_SALES_FCST!$C93,REC_PRICE_FCST!$B$4:$B$22,0),MATCH(REC_SALES_FCST!FZ$4,REC_PRICE_FCST!$B$4:$AF$4,0))</f>
        <v>20.158745690161833</v>
      </c>
      <c r="GA93" s="45">
        <f>+INDEX(REC_PRICE_FCST!$B$4:$AF$22,MATCH(REC_SALES_FCST!$C93,REC_PRICE_FCST!$B$4:$B$22,0),MATCH(REC_SALES_FCST!GA$4,REC_PRICE_FCST!$B$4:$AF$4,0))</f>
        <v>20.158745690161833</v>
      </c>
      <c r="GB93" s="45">
        <f>+INDEX(REC_PRICE_FCST!$B$4:$AF$22,MATCH(REC_SALES_FCST!$C93,REC_PRICE_FCST!$B$4:$B$22,0),MATCH(REC_SALES_FCST!GB$4,REC_PRICE_FCST!$B$4:$AF$4,0))</f>
        <v>20.763508060866688</v>
      </c>
      <c r="GC93" s="45">
        <f>+INDEX(REC_PRICE_FCST!$B$4:$AF$22,MATCH(REC_SALES_FCST!$C93,REC_PRICE_FCST!$B$4:$B$22,0),MATCH(REC_SALES_FCST!GC$4,REC_PRICE_FCST!$B$4:$AF$4,0))</f>
        <v>20.763508060866688</v>
      </c>
      <c r="GD93" s="45">
        <f>+INDEX(REC_PRICE_FCST!$B$4:$AF$22,MATCH(REC_SALES_FCST!$C93,REC_PRICE_FCST!$B$4:$B$22,0),MATCH(REC_SALES_FCST!GD$4,REC_PRICE_FCST!$B$4:$AF$4,0))</f>
        <v>20.763508060866688</v>
      </c>
      <c r="GE93" s="45">
        <f>+INDEX(REC_PRICE_FCST!$B$4:$AF$22,MATCH(REC_SALES_FCST!$C93,REC_PRICE_FCST!$B$4:$B$22,0),MATCH(REC_SALES_FCST!GE$4,REC_PRICE_FCST!$B$4:$AF$4,0))</f>
        <v>20.763508060866688</v>
      </c>
      <c r="GF93" s="45">
        <f>+INDEX(REC_PRICE_FCST!$B$4:$AF$22,MATCH(REC_SALES_FCST!$C93,REC_PRICE_FCST!$B$4:$B$22,0),MATCH(REC_SALES_FCST!GF$4,REC_PRICE_FCST!$B$4:$AF$4,0))</f>
        <v>20.763508060866688</v>
      </c>
      <c r="GG93" s="45">
        <f>+INDEX(REC_PRICE_FCST!$B$4:$AF$22,MATCH(REC_SALES_FCST!$C93,REC_PRICE_FCST!$B$4:$B$22,0),MATCH(REC_SALES_FCST!GG$4,REC_PRICE_FCST!$B$4:$AF$4,0))</f>
        <v>20.763508060866688</v>
      </c>
      <c r="GH93" s="45">
        <f>+INDEX(REC_PRICE_FCST!$B$4:$AF$22,MATCH(REC_SALES_FCST!$C93,REC_PRICE_FCST!$B$4:$B$22,0),MATCH(REC_SALES_FCST!GH$4,REC_PRICE_FCST!$B$4:$AF$4,0))</f>
        <v>20.763508060866688</v>
      </c>
      <c r="GI93" s="45">
        <f>+INDEX(REC_PRICE_FCST!$B$4:$AF$22,MATCH(REC_SALES_FCST!$C93,REC_PRICE_FCST!$B$4:$B$22,0),MATCH(REC_SALES_FCST!GI$4,REC_PRICE_FCST!$B$4:$AF$4,0))</f>
        <v>20.763508060866688</v>
      </c>
      <c r="GJ93" s="45">
        <f>+INDEX(REC_PRICE_FCST!$B$4:$AF$22,MATCH(REC_SALES_FCST!$C93,REC_PRICE_FCST!$B$4:$B$22,0),MATCH(REC_SALES_FCST!GJ$4,REC_PRICE_FCST!$B$4:$AF$4,0))</f>
        <v>20.763508060866688</v>
      </c>
      <c r="GK93" s="45">
        <f>+INDEX(REC_PRICE_FCST!$B$4:$AF$22,MATCH(REC_SALES_FCST!$C93,REC_PRICE_FCST!$B$4:$B$22,0),MATCH(REC_SALES_FCST!GK$4,REC_PRICE_FCST!$B$4:$AF$4,0))</f>
        <v>20.763508060866688</v>
      </c>
      <c r="GL93" s="45">
        <f>+INDEX(REC_PRICE_FCST!$B$4:$AF$22,MATCH(REC_SALES_FCST!$C93,REC_PRICE_FCST!$B$4:$B$22,0),MATCH(REC_SALES_FCST!GL$4,REC_PRICE_FCST!$B$4:$AF$4,0))</f>
        <v>20.763508060866688</v>
      </c>
      <c r="GM93" s="45">
        <f>+INDEX(REC_PRICE_FCST!$B$4:$AF$22,MATCH(REC_SALES_FCST!$C93,REC_PRICE_FCST!$B$4:$B$22,0),MATCH(REC_SALES_FCST!GM$4,REC_PRICE_FCST!$B$4:$AF$4,0))</f>
        <v>20.763508060866688</v>
      </c>
      <c r="GN93" s="45">
        <f>+INDEX(REC_PRICE_FCST!$B$4:$AF$22,MATCH(REC_SALES_FCST!$C93,REC_PRICE_FCST!$B$4:$B$22,0),MATCH(REC_SALES_FCST!GN$4,REC_PRICE_FCST!$B$4:$AF$4,0))</f>
        <v>21.386413302692688</v>
      </c>
      <c r="GO93" s="45">
        <f>+INDEX(REC_PRICE_FCST!$B$4:$AF$22,MATCH(REC_SALES_FCST!$C93,REC_PRICE_FCST!$B$4:$B$22,0),MATCH(REC_SALES_FCST!GO$4,REC_PRICE_FCST!$B$4:$AF$4,0))</f>
        <v>21.386413302692688</v>
      </c>
      <c r="GP93" s="45">
        <f>+INDEX(REC_PRICE_FCST!$B$4:$AF$22,MATCH(REC_SALES_FCST!$C93,REC_PRICE_FCST!$B$4:$B$22,0),MATCH(REC_SALES_FCST!GP$4,REC_PRICE_FCST!$B$4:$AF$4,0))</f>
        <v>21.386413302692688</v>
      </c>
      <c r="GQ93" s="45">
        <f>+INDEX(REC_PRICE_FCST!$B$4:$AF$22,MATCH(REC_SALES_FCST!$C93,REC_PRICE_FCST!$B$4:$B$22,0),MATCH(REC_SALES_FCST!GQ$4,REC_PRICE_FCST!$B$4:$AF$4,0))</f>
        <v>21.386413302692688</v>
      </c>
      <c r="GR93" s="45">
        <f>+INDEX(REC_PRICE_FCST!$B$4:$AF$22,MATCH(REC_SALES_FCST!$C93,REC_PRICE_FCST!$B$4:$B$22,0),MATCH(REC_SALES_FCST!GR$4,REC_PRICE_FCST!$B$4:$AF$4,0))</f>
        <v>21.386413302692688</v>
      </c>
      <c r="GS93" s="45">
        <f>+INDEX(REC_PRICE_FCST!$B$4:$AF$22,MATCH(REC_SALES_FCST!$C93,REC_PRICE_FCST!$B$4:$B$22,0),MATCH(REC_SALES_FCST!GS$4,REC_PRICE_FCST!$B$4:$AF$4,0))</f>
        <v>21.386413302692688</v>
      </c>
      <c r="GT93" s="45">
        <f>+INDEX(REC_PRICE_FCST!$B$4:$AF$22,MATCH(REC_SALES_FCST!$C93,REC_PRICE_FCST!$B$4:$B$22,0),MATCH(REC_SALES_FCST!GT$4,REC_PRICE_FCST!$B$4:$AF$4,0))</f>
        <v>21.386413302692688</v>
      </c>
      <c r="GU93" s="45">
        <f>+INDEX(REC_PRICE_FCST!$B$4:$AF$22,MATCH(REC_SALES_FCST!$C93,REC_PRICE_FCST!$B$4:$B$22,0),MATCH(REC_SALES_FCST!GU$4,REC_PRICE_FCST!$B$4:$AF$4,0))</f>
        <v>21.386413302692688</v>
      </c>
      <c r="GV93" s="45">
        <f>+INDEX(REC_PRICE_FCST!$B$4:$AF$22,MATCH(REC_SALES_FCST!$C93,REC_PRICE_FCST!$B$4:$B$22,0),MATCH(REC_SALES_FCST!GV$4,REC_PRICE_FCST!$B$4:$AF$4,0))</f>
        <v>21.386413302692688</v>
      </c>
      <c r="GW93" s="45">
        <f>+INDEX(REC_PRICE_FCST!$B$4:$AF$22,MATCH(REC_SALES_FCST!$C93,REC_PRICE_FCST!$B$4:$B$22,0),MATCH(REC_SALES_FCST!GW$4,REC_PRICE_FCST!$B$4:$AF$4,0))</f>
        <v>21.386413302692688</v>
      </c>
      <c r="GX93" s="45">
        <f>+INDEX(REC_PRICE_FCST!$B$4:$AF$22,MATCH(REC_SALES_FCST!$C93,REC_PRICE_FCST!$B$4:$B$22,0),MATCH(REC_SALES_FCST!GX$4,REC_PRICE_FCST!$B$4:$AF$4,0))</f>
        <v>21.386413302692688</v>
      </c>
      <c r="GY93" s="45">
        <f>+INDEX(REC_PRICE_FCST!$B$4:$AF$22,MATCH(REC_SALES_FCST!$C93,REC_PRICE_FCST!$B$4:$B$22,0),MATCH(REC_SALES_FCST!GY$4,REC_PRICE_FCST!$B$4:$AF$4,0))</f>
        <v>21.386413302692688</v>
      </c>
      <c r="GZ93" s="45">
        <f>+INDEX(REC_PRICE_FCST!$B$4:$AF$22,MATCH(REC_SALES_FCST!$C93,REC_PRICE_FCST!$B$4:$B$22,0),MATCH(REC_SALES_FCST!GZ$4,REC_PRICE_FCST!$B$4:$AF$4,0))</f>
        <v>22.02800570177347</v>
      </c>
      <c r="HA93" s="45">
        <f>+INDEX(REC_PRICE_FCST!$B$4:$AF$22,MATCH(REC_SALES_FCST!$C93,REC_PRICE_FCST!$B$4:$B$22,0),MATCH(REC_SALES_FCST!HA$4,REC_PRICE_FCST!$B$4:$AF$4,0))</f>
        <v>22.02800570177347</v>
      </c>
      <c r="HB93" s="45">
        <f>+INDEX(REC_PRICE_FCST!$B$4:$AF$22,MATCH(REC_SALES_FCST!$C93,REC_PRICE_FCST!$B$4:$B$22,0),MATCH(REC_SALES_FCST!HB$4,REC_PRICE_FCST!$B$4:$AF$4,0))</f>
        <v>22.02800570177347</v>
      </c>
      <c r="HC93" s="45">
        <f>+INDEX(REC_PRICE_FCST!$B$4:$AF$22,MATCH(REC_SALES_FCST!$C93,REC_PRICE_FCST!$B$4:$B$22,0),MATCH(REC_SALES_FCST!HC$4,REC_PRICE_FCST!$B$4:$AF$4,0))</f>
        <v>22.02800570177347</v>
      </c>
      <c r="HD93" s="45">
        <f>+INDEX(REC_PRICE_FCST!$B$4:$AF$22,MATCH(REC_SALES_FCST!$C93,REC_PRICE_FCST!$B$4:$B$22,0),MATCH(REC_SALES_FCST!HD$4,REC_PRICE_FCST!$B$4:$AF$4,0))</f>
        <v>22.02800570177347</v>
      </c>
      <c r="HE93" s="45">
        <f>+INDEX(REC_PRICE_FCST!$B$4:$AF$22,MATCH(REC_SALES_FCST!$C93,REC_PRICE_FCST!$B$4:$B$22,0),MATCH(REC_SALES_FCST!HE$4,REC_PRICE_FCST!$B$4:$AF$4,0))</f>
        <v>22.02800570177347</v>
      </c>
      <c r="HF93" s="45">
        <f>+INDEX(REC_PRICE_FCST!$B$4:$AF$22,MATCH(REC_SALES_FCST!$C93,REC_PRICE_FCST!$B$4:$B$22,0),MATCH(REC_SALES_FCST!HF$4,REC_PRICE_FCST!$B$4:$AF$4,0))</f>
        <v>22.02800570177347</v>
      </c>
      <c r="HG93" s="45">
        <f>+INDEX(REC_PRICE_FCST!$B$4:$AF$22,MATCH(REC_SALES_FCST!$C93,REC_PRICE_FCST!$B$4:$B$22,0),MATCH(REC_SALES_FCST!HG$4,REC_PRICE_FCST!$B$4:$AF$4,0))</f>
        <v>22.02800570177347</v>
      </c>
      <c r="HH93" s="45">
        <f>+INDEX(REC_PRICE_FCST!$B$4:$AF$22,MATCH(REC_SALES_FCST!$C93,REC_PRICE_FCST!$B$4:$B$22,0),MATCH(REC_SALES_FCST!HH$4,REC_PRICE_FCST!$B$4:$AF$4,0))</f>
        <v>22.02800570177347</v>
      </c>
      <c r="HI93" s="45">
        <f>+INDEX(REC_PRICE_FCST!$B$4:$AF$22,MATCH(REC_SALES_FCST!$C93,REC_PRICE_FCST!$B$4:$B$22,0),MATCH(REC_SALES_FCST!HI$4,REC_PRICE_FCST!$B$4:$AF$4,0))</f>
        <v>22.02800570177347</v>
      </c>
      <c r="HJ93" s="45">
        <f>+INDEX(REC_PRICE_FCST!$B$4:$AF$22,MATCH(REC_SALES_FCST!$C93,REC_PRICE_FCST!$B$4:$B$22,0),MATCH(REC_SALES_FCST!HJ$4,REC_PRICE_FCST!$B$4:$AF$4,0))</f>
        <v>22.02800570177347</v>
      </c>
      <c r="HK93" s="45">
        <f>+INDEX(REC_PRICE_FCST!$B$4:$AF$22,MATCH(REC_SALES_FCST!$C93,REC_PRICE_FCST!$B$4:$B$22,0),MATCH(REC_SALES_FCST!HK$4,REC_PRICE_FCST!$B$4:$AF$4,0))</f>
        <v>22.02800570177347</v>
      </c>
      <c r="HL93" s="45">
        <f>+INDEX(REC_PRICE_FCST!$B$4:$AF$22,MATCH(REC_SALES_FCST!$C93,REC_PRICE_FCST!$B$4:$B$22,0),MATCH(REC_SALES_FCST!HL$4,REC_PRICE_FCST!$B$4:$AF$4,0))</f>
        <v>22.688845872826676</v>
      </c>
      <c r="HM93" s="45">
        <f>+INDEX(REC_PRICE_FCST!$B$4:$AF$22,MATCH(REC_SALES_FCST!$C93,REC_PRICE_FCST!$B$4:$B$22,0),MATCH(REC_SALES_FCST!HM$4,REC_PRICE_FCST!$B$4:$AF$4,0))</f>
        <v>22.688845872826676</v>
      </c>
      <c r="HN93" s="45">
        <f>+INDEX(REC_PRICE_FCST!$B$4:$AF$22,MATCH(REC_SALES_FCST!$C93,REC_PRICE_FCST!$B$4:$B$22,0),MATCH(REC_SALES_FCST!HN$4,REC_PRICE_FCST!$B$4:$AF$4,0))</f>
        <v>22.688845872826676</v>
      </c>
      <c r="HO93" s="45">
        <f>+INDEX(REC_PRICE_FCST!$B$4:$AF$22,MATCH(REC_SALES_FCST!$C93,REC_PRICE_FCST!$B$4:$B$22,0),MATCH(REC_SALES_FCST!HO$4,REC_PRICE_FCST!$B$4:$AF$4,0))</f>
        <v>22.688845872826676</v>
      </c>
      <c r="HP93" s="45">
        <f>+INDEX(REC_PRICE_FCST!$B$4:$AF$22,MATCH(REC_SALES_FCST!$C93,REC_PRICE_FCST!$B$4:$B$22,0),MATCH(REC_SALES_FCST!HP$4,REC_PRICE_FCST!$B$4:$AF$4,0))</f>
        <v>22.688845872826676</v>
      </c>
      <c r="HQ93" s="45">
        <f>+INDEX(REC_PRICE_FCST!$B$4:$AF$22,MATCH(REC_SALES_FCST!$C93,REC_PRICE_FCST!$B$4:$B$22,0),MATCH(REC_SALES_FCST!HQ$4,REC_PRICE_FCST!$B$4:$AF$4,0))</f>
        <v>22.688845872826676</v>
      </c>
      <c r="HR93" s="45">
        <f>+INDEX(REC_PRICE_FCST!$B$4:$AF$22,MATCH(REC_SALES_FCST!$C93,REC_PRICE_FCST!$B$4:$B$22,0),MATCH(REC_SALES_FCST!HR$4,REC_PRICE_FCST!$B$4:$AF$4,0))</f>
        <v>22.688845872826676</v>
      </c>
      <c r="HS93" s="45">
        <f>+INDEX(REC_PRICE_FCST!$B$4:$AF$22,MATCH(REC_SALES_FCST!$C93,REC_PRICE_FCST!$B$4:$B$22,0),MATCH(REC_SALES_FCST!HS$4,REC_PRICE_FCST!$B$4:$AF$4,0))</f>
        <v>22.688845872826676</v>
      </c>
      <c r="HT93" s="45">
        <f>+INDEX(REC_PRICE_FCST!$B$4:$AF$22,MATCH(REC_SALES_FCST!$C93,REC_PRICE_FCST!$B$4:$B$22,0),MATCH(REC_SALES_FCST!HT$4,REC_PRICE_FCST!$B$4:$AF$4,0))</f>
        <v>22.688845872826676</v>
      </c>
      <c r="HU93" s="45">
        <f>+INDEX(REC_PRICE_FCST!$B$4:$AF$22,MATCH(REC_SALES_FCST!$C93,REC_PRICE_FCST!$B$4:$B$22,0),MATCH(REC_SALES_FCST!HU$4,REC_PRICE_FCST!$B$4:$AF$4,0))</f>
        <v>22.688845872826676</v>
      </c>
      <c r="HV93" s="45">
        <f>+INDEX(REC_PRICE_FCST!$B$4:$AF$22,MATCH(REC_SALES_FCST!$C93,REC_PRICE_FCST!$B$4:$B$22,0),MATCH(REC_SALES_FCST!HV$4,REC_PRICE_FCST!$B$4:$AF$4,0))</f>
        <v>22.688845872826676</v>
      </c>
      <c r="HW93" s="45">
        <f>+INDEX(REC_PRICE_FCST!$B$4:$AF$22,MATCH(REC_SALES_FCST!$C93,REC_PRICE_FCST!$B$4:$B$22,0),MATCH(REC_SALES_FCST!HW$4,REC_PRICE_FCST!$B$4:$AF$4,0))</f>
        <v>22.688845872826676</v>
      </c>
      <c r="HX93" s="45">
        <f>+INDEX(REC_PRICE_FCST!$B$4:$AF$22,MATCH(REC_SALES_FCST!$C93,REC_PRICE_FCST!$B$4:$B$22,0),MATCH(REC_SALES_FCST!HX$4,REC_PRICE_FCST!$B$4:$AF$4,0))</f>
        <v>23.369511249011477</v>
      </c>
      <c r="HY93" s="45">
        <f>+INDEX(REC_PRICE_FCST!$B$4:$AF$22,MATCH(REC_SALES_FCST!$C93,REC_PRICE_FCST!$B$4:$B$22,0),MATCH(REC_SALES_FCST!HY$4,REC_PRICE_FCST!$B$4:$AF$4,0))</f>
        <v>23.369511249011477</v>
      </c>
      <c r="HZ93" s="45">
        <f>+INDEX(REC_PRICE_FCST!$B$4:$AF$22,MATCH(REC_SALES_FCST!$C93,REC_PRICE_FCST!$B$4:$B$22,0),MATCH(REC_SALES_FCST!HZ$4,REC_PRICE_FCST!$B$4:$AF$4,0))</f>
        <v>23.369511249011477</v>
      </c>
      <c r="IA93" s="45">
        <f>+INDEX(REC_PRICE_FCST!$B$4:$AF$22,MATCH(REC_SALES_FCST!$C93,REC_PRICE_FCST!$B$4:$B$22,0),MATCH(REC_SALES_FCST!IA$4,REC_PRICE_FCST!$B$4:$AF$4,0))</f>
        <v>23.369511249011477</v>
      </c>
      <c r="IB93" s="45">
        <f>+INDEX(REC_PRICE_FCST!$B$4:$AF$22,MATCH(REC_SALES_FCST!$C93,REC_PRICE_FCST!$B$4:$B$22,0),MATCH(REC_SALES_FCST!IB$4,REC_PRICE_FCST!$B$4:$AF$4,0))</f>
        <v>23.369511249011477</v>
      </c>
      <c r="IC93" s="45">
        <f>+INDEX(REC_PRICE_FCST!$B$4:$AF$22,MATCH(REC_SALES_FCST!$C93,REC_PRICE_FCST!$B$4:$B$22,0),MATCH(REC_SALES_FCST!IC$4,REC_PRICE_FCST!$B$4:$AF$4,0))</f>
        <v>23.369511249011477</v>
      </c>
      <c r="ID93" s="45">
        <f>+INDEX(REC_PRICE_FCST!$B$4:$AF$22,MATCH(REC_SALES_FCST!$C93,REC_PRICE_FCST!$B$4:$B$22,0),MATCH(REC_SALES_FCST!ID$4,REC_PRICE_FCST!$B$4:$AF$4,0))</f>
        <v>23.369511249011477</v>
      </c>
      <c r="IE93" s="45">
        <f>+INDEX(REC_PRICE_FCST!$B$4:$AF$22,MATCH(REC_SALES_FCST!$C93,REC_PRICE_FCST!$B$4:$B$22,0),MATCH(REC_SALES_FCST!IE$4,REC_PRICE_FCST!$B$4:$AF$4,0))</f>
        <v>23.369511249011477</v>
      </c>
      <c r="IF93" s="45">
        <f>+INDEX(REC_PRICE_FCST!$B$4:$AF$22,MATCH(REC_SALES_FCST!$C93,REC_PRICE_FCST!$B$4:$B$22,0),MATCH(REC_SALES_FCST!IF$4,REC_PRICE_FCST!$B$4:$AF$4,0))</f>
        <v>23.369511249011477</v>
      </c>
      <c r="IG93" s="45">
        <f>+INDEX(REC_PRICE_FCST!$B$4:$AF$22,MATCH(REC_SALES_FCST!$C93,REC_PRICE_FCST!$B$4:$B$22,0),MATCH(REC_SALES_FCST!IG$4,REC_PRICE_FCST!$B$4:$AF$4,0))</f>
        <v>23.369511249011477</v>
      </c>
      <c r="IH93" s="45">
        <f>+INDEX(REC_PRICE_FCST!$B$4:$AF$22,MATCH(REC_SALES_FCST!$C93,REC_PRICE_FCST!$B$4:$B$22,0),MATCH(REC_SALES_FCST!IH$4,REC_PRICE_FCST!$B$4:$AF$4,0))</f>
        <v>23.369511249011477</v>
      </c>
      <c r="II93" s="45">
        <f>+INDEX(REC_PRICE_FCST!$B$4:$AF$22,MATCH(REC_SALES_FCST!$C93,REC_PRICE_FCST!$B$4:$B$22,0),MATCH(REC_SALES_FCST!II$4,REC_PRICE_FCST!$B$4:$AF$4,0))</f>
        <v>23.369511249011477</v>
      </c>
      <c r="IJ93" s="45">
        <f>+INDEX(REC_PRICE_FCST!$B$4:$AF$22,MATCH(REC_SALES_FCST!$C93,REC_PRICE_FCST!$B$4:$B$22,0),MATCH(REC_SALES_FCST!IJ$4,REC_PRICE_FCST!$B$4:$AF$4,0))</f>
        <v>24.070596586481823</v>
      </c>
      <c r="IK93" s="45">
        <f>+INDEX(REC_PRICE_FCST!$B$4:$AF$22,MATCH(REC_SALES_FCST!$C93,REC_PRICE_FCST!$B$4:$B$22,0),MATCH(REC_SALES_FCST!IK$4,REC_PRICE_FCST!$B$4:$AF$4,0))</f>
        <v>24.070596586481823</v>
      </c>
      <c r="IL93" s="45">
        <f>+INDEX(REC_PRICE_FCST!$B$4:$AF$22,MATCH(REC_SALES_FCST!$C93,REC_PRICE_FCST!$B$4:$B$22,0),MATCH(REC_SALES_FCST!IL$4,REC_PRICE_FCST!$B$4:$AF$4,0))</f>
        <v>24.070596586481823</v>
      </c>
      <c r="IM93" s="45">
        <f>+INDEX(REC_PRICE_FCST!$B$4:$AF$22,MATCH(REC_SALES_FCST!$C93,REC_PRICE_FCST!$B$4:$B$22,0),MATCH(REC_SALES_FCST!IM$4,REC_PRICE_FCST!$B$4:$AF$4,0))</f>
        <v>24.070596586481823</v>
      </c>
      <c r="IN93" s="45">
        <f>+INDEX(REC_PRICE_FCST!$B$4:$AF$22,MATCH(REC_SALES_FCST!$C93,REC_PRICE_FCST!$B$4:$B$22,0),MATCH(REC_SALES_FCST!IN$4,REC_PRICE_FCST!$B$4:$AF$4,0))</f>
        <v>24.070596586481823</v>
      </c>
      <c r="IO93" s="45">
        <f>+INDEX(REC_PRICE_FCST!$B$4:$AF$22,MATCH(REC_SALES_FCST!$C93,REC_PRICE_FCST!$B$4:$B$22,0),MATCH(REC_SALES_FCST!IO$4,REC_PRICE_FCST!$B$4:$AF$4,0))</f>
        <v>24.070596586481823</v>
      </c>
      <c r="IP93" s="45">
        <f>+INDEX(REC_PRICE_FCST!$B$4:$AF$22,MATCH(REC_SALES_FCST!$C93,REC_PRICE_FCST!$B$4:$B$22,0),MATCH(REC_SALES_FCST!IP$4,REC_PRICE_FCST!$B$4:$AF$4,0))</f>
        <v>24.070596586481823</v>
      </c>
      <c r="IQ93" s="45">
        <f>+INDEX(REC_PRICE_FCST!$B$4:$AF$22,MATCH(REC_SALES_FCST!$C93,REC_PRICE_FCST!$B$4:$B$22,0),MATCH(REC_SALES_FCST!IQ$4,REC_PRICE_FCST!$B$4:$AF$4,0))</f>
        <v>24.070596586481823</v>
      </c>
      <c r="IR93" s="45">
        <f>+INDEX(REC_PRICE_FCST!$B$4:$AF$22,MATCH(REC_SALES_FCST!$C93,REC_PRICE_FCST!$B$4:$B$22,0),MATCH(REC_SALES_FCST!IR$4,REC_PRICE_FCST!$B$4:$AF$4,0))</f>
        <v>24.070596586481823</v>
      </c>
      <c r="IS93" s="45">
        <f>+INDEX(REC_PRICE_FCST!$B$4:$AF$22,MATCH(REC_SALES_FCST!$C93,REC_PRICE_FCST!$B$4:$B$22,0),MATCH(REC_SALES_FCST!IS$4,REC_PRICE_FCST!$B$4:$AF$4,0))</f>
        <v>24.070596586481823</v>
      </c>
      <c r="IT93" s="45">
        <f>+INDEX(REC_PRICE_FCST!$B$4:$AF$22,MATCH(REC_SALES_FCST!$C93,REC_PRICE_FCST!$B$4:$B$22,0),MATCH(REC_SALES_FCST!IT$4,REC_PRICE_FCST!$B$4:$AF$4,0))</f>
        <v>24.070596586481823</v>
      </c>
      <c r="IU93" s="45">
        <f>+INDEX(REC_PRICE_FCST!$B$4:$AF$22,MATCH(REC_SALES_FCST!$C93,REC_PRICE_FCST!$B$4:$B$22,0),MATCH(REC_SALES_FCST!IU$4,REC_PRICE_FCST!$B$4:$AF$4,0))</f>
        <v>24.070596586481823</v>
      </c>
      <c r="IV93" s="45">
        <f>+INDEX(REC_PRICE_FCST!$B$4:$AF$22,MATCH(REC_SALES_FCST!$C93,REC_PRICE_FCST!$B$4:$B$22,0),MATCH(REC_SALES_FCST!IV$4,REC_PRICE_FCST!$B$4:$AF$4,0))</f>
        <v>24.792714484076278</v>
      </c>
      <c r="IW93" s="45">
        <f>+INDEX(REC_PRICE_FCST!$B$4:$AF$22,MATCH(REC_SALES_FCST!$C93,REC_PRICE_FCST!$B$4:$B$22,0),MATCH(REC_SALES_FCST!IW$4,REC_PRICE_FCST!$B$4:$AF$4,0))</f>
        <v>24.792714484076278</v>
      </c>
      <c r="IX93" s="45">
        <f>+INDEX(REC_PRICE_FCST!$B$4:$AF$22,MATCH(REC_SALES_FCST!$C93,REC_PRICE_FCST!$B$4:$B$22,0),MATCH(REC_SALES_FCST!IX$4,REC_PRICE_FCST!$B$4:$AF$4,0))</f>
        <v>24.792714484076278</v>
      </c>
      <c r="IY93" s="45">
        <f>+INDEX(REC_PRICE_FCST!$B$4:$AF$22,MATCH(REC_SALES_FCST!$C93,REC_PRICE_FCST!$B$4:$B$22,0),MATCH(REC_SALES_FCST!IY$4,REC_PRICE_FCST!$B$4:$AF$4,0))</f>
        <v>24.792714484076278</v>
      </c>
      <c r="IZ93" s="45">
        <f>+INDEX(REC_PRICE_FCST!$B$4:$AF$22,MATCH(REC_SALES_FCST!$C93,REC_PRICE_FCST!$B$4:$B$22,0),MATCH(REC_SALES_FCST!IZ$4,REC_PRICE_FCST!$B$4:$AF$4,0))</f>
        <v>24.792714484076278</v>
      </c>
      <c r="JA93" s="45">
        <f>+INDEX(REC_PRICE_FCST!$B$4:$AF$22,MATCH(REC_SALES_FCST!$C93,REC_PRICE_FCST!$B$4:$B$22,0),MATCH(REC_SALES_FCST!JA$4,REC_PRICE_FCST!$B$4:$AF$4,0))</f>
        <v>24.792714484076278</v>
      </c>
      <c r="JB93" s="45">
        <f>+INDEX(REC_PRICE_FCST!$B$4:$AF$22,MATCH(REC_SALES_FCST!$C93,REC_PRICE_FCST!$B$4:$B$22,0),MATCH(REC_SALES_FCST!JB$4,REC_PRICE_FCST!$B$4:$AF$4,0))</f>
        <v>24.792714484076278</v>
      </c>
      <c r="JC93" s="45">
        <f>+INDEX(REC_PRICE_FCST!$B$4:$AF$22,MATCH(REC_SALES_FCST!$C93,REC_PRICE_FCST!$B$4:$B$22,0),MATCH(REC_SALES_FCST!JC$4,REC_PRICE_FCST!$B$4:$AF$4,0))</f>
        <v>24.792714484076278</v>
      </c>
      <c r="JD93" s="45">
        <f>+INDEX(REC_PRICE_FCST!$B$4:$AF$22,MATCH(REC_SALES_FCST!$C93,REC_PRICE_FCST!$B$4:$B$22,0),MATCH(REC_SALES_FCST!JD$4,REC_PRICE_FCST!$B$4:$AF$4,0))</f>
        <v>24.792714484076278</v>
      </c>
      <c r="JE93" s="45">
        <f>+INDEX(REC_PRICE_FCST!$B$4:$AF$22,MATCH(REC_SALES_FCST!$C93,REC_PRICE_FCST!$B$4:$B$22,0),MATCH(REC_SALES_FCST!JE$4,REC_PRICE_FCST!$B$4:$AF$4,0))</f>
        <v>24.792714484076278</v>
      </c>
      <c r="JF93" s="45">
        <f>+INDEX(REC_PRICE_FCST!$B$4:$AF$22,MATCH(REC_SALES_FCST!$C93,REC_PRICE_FCST!$B$4:$B$22,0),MATCH(REC_SALES_FCST!JF$4,REC_PRICE_FCST!$B$4:$AF$4,0))</f>
        <v>24.792714484076278</v>
      </c>
      <c r="JG93" s="45">
        <f>+INDEX(REC_PRICE_FCST!$B$4:$AF$22,MATCH(REC_SALES_FCST!$C93,REC_PRICE_FCST!$B$4:$B$22,0),MATCH(REC_SALES_FCST!JG$4,REC_PRICE_FCST!$B$4:$AF$4,0))</f>
        <v>24.792714484076278</v>
      </c>
      <c r="JH93" s="45">
        <f>+INDEX(REC_PRICE_FCST!$B$4:$AF$22,MATCH(REC_SALES_FCST!$C93,REC_PRICE_FCST!$B$4:$B$22,0),MATCH(REC_SALES_FCST!JH$4,REC_PRICE_FCST!$B$4:$AF$4,0))</f>
        <v>25.536495918598568</v>
      </c>
      <c r="JI93" s="45">
        <f>+INDEX(REC_PRICE_FCST!$B$4:$AF$22,MATCH(REC_SALES_FCST!$C93,REC_PRICE_FCST!$B$4:$B$22,0),MATCH(REC_SALES_FCST!JI$4,REC_PRICE_FCST!$B$4:$AF$4,0))</f>
        <v>25.536495918598568</v>
      </c>
      <c r="JJ93" s="45">
        <f>+INDEX(REC_PRICE_FCST!$B$4:$AF$22,MATCH(REC_SALES_FCST!$C93,REC_PRICE_FCST!$B$4:$B$22,0),MATCH(REC_SALES_FCST!JJ$4,REC_PRICE_FCST!$B$4:$AF$4,0))</f>
        <v>25.536495918598568</v>
      </c>
      <c r="JK93" s="45">
        <f>+INDEX(REC_PRICE_FCST!$B$4:$AF$22,MATCH(REC_SALES_FCST!$C93,REC_PRICE_FCST!$B$4:$B$22,0),MATCH(REC_SALES_FCST!JK$4,REC_PRICE_FCST!$B$4:$AF$4,0))</f>
        <v>25.536495918598568</v>
      </c>
      <c r="JL93" s="45">
        <f>+INDEX(REC_PRICE_FCST!$B$4:$AF$22,MATCH(REC_SALES_FCST!$C93,REC_PRICE_FCST!$B$4:$B$22,0),MATCH(REC_SALES_FCST!JL$4,REC_PRICE_FCST!$B$4:$AF$4,0))</f>
        <v>25.536495918598568</v>
      </c>
      <c r="JM93" s="45">
        <f>+INDEX(REC_PRICE_FCST!$B$4:$AF$22,MATCH(REC_SALES_FCST!$C93,REC_PRICE_FCST!$B$4:$B$22,0),MATCH(REC_SALES_FCST!JM$4,REC_PRICE_FCST!$B$4:$AF$4,0))</f>
        <v>25.536495918598568</v>
      </c>
      <c r="JN93" s="45">
        <f>+INDEX(REC_PRICE_FCST!$B$4:$AF$22,MATCH(REC_SALES_FCST!$C93,REC_PRICE_FCST!$B$4:$B$22,0),MATCH(REC_SALES_FCST!JN$4,REC_PRICE_FCST!$B$4:$AF$4,0))</f>
        <v>25.536495918598568</v>
      </c>
      <c r="JO93" s="45">
        <f>+INDEX(REC_PRICE_FCST!$B$4:$AF$22,MATCH(REC_SALES_FCST!$C93,REC_PRICE_FCST!$B$4:$B$22,0),MATCH(REC_SALES_FCST!JO$4,REC_PRICE_FCST!$B$4:$AF$4,0))</f>
        <v>25.536495918598568</v>
      </c>
      <c r="JP93" s="45">
        <f>+INDEX(REC_PRICE_FCST!$B$4:$AF$22,MATCH(REC_SALES_FCST!$C93,REC_PRICE_FCST!$B$4:$B$22,0),MATCH(REC_SALES_FCST!JP$4,REC_PRICE_FCST!$B$4:$AF$4,0))</f>
        <v>25.536495918598568</v>
      </c>
      <c r="JQ93" s="45">
        <f>+INDEX(REC_PRICE_FCST!$B$4:$AF$22,MATCH(REC_SALES_FCST!$C93,REC_PRICE_FCST!$B$4:$B$22,0),MATCH(REC_SALES_FCST!JQ$4,REC_PRICE_FCST!$B$4:$AF$4,0))</f>
        <v>25.536495918598568</v>
      </c>
      <c r="JR93" s="45">
        <f>+INDEX(REC_PRICE_FCST!$B$4:$AF$22,MATCH(REC_SALES_FCST!$C93,REC_PRICE_FCST!$B$4:$B$22,0),MATCH(REC_SALES_FCST!JR$4,REC_PRICE_FCST!$B$4:$AF$4,0))</f>
        <v>25.536495918598568</v>
      </c>
      <c r="JS93" s="45">
        <f>+INDEX(REC_PRICE_FCST!$B$4:$AF$22,MATCH(REC_SALES_FCST!$C93,REC_PRICE_FCST!$B$4:$B$22,0),MATCH(REC_SALES_FCST!JS$4,REC_PRICE_FCST!$B$4:$AF$4,0))</f>
        <v>25.536495918598568</v>
      </c>
      <c r="JT93" s="45">
        <f>+INDEX(REC_PRICE_FCST!$B$4:$AF$22,MATCH(REC_SALES_FCST!$C93,REC_PRICE_FCST!$B$4:$B$22,0),MATCH(REC_SALES_FCST!JT$4,REC_PRICE_FCST!$B$4:$AF$4,0))</f>
        <v>26.302590796156526</v>
      </c>
      <c r="JU93" s="45">
        <f>+INDEX(REC_PRICE_FCST!$B$4:$AF$22,MATCH(REC_SALES_FCST!$C93,REC_PRICE_FCST!$B$4:$B$22,0),MATCH(REC_SALES_FCST!JU$4,REC_PRICE_FCST!$B$4:$AF$4,0))</f>
        <v>26.302590796156526</v>
      </c>
      <c r="JV93" s="45">
        <f>+INDEX(REC_PRICE_FCST!$B$4:$AF$22,MATCH(REC_SALES_FCST!$C93,REC_PRICE_FCST!$B$4:$B$22,0),MATCH(REC_SALES_FCST!JV$4,REC_PRICE_FCST!$B$4:$AF$4,0))</f>
        <v>26.302590796156526</v>
      </c>
      <c r="JW93" s="45">
        <f>+INDEX(REC_PRICE_FCST!$B$4:$AF$22,MATCH(REC_SALES_FCST!$C93,REC_PRICE_FCST!$B$4:$B$22,0),MATCH(REC_SALES_FCST!JW$4,REC_PRICE_FCST!$B$4:$AF$4,0))</f>
        <v>26.302590796156526</v>
      </c>
      <c r="JX93" s="45">
        <f>+INDEX(REC_PRICE_FCST!$B$4:$AF$22,MATCH(REC_SALES_FCST!$C93,REC_PRICE_FCST!$B$4:$B$22,0),MATCH(REC_SALES_FCST!JX$4,REC_PRICE_FCST!$B$4:$AF$4,0))</f>
        <v>26.302590796156526</v>
      </c>
      <c r="JY93" s="45">
        <f>+INDEX(REC_PRICE_FCST!$B$4:$AF$22,MATCH(REC_SALES_FCST!$C93,REC_PRICE_FCST!$B$4:$B$22,0),MATCH(REC_SALES_FCST!JY$4,REC_PRICE_FCST!$B$4:$AF$4,0))</f>
        <v>26.302590796156526</v>
      </c>
      <c r="JZ93" s="45">
        <f>+INDEX(REC_PRICE_FCST!$B$4:$AF$22,MATCH(REC_SALES_FCST!$C93,REC_PRICE_FCST!$B$4:$B$22,0),MATCH(REC_SALES_FCST!JZ$4,REC_PRICE_FCST!$B$4:$AF$4,0))</f>
        <v>26.302590796156526</v>
      </c>
      <c r="KA93" s="45">
        <f>+INDEX(REC_PRICE_FCST!$B$4:$AF$22,MATCH(REC_SALES_FCST!$C93,REC_PRICE_FCST!$B$4:$B$22,0),MATCH(REC_SALES_FCST!KA$4,REC_PRICE_FCST!$B$4:$AF$4,0))</f>
        <v>26.302590796156526</v>
      </c>
      <c r="KB93" s="45">
        <f>+INDEX(REC_PRICE_FCST!$B$4:$AF$22,MATCH(REC_SALES_FCST!$C93,REC_PRICE_FCST!$B$4:$B$22,0),MATCH(REC_SALES_FCST!KB$4,REC_PRICE_FCST!$B$4:$AF$4,0))</f>
        <v>26.302590796156526</v>
      </c>
      <c r="KC93" s="45">
        <f>+INDEX(REC_PRICE_FCST!$B$4:$AF$22,MATCH(REC_SALES_FCST!$C93,REC_PRICE_FCST!$B$4:$B$22,0),MATCH(REC_SALES_FCST!KC$4,REC_PRICE_FCST!$B$4:$AF$4,0))</f>
        <v>26.302590796156526</v>
      </c>
      <c r="KD93" s="45">
        <f>+INDEX(REC_PRICE_FCST!$B$4:$AF$22,MATCH(REC_SALES_FCST!$C93,REC_PRICE_FCST!$B$4:$B$22,0),MATCH(REC_SALES_FCST!KD$4,REC_PRICE_FCST!$B$4:$AF$4,0))</f>
        <v>26.302590796156526</v>
      </c>
      <c r="KE93" s="45">
        <f>+INDEX(REC_PRICE_FCST!$B$4:$AF$22,MATCH(REC_SALES_FCST!$C93,REC_PRICE_FCST!$B$4:$B$22,0),MATCH(REC_SALES_FCST!KE$4,REC_PRICE_FCST!$B$4:$AF$4,0))</f>
        <v>26.302590796156526</v>
      </c>
      <c r="KF93" s="45">
        <f>+INDEX(REC_PRICE_FCST!$B$4:$AF$22,MATCH(REC_SALES_FCST!$C93,REC_PRICE_FCST!$B$4:$B$22,0),MATCH(REC_SALES_FCST!KF$4,REC_PRICE_FCST!$B$4:$AF$4,0))</f>
        <v>27.091668520041221</v>
      </c>
      <c r="KG93" s="45">
        <f>+INDEX(REC_PRICE_FCST!$B$4:$AF$22,MATCH(REC_SALES_FCST!$C93,REC_PRICE_FCST!$B$4:$B$22,0),MATCH(REC_SALES_FCST!KG$4,REC_PRICE_FCST!$B$4:$AF$4,0))</f>
        <v>27.091668520041221</v>
      </c>
      <c r="KH93" s="45">
        <f>+INDEX(REC_PRICE_FCST!$B$4:$AF$22,MATCH(REC_SALES_FCST!$C93,REC_PRICE_FCST!$B$4:$B$22,0),MATCH(REC_SALES_FCST!KH$4,REC_PRICE_FCST!$B$4:$AF$4,0))</f>
        <v>27.091668520041221</v>
      </c>
      <c r="KI93" s="45">
        <f>+INDEX(REC_PRICE_FCST!$B$4:$AF$22,MATCH(REC_SALES_FCST!$C93,REC_PRICE_FCST!$B$4:$B$22,0),MATCH(REC_SALES_FCST!KI$4,REC_PRICE_FCST!$B$4:$AF$4,0))</f>
        <v>27.091668520041221</v>
      </c>
      <c r="KJ93" s="45">
        <f>+INDEX(REC_PRICE_FCST!$B$4:$AF$22,MATCH(REC_SALES_FCST!$C93,REC_PRICE_FCST!$B$4:$B$22,0),MATCH(REC_SALES_FCST!KJ$4,REC_PRICE_FCST!$B$4:$AF$4,0))</f>
        <v>27.091668520041221</v>
      </c>
      <c r="KK93" s="45">
        <f>+INDEX(REC_PRICE_FCST!$B$4:$AF$22,MATCH(REC_SALES_FCST!$C93,REC_PRICE_FCST!$B$4:$B$22,0),MATCH(REC_SALES_FCST!KK$4,REC_PRICE_FCST!$B$4:$AF$4,0))</f>
        <v>27.091668520041221</v>
      </c>
      <c r="KL93" s="45">
        <f>+INDEX(REC_PRICE_FCST!$B$4:$AF$22,MATCH(REC_SALES_FCST!$C93,REC_PRICE_FCST!$B$4:$B$22,0),MATCH(REC_SALES_FCST!KL$4,REC_PRICE_FCST!$B$4:$AF$4,0))</f>
        <v>27.091668520041221</v>
      </c>
      <c r="KM93" s="45">
        <f>+INDEX(REC_PRICE_FCST!$B$4:$AF$22,MATCH(REC_SALES_FCST!$C93,REC_PRICE_FCST!$B$4:$B$22,0),MATCH(REC_SALES_FCST!KM$4,REC_PRICE_FCST!$B$4:$AF$4,0))</f>
        <v>27.091668520041221</v>
      </c>
      <c r="KN93" s="45">
        <f>+INDEX(REC_PRICE_FCST!$B$4:$AF$22,MATCH(REC_SALES_FCST!$C93,REC_PRICE_FCST!$B$4:$B$22,0),MATCH(REC_SALES_FCST!KN$4,REC_PRICE_FCST!$B$4:$AF$4,0))</f>
        <v>27.091668520041221</v>
      </c>
      <c r="KO93" s="45">
        <f>+INDEX(REC_PRICE_FCST!$B$4:$AF$22,MATCH(REC_SALES_FCST!$C93,REC_PRICE_FCST!$B$4:$B$22,0),MATCH(REC_SALES_FCST!KO$4,REC_PRICE_FCST!$B$4:$AF$4,0))</f>
        <v>27.091668520041221</v>
      </c>
      <c r="KP93" s="45">
        <f>+INDEX(REC_PRICE_FCST!$B$4:$AF$22,MATCH(REC_SALES_FCST!$C93,REC_PRICE_FCST!$B$4:$B$22,0),MATCH(REC_SALES_FCST!KP$4,REC_PRICE_FCST!$B$4:$AF$4,0))</f>
        <v>27.091668520041221</v>
      </c>
      <c r="KQ93" s="45">
        <f>+INDEX(REC_PRICE_FCST!$B$4:$AF$22,MATCH(REC_SALES_FCST!$C93,REC_PRICE_FCST!$B$4:$B$22,0),MATCH(REC_SALES_FCST!KQ$4,REC_PRICE_FCST!$B$4:$AF$4,0))</f>
        <v>27.091668520041221</v>
      </c>
      <c r="KR93" s="45">
        <f>+INDEX(REC_PRICE_FCST!$B$4:$AF$22,MATCH(REC_SALES_FCST!$C93,REC_PRICE_FCST!$B$4:$B$22,0),MATCH(REC_SALES_FCST!KR$4,REC_PRICE_FCST!$B$4:$AF$4,0))</f>
        <v>27.90441857564246</v>
      </c>
      <c r="KS93" s="45">
        <f>+INDEX(REC_PRICE_FCST!$B$4:$AF$22,MATCH(REC_SALES_FCST!$C93,REC_PRICE_FCST!$B$4:$B$22,0),MATCH(REC_SALES_FCST!KS$4,REC_PRICE_FCST!$B$4:$AF$4,0))</f>
        <v>27.90441857564246</v>
      </c>
      <c r="KT93" s="45">
        <f>+INDEX(REC_PRICE_FCST!$B$4:$AF$22,MATCH(REC_SALES_FCST!$C93,REC_PRICE_FCST!$B$4:$B$22,0),MATCH(REC_SALES_FCST!KT$4,REC_PRICE_FCST!$B$4:$AF$4,0))</f>
        <v>27.90441857564246</v>
      </c>
      <c r="KU93" s="45">
        <f>+INDEX(REC_PRICE_FCST!$B$4:$AF$22,MATCH(REC_SALES_FCST!$C93,REC_PRICE_FCST!$B$4:$B$22,0),MATCH(REC_SALES_FCST!KU$4,REC_PRICE_FCST!$B$4:$AF$4,0))</f>
        <v>27.90441857564246</v>
      </c>
      <c r="KV93" s="45">
        <f>+INDEX(REC_PRICE_FCST!$B$4:$AF$22,MATCH(REC_SALES_FCST!$C93,REC_PRICE_FCST!$B$4:$B$22,0),MATCH(REC_SALES_FCST!KV$4,REC_PRICE_FCST!$B$4:$AF$4,0))</f>
        <v>27.90441857564246</v>
      </c>
      <c r="KW93" s="45">
        <f>+INDEX(REC_PRICE_FCST!$B$4:$AF$22,MATCH(REC_SALES_FCST!$C93,REC_PRICE_FCST!$B$4:$B$22,0),MATCH(REC_SALES_FCST!KW$4,REC_PRICE_FCST!$B$4:$AF$4,0))</f>
        <v>27.90441857564246</v>
      </c>
      <c r="KX93" s="45">
        <f>+INDEX(REC_PRICE_FCST!$B$4:$AF$22,MATCH(REC_SALES_FCST!$C93,REC_PRICE_FCST!$B$4:$B$22,0),MATCH(REC_SALES_FCST!KX$4,REC_PRICE_FCST!$B$4:$AF$4,0))</f>
        <v>27.90441857564246</v>
      </c>
      <c r="KY93" s="45">
        <f>+INDEX(REC_PRICE_FCST!$B$4:$AF$22,MATCH(REC_SALES_FCST!$C93,REC_PRICE_FCST!$B$4:$B$22,0),MATCH(REC_SALES_FCST!KY$4,REC_PRICE_FCST!$B$4:$AF$4,0))</f>
        <v>27.90441857564246</v>
      </c>
      <c r="KZ93" s="45">
        <f>+INDEX(REC_PRICE_FCST!$B$4:$AF$22,MATCH(REC_SALES_FCST!$C93,REC_PRICE_FCST!$B$4:$B$22,0),MATCH(REC_SALES_FCST!KZ$4,REC_PRICE_FCST!$B$4:$AF$4,0))</f>
        <v>27.90441857564246</v>
      </c>
      <c r="LA93" s="45">
        <f>+INDEX(REC_PRICE_FCST!$B$4:$AF$22,MATCH(REC_SALES_FCST!$C93,REC_PRICE_FCST!$B$4:$B$22,0),MATCH(REC_SALES_FCST!LA$4,REC_PRICE_FCST!$B$4:$AF$4,0))</f>
        <v>27.90441857564246</v>
      </c>
      <c r="LB93" s="45">
        <f>+INDEX(REC_PRICE_FCST!$B$4:$AF$22,MATCH(REC_SALES_FCST!$C93,REC_PRICE_FCST!$B$4:$B$22,0),MATCH(REC_SALES_FCST!LB$4,REC_PRICE_FCST!$B$4:$AF$4,0))</f>
        <v>27.90441857564246</v>
      </c>
      <c r="LC93" s="45">
        <f>+INDEX(REC_PRICE_FCST!$B$4:$AF$22,MATCH(REC_SALES_FCST!$C93,REC_PRICE_FCST!$B$4:$B$22,0),MATCH(REC_SALES_FCST!LC$4,REC_PRICE_FCST!$B$4:$AF$4,0))</f>
        <v>27.90441857564246</v>
      </c>
      <c r="LD93" s="45">
        <f>+INDEX(REC_PRICE_FCST!$B$4:$AF$22,MATCH(REC_SALES_FCST!$C93,REC_PRICE_FCST!$B$4:$B$22,0),MATCH(REC_SALES_FCST!LD$4,REC_PRICE_FCST!$B$4:$AF$4,0))</f>
        <v>28.741551132911734</v>
      </c>
      <c r="LE93" s="45">
        <f>+INDEX(REC_PRICE_FCST!$B$4:$AF$22,MATCH(REC_SALES_FCST!$C93,REC_PRICE_FCST!$B$4:$B$22,0),MATCH(REC_SALES_FCST!LE$4,REC_PRICE_FCST!$B$4:$AF$4,0))</f>
        <v>28.741551132911734</v>
      </c>
      <c r="LF93" s="45">
        <f>+INDEX(REC_PRICE_FCST!$B$4:$AF$22,MATCH(REC_SALES_FCST!$C93,REC_PRICE_FCST!$B$4:$B$22,0),MATCH(REC_SALES_FCST!LF$4,REC_PRICE_FCST!$B$4:$AF$4,0))</f>
        <v>28.741551132911734</v>
      </c>
      <c r="LG93" s="45">
        <f>+INDEX(REC_PRICE_FCST!$B$4:$AF$22,MATCH(REC_SALES_FCST!$C93,REC_PRICE_FCST!$B$4:$B$22,0),MATCH(REC_SALES_FCST!LG$4,REC_PRICE_FCST!$B$4:$AF$4,0))</f>
        <v>28.741551132911734</v>
      </c>
      <c r="LH93" s="45">
        <f>+INDEX(REC_PRICE_FCST!$B$4:$AF$22,MATCH(REC_SALES_FCST!$C93,REC_PRICE_FCST!$B$4:$B$22,0),MATCH(REC_SALES_FCST!LH$4,REC_PRICE_FCST!$B$4:$AF$4,0))</f>
        <v>28.741551132911734</v>
      </c>
      <c r="LI93" s="45">
        <f>+INDEX(REC_PRICE_FCST!$B$4:$AF$22,MATCH(REC_SALES_FCST!$C93,REC_PRICE_FCST!$B$4:$B$22,0),MATCH(REC_SALES_FCST!LI$4,REC_PRICE_FCST!$B$4:$AF$4,0))</f>
        <v>28.741551132911734</v>
      </c>
      <c r="LJ93" s="45">
        <f>+INDEX(REC_PRICE_FCST!$B$4:$AF$22,MATCH(REC_SALES_FCST!$C93,REC_PRICE_FCST!$B$4:$B$22,0),MATCH(REC_SALES_FCST!LJ$4,REC_PRICE_FCST!$B$4:$AF$4,0))</f>
        <v>28.741551132911734</v>
      </c>
      <c r="LK93" s="45">
        <f>+INDEX(REC_PRICE_FCST!$B$4:$AF$22,MATCH(REC_SALES_FCST!$C93,REC_PRICE_FCST!$B$4:$B$22,0),MATCH(REC_SALES_FCST!LK$4,REC_PRICE_FCST!$B$4:$AF$4,0))</f>
        <v>28.741551132911734</v>
      </c>
      <c r="LL93" s="45">
        <f>+INDEX(REC_PRICE_FCST!$B$4:$AF$22,MATCH(REC_SALES_FCST!$C93,REC_PRICE_FCST!$B$4:$B$22,0),MATCH(REC_SALES_FCST!LL$4,REC_PRICE_FCST!$B$4:$AF$4,0))</f>
        <v>28.741551132911734</v>
      </c>
      <c r="LM93" s="45">
        <f>+INDEX(REC_PRICE_FCST!$B$4:$AF$22,MATCH(REC_SALES_FCST!$C93,REC_PRICE_FCST!$B$4:$B$22,0),MATCH(REC_SALES_FCST!LM$4,REC_PRICE_FCST!$B$4:$AF$4,0))</f>
        <v>28.741551132911734</v>
      </c>
      <c r="LN93" s="45">
        <f>+INDEX(REC_PRICE_FCST!$B$4:$AF$22,MATCH(REC_SALES_FCST!$C93,REC_PRICE_FCST!$B$4:$B$22,0),MATCH(REC_SALES_FCST!LN$4,REC_PRICE_FCST!$B$4:$AF$4,0))</f>
        <v>28.741551132911734</v>
      </c>
      <c r="LO93" s="45">
        <f>+INDEX(REC_PRICE_FCST!$B$4:$AF$22,MATCH(REC_SALES_FCST!$C93,REC_PRICE_FCST!$B$4:$B$22,0),MATCH(REC_SALES_FCST!LO$4,REC_PRICE_FCST!$B$4:$AF$4,0))</f>
        <v>28.741551132911734</v>
      </c>
      <c r="LP93" s="45">
        <f>+INDEX(REC_PRICE_FCST!$B$4:$AF$22,MATCH(REC_SALES_FCST!$C93,REC_PRICE_FCST!$B$4:$B$22,0),MATCH(REC_SALES_FCST!LP$4,REC_PRICE_FCST!$B$4:$AF$4,0))</f>
        <v>29.603797666899087</v>
      </c>
      <c r="LQ93" s="45">
        <f>+INDEX(REC_PRICE_FCST!$B$4:$AF$22,MATCH(REC_SALES_FCST!$C93,REC_PRICE_FCST!$B$4:$B$22,0),MATCH(REC_SALES_FCST!LQ$4,REC_PRICE_FCST!$B$4:$AF$4,0))</f>
        <v>29.603797666899087</v>
      </c>
      <c r="LR93" s="45">
        <f>+INDEX(REC_PRICE_FCST!$B$4:$AF$22,MATCH(REC_SALES_FCST!$C93,REC_PRICE_FCST!$B$4:$B$22,0),MATCH(REC_SALES_FCST!LR$4,REC_PRICE_FCST!$B$4:$AF$4,0))</f>
        <v>29.603797666899087</v>
      </c>
      <c r="LS93" s="45">
        <f>+INDEX(REC_PRICE_FCST!$B$4:$AF$22,MATCH(REC_SALES_FCST!$C93,REC_PRICE_FCST!$B$4:$B$22,0),MATCH(REC_SALES_FCST!LS$4,REC_PRICE_FCST!$B$4:$AF$4,0))</f>
        <v>29.603797666899087</v>
      </c>
      <c r="LT93" s="45">
        <f>+INDEX(REC_PRICE_FCST!$B$4:$AF$22,MATCH(REC_SALES_FCST!$C93,REC_PRICE_FCST!$B$4:$B$22,0),MATCH(REC_SALES_FCST!LT$4,REC_PRICE_FCST!$B$4:$AF$4,0))</f>
        <v>29.603797666899087</v>
      </c>
      <c r="LU93" s="45">
        <f>+INDEX(REC_PRICE_FCST!$B$4:$AF$22,MATCH(REC_SALES_FCST!$C93,REC_PRICE_FCST!$B$4:$B$22,0),MATCH(REC_SALES_FCST!LU$4,REC_PRICE_FCST!$B$4:$AF$4,0))</f>
        <v>29.603797666899087</v>
      </c>
      <c r="LV93" s="45">
        <f>+INDEX(REC_PRICE_FCST!$B$4:$AF$22,MATCH(REC_SALES_FCST!$C93,REC_PRICE_FCST!$B$4:$B$22,0),MATCH(REC_SALES_FCST!LV$4,REC_PRICE_FCST!$B$4:$AF$4,0))</f>
        <v>29.603797666899087</v>
      </c>
      <c r="LW93" s="45">
        <f>+INDEX(REC_PRICE_FCST!$B$4:$AF$22,MATCH(REC_SALES_FCST!$C93,REC_PRICE_FCST!$B$4:$B$22,0),MATCH(REC_SALES_FCST!LW$4,REC_PRICE_FCST!$B$4:$AF$4,0))</f>
        <v>29.603797666899087</v>
      </c>
      <c r="LX93" s="45">
        <f>+INDEX(REC_PRICE_FCST!$B$4:$AF$22,MATCH(REC_SALES_FCST!$C93,REC_PRICE_FCST!$B$4:$B$22,0),MATCH(REC_SALES_FCST!LX$4,REC_PRICE_FCST!$B$4:$AF$4,0))</f>
        <v>29.603797666899087</v>
      </c>
      <c r="LY93" s="45">
        <f>+INDEX(REC_PRICE_FCST!$B$4:$AF$22,MATCH(REC_SALES_FCST!$C93,REC_PRICE_FCST!$B$4:$B$22,0),MATCH(REC_SALES_FCST!LY$4,REC_PRICE_FCST!$B$4:$AF$4,0))</f>
        <v>29.603797666899087</v>
      </c>
      <c r="LZ93" s="45">
        <f>+INDEX(REC_PRICE_FCST!$B$4:$AF$22,MATCH(REC_SALES_FCST!$C93,REC_PRICE_FCST!$B$4:$B$22,0),MATCH(REC_SALES_FCST!LZ$4,REC_PRICE_FCST!$B$4:$AF$4,0))</f>
        <v>29.603797666899087</v>
      </c>
      <c r="MA93" s="45">
        <f>+INDEX(REC_PRICE_FCST!$B$4:$AF$22,MATCH(REC_SALES_FCST!$C93,REC_PRICE_FCST!$B$4:$B$22,0),MATCH(REC_SALES_FCST!MA$4,REC_PRICE_FCST!$B$4:$AF$4,0))</f>
        <v>29.603797666899087</v>
      </c>
      <c r="MB93" s="45">
        <f>+INDEX(REC_PRICE_FCST!$B$4:$AF$22,MATCH(REC_SALES_FCST!$C93,REC_PRICE_FCST!$B$4:$B$22,0),MATCH(REC_SALES_FCST!MB$4,REC_PRICE_FCST!$B$4:$AF$4,0))</f>
        <v>30.491911596906061</v>
      </c>
      <c r="MC93" s="45">
        <f>+INDEX(REC_PRICE_FCST!$B$4:$AF$22,MATCH(REC_SALES_FCST!$C93,REC_PRICE_FCST!$B$4:$B$22,0),MATCH(REC_SALES_FCST!MC$4,REC_PRICE_FCST!$B$4:$AF$4,0))</f>
        <v>30.491911596906061</v>
      </c>
      <c r="MD93" s="45">
        <f>+INDEX(REC_PRICE_FCST!$B$4:$AF$22,MATCH(REC_SALES_FCST!$C93,REC_PRICE_FCST!$B$4:$B$22,0),MATCH(REC_SALES_FCST!MD$4,REC_PRICE_FCST!$B$4:$AF$4,0))</f>
        <v>30.491911596906061</v>
      </c>
      <c r="ME93" s="45">
        <f>+INDEX(REC_PRICE_FCST!$B$4:$AF$22,MATCH(REC_SALES_FCST!$C93,REC_PRICE_FCST!$B$4:$B$22,0),MATCH(REC_SALES_FCST!ME$4,REC_PRICE_FCST!$B$4:$AF$4,0))</f>
        <v>30.491911596906061</v>
      </c>
      <c r="MF93" s="45">
        <f>+INDEX(REC_PRICE_FCST!$B$4:$AF$22,MATCH(REC_SALES_FCST!$C93,REC_PRICE_FCST!$B$4:$B$22,0),MATCH(REC_SALES_FCST!MF$4,REC_PRICE_FCST!$B$4:$AF$4,0))</f>
        <v>30.491911596906061</v>
      </c>
      <c r="MG93" s="45">
        <f>+INDEX(REC_PRICE_FCST!$B$4:$AF$22,MATCH(REC_SALES_FCST!$C93,REC_PRICE_FCST!$B$4:$B$22,0),MATCH(REC_SALES_FCST!MG$4,REC_PRICE_FCST!$B$4:$AF$4,0))</f>
        <v>30.491911596906061</v>
      </c>
      <c r="MH93" s="45">
        <f>+INDEX(REC_PRICE_FCST!$B$4:$AF$22,MATCH(REC_SALES_FCST!$C93,REC_PRICE_FCST!$B$4:$B$22,0),MATCH(REC_SALES_FCST!MH$4,REC_PRICE_FCST!$B$4:$AF$4,0))</f>
        <v>30.491911596906061</v>
      </c>
      <c r="MI93" s="45">
        <f>+INDEX(REC_PRICE_FCST!$B$4:$AF$22,MATCH(REC_SALES_FCST!$C93,REC_PRICE_FCST!$B$4:$B$22,0),MATCH(REC_SALES_FCST!MI$4,REC_PRICE_FCST!$B$4:$AF$4,0))</f>
        <v>30.491911596906061</v>
      </c>
      <c r="MJ93" s="45">
        <f>+INDEX(REC_PRICE_FCST!$B$4:$AF$22,MATCH(REC_SALES_FCST!$C93,REC_PRICE_FCST!$B$4:$B$22,0),MATCH(REC_SALES_FCST!MJ$4,REC_PRICE_FCST!$B$4:$AF$4,0))</f>
        <v>30.491911596906061</v>
      </c>
      <c r="MK93" s="45">
        <f>+INDEX(REC_PRICE_FCST!$B$4:$AF$22,MATCH(REC_SALES_FCST!$C93,REC_PRICE_FCST!$B$4:$B$22,0),MATCH(REC_SALES_FCST!MK$4,REC_PRICE_FCST!$B$4:$AF$4,0))</f>
        <v>30.491911596906061</v>
      </c>
      <c r="ML93" s="45">
        <f>+INDEX(REC_PRICE_FCST!$B$4:$AF$22,MATCH(REC_SALES_FCST!$C93,REC_PRICE_FCST!$B$4:$B$22,0),MATCH(REC_SALES_FCST!ML$4,REC_PRICE_FCST!$B$4:$AF$4,0))</f>
        <v>30.491911596906061</v>
      </c>
      <c r="MM93" s="45">
        <f>+INDEX(REC_PRICE_FCST!$B$4:$AF$22,MATCH(REC_SALES_FCST!$C93,REC_PRICE_FCST!$B$4:$B$22,0),MATCH(REC_SALES_FCST!MM$4,REC_PRICE_FCST!$B$4:$AF$4,0))</f>
        <v>30.491911596906061</v>
      </c>
      <c r="MN93" s="45">
        <f>+INDEX(REC_PRICE_FCST!$B$4:$AF$22,MATCH(REC_SALES_FCST!$C93,REC_PRICE_FCST!$B$4:$B$22,0),MATCH(REC_SALES_FCST!MN$4,REC_PRICE_FCST!$B$4:$AF$4,0))</f>
        <v>31.406668944813244</v>
      </c>
      <c r="MO93" s="45">
        <f>+INDEX(REC_PRICE_FCST!$B$4:$AF$22,MATCH(REC_SALES_FCST!$C93,REC_PRICE_FCST!$B$4:$B$22,0),MATCH(REC_SALES_FCST!MO$4,REC_PRICE_FCST!$B$4:$AF$4,0))</f>
        <v>31.406668944813244</v>
      </c>
      <c r="MP93" s="45">
        <f>+INDEX(REC_PRICE_FCST!$B$4:$AF$22,MATCH(REC_SALES_FCST!$C93,REC_PRICE_FCST!$B$4:$B$22,0),MATCH(REC_SALES_FCST!MP$4,REC_PRICE_FCST!$B$4:$AF$4,0))</f>
        <v>31.406668944813244</v>
      </c>
      <c r="MQ93" s="45">
        <f>+INDEX(REC_PRICE_FCST!$B$4:$AF$22,MATCH(REC_SALES_FCST!$C93,REC_PRICE_FCST!$B$4:$B$22,0),MATCH(REC_SALES_FCST!MQ$4,REC_PRICE_FCST!$B$4:$AF$4,0))</f>
        <v>31.406668944813244</v>
      </c>
      <c r="MR93" s="45">
        <f>+INDEX(REC_PRICE_FCST!$B$4:$AF$22,MATCH(REC_SALES_FCST!$C93,REC_PRICE_FCST!$B$4:$B$22,0),MATCH(REC_SALES_FCST!MR$4,REC_PRICE_FCST!$B$4:$AF$4,0))</f>
        <v>31.406668944813244</v>
      </c>
      <c r="MS93" s="45">
        <f>+INDEX(REC_PRICE_FCST!$B$4:$AF$22,MATCH(REC_SALES_FCST!$C93,REC_PRICE_FCST!$B$4:$B$22,0),MATCH(REC_SALES_FCST!MS$4,REC_PRICE_FCST!$B$4:$AF$4,0))</f>
        <v>31.406668944813244</v>
      </c>
      <c r="MT93" s="45">
        <f>+INDEX(REC_PRICE_FCST!$B$4:$AF$22,MATCH(REC_SALES_FCST!$C93,REC_PRICE_FCST!$B$4:$B$22,0),MATCH(REC_SALES_FCST!MT$4,REC_PRICE_FCST!$B$4:$AF$4,0))</f>
        <v>31.406668944813244</v>
      </c>
      <c r="MU93" s="45">
        <f>+INDEX(REC_PRICE_FCST!$B$4:$AF$22,MATCH(REC_SALES_FCST!$C93,REC_PRICE_FCST!$B$4:$B$22,0),MATCH(REC_SALES_FCST!MU$4,REC_PRICE_FCST!$B$4:$AF$4,0))</f>
        <v>31.406668944813244</v>
      </c>
      <c r="MV93" s="45">
        <f>+INDEX(REC_PRICE_FCST!$B$4:$AF$22,MATCH(REC_SALES_FCST!$C93,REC_PRICE_FCST!$B$4:$B$22,0),MATCH(REC_SALES_FCST!MV$4,REC_PRICE_FCST!$B$4:$AF$4,0))</f>
        <v>31.406668944813244</v>
      </c>
      <c r="MW93" s="45">
        <f>+INDEX(REC_PRICE_FCST!$B$4:$AF$22,MATCH(REC_SALES_FCST!$C93,REC_PRICE_FCST!$B$4:$B$22,0),MATCH(REC_SALES_FCST!MW$4,REC_PRICE_FCST!$B$4:$AF$4,0))</f>
        <v>31.406668944813244</v>
      </c>
      <c r="MX93" s="45">
        <f>+INDEX(REC_PRICE_FCST!$B$4:$AF$22,MATCH(REC_SALES_FCST!$C93,REC_PRICE_FCST!$B$4:$B$22,0),MATCH(REC_SALES_FCST!MX$4,REC_PRICE_FCST!$B$4:$AF$4,0))</f>
        <v>31.406668944813244</v>
      </c>
      <c r="MY93" s="45">
        <f>+INDEX(REC_PRICE_FCST!$B$4:$AF$22,MATCH(REC_SALES_FCST!$C93,REC_PRICE_FCST!$B$4:$B$22,0),MATCH(REC_SALES_FCST!MY$4,REC_PRICE_FCST!$B$4:$AF$4,0))</f>
        <v>31.406668944813244</v>
      </c>
    </row>
    <row r="94" spans="1:364" x14ac:dyDescent="0.25">
      <c r="A94" s="175"/>
      <c r="B94" s="78" t="s">
        <v>210</v>
      </c>
      <c r="C94" s="4" t="s">
        <v>89</v>
      </c>
      <c r="D94" s="45">
        <f>+INDEX(REC_PRICE_FCST!$B$4:$V$22,MATCH(REC_SALES_FCST!$C94,REC_PRICE_FCST!$B$4:$B$22,0),MATCH(REC_SALES_FCST!D$4,REC_PRICE_FCST!$B$4:$V$4,0))</f>
        <v>36</v>
      </c>
      <c r="E94" s="45">
        <f>+INDEX(REC_PRICE_FCST!$B$4:$V$22,MATCH(REC_SALES_FCST!$C94,REC_PRICE_FCST!$B$4:$B$22,0),MATCH(REC_SALES_FCST!E$4,REC_PRICE_FCST!$B$4:$V$4,0))</f>
        <v>36</v>
      </c>
      <c r="F94" s="45">
        <f>+INDEX(REC_PRICE_FCST!$B$4:$V$22,MATCH(REC_SALES_FCST!$C94,REC_PRICE_FCST!$B$4:$B$22,0),MATCH(REC_SALES_FCST!F$4,REC_PRICE_FCST!$B$4:$V$4,0))</f>
        <v>36</v>
      </c>
      <c r="G94" s="45">
        <f>+INDEX(REC_PRICE_FCST!$B$4:$V$22,MATCH(REC_SALES_FCST!$C94,REC_PRICE_FCST!$B$4:$B$22,0),MATCH(REC_SALES_FCST!G$4,REC_PRICE_FCST!$B$4:$V$4,0))</f>
        <v>36</v>
      </c>
      <c r="H94" s="45">
        <f>+INDEX(REC_PRICE_FCST!$B$4:$V$22,MATCH(REC_SALES_FCST!$C94,REC_PRICE_FCST!$B$4:$B$22,0),MATCH(REC_SALES_FCST!H$4,REC_PRICE_FCST!$B$4:$V$4,0))</f>
        <v>36</v>
      </c>
      <c r="I94" s="45">
        <f>+INDEX(REC_PRICE_FCST!$B$4:$V$22,MATCH(REC_SALES_FCST!$C94,REC_PRICE_FCST!$B$4:$B$22,0),MATCH(REC_SALES_FCST!I$4,REC_PRICE_FCST!$B$4:$V$4,0))</f>
        <v>36</v>
      </c>
      <c r="J94" s="45">
        <f>+INDEX(REC_PRICE_FCST!$B$4:$V$22,MATCH(REC_SALES_FCST!$C94,REC_PRICE_FCST!$B$4:$B$22,0),MATCH(REC_SALES_FCST!J$4,REC_PRICE_FCST!$B$4:$V$4,0))</f>
        <v>36</v>
      </c>
      <c r="K94" s="45">
        <f>+INDEX(REC_PRICE_FCST!$B$4:$V$22,MATCH(REC_SALES_FCST!$C94,REC_PRICE_FCST!$B$4:$B$22,0),MATCH(REC_SALES_FCST!K$4,REC_PRICE_FCST!$B$4:$V$4,0))</f>
        <v>36</v>
      </c>
      <c r="L94" s="45">
        <f>+INDEX(REC_PRICE_FCST!$B$4:$V$22,MATCH(REC_SALES_FCST!$C94,REC_PRICE_FCST!$B$4:$B$22,0),MATCH(REC_SALES_FCST!L$4,REC_PRICE_FCST!$B$4:$V$4,0))</f>
        <v>36</v>
      </c>
      <c r="M94" s="45">
        <f>+INDEX(REC_PRICE_FCST!$B$4:$V$22,MATCH(REC_SALES_FCST!$C94,REC_PRICE_FCST!$B$4:$B$22,0),MATCH(REC_SALES_FCST!M$4,REC_PRICE_FCST!$B$4:$V$4,0))</f>
        <v>36</v>
      </c>
      <c r="N94" s="45">
        <f>+INDEX(REC_PRICE_FCST!$B$4:$V$22,MATCH(REC_SALES_FCST!$C94,REC_PRICE_FCST!$B$4:$B$22,0),MATCH(REC_SALES_FCST!N$4,REC_PRICE_FCST!$B$4:$V$4,0))</f>
        <v>36</v>
      </c>
      <c r="O94" s="45">
        <f>+INDEX(REC_PRICE_FCST!$B$4:$V$22,MATCH(REC_SALES_FCST!$C94,REC_PRICE_FCST!$B$4:$B$22,0),MATCH(REC_SALES_FCST!O$4,REC_PRICE_FCST!$B$4:$V$4,0))</f>
        <v>36</v>
      </c>
      <c r="P94" s="45">
        <f>+INDEX(REC_PRICE_FCST!$B$4:$AF$22,MATCH(REC_SALES_FCST!$C94,REC_PRICE_FCST!$B$4:$B$22,0),MATCH(REC_SALES_FCST!P$4,REC_PRICE_FCST!$B$4:$AF$4,0))</f>
        <v>36</v>
      </c>
      <c r="Q94" s="45">
        <f>+INDEX(REC_PRICE_FCST!$B$4:$AF$22,MATCH(REC_SALES_FCST!$C94,REC_PRICE_FCST!$B$4:$B$22,0),MATCH(REC_SALES_FCST!Q$4,REC_PRICE_FCST!$B$4:$AF$4,0))</f>
        <v>36</v>
      </c>
      <c r="R94" s="45">
        <f>+INDEX(REC_PRICE_FCST!$B$4:$AF$22,MATCH(REC_SALES_FCST!$C94,REC_PRICE_FCST!$B$4:$B$22,0),MATCH(REC_SALES_FCST!R$4,REC_PRICE_FCST!$B$4:$AF$4,0))</f>
        <v>36</v>
      </c>
      <c r="S94" s="45">
        <f>+INDEX(REC_PRICE_FCST!$B$4:$AF$22,MATCH(REC_SALES_FCST!$C94,REC_PRICE_FCST!$B$4:$B$22,0),MATCH(REC_SALES_FCST!S$4,REC_PRICE_FCST!$B$4:$AF$4,0))</f>
        <v>36</v>
      </c>
      <c r="T94" s="45">
        <f>+INDEX(REC_PRICE_FCST!$B$4:$AF$22,MATCH(REC_SALES_FCST!$C94,REC_PRICE_FCST!$B$4:$B$22,0),MATCH(REC_SALES_FCST!T$4,REC_PRICE_FCST!$B$4:$AF$4,0))</f>
        <v>36</v>
      </c>
      <c r="U94" s="45">
        <f>+INDEX(REC_PRICE_FCST!$B$4:$AF$22,MATCH(REC_SALES_FCST!$C94,REC_PRICE_FCST!$B$4:$B$22,0),MATCH(REC_SALES_FCST!U$4,REC_PRICE_FCST!$B$4:$AF$4,0))</f>
        <v>36</v>
      </c>
      <c r="V94" s="45">
        <f>+INDEX(REC_PRICE_FCST!$B$4:$AF$22,MATCH(REC_SALES_FCST!$C94,REC_PRICE_FCST!$B$4:$B$22,0),MATCH(REC_SALES_FCST!V$4,REC_PRICE_FCST!$B$4:$AF$4,0))</f>
        <v>36</v>
      </c>
      <c r="W94" s="45">
        <f>+INDEX(REC_PRICE_FCST!$B$4:$AF$22,MATCH(REC_SALES_FCST!$C94,REC_PRICE_FCST!$B$4:$B$22,0),MATCH(REC_SALES_FCST!W$4,REC_PRICE_FCST!$B$4:$AF$4,0))</f>
        <v>36</v>
      </c>
      <c r="X94" s="45">
        <f>+INDEX(REC_PRICE_FCST!$B$4:$AF$22,MATCH(REC_SALES_FCST!$C94,REC_PRICE_FCST!$B$4:$B$22,0),MATCH(REC_SALES_FCST!X$4,REC_PRICE_FCST!$B$4:$AF$4,0))</f>
        <v>36</v>
      </c>
      <c r="Y94" s="45">
        <f>+INDEX(REC_PRICE_FCST!$B$4:$AF$22,MATCH(REC_SALES_FCST!$C94,REC_PRICE_FCST!$B$4:$B$22,0),MATCH(REC_SALES_FCST!Y$4,REC_PRICE_FCST!$B$4:$AF$4,0))</f>
        <v>36</v>
      </c>
      <c r="Z94" s="45">
        <f>+INDEX(REC_PRICE_FCST!$B$4:$AF$22,MATCH(REC_SALES_FCST!$C94,REC_PRICE_FCST!$B$4:$B$22,0),MATCH(REC_SALES_FCST!Z$4,REC_PRICE_FCST!$B$4:$AF$4,0))</f>
        <v>36</v>
      </c>
      <c r="AA94" s="45">
        <f>+INDEX(REC_PRICE_FCST!$B$4:$AF$22,MATCH(REC_SALES_FCST!$C94,REC_PRICE_FCST!$B$4:$B$22,0),MATCH(REC_SALES_FCST!AA$4,REC_PRICE_FCST!$B$4:$AF$4,0))</f>
        <v>36</v>
      </c>
      <c r="AB94" s="45">
        <f>+INDEX(REC_PRICE_FCST!$B$4:$AF$22,MATCH(REC_SALES_FCST!$C94,REC_PRICE_FCST!$B$4:$B$22,0),MATCH(REC_SALES_FCST!AB$4,REC_PRICE_FCST!$B$4:$AF$4,0))</f>
        <v>33</v>
      </c>
      <c r="AC94" s="45">
        <f>+INDEX(REC_PRICE_FCST!$B$4:$AF$22,MATCH(REC_SALES_FCST!$C94,REC_PRICE_FCST!$B$4:$B$22,0),MATCH(REC_SALES_FCST!AC$4,REC_PRICE_FCST!$B$4:$AF$4,0))</f>
        <v>33</v>
      </c>
      <c r="AD94" s="45">
        <f>+INDEX(REC_PRICE_FCST!$B$4:$AF$22,MATCH(REC_SALES_FCST!$C94,REC_PRICE_FCST!$B$4:$B$22,0),MATCH(REC_SALES_FCST!AD$4,REC_PRICE_FCST!$B$4:$AF$4,0))</f>
        <v>33</v>
      </c>
      <c r="AE94" s="45">
        <f>+INDEX(REC_PRICE_FCST!$B$4:$AF$22,MATCH(REC_SALES_FCST!$C94,REC_PRICE_FCST!$B$4:$B$22,0),MATCH(REC_SALES_FCST!AE$4,REC_PRICE_FCST!$B$4:$AF$4,0))</f>
        <v>33</v>
      </c>
      <c r="AF94" s="45">
        <f>+INDEX(REC_PRICE_FCST!$B$4:$AF$22,MATCH(REC_SALES_FCST!$C94,REC_PRICE_FCST!$B$4:$B$22,0),MATCH(REC_SALES_FCST!AF$4,REC_PRICE_FCST!$B$4:$AF$4,0))</f>
        <v>33</v>
      </c>
      <c r="AG94" s="45">
        <f>+INDEX(REC_PRICE_FCST!$B$4:$AF$22,MATCH(REC_SALES_FCST!$C94,REC_PRICE_FCST!$B$4:$B$22,0),MATCH(REC_SALES_FCST!AG$4,REC_PRICE_FCST!$B$4:$AF$4,0))</f>
        <v>33</v>
      </c>
      <c r="AH94" s="45">
        <f>+INDEX(REC_PRICE_FCST!$B$4:$AF$22,MATCH(REC_SALES_FCST!$C94,REC_PRICE_FCST!$B$4:$B$22,0),MATCH(REC_SALES_FCST!AH$4,REC_PRICE_FCST!$B$4:$AF$4,0))</f>
        <v>33</v>
      </c>
      <c r="AI94" s="45">
        <f>+INDEX(REC_PRICE_FCST!$B$4:$AF$22,MATCH(REC_SALES_FCST!$C94,REC_PRICE_FCST!$B$4:$B$22,0),MATCH(REC_SALES_FCST!AI$4,REC_PRICE_FCST!$B$4:$AF$4,0))</f>
        <v>33</v>
      </c>
      <c r="AJ94" s="45">
        <f>+INDEX(REC_PRICE_FCST!$B$4:$AF$22,MATCH(REC_SALES_FCST!$C94,REC_PRICE_FCST!$B$4:$B$22,0),MATCH(REC_SALES_FCST!AJ$4,REC_PRICE_FCST!$B$4:$AF$4,0))</f>
        <v>33</v>
      </c>
      <c r="AK94" s="45">
        <f>+INDEX(REC_PRICE_FCST!$B$4:$AF$22,MATCH(REC_SALES_FCST!$C94,REC_PRICE_FCST!$B$4:$B$22,0),MATCH(REC_SALES_FCST!AK$4,REC_PRICE_FCST!$B$4:$AF$4,0))</f>
        <v>33</v>
      </c>
      <c r="AL94" s="45">
        <f>+INDEX(REC_PRICE_FCST!$B$4:$AF$22,MATCH(REC_SALES_FCST!$C94,REC_PRICE_FCST!$B$4:$B$22,0),MATCH(REC_SALES_FCST!AL$4,REC_PRICE_FCST!$B$4:$AF$4,0))</f>
        <v>33</v>
      </c>
      <c r="AM94" s="45">
        <f>+INDEX(REC_PRICE_FCST!$B$4:$AF$22,MATCH(REC_SALES_FCST!$C94,REC_PRICE_FCST!$B$4:$B$22,0),MATCH(REC_SALES_FCST!AM$4,REC_PRICE_FCST!$B$4:$AF$4,0))</f>
        <v>33</v>
      </c>
      <c r="AN94" s="45">
        <f>+INDEX(REC_PRICE_FCST!$B$4:$AF$22,MATCH(REC_SALES_FCST!$C94,REC_PRICE_FCST!$B$4:$B$22,0),MATCH(REC_SALES_FCST!AN$4,REC_PRICE_FCST!$B$4:$AF$4,0))</f>
        <v>30</v>
      </c>
      <c r="AO94" s="45">
        <f>+INDEX(REC_PRICE_FCST!$B$4:$AF$22,MATCH(REC_SALES_FCST!$C94,REC_PRICE_FCST!$B$4:$B$22,0),MATCH(REC_SALES_FCST!AO$4,REC_PRICE_FCST!$B$4:$AF$4,0))</f>
        <v>30</v>
      </c>
      <c r="AP94" s="45">
        <f>+INDEX(REC_PRICE_FCST!$B$4:$AF$22,MATCH(REC_SALES_FCST!$C94,REC_PRICE_FCST!$B$4:$B$22,0),MATCH(REC_SALES_FCST!AP$4,REC_PRICE_FCST!$B$4:$AF$4,0))</f>
        <v>30</v>
      </c>
      <c r="AQ94" s="45">
        <f>+INDEX(REC_PRICE_FCST!$B$4:$AF$22,MATCH(REC_SALES_FCST!$C94,REC_PRICE_FCST!$B$4:$B$22,0),MATCH(REC_SALES_FCST!AQ$4,REC_PRICE_FCST!$B$4:$AF$4,0))</f>
        <v>30</v>
      </c>
      <c r="AR94" s="45">
        <f>+INDEX(REC_PRICE_FCST!$B$4:$AF$22,MATCH(REC_SALES_FCST!$C94,REC_PRICE_FCST!$B$4:$B$22,0),MATCH(REC_SALES_FCST!AR$4,REC_PRICE_FCST!$B$4:$AF$4,0))</f>
        <v>30</v>
      </c>
      <c r="AS94" s="45">
        <f>+INDEX(REC_PRICE_FCST!$B$4:$AF$22,MATCH(REC_SALES_FCST!$C94,REC_PRICE_FCST!$B$4:$B$22,0),MATCH(REC_SALES_FCST!AS$4,REC_PRICE_FCST!$B$4:$AF$4,0))</f>
        <v>30</v>
      </c>
      <c r="AT94" s="45">
        <f>+INDEX(REC_PRICE_FCST!$B$4:$AF$22,MATCH(REC_SALES_FCST!$C94,REC_PRICE_FCST!$B$4:$B$22,0),MATCH(REC_SALES_FCST!AT$4,REC_PRICE_FCST!$B$4:$AF$4,0))</f>
        <v>30</v>
      </c>
      <c r="AU94" s="45">
        <f>+INDEX(REC_PRICE_FCST!$B$4:$AF$22,MATCH(REC_SALES_FCST!$C94,REC_PRICE_FCST!$B$4:$B$22,0),MATCH(REC_SALES_FCST!AU$4,REC_PRICE_FCST!$B$4:$AF$4,0))</f>
        <v>30</v>
      </c>
      <c r="AV94" s="45">
        <f>+INDEX(REC_PRICE_FCST!$B$4:$AF$22,MATCH(REC_SALES_FCST!$C94,REC_PRICE_FCST!$B$4:$B$22,0),MATCH(REC_SALES_FCST!AV$4,REC_PRICE_FCST!$B$4:$AF$4,0))</f>
        <v>30</v>
      </c>
      <c r="AW94" s="45">
        <f>+INDEX(REC_PRICE_FCST!$B$4:$AF$22,MATCH(REC_SALES_FCST!$C94,REC_PRICE_FCST!$B$4:$B$22,0),MATCH(REC_SALES_FCST!AW$4,REC_PRICE_FCST!$B$4:$AF$4,0))</f>
        <v>30</v>
      </c>
      <c r="AX94" s="45">
        <f>+INDEX(REC_PRICE_FCST!$B$4:$AF$22,MATCH(REC_SALES_FCST!$C94,REC_PRICE_FCST!$B$4:$B$22,0),MATCH(REC_SALES_FCST!AX$4,REC_PRICE_FCST!$B$4:$AF$4,0))</f>
        <v>30</v>
      </c>
      <c r="AY94" s="45">
        <f>+INDEX(REC_PRICE_FCST!$B$4:$AF$22,MATCH(REC_SALES_FCST!$C94,REC_PRICE_FCST!$B$4:$B$22,0),MATCH(REC_SALES_FCST!AY$4,REC_PRICE_FCST!$B$4:$AF$4,0))</f>
        <v>30</v>
      </c>
      <c r="AZ94" s="45">
        <f>+INDEX(REC_PRICE_FCST!$B$4:$AF$22,MATCH(REC_SALES_FCST!$C94,REC_PRICE_FCST!$B$4:$B$22,0),MATCH(REC_SALES_FCST!AZ$4,REC_PRICE_FCST!$B$4:$AF$4,0))</f>
        <v>30</v>
      </c>
      <c r="BA94" s="45">
        <f>+INDEX(REC_PRICE_FCST!$B$4:$AF$22,MATCH(REC_SALES_FCST!$C94,REC_PRICE_FCST!$B$4:$B$22,0),MATCH(REC_SALES_FCST!BA$4,REC_PRICE_FCST!$B$4:$AF$4,0))</f>
        <v>30</v>
      </c>
      <c r="BB94" s="45">
        <f>+INDEX(REC_PRICE_FCST!$B$4:$AF$22,MATCH(REC_SALES_FCST!$C94,REC_PRICE_FCST!$B$4:$B$22,0),MATCH(REC_SALES_FCST!BB$4,REC_PRICE_FCST!$B$4:$AF$4,0))</f>
        <v>30</v>
      </c>
      <c r="BC94" s="45">
        <f>+INDEX(REC_PRICE_FCST!$B$4:$AF$22,MATCH(REC_SALES_FCST!$C94,REC_PRICE_FCST!$B$4:$B$22,0),MATCH(REC_SALES_FCST!BC$4,REC_PRICE_FCST!$B$4:$AF$4,0))</f>
        <v>30</v>
      </c>
      <c r="BD94" s="45">
        <f>+INDEX(REC_PRICE_FCST!$B$4:$AF$22,MATCH(REC_SALES_FCST!$C94,REC_PRICE_FCST!$B$4:$B$22,0),MATCH(REC_SALES_FCST!BD$4,REC_PRICE_FCST!$B$4:$AF$4,0))</f>
        <v>30</v>
      </c>
      <c r="BE94" s="45">
        <f>+INDEX(REC_PRICE_FCST!$B$4:$AF$22,MATCH(REC_SALES_FCST!$C94,REC_PRICE_FCST!$B$4:$B$22,0),MATCH(REC_SALES_FCST!BE$4,REC_PRICE_FCST!$B$4:$AF$4,0))</f>
        <v>30</v>
      </c>
      <c r="BF94" s="45">
        <f>+INDEX(REC_PRICE_FCST!$B$4:$AF$22,MATCH(REC_SALES_FCST!$C94,REC_PRICE_FCST!$B$4:$B$22,0),MATCH(REC_SALES_FCST!BF$4,REC_PRICE_FCST!$B$4:$AF$4,0))</f>
        <v>30</v>
      </c>
      <c r="BG94" s="45">
        <f>+INDEX(REC_PRICE_FCST!$B$4:$AF$22,MATCH(REC_SALES_FCST!$C94,REC_PRICE_FCST!$B$4:$B$22,0),MATCH(REC_SALES_FCST!BG$4,REC_PRICE_FCST!$B$4:$AF$4,0))</f>
        <v>30</v>
      </c>
      <c r="BH94" s="45">
        <f>+INDEX(REC_PRICE_FCST!$B$4:$AF$22,MATCH(REC_SALES_FCST!$C94,REC_PRICE_FCST!$B$4:$B$22,0),MATCH(REC_SALES_FCST!BH$4,REC_PRICE_FCST!$B$4:$AF$4,0))</f>
        <v>30</v>
      </c>
      <c r="BI94" s="45">
        <f>+INDEX(REC_PRICE_FCST!$B$4:$AF$22,MATCH(REC_SALES_FCST!$C94,REC_PRICE_FCST!$B$4:$B$22,0),MATCH(REC_SALES_FCST!BI$4,REC_PRICE_FCST!$B$4:$AF$4,0))</f>
        <v>30</v>
      </c>
      <c r="BJ94" s="45">
        <f>+INDEX(REC_PRICE_FCST!$B$4:$AF$22,MATCH(REC_SALES_FCST!$C94,REC_PRICE_FCST!$B$4:$B$22,0),MATCH(REC_SALES_FCST!BJ$4,REC_PRICE_FCST!$B$4:$AF$4,0))</f>
        <v>30</v>
      </c>
      <c r="BK94" s="45">
        <f>+INDEX(REC_PRICE_FCST!$B$4:$AF$22,MATCH(REC_SALES_FCST!$C94,REC_PRICE_FCST!$B$4:$B$22,0),MATCH(REC_SALES_FCST!BK$4,REC_PRICE_FCST!$B$4:$AF$4,0))</f>
        <v>30</v>
      </c>
      <c r="BL94" s="45">
        <f>+INDEX(REC_PRICE_FCST!$B$4:$AF$22,MATCH(REC_SALES_FCST!$C94,REC_PRICE_FCST!$B$4:$B$22,0),MATCH(REC_SALES_FCST!BL$4,REC_PRICE_FCST!$B$4:$AF$4,0))</f>
        <v>30.900000000000002</v>
      </c>
      <c r="BM94" s="45">
        <f>+INDEX(REC_PRICE_FCST!$B$4:$AF$22,MATCH(REC_SALES_FCST!$C94,REC_PRICE_FCST!$B$4:$B$22,0),MATCH(REC_SALES_FCST!BM$4,REC_PRICE_FCST!$B$4:$AF$4,0))</f>
        <v>30.900000000000002</v>
      </c>
      <c r="BN94" s="45">
        <f>+INDEX(REC_PRICE_FCST!$B$4:$AF$22,MATCH(REC_SALES_FCST!$C94,REC_PRICE_FCST!$B$4:$B$22,0),MATCH(REC_SALES_FCST!BN$4,REC_PRICE_FCST!$B$4:$AF$4,0))</f>
        <v>30.900000000000002</v>
      </c>
      <c r="BO94" s="45">
        <f>+INDEX(REC_PRICE_FCST!$B$4:$AF$22,MATCH(REC_SALES_FCST!$C94,REC_PRICE_FCST!$B$4:$B$22,0),MATCH(REC_SALES_FCST!BO$4,REC_PRICE_FCST!$B$4:$AF$4,0))</f>
        <v>30.900000000000002</v>
      </c>
      <c r="BP94" s="45">
        <f>+INDEX(REC_PRICE_FCST!$B$4:$AF$22,MATCH(REC_SALES_FCST!$C94,REC_PRICE_FCST!$B$4:$B$22,0),MATCH(REC_SALES_FCST!BP$4,REC_PRICE_FCST!$B$4:$AF$4,0))</f>
        <v>30.900000000000002</v>
      </c>
      <c r="BQ94" s="45">
        <f>+INDEX(REC_PRICE_FCST!$B$4:$AF$22,MATCH(REC_SALES_FCST!$C94,REC_PRICE_FCST!$B$4:$B$22,0),MATCH(REC_SALES_FCST!BQ$4,REC_PRICE_FCST!$B$4:$AF$4,0))</f>
        <v>30.900000000000002</v>
      </c>
      <c r="BR94" s="45">
        <f>+INDEX(REC_PRICE_FCST!$B$4:$AF$22,MATCH(REC_SALES_FCST!$C94,REC_PRICE_FCST!$B$4:$B$22,0),MATCH(REC_SALES_FCST!BR$4,REC_PRICE_FCST!$B$4:$AF$4,0))</f>
        <v>30.900000000000002</v>
      </c>
      <c r="BS94" s="45">
        <f>+INDEX(REC_PRICE_FCST!$B$4:$AF$22,MATCH(REC_SALES_FCST!$C94,REC_PRICE_FCST!$B$4:$B$22,0),MATCH(REC_SALES_FCST!BS$4,REC_PRICE_FCST!$B$4:$AF$4,0))</f>
        <v>30.900000000000002</v>
      </c>
      <c r="BT94" s="45">
        <f>+INDEX(REC_PRICE_FCST!$B$4:$AF$22,MATCH(REC_SALES_FCST!$C94,REC_PRICE_FCST!$B$4:$B$22,0),MATCH(REC_SALES_FCST!BT$4,REC_PRICE_FCST!$B$4:$AF$4,0))</f>
        <v>30.900000000000002</v>
      </c>
      <c r="BU94" s="45">
        <f>+INDEX(REC_PRICE_FCST!$B$4:$AF$22,MATCH(REC_SALES_FCST!$C94,REC_PRICE_FCST!$B$4:$B$22,0),MATCH(REC_SALES_FCST!BU$4,REC_PRICE_FCST!$B$4:$AF$4,0))</f>
        <v>30.900000000000002</v>
      </c>
      <c r="BV94" s="45">
        <f>+INDEX(REC_PRICE_FCST!$B$4:$AF$22,MATCH(REC_SALES_FCST!$C94,REC_PRICE_FCST!$B$4:$B$22,0),MATCH(REC_SALES_FCST!BV$4,REC_PRICE_FCST!$B$4:$AF$4,0))</f>
        <v>30.900000000000002</v>
      </c>
      <c r="BW94" s="45">
        <f>+INDEX(REC_PRICE_FCST!$B$4:$AF$22,MATCH(REC_SALES_FCST!$C94,REC_PRICE_FCST!$B$4:$B$22,0),MATCH(REC_SALES_FCST!BW$4,REC_PRICE_FCST!$B$4:$AF$4,0))</f>
        <v>30.900000000000002</v>
      </c>
      <c r="BX94" s="45">
        <f>+INDEX(REC_PRICE_FCST!$B$4:$AF$22,MATCH(REC_SALES_FCST!$C94,REC_PRICE_FCST!$B$4:$B$22,0),MATCH(REC_SALES_FCST!BX$4,REC_PRICE_FCST!$B$4:$AF$4,0))</f>
        <v>31.827000000000002</v>
      </c>
      <c r="BY94" s="45">
        <f>+INDEX(REC_PRICE_FCST!$B$4:$AF$22,MATCH(REC_SALES_FCST!$C94,REC_PRICE_FCST!$B$4:$B$22,0),MATCH(REC_SALES_FCST!BY$4,REC_PRICE_FCST!$B$4:$AF$4,0))</f>
        <v>31.827000000000002</v>
      </c>
      <c r="BZ94" s="45">
        <f>+INDEX(REC_PRICE_FCST!$B$4:$AF$22,MATCH(REC_SALES_FCST!$C94,REC_PRICE_FCST!$B$4:$B$22,0),MATCH(REC_SALES_FCST!BZ$4,REC_PRICE_FCST!$B$4:$AF$4,0))</f>
        <v>31.827000000000002</v>
      </c>
      <c r="CA94" s="45">
        <f>+INDEX(REC_PRICE_FCST!$B$4:$AF$22,MATCH(REC_SALES_FCST!$C94,REC_PRICE_FCST!$B$4:$B$22,0),MATCH(REC_SALES_FCST!CA$4,REC_PRICE_FCST!$B$4:$AF$4,0))</f>
        <v>31.827000000000002</v>
      </c>
      <c r="CB94" s="45">
        <f>+INDEX(REC_PRICE_FCST!$B$4:$AF$22,MATCH(REC_SALES_FCST!$C94,REC_PRICE_FCST!$B$4:$B$22,0),MATCH(REC_SALES_FCST!CB$4,REC_PRICE_FCST!$B$4:$AF$4,0))</f>
        <v>31.827000000000002</v>
      </c>
      <c r="CC94" s="45">
        <f>+INDEX(REC_PRICE_FCST!$B$4:$AF$22,MATCH(REC_SALES_FCST!$C94,REC_PRICE_FCST!$B$4:$B$22,0),MATCH(REC_SALES_FCST!CC$4,REC_PRICE_FCST!$B$4:$AF$4,0))</f>
        <v>31.827000000000002</v>
      </c>
      <c r="CD94" s="45">
        <f>+INDEX(REC_PRICE_FCST!$B$4:$AF$22,MATCH(REC_SALES_FCST!$C94,REC_PRICE_FCST!$B$4:$B$22,0),MATCH(REC_SALES_FCST!CD$4,REC_PRICE_FCST!$B$4:$AF$4,0))</f>
        <v>31.827000000000002</v>
      </c>
      <c r="CE94" s="45">
        <f>+INDEX(REC_PRICE_FCST!$B$4:$AF$22,MATCH(REC_SALES_FCST!$C94,REC_PRICE_FCST!$B$4:$B$22,0),MATCH(REC_SALES_FCST!CE$4,REC_PRICE_FCST!$B$4:$AF$4,0))</f>
        <v>31.827000000000002</v>
      </c>
      <c r="CF94" s="45">
        <f>+INDEX(REC_PRICE_FCST!$B$4:$AF$22,MATCH(REC_SALES_FCST!$C94,REC_PRICE_FCST!$B$4:$B$22,0),MATCH(REC_SALES_FCST!CF$4,REC_PRICE_FCST!$B$4:$AF$4,0))</f>
        <v>31.827000000000002</v>
      </c>
      <c r="CG94" s="45">
        <f>+INDEX(REC_PRICE_FCST!$B$4:$AF$22,MATCH(REC_SALES_FCST!$C94,REC_PRICE_FCST!$B$4:$B$22,0),MATCH(REC_SALES_FCST!CG$4,REC_PRICE_FCST!$B$4:$AF$4,0))</f>
        <v>31.827000000000002</v>
      </c>
      <c r="CH94" s="45">
        <f>+INDEX(REC_PRICE_FCST!$B$4:$AF$22,MATCH(REC_SALES_FCST!$C94,REC_PRICE_FCST!$B$4:$B$22,0),MATCH(REC_SALES_FCST!CH$4,REC_PRICE_FCST!$B$4:$AF$4,0))</f>
        <v>31.827000000000002</v>
      </c>
      <c r="CI94" s="45">
        <f>+INDEX(REC_PRICE_FCST!$B$4:$AF$22,MATCH(REC_SALES_FCST!$C94,REC_PRICE_FCST!$B$4:$B$22,0),MATCH(REC_SALES_FCST!CI$4,REC_PRICE_FCST!$B$4:$AF$4,0))</f>
        <v>31.827000000000002</v>
      </c>
      <c r="CJ94" s="45">
        <f>+INDEX(REC_PRICE_FCST!$B$4:$AF$22,MATCH(REC_SALES_FCST!$C94,REC_PRICE_FCST!$B$4:$B$22,0),MATCH(REC_SALES_FCST!CJ$4,REC_PRICE_FCST!$B$4:$AF$4,0))</f>
        <v>32.78181</v>
      </c>
      <c r="CK94" s="45">
        <f>+INDEX(REC_PRICE_FCST!$B$4:$AF$22,MATCH(REC_SALES_FCST!$C94,REC_PRICE_FCST!$B$4:$B$22,0),MATCH(REC_SALES_FCST!CK$4,REC_PRICE_FCST!$B$4:$AF$4,0))</f>
        <v>32.78181</v>
      </c>
      <c r="CL94" s="45">
        <f>+INDEX(REC_PRICE_FCST!$B$4:$AF$22,MATCH(REC_SALES_FCST!$C94,REC_PRICE_FCST!$B$4:$B$22,0),MATCH(REC_SALES_FCST!CL$4,REC_PRICE_FCST!$B$4:$AF$4,0))</f>
        <v>32.78181</v>
      </c>
      <c r="CM94" s="45">
        <f>+INDEX(REC_PRICE_FCST!$B$4:$AF$22,MATCH(REC_SALES_FCST!$C94,REC_PRICE_FCST!$B$4:$B$22,0),MATCH(REC_SALES_FCST!CM$4,REC_PRICE_FCST!$B$4:$AF$4,0))</f>
        <v>32.78181</v>
      </c>
      <c r="CN94" s="45">
        <f>+INDEX(REC_PRICE_FCST!$B$4:$AF$22,MATCH(REC_SALES_FCST!$C94,REC_PRICE_FCST!$B$4:$B$22,0),MATCH(REC_SALES_FCST!CN$4,REC_PRICE_FCST!$B$4:$AF$4,0))</f>
        <v>32.78181</v>
      </c>
      <c r="CO94" s="45">
        <f>+INDEX(REC_PRICE_FCST!$B$4:$AF$22,MATCH(REC_SALES_FCST!$C94,REC_PRICE_FCST!$B$4:$B$22,0),MATCH(REC_SALES_FCST!CO$4,REC_PRICE_FCST!$B$4:$AF$4,0))</f>
        <v>32.78181</v>
      </c>
      <c r="CP94" s="45">
        <f>+INDEX(REC_PRICE_FCST!$B$4:$AF$22,MATCH(REC_SALES_FCST!$C94,REC_PRICE_FCST!$B$4:$B$22,0),MATCH(REC_SALES_FCST!CP$4,REC_PRICE_FCST!$B$4:$AF$4,0))</f>
        <v>32.78181</v>
      </c>
      <c r="CQ94" s="45">
        <f>+INDEX(REC_PRICE_FCST!$B$4:$AF$22,MATCH(REC_SALES_FCST!$C94,REC_PRICE_FCST!$B$4:$B$22,0),MATCH(REC_SALES_FCST!CQ$4,REC_PRICE_FCST!$B$4:$AF$4,0))</f>
        <v>32.78181</v>
      </c>
      <c r="CR94" s="45">
        <f>+INDEX(REC_PRICE_FCST!$B$4:$AF$22,MATCH(REC_SALES_FCST!$C94,REC_PRICE_FCST!$B$4:$B$22,0),MATCH(REC_SALES_FCST!CR$4,REC_PRICE_FCST!$B$4:$AF$4,0))</f>
        <v>32.78181</v>
      </c>
      <c r="CS94" s="45">
        <f>+INDEX(REC_PRICE_FCST!$B$4:$AF$22,MATCH(REC_SALES_FCST!$C94,REC_PRICE_FCST!$B$4:$B$22,0),MATCH(REC_SALES_FCST!CS$4,REC_PRICE_FCST!$B$4:$AF$4,0))</f>
        <v>32.78181</v>
      </c>
      <c r="CT94" s="45">
        <f>+INDEX(REC_PRICE_FCST!$B$4:$AF$22,MATCH(REC_SALES_FCST!$C94,REC_PRICE_FCST!$B$4:$B$22,0),MATCH(REC_SALES_FCST!CT$4,REC_PRICE_FCST!$B$4:$AF$4,0))</f>
        <v>32.78181</v>
      </c>
      <c r="CU94" s="45">
        <f>+INDEX(REC_PRICE_FCST!$B$4:$AF$22,MATCH(REC_SALES_FCST!$C94,REC_PRICE_FCST!$B$4:$B$22,0),MATCH(REC_SALES_FCST!CU$4,REC_PRICE_FCST!$B$4:$AF$4,0))</f>
        <v>32.78181</v>
      </c>
      <c r="CV94" s="45">
        <f>+INDEX(REC_PRICE_FCST!$B$4:$AF$22,MATCH(REC_SALES_FCST!$C94,REC_PRICE_FCST!$B$4:$B$22,0),MATCH(REC_SALES_FCST!CV$4,REC_PRICE_FCST!$B$4:$AF$4,0))</f>
        <v>33.765264299999998</v>
      </c>
      <c r="CW94" s="45">
        <f>+INDEX(REC_PRICE_FCST!$B$4:$AF$22,MATCH(REC_SALES_FCST!$C94,REC_PRICE_FCST!$B$4:$B$22,0),MATCH(REC_SALES_FCST!CW$4,REC_PRICE_FCST!$B$4:$AF$4,0))</f>
        <v>33.765264299999998</v>
      </c>
      <c r="CX94" s="45">
        <f>+INDEX(REC_PRICE_FCST!$B$4:$AF$22,MATCH(REC_SALES_FCST!$C94,REC_PRICE_FCST!$B$4:$B$22,0),MATCH(REC_SALES_FCST!CX$4,REC_PRICE_FCST!$B$4:$AF$4,0))</f>
        <v>33.765264299999998</v>
      </c>
      <c r="CY94" s="45">
        <f>+INDEX(REC_PRICE_FCST!$B$4:$AF$22,MATCH(REC_SALES_FCST!$C94,REC_PRICE_FCST!$B$4:$B$22,0),MATCH(REC_SALES_FCST!CY$4,REC_PRICE_FCST!$B$4:$AF$4,0))</f>
        <v>33.765264299999998</v>
      </c>
      <c r="CZ94" s="45">
        <f>+INDEX(REC_PRICE_FCST!$B$4:$AF$22,MATCH(REC_SALES_FCST!$C94,REC_PRICE_FCST!$B$4:$B$22,0),MATCH(REC_SALES_FCST!CZ$4,REC_PRICE_FCST!$B$4:$AF$4,0))</f>
        <v>33.765264299999998</v>
      </c>
      <c r="DA94" s="45">
        <f>+INDEX(REC_PRICE_FCST!$B$4:$AF$22,MATCH(REC_SALES_FCST!$C94,REC_PRICE_FCST!$B$4:$B$22,0),MATCH(REC_SALES_FCST!DA$4,REC_PRICE_FCST!$B$4:$AF$4,0))</f>
        <v>33.765264299999998</v>
      </c>
      <c r="DB94" s="45">
        <f>+INDEX(REC_PRICE_FCST!$B$4:$AF$22,MATCH(REC_SALES_FCST!$C94,REC_PRICE_FCST!$B$4:$B$22,0),MATCH(REC_SALES_FCST!DB$4,REC_PRICE_FCST!$B$4:$AF$4,0))</f>
        <v>33.765264299999998</v>
      </c>
      <c r="DC94" s="45">
        <f>+INDEX(REC_PRICE_FCST!$B$4:$AF$22,MATCH(REC_SALES_FCST!$C94,REC_PRICE_FCST!$B$4:$B$22,0),MATCH(REC_SALES_FCST!DC$4,REC_PRICE_FCST!$B$4:$AF$4,0))</f>
        <v>33.765264299999998</v>
      </c>
      <c r="DD94" s="45">
        <f>+INDEX(REC_PRICE_FCST!$B$4:$AF$22,MATCH(REC_SALES_FCST!$C94,REC_PRICE_FCST!$B$4:$B$22,0),MATCH(REC_SALES_FCST!DD$4,REC_PRICE_FCST!$B$4:$AF$4,0))</f>
        <v>33.765264299999998</v>
      </c>
      <c r="DE94" s="45">
        <f>+INDEX(REC_PRICE_FCST!$B$4:$AF$22,MATCH(REC_SALES_FCST!$C94,REC_PRICE_FCST!$B$4:$B$22,0),MATCH(REC_SALES_FCST!DE$4,REC_PRICE_FCST!$B$4:$AF$4,0))</f>
        <v>33.765264299999998</v>
      </c>
      <c r="DF94" s="45">
        <f>+INDEX(REC_PRICE_FCST!$B$4:$AF$22,MATCH(REC_SALES_FCST!$C94,REC_PRICE_FCST!$B$4:$B$22,0),MATCH(REC_SALES_FCST!DF$4,REC_PRICE_FCST!$B$4:$AF$4,0))</f>
        <v>33.765264299999998</v>
      </c>
      <c r="DG94" s="45">
        <f>+INDEX(REC_PRICE_FCST!$B$4:$AF$22,MATCH(REC_SALES_FCST!$C94,REC_PRICE_FCST!$B$4:$B$22,0),MATCH(REC_SALES_FCST!DG$4,REC_PRICE_FCST!$B$4:$AF$4,0))</f>
        <v>33.765264299999998</v>
      </c>
      <c r="DH94" s="45">
        <f>+INDEX(REC_PRICE_FCST!$B$4:$AF$22,MATCH(REC_SALES_FCST!$C94,REC_PRICE_FCST!$B$4:$B$22,0),MATCH(REC_SALES_FCST!DH$4,REC_PRICE_FCST!$B$4:$AF$4,0))</f>
        <v>34.778222229000001</v>
      </c>
      <c r="DI94" s="45">
        <f>+INDEX(REC_PRICE_FCST!$B$4:$AF$22,MATCH(REC_SALES_FCST!$C94,REC_PRICE_FCST!$B$4:$B$22,0),MATCH(REC_SALES_FCST!DI$4,REC_PRICE_FCST!$B$4:$AF$4,0))</f>
        <v>34.778222229000001</v>
      </c>
      <c r="DJ94" s="45">
        <f>+INDEX(REC_PRICE_FCST!$B$4:$AF$22,MATCH(REC_SALES_FCST!$C94,REC_PRICE_FCST!$B$4:$B$22,0),MATCH(REC_SALES_FCST!DJ$4,REC_PRICE_FCST!$B$4:$AF$4,0))</f>
        <v>34.778222229000001</v>
      </c>
      <c r="DK94" s="45">
        <f>+INDEX(REC_PRICE_FCST!$B$4:$AF$22,MATCH(REC_SALES_FCST!$C94,REC_PRICE_FCST!$B$4:$B$22,0),MATCH(REC_SALES_FCST!DK$4,REC_PRICE_FCST!$B$4:$AF$4,0))</f>
        <v>34.778222229000001</v>
      </c>
      <c r="DL94" s="45">
        <f>+INDEX(REC_PRICE_FCST!$B$4:$AF$22,MATCH(REC_SALES_FCST!$C94,REC_PRICE_FCST!$B$4:$B$22,0),MATCH(REC_SALES_FCST!DL$4,REC_PRICE_FCST!$B$4:$AF$4,0))</f>
        <v>34.778222229000001</v>
      </c>
      <c r="DM94" s="45">
        <f>+INDEX(REC_PRICE_FCST!$B$4:$AF$22,MATCH(REC_SALES_FCST!$C94,REC_PRICE_FCST!$B$4:$B$22,0),MATCH(REC_SALES_FCST!DM$4,REC_PRICE_FCST!$B$4:$AF$4,0))</f>
        <v>34.778222229000001</v>
      </c>
      <c r="DN94" s="45">
        <f>+INDEX(REC_PRICE_FCST!$B$4:$AF$22,MATCH(REC_SALES_FCST!$C94,REC_PRICE_FCST!$B$4:$B$22,0),MATCH(REC_SALES_FCST!DN$4,REC_PRICE_FCST!$B$4:$AF$4,0))</f>
        <v>34.778222229000001</v>
      </c>
      <c r="DO94" s="45">
        <f>+INDEX(REC_PRICE_FCST!$B$4:$AF$22,MATCH(REC_SALES_FCST!$C94,REC_PRICE_FCST!$B$4:$B$22,0),MATCH(REC_SALES_FCST!DO$4,REC_PRICE_FCST!$B$4:$AF$4,0))</f>
        <v>34.778222229000001</v>
      </c>
      <c r="DP94" s="45">
        <f>+INDEX(REC_PRICE_FCST!$B$4:$AF$22,MATCH(REC_SALES_FCST!$C94,REC_PRICE_FCST!$B$4:$B$22,0),MATCH(REC_SALES_FCST!DP$4,REC_PRICE_FCST!$B$4:$AF$4,0))</f>
        <v>34.778222229000001</v>
      </c>
      <c r="DQ94" s="45">
        <f>+INDEX(REC_PRICE_FCST!$B$4:$AF$22,MATCH(REC_SALES_FCST!$C94,REC_PRICE_FCST!$B$4:$B$22,0),MATCH(REC_SALES_FCST!DQ$4,REC_PRICE_FCST!$B$4:$AF$4,0))</f>
        <v>34.778222229000001</v>
      </c>
      <c r="DR94" s="45">
        <f>+INDEX(REC_PRICE_FCST!$B$4:$AF$22,MATCH(REC_SALES_FCST!$C94,REC_PRICE_FCST!$B$4:$B$22,0),MATCH(REC_SALES_FCST!DR$4,REC_PRICE_FCST!$B$4:$AF$4,0))</f>
        <v>34.778222229000001</v>
      </c>
      <c r="DS94" s="45">
        <f>+INDEX(REC_PRICE_FCST!$B$4:$AF$22,MATCH(REC_SALES_FCST!$C94,REC_PRICE_FCST!$B$4:$B$22,0),MATCH(REC_SALES_FCST!DS$4,REC_PRICE_FCST!$B$4:$AF$4,0))</f>
        <v>34.778222229000001</v>
      </c>
      <c r="DT94" s="45">
        <f>+INDEX(REC_PRICE_FCST!$B$4:$AF$22,MATCH(REC_SALES_FCST!$C94,REC_PRICE_FCST!$B$4:$B$22,0),MATCH(REC_SALES_FCST!DT$4,REC_PRICE_FCST!$B$4:$AF$4,0))</f>
        <v>35.821568895870001</v>
      </c>
      <c r="DU94" s="45">
        <f>+INDEX(REC_PRICE_FCST!$B$4:$AF$22,MATCH(REC_SALES_FCST!$C94,REC_PRICE_FCST!$B$4:$B$22,0),MATCH(REC_SALES_FCST!DU$4,REC_PRICE_FCST!$B$4:$AF$4,0))</f>
        <v>35.821568895870001</v>
      </c>
      <c r="DV94" s="45">
        <f>+INDEX(REC_PRICE_FCST!$B$4:$AF$22,MATCH(REC_SALES_FCST!$C94,REC_PRICE_FCST!$B$4:$B$22,0),MATCH(REC_SALES_FCST!DV$4,REC_PRICE_FCST!$B$4:$AF$4,0))</f>
        <v>35.821568895870001</v>
      </c>
      <c r="DW94" s="45">
        <f>+INDEX(REC_PRICE_FCST!$B$4:$AF$22,MATCH(REC_SALES_FCST!$C94,REC_PRICE_FCST!$B$4:$B$22,0),MATCH(REC_SALES_FCST!DW$4,REC_PRICE_FCST!$B$4:$AF$4,0))</f>
        <v>35.821568895870001</v>
      </c>
      <c r="DX94" s="45">
        <f>+INDEX(REC_PRICE_FCST!$B$4:$AF$22,MATCH(REC_SALES_FCST!$C94,REC_PRICE_FCST!$B$4:$B$22,0),MATCH(REC_SALES_FCST!DX$4,REC_PRICE_FCST!$B$4:$AF$4,0))</f>
        <v>35.821568895870001</v>
      </c>
      <c r="DY94" s="45">
        <f>+INDEX(REC_PRICE_FCST!$B$4:$AF$22,MATCH(REC_SALES_FCST!$C94,REC_PRICE_FCST!$B$4:$B$22,0),MATCH(REC_SALES_FCST!DY$4,REC_PRICE_FCST!$B$4:$AF$4,0))</f>
        <v>35.821568895870001</v>
      </c>
      <c r="DZ94" s="45">
        <f>+INDEX(REC_PRICE_FCST!$B$4:$AF$22,MATCH(REC_SALES_FCST!$C94,REC_PRICE_FCST!$B$4:$B$22,0),MATCH(REC_SALES_FCST!DZ$4,REC_PRICE_FCST!$B$4:$AF$4,0))</f>
        <v>35.821568895870001</v>
      </c>
      <c r="EA94" s="45">
        <f>+INDEX(REC_PRICE_FCST!$B$4:$AF$22,MATCH(REC_SALES_FCST!$C94,REC_PRICE_FCST!$B$4:$B$22,0),MATCH(REC_SALES_FCST!EA$4,REC_PRICE_FCST!$B$4:$AF$4,0))</f>
        <v>35.821568895870001</v>
      </c>
      <c r="EB94" s="45">
        <f>+INDEX(REC_PRICE_FCST!$B$4:$AF$22,MATCH(REC_SALES_FCST!$C94,REC_PRICE_FCST!$B$4:$B$22,0),MATCH(REC_SALES_FCST!EB$4,REC_PRICE_FCST!$B$4:$AF$4,0))</f>
        <v>35.821568895870001</v>
      </c>
      <c r="EC94" s="45">
        <f>+INDEX(REC_PRICE_FCST!$B$4:$AF$22,MATCH(REC_SALES_FCST!$C94,REC_PRICE_FCST!$B$4:$B$22,0),MATCH(REC_SALES_FCST!EC$4,REC_PRICE_FCST!$B$4:$AF$4,0))</f>
        <v>35.821568895870001</v>
      </c>
      <c r="ED94" s="45">
        <f>+INDEX(REC_PRICE_FCST!$B$4:$AF$22,MATCH(REC_SALES_FCST!$C94,REC_PRICE_FCST!$B$4:$B$22,0),MATCH(REC_SALES_FCST!ED$4,REC_PRICE_FCST!$B$4:$AF$4,0))</f>
        <v>35.821568895870001</v>
      </c>
      <c r="EE94" s="45">
        <f>+INDEX(REC_PRICE_FCST!$B$4:$AF$22,MATCH(REC_SALES_FCST!$C94,REC_PRICE_FCST!$B$4:$B$22,0),MATCH(REC_SALES_FCST!EE$4,REC_PRICE_FCST!$B$4:$AF$4,0))</f>
        <v>35.821568895870001</v>
      </c>
      <c r="EF94" s="45">
        <f>+INDEX(REC_PRICE_FCST!$B$4:$AF$22,MATCH(REC_SALES_FCST!$C94,REC_PRICE_FCST!$B$4:$B$22,0),MATCH(REC_SALES_FCST!EF$4,REC_PRICE_FCST!$B$4:$AF$4,0))</f>
        <v>36.896215962746105</v>
      </c>
      <c r="EG94" s="45">
        <f>+INDEX(REC_PRICE_FCST!$B$4:$AF$22,MATCH(REC_SALES_FCST!$C94,REC_PRICE_FCST!$B$4:$B$22,0),MATCH(REC_SALES_FCST!EG$4,REC_PRICE_FCST!$B$4:$AF$4,0))</f>
        <v>36.896215962746105</v>
      </c>
      <c r="EH94" s="45">
        <f>+INDEX(REC_PRICE_FCST!$B$4:$AF$22,MATCH(REC_SALES_FCST!$C94,REC_PRICE_FCST!$B$4:$B$22,0),MATCH(REC_SALES_FCST!EH$4,REC_PRICE_FCST!$B$4:$AF$4,0))</f>
        <v>36.896215962746105</v>
      </c>
      <c r="EI94" s="45">
        <f>+INDEX(REC_PRICE_FCST!$B$4:$AF$22,MATCH(REC_SALES_FCST!$C94,REC_PRICE_FCST!$B$4:$B$22,0),MATCH(REC_SALES_FCST!EI$4,REC_PRICE_FCST!$B$4:$AF$4,0))</f>
        <v>36.896215962746105</v>
      </c>
      <c r="EJ94" s="45">
        <f>+INDEX(REC_PRICE_FCST!$B$4:$AF$22,MATCH(REC_SALES_FCST!$C94,REC_PRICE_FCST!$B$4:$B$22,0),MATCH(REC_SALES_FCST!EJ$4,REC_PRICE_FCST!$B$4:$AF$4,0))</f>
        <v>36.896215962746105</v>
      </c>
      <c r="EK94" s="45">
        <f>+INDEX(REC_PRICE_FCST!$B$4:$AF$22,MATCH(REC_SALES_FCST!$C94,REC_PRICE_FCST!$B$4:$B$22,0),MATCH(REC_SALES_FCST!EK$4,REC_PRICE_FCST!$B$4:$AF$4,0))</f>
        <v>36.896215962746105</v>
      </c>
      <c r="EL94" s="45">
        <f>+INDEX(REC_PRICE_FCST!$B$4:$AF$22,MATCH(REC_SALES_FCST!$C94,REC_PRICE_FCST!$B$4:$B$22,0),MATCH(REC_SALES_FCST!EL$4,REC_PRICE_FCST!$B$4:$AF$4,0))</f>
        <v>36.896215962746105</v>
      </c>
      <c r="EM94" s="45">
        <f>+INDEX(REC_PRICE_FCST!$B$4:$AF$22,MATCH(REC_SALES_FCST!$C94,REC_PRICE_FCST!$B$4:$B$22,0),MATCH(REC_SALES_FCST!EM$4,REC_PRICE_FCST!$B$4:$AF$4,0))</f>
        <v>36.896215962746105</v>
      </c>
      <c r="EN94" s="45">
        <f>+INDEX(REC_PRICE_FCST!$B$4:$AF$22,MATCH(REC_SALES_FCST!$C94,REC_PRICE_FCST!$B$4:$B$22,0),MATCH(REC_SALES_FCST!EN$4,REC_PRICE_FCST!$B$4:$AF$4,0))</f>
        <v>36.896215962746105</v>
      </c>
      <c r="EO94" s="45">
        <f>+INDEX(REC_PRICE_FCST!$B$4:$AF$22,MATCH(REC_SALES_FCST!$C94,REC_PRICE_FCST!$B$4:$B$22,0),MATCH(REC_SALES_FCST!EO$4,REC_PRICE_FCST!$B$4:$AF$4,0))</f>
        <v>36.896215962746105</v>
      </c>
      <c r="EP94" s="45">
        <f>+INDEX(REC_PRICE_FCST!$B$4:$AF$22,MATCH(REC_SALES_FCST!$C94,REC_PRICE_FCST!$B$4:$B$22,0),MATCH(REC_SALES_FCST!EP$4,REC_PRICE_FCST!$B$4:$AF$4,0))</f>
        <v>36.896215962746105</v>
      </c>
      <c r="EQ94" s="45">
        <f>+INDEX(REC_PRICE_FCST!$B$4:$AF$22,MATCH(REC_SALES_FCST!$C94,REC_PRICE_FCST!$B$4:$B$22,0),MATCH(REC_SALES_FCST!EQ$4,REC_PRICE_FCST!$B$4:$AF$4,0))</f>
        <v>36.896215962746105</v>
      </c>
      <c r="ER94" s="45">
        <f>+INDEX(REC_PRICE_FCST!$B$4:$AF$22,MATCH(REC_SALES_FCST!$C94,REC_PRICE_FCST!$B$4:$B$22,0),MATCH(REC_SALES_FCST!ER$4,REC_PRICE_FCST!$B$4:$AF$4,0))</f>
        <v>38.003102441628492</v>
      </c>
      <c r="ES94" s="45">
        <f>+INDEX(REC_PRICE_FCST!$B$4:$AF$22,MATCH(REC_SALES_FCST!$C94,REC_PRICE_FCST!$B$4:$B$22,0),MATCH(REC_SALES_FCST!ES$4,REC_PRICE_FCST!$B$4:$AF$4,0))</f>
        <v>38.003102441628492</v>
      </c>
      <c r="ET94" s="45">
        <f>+INDEX(REC_PRICE_FCST!$B$4:$AF$22,MATCH(REC_SALES_FCST!$C94,REC_PRICE_FCST!$B$4:$B$22,0),MATCH(REC_SALES_FCST!ET$4,REC_PRICE_FCST!$B$4:$AF$4,0))</f>
        <v>38.003102441628492</v>
      </c>
      <c r="EU94" s="45">
        <f>+INDEX(REC_PRICE_FCST!$B$4:$AF$22,MATCH(REC_SALES_FCST!$C94,REC_PRICE_FCST!$B$4:$B$22,0),MATCH(REC_SALES_FCST!EU$4,REC_PRICE_FCST!$B$4:$AF$4,0))</f>
        <v>38.003102441628492</v>
      </c>
      <c r="EV94" s="45">
        <f>+INDEX(REC_PRICE_FCST!$B$4:$AF$22,MATCH(REC_SALES_FCST!$C94,REC_PRICE_FCST!$B$4:$B$22,0),MATCH(REC_SALES_FCST!EV$4,REC_PRICE_FCST!$B$4:$AF$4,0))</f>
        <v>38.003102441628492</v>
      </c>
      <c r="EW94" s="45">
        <f>+INDEX(REC_PRICE_FCST!$B$4:$AF$22,MATCH(REC_SALES_FCST!$C94,REC_PRICE_FCST!$B$4:$B$22,0),MATCH(REC_SALES_FCST!EW$4,REC_PRICE_FCST!$B$4:$AF$4,0))</f>
        <v>38.003102441628492</v>
      </c>
      <c r="EX94" s="45">
        <f>+INDEX(REC_PRICE_FCST!$B$4:$AF$22,MATCH(REC_SALES_FCST!$C94,REC_PRICE_FCST!$B$4:$B$22,0),MATCH(REC_SALES_FCST!EX$4,REC_PRICE_FCST!$B$4:$AF$4,0))</f>
        <v>38.003102441628492</v>
      </c>
      <c r="EY94" s="45">
        <f>+INDEX(REC_PRICE_FCST!$B$4:$AF$22,MATCH(REC_SALES_FCST!$C94,REC_PRICE_FCST!$B$4:$B$22,0),MATCH(REC_SALES_FCST!EY$4,REC_PRICE_FCST!$B$4:$AF$4,0))</f>
        <v>38.003102441628492</v>
      </c>
      <c r="EZ94" s="45">
        <f>+INDEX(REC_PRICE_FCST!$B$4:$AF$22,MATCH(REC_SALES_FCST!$C94,REC_PRICE_FCST!$B$4:$B$22,0),MATCH(REC_SALES_FCST!EZ$4,REC_PRICE_FCST!$B$4:$AF$4,0))</f>
        <v>38.003102441628492</v>
      </c>
      <c r="FA94" s="45">
        <f>+INDEX(REC_PRICE_FCST!$B$4:$AF$22,MATCH(REC_SALES_FCST!$C94,REC_PRICE_FCST!$B$4:$B$22,0),MATCH(REC_SALES_FCST!FA$4,REC_PRICE_FCST!$B$4:$AF$4,0))</f>
        <v>38.003102441628492</v>
      </c>
      <c r="FB94" s="45">
        <f>+INDEX(REC_PRICE_FCST!$B$4:$AF$22,MATCH(REC_SALES_FCST!$C94,REC_PRICE_FCST!$B$4:$B$22,0),MATCH(REC_SALES_FCST!FB$4,REC_PRICE_FCST!$B$4:$AF$4,0))</f>
        <v>38.003102441628492</v>
      </c>
      <c r="FC94" s="45">
        <f>+INDEX(REC_PRICE_FCST!$B$4:$AF$22,MATCH(REC_SALES_FCST!$C94,REC_PRICE_FCST!$B$4:$B$22,0),MATCH(REC_SALES_FCST!FC$4,REC_PRICE_FCST!$B$4:$AF$4,0))</f>
        <v>38.003102441628492</v>
      </c>
      <c r="FD94" s="45">
        <f>+INDEX(REC_PRICE_FCST!$B$4:$AF$22,MATCH(REC_SALES_FCST!$C94,REC_PRICE_FCST!$B$4:$B$22,0),MATCH(REC_SALES_FCST!FD$4,REC_PRICE_FCST!$B$4:$AF$4,0))</f>
        <v>39.143195514877348</v>
      </c>
      <c r="FE94" s="45">
        <f>+INDEX(REC_PRICE_FCST!$B$4:$AF$22,MATCH(REC_SALES_FCST!$C94,REC_PRICE_FCST!$B$4:$B$22,0),MATCH(REC_SALES_FCST!FE$4,REC_PRICE_FCST!$B$4:$AF$4,0))</f>
        <v>39.143195514877348</v>
      </c>
      <c r="FF94" s="45">
        <f>+INDEX(REC_PRICE_FCST!$B$4:$AF$22,MATCH(REC_SALES_FCST!$C94,REC_PRICE_FCST!$B$4:$B$22,0),MATCH(REC_SALES_FCST!FF$4,REC_PRICE_FCST!$B$4:$AF$4,0))</f>
        <v>39.143195514877348</v>
      </c>
      <c r="FG94" s="45">
        <f>+INDEX(REC_PRICE_FCST!$B$4:$AF$22,MATCH(REC_SALES_FCST!$C94,REC_PRICE_FCST!$B$4:$B$22,0),MATCH(REC_SALES_FCST!FG$4,REC_PRICE_FCST!$B$4:$AF$4,0))</f>
        <v>39.143195514877348</v>
      </c>
      <c r="FH94" s="45">
        <f>+INDEX(REC_PRICE_FCST!$B$4:$AF$22,MATCH(REC_SALES_FCST!$C94,REC_PRICE_FCST!$B$4:$B$22,0),MATCH(REC_SALES_FCST!FH$4,REC_PRICE_FCST!$B$4:$AF$4,0))</f>
        <v>39.143195514877348</v>
      </c>
      <c r="FI94" s="45">
        <f>+INDEX(REC_PRICE_FCST!$B$4:$AF$22,MATCH(REC_SALES_FCST!$C94,REC_PRICE_FCST!$B$4:$B$22,0),MATCH(REC_SALES_FCST!FI$4,REC_PRICE_FCST!$B$4:$AF$4,0))</f>
        <v>39.143195514877348</v>
      </c>
      <c r="FJ94" s="45">
        <f>+INDEX(REC_PRICE_FCST!$B$4:$AF$22,MATCH(REC_SALES_FCST!$C94,REC_PRICE_FCST!$B$4:$B$22,0),MATCH(REC_SALES_FCST!FJ$4,REC_PRICE_FCST!$B$4:$AF$4,0))</f>
        <v>39.143195514877348</v>
      </c>
      <c r="FK94" s="45">
        <f>+INDEX(REC_PRICE_FCST!$B$4:$AF$22,MATCH(REC_SALES_FCST!$C94,REC_PRICE_FCST!$B$4:$B$22,0),MATCH(REC_SALES_FCST!FK$4,REC_PRICE_FCST!$B$4:$AF$4,0))</f>
        <v>39.143195514877348</v>
      </c>
      <c r="FL94" s="45">
        <f>+INDEX(REC_PRICE_FCST!$B$4:$AF$22,MATCH(REC_SALES_FCST!$C94,REC_PRICE_FCST!$B$4:$B$22,0),MATCH(REC_SALES_FCST!FL$4,REC_PRICE_FCST!$B$4:$AF$4,0))</f>
        <v>39.143195514877348</v>
      </c>
      <c r="FM94" s="45">
        <f>+INDEX(REC_PRICE_FCST!$B$4:$AF$22,MATCH(REC_SALES_FCST!$C94,REC_PRICE_FCST!$B$4:$B$22,0),MATCH(REC_SALES_FCST!FM$4,REC_PRICE_FCST!$B$4:$AF$4,0))</f>
        <v>39.143195514877348</v>
      </c>
      <c r="FN94" s="45">
        <f>+INDEX(REC_PRICE_FCST!$B$4:$AF$22,MATCH(REC_SALES_FCST!$C94,REC_PRICE_FCST!$B$4:$B$22,0),MATCH(REC_SALES_FCST!FN$4,REC_PRICE_FCST!$B$4:$AF$4,0))</f>
        <v>39.143195514877348</v>
      </c>
      <c r="FO94" s="45">
        <f>+INDEX(REC_PRICE_FCST!$B$4:$AF$22,MATCH(REC_SALES_FCST!$C94,REC_PRICE_FCST!$B$4:$B$22,0),MATCH(REC_SALES_FCST!FO$4,REC_PRICE_FCST!$B$4:$AF$4,0))</f>
        <v>39.143195514877348</v>
      </c>
      <c r="FP94" s="45">
        <f>+INDEX(REC_PRICE_FCST!$B$4:$AF$22,MATCH(REC_SALES_FCST!$C94,REC_PRICE_FCST!$B$4:$B$22,0),MATCH(REC_SALES_FCST!FP$4,REC_PRICE_FCST!$B$4:$AF$4,0))</f>
        <v>40.317491380323666</v>
      </c>
      <c r="FQ94" s="45">
        <f>+INDEX(REC_PRICE_FCST!$B$4:$AF$22,MATCH(REC_SALES_FCST!$C94,REC_PRICE_FCST!$B$4:$B$22,0),MATCH(REC_SALES_FCST!FQ$4,REC_PRICE_FCST!$B$4:$AF$4,0))</f>
        <v>40.317491380323666</v>
      </c>
      <c r="FR94" s="45">
        <f>+INDEX(REC_PRICE_FCST!$B$4:$AF$22,MATCH(REC_SALES_FCST!$C94,REC_PRICE_FCST!$B$4:$B$22,0),MATCH(REC_SALES_FCST!FR$4,REC_PRICE_FCST!$B$4:$AF$4,0))</f>
        <v>40.317491380323666</v>
      </c>
      <c r="FS94" s="45">
        <f>+INDEX(REC_PRICE_FCST!$B$4:$AF$22,MATCH(REC_SALES_FCST!$C94,REC_PRICE_FCST!$B$4:$B$22,0),MATCH(REC_SALES_FCST!FS$4,REC_PRICE_FCST!$B$4:$AF$4,0))</f>
        <v>40.317491380323666</v>
      </c>
      <c r="FT94" s="45">
        <f>+INDEX(REC_PRICE_FCST!$B$4:$AF$22,MATCH(REC_SALES_FCST!$C94,REC_PRICE_FCST!$B$4:$B$22,0),MATCH(REC_SALES_FCST!FT$4,REC_PRICE_FCST!$B$4:$AF$4,0))</f>
        <v>40.317491380323666</v>
      </c>
      <c r="FU94" s="45">
        <f>+INDEX(REC_PRICE_FCST!$B$4:$AF$22,MATCH(REC_SALES_FCST!$C94,REC_PRICE_FCST!$B$4:$B$22,0),MATCH(REC_SALES_FCST!FU$4,REC_PRICE_FCST!$B$4:$AF$4,0))</f>
        <v>40.317491380323666</v>
      </c>
      <c r="FV94" s="45">
        <f>+INDEX(REC_PRICE_FCST!$B$4:$AF$22,MATCH(REC_SALES_FCST!$C94,REC_PRICE_FCST!$B$4:$B$22,0),MATCH(REC_SALES_FCST!FV$4,REC_PRICE_FCST!$B$4:$AF$4,0))</f>
        <v>40.317491380323666</v>
      </c>
      <c r="FW94" s="45">
        <f>+INDEX(REC_PRICE_FCST!$B$4:$AF$22,MATCH(REC_SALES_FCST!$C94,REC_PRICE_FCST!$B$4:$B$22,0),MATCH(REC_SALES_FCST!FW$4,REC_PRICE_FCST!$B$4:$AF$4,0))</f>
        <v>40.317491380323666</v>
      </c>
      <c r="FX94" s="45">
        <f>+INDEX(REC_PRICE_FCST!$B$4:$AF$22,MATCH(REC_SALES_FCST!$C94,REC_PRICE_FCST!$B$4:$B$22,0),MATCH(REC_SALES_FCST!FX$4,REC_PRICE_FCST!$B$4:$AF$4,0))</f>
        <v>40.317491380323666</v>
      </c>
      <c r="FY94" s="45">
        <f>+INDEX(REC_PRICE_FCST!$B$4:$AF$22,MATCH(REC_SALES_FCST!$C94,REC_PRICE_FCST!$B$4:$B$22,0),MATCH(REC_SALES_FCST!FY$4,REC_PRICE_FCST!$B$4:$AF$4,0))</f>
        <v>40.317491380323666</v>
      </c>
      <c r="FZ94" s="45">
        <f>+INDEX(REC_PRICE_FCST!$B$4:$AF$22,MATCH(REC_SALES_FCST!$C94,REC_PRICE_FCST!$B$4:$B$22,0),MATCH(REC_SALES_FCST!FZ$4,REC_PRICE_FCST!$B$4:$AF$4,0))</f>
        <v>40.317491380323666</v>
      </c>
      <c r="GA94" s="45">
        <f>+INDEX(REC_PRICE_FCST!$B$4:$AF$22,MATCH(REC_SALES_FCST!$C94,REC_PRICE_FCST!$B$4:$B$22,0),MATCH(REC_SALES_FCST!GA$4,REC_PRICE_FCST!$B$4:$AF$4,0))</f>
        <v>40.317491380323666</v>
      </c>
      <c r="GB94" s="45">
        <f>+INDEX(REC_PRICE_FCST!$B$4:$AF$22,MATCH(REC_SALES_FCST!$C94,REC_PRICE_FCST!$B$4:$B$22,0),MATCH(REC_SALES_FCST!GB$4,REC_PRICE_FCST!$B$4:$AF$4,0))</f>
        <v>41.527016121733375</v>
      </c>
      <c r="GC94" s="45">
        <f>+INDEX(REC_PRICE_FCST!$B$4:$AF$22,MATCH(REC_SALES_FCST!$C94,REC_PRICE_FCST!$B$4:$B$22,0),MATCH(REC_SALES_FCST!GC$4,REC_PRICE_FCST!$B$4:$AF$4,0))</f>
        <v>41.527016121733375</v>
      </c>
      <c r="GD94" s="45">
        <f>+INDEX(REC_PRICE_FCST!$B$4:$AF$22,MATCH(REC_SALES_FCST!$C94,REC_PRICE_FCST!$B$4:$B$22,0),MATCH(REC_SALES_FCST!GD$4,REC_PRICE_FCST!$B$4:$AF$4,0))</f>
        <v>41.527016121733375</v>
      </c>
      <c r="GE94" s="45">
        <f>+INDEX(REC_PRICE_FCST!$B$4:$AF$22,MATCH(REC_SALES_FCST!$C94,REC_PRICE_FCST!$B$4:$B$22,0),MATCH(REC_SALES_FCST!GE$4,REC_PRICE_FCST!$B$4:$AF$4,0))</f>
        <v>41.527016121733375</v>
      </c>
      <c r="GF94" s="45">
        <f>+INDEX(REC_PRICE_FCST!$B$4:$AF$22,MATCH(REC_SALES_FCST!$C94,REC_PRICE_FCST!$B$4:$B$22,0),MATCH(REC_SALES_FCST!GF$4,REC_PRICE_FCST!$B$4:$AF$4,0))</f>
        <v>41.527016121733375</v>
      </c>
      <c r="GG94" s="45">
        <f>+INDEX(REC_PRICE_FCST!$B$4:$AF$22,MATCH(REC_SALES_FCST!$C94,REC_PRICE_FCST!$B$4:$B$22,0),MATCH(REC_SALES_FCST!GG$4,REC_PRICE_FCST!$B$4:$AF$4,0))</f>
        <v>41.527016121733375</v>
      </c>
      <c r="GH94" s="45">
        <f>+INDEX(REC_PRICE_FCST!$B$4:$AF$22,MATCH(REC_SALES_FCST!$C94,REC_PRICE_FCST!$B$4:$B$22,0),MATCH(REC_SALES_FCST!GH$4,REC_PRICE_FCST!$B$4:$AF$4,0))</f>
        <v>41.527016121733375</v>
      </c>
      <c r="GI94" s="45">
        <f>+INDEX(REC_PRICE_FCST!$B$4:$AF$22,MATCH(REC_SALES_FCST!$C94,REC_PRICE_FCST!$B$4:$B$22,0),MATCH(REC_SALES_FCST!GI$4,REC_PRICE_FCST!$B$4:$AF$4,0))</f>
        <v>41.527016121733375</v>
      </c>
      <c r="GJ94" s="45">
        <f>+INDEX(REC_PRICE_FCST!$B$4:$AF$22,MATCH(REC_SALES_FCST!$C94,REC_PRICE_FCST!$B$4:$B$22,0),MATCH(REC_SALES_FCST!GJ$4,REC_PRICE_FCST!$B$4:$AF$4,0))</f>
        <v>41.527016121733375</v>
      </c>
      <c r="GK94" s="45">
        <f>+INDEX(REC_PRICE_FCST!$B$4:$AF$22,MATCH(REC_SALES_FCST!$C94,REC_PRICE_FCST!$B$4:$B$22,0),MATCH(REC_SALES_FCST!GK$4,REC_PRICE_FCST!$B$4:$AF$4,0))</f>
        <v>41.527016121733375</v>
      </c>
      <c r="GL94" s="45">
        <f>+INDEX(REC_PRICE_FCST!$B$4:$AF$22,MATCH(REC_SALES_FCST!$C94,REC_PRICE_FCST!$B$4:$B$22,0),MATCH(REC_SALES_FCST!GL$4,REC_PRICE_FCST!$B$4:$AF$4,0))</f>
        <v>41.527016121733375</v>
      </c>
      <c r="GM94" s="45">
        <f>+INDEX(REC_PRICE_FCST!$B$4:$AF$22,MATCH(REC_SALES_FCST!$C94,REC_PRICE_FCST!$B$4:$B$22,0),MATCH(REC_SALES_FCST!GM$4,REC_PRICE_FCST!$B$4:$AF$4,0))</f>
        <v>41.527016121733375</v>
      </c>
      <c r="GN94" s="45">
        <f>+INDEX(REC_PRICE_FCST!$B$4:$AF$22,MATCH(REC_SALES_FCST!$C94,REC_PRICE_FCST!$B$4:$B$22,0),MATCH(REC_SALES_FCST!GN$4,REC_PRICE_FCST!$B$4:$AF$4,0))</f>
        <v>42.772826605385376</v>
      </c>
      <c r="GO94" s="45">
        <f>+INDEX(REC_PRICE_FCST!$B$4:$AF$22,MATCH(REC_SALES_FCST!$C94,REC_PRICE_FCST!$B$4:$B$22,0),MATCH(REC_SALES_FCST!GO$4,REC_PRICE_FCST!$B$4:$AF$4,0))</f>
        <v>42.772826605385376</v>
      </c>
      <c r="GP94" s="45">
        <f>+INDEX(REC_PRICE_FCST!$B$4:$AF$22,MATCH(REC_SALES_FCST!$C94,REC_PRICE_FCST!$B$4:$B$22,0),MATCH(REC_SALES_FCST!GP$4,REC_PRICE_FCST!$B$4:$AF$4,0))</f>
        <v>42.772826605385376</v>
      </c>
      <c r="GQ94" s="45">
        <f>+INDEX(REC_PRICE_FCST!$B$4:$AF$22,MATCH(REC_SALES_FCST!$C94,REC_PRICE_FCST!$B$4:$B$22,0),MATCH(REC_SALES_FCST!GQ$4,REC_PRICE_FCST!$B$4:$AF$4,0))</f>
        <v>42.772826605385376</v>
      </c>
      <c r="GR94" s="45">
        <f>+INDEX(REC_PRICE_FCST!$B$4:$AF$22,MATCH(REC_SALES_FCST!$C94,REC_PRICE_FCST!$B$4:$B$22,0),MATCH(REC_SALES_FCST!GR$4,REC_PRICE_FCST!$B$4:$AF$4,0))</f>
        <v>42.772826605385376</v>
      </c>
      <c r="GS94" s="45">
        <f>+INDEX(REC_PRICE_FCST!$B$4:$AF$22,MATCH(REC_SALES_FCST!$C94,REC_PRICE_FCST!$B$4:$B$22,0),MATCH(REC_SALES_FCST!GS$4,REC_PRICE_FCST!$B$4:$AF$4,0))</f>
        <v>42.772826605385376</v>
      </c>
      <c r="GT94" s="45">
        <f>+INDEX(REC_PRICE_FCST!$B$4:$AF$22,MATCH(REC_SALES_FCST!$C94,REC_PRICE_FCST!$B$4:$B$22,0),MATCH(REC_SALES_FCST!GT$4,REC_PRICE_FCST!$B$4:$AF$4,0))</f>
        <v>42.772826605385376</v>
      </c>
      <c r="GU94" s="45">
        <f>+INDEX(REC_PRICE_FCST!$B$4:$AF$22,MATCH(REC_SALES_FCST!$C94,REC_PRICE_FCST!$B$4:$B$22,0),MATCH(REC_SALES_FCST!GU$4,REC_PRICE_FCST!$B$4:$AF$4,0))</f>
        <v>42.772826605385376</v>
      </c>
      <c r="GV94" s="45">
        <f>+INDEX(REC_PRICE_FCST!$B$4:$AF$22,MATCH(REC_SALES_FCST!$C94,REC_PRICE_FCST!$B$4:$B$22,0),MATCH(REC_SALES_FCST!GV$4,REC_PRICE_FCST!$B$4:$AF$4,0))</f>
        <v>42.772826605385376</v>
      </c>
      <c r="GW94" s="45">
        <f>+INDEX(REC_PRICE_FCST!$B$4:$AF$22,MATCH(REC_SALES_FCST!$C94,REC_PRICE_FCST!$B$4:$B$22,0),MATCH(REC_SALES_FCST!GW$4,REC_PRICE_FCST!$B$4:$AF$4,0))</f>
        <v>42.772826605385376</v>
      </c>
      <c r="GX94" s="45">
        <f>+INDEX(REC_PRICE_FCST!$B$4:$AF$22,MATCH(REC_SALES_FCST!$C94,REC_PRICE_FCST!$B$4:$B$22,0),MATCH(REC_SALES_FCST!GX$4,REC_PRICE_FCST!$B$4:$AF$4,0))</f>
        <v>42.772826605385376</v>
      </c>
      <c r="GY94" s="45">
        <f>+INDEX(REC_PRICE_FCST!$B$4:$AF$22,MATCH(REC_SALES_FCST!$C94,REC_PRICE_FCST!$B$4:$B$22,0),MATCH(REC_SALES_FCST!GY$4,REC_PRICE_FCST!$B$4:$AF$4,0))</f>
        <v>42.772826605385376</v>
      </c>
      <c r="GZ94" s="45">
        <f>+INDEX(REC_PRICE_FCST!$B$4:$AF$22,MATCH(REC_SALES_FCST!$C94,REC_PRICE_FCST!$B$4:$B$22,0),MATCH(REC_SALES_FCST!GZ$4,REC_PRICE_FCST!$B$4:$AF$4,0))</f>
        <v>44.05601140354694</v>
      </c>
      <c r="HA94" s="45">
        <f>+INDEX(REC_PRICE_FCST!$B$4:$AF$22,MATCH(REC_SALES_FCST!$C94,REC_PRICE_FCST!$B$4:$B$22,0),MATCH(REC_SALES_FCST!HA$4,REC_PRICE_FCST!$B$4:$AF$4,0))</f>
        <v>44.05601140354694</v>
      </c>
      <c r="HB94" s="45">
        <f>+INDEX(REC_PRICE_FCST!$B$4:$AF$22,MATCH(REC_SALES_FCST!$C94,REC_PRICE_FCST!$B$4:$B$22,0),MATCH(REC_SALES_FCST!HB$4,REC_PRICE_FCST!$B$4:$AF$4,0))</f>
        <v>44.05601140354694</v>
      </c>
      <c r="HC94" s="45">
        <f>+INDEX(REC_PRICE_FCST!$B$4:$AF$22,MATCH(REC_SALES_FCST!$C94,REC_PRICE_FCST!$B$4:$B$22,0),MATCH(REC_SALES_FCST!HC$4,REC_PRICE_FCST!$B$4:$AF$4,0))</f>
        <v>44.05601140354694</v>
      </c>
      <c r="HD94" s="45">
        <f>+INDEX(REC_PRICE_FCST!$B$4:$AF$22,MATCH(REC_SALES_FCST!$C94,REC_PRICE_FCST!$B$4:$B$22,0),MATCH(REC_SALES_FCST!HD$4,REC_PRICE_FCST!$B$4:$AF$4,0))</f>
        <v>44.05601140354694</v>
      </c>
      <c r="HE94" s="45">
        <f>+INDEX(REC_PRICE_FCST!$B$4:$AF$22,MATCH(REC_SALES_FCST!$C94,REC_PRICE_FCST!$B$4:$B$22,0),MATCH(REC_SALES_FCST!HE$4,REC_PRICE_FCST!$B$4:$AF$4,0))</f>
        <v>44.05601140354694</v>
      </c>
      <c r="HF94" s="45">
        <f>+INDEX(REC_PRICE_FCST!$B$4:$AF$22,MATCH(REC_SALES_FCST!$C94,REC_PRICE_FCST!$B$4:$B$22,0),MATCH(REC_SALES_FCST!HF$4,REC_PRICE_FCST!$B$4:$AF$4,0))</f>
        <v>44.05601140354694</v>
      </c>
      <c r="HG94" s="45">
        <f>+INDEX(REC_PRICE_FCST!$B$4:$AF$22,MATCH(REC_SALES_FCST!$C94,REC_PRICE_FCST!$B$4:$B$22,0),MATCH(REC_SALES_FCST!HG$4,REC_PRICE_FCST!$B$4:$AF$4,0))</f>
        <v>44.05601140354694</v>
      </c>
      <c r="HH94" s="45">
        <f>+INDEX(REC_PRICE_FCST!$B$4:$AF$22,MATCH(REC_SALES_FCST!$C94,REC_PRICE_FCST!$B$4:$B$22,0),MATCH(REC_SALES_FCST!HH$4,REC_PRICE_FCST!$B$4:$AF$4,0))</f>
        <v>44.05601140354694</v>
      </c>
      <c r="HI94" s="45">
        <f>+INDEX(REC_PRICE_FCST!$B$4:$AF$22,MATCH(REC_SALES_FCST!$C94,REC_PRICE_FCST!$B$4:$B$22,0),MATCH(REC_SALES_FCST!HI$4,REC_PRICE_FCST!$B$4:$AF$4,0))</f>
        <v>44.05601140354694</v>
      </c>
      <c r="HJ94" s="45">
        <f>+INDEX(REC_PRICE_FCST!$B$4:$AF$22,MATCH(REC_SALES_FCST!$C94,REC_PRICE_FCST!$B$4:$B$22,0),MATCH(REC_SALES_FCST!HJ$4,REC_PRICE_FCST!$B$4:$AF$4,0))</f>
        <v>44.05601140354694</v>
      </c>
      <c r="HK94" s="45">
        <f>+INDEX(REC_PRICE_FCST!$B$4:$AF$22,MATCH(REC_SALES_FCST!$C94,REC_PRICE_FCST!$B$4:$B$22,0),MATCH(REC_SALES_FCST!HK$4,REC_PRICE_FCST!$B$4:$AF$4,0))</f>
        <v>44.05601140354694</v>
      </c>
      <c r="HL94" s="45">
        <f>+INDEX(REC_PRICE_FCST!$B$4:$AF$22,MATCH(REC_SALES_FCST!$C94,REC_PRICE_FCST!$B$4:$B$22,0),MATCH(REC_SALES_FCST!HL$4,REC_PRICE_FCST!$B$4:$AF$4,0))</f>
        <v>45.377691745653351</v>
      </c>
      <c r="HM94" s="45">
        <f>+INDEX(REC_PRICE_FCST!$B$4:$AF$22,MATCH(REC_SALES_FCST!$C94,REC_PRICE_FCST!$B$4:$B$22,0),MATCH(REC_SALES_FCST!HM$4,REC_PRICE_FCST!$B$4:$AF$4,0))</f>
        <v>45.377691745653351</v>
      </c>
      <c r="HN94" s="45">
        <f>+INDEX(REC_PRICE_FCST!$B$4:$AF$22,MATCH(REC_SALES_FCST!$C94,REC_PRICE_FCST!$B$4:$B$22,0),MATCH(REC_SALES_FCST!HN$4,REC_PRICE_FCST!$B$4:$AF$4,0))</f>
        <v>45.377691745653351</v>
      </c>
      <c r="HO94" s="45">
        <f>+INDEX(REC_PRICE_FCST!$B$4:$AF$22,MATCH(REC_SALES_FCST!$C94,REC_PRICE_FCST!$B$4:$B$22,0),MATCH(REC_SALES_FCST!HO$4,REC_PRICE_FCST!$B$4:$AF$4,0))</f>
        <v>45.377691745653351</v>
      </c>
      <c r="HP94" s="45">
        <f>+INDEX(REC_PRICE_FCST!$B$4:$AF$22,MATCH(REC_SALES_FCST!$C94,REC_PRICE_FCST!$B$4:$B$22,0),MATCH(REC_SALES_FCST!HP$4,REC_PRICE_FCST!$B$4:$AF$4,0))</f>
        <v>45.377691745653351</v>
      </c>
      <c r="HQ94" s="45">
        <f>+INDEX(REC_PRICE_FCST!$B$4:$AF$22,MATCH(REC_SALES_FCST!$C94,REC_PRICE_FCST!$B$4:$B$22,0),MATCH(REC_SALES_FCST!HQ$4,REC_PRICE_FCST!$B$4:$AF$4,0))</f>
        <v>45.377691745653351</v>
      </c>
      <c r="HR94" s="45">
        <f>+INDEX(REC_PRICE_FCST!$B$4:$AF$22,MATCH(REC_SALES_FCST!$C94,REC_PRICE_FCST!$B$4:$B$22,0),MATCH(REC_SALES_FCST!HR$4,REC_PRICE_FCST!$B$4:$AF$4,0))</f>
        <v>45.377691745653351</v>
      </c>
      <c r="HS94" s="45">
        <f>+INDEX(REC_PRICE_FCST!$B$4:$AF$22,MATCH(REC_SALES_FCST!$C94,REC_PRICE_FCST!$B$4:$B$22,0),MATCH(REC_SALES_FCST!HS$4,REC_PRICE_FCST!$B$4:$AF$4,0))</f>
        <v>45.377691745653351</v>
      </c>
      <c r="HT94" s="45">
        <f>+INDEX(REC_PRICE_FCST!$B$4:$AF$22,MATCH(REC_SALES_FCST!$C94,REC_PRICE_FCST!$B$4:$B$22,0),MATCH(REC_SALES_FCST!HT$4,REC_PRICE_FCST!$B$4:$AF$4,0))</f>
        <v>45.377691745653351</v>
      </c>
      <c r="HU94" s="45">
        <f>+INDEX(REC_PRICE_FCST!$B$4:$AF$22,MATCH(REC_SALES_FCST!$C94,REC_PRICE_FCST!$B$4:$B$22,0),MATCH(REC_SALES_FCST!HU$4,REC_PRICE_FCST!$B$4:$AF$4,0))</f>
        <v>45.377691745653351</v>
      </c>
      <c r="HV94" s="45">
        <f>+INDEX(REC_PRICE_FCST!$B$4:$AF$22,MATCH(REC_SALES_FCST!$C94,REC_PRICE_FCST!$B$4:$B$22,0),MATCH(REC_SALES_FCST!HV$4,REC_PRICE_FCST!$B$4:$AF$4,0))</f>
        <v>45.377691745653351</v>
      </c>
      <c r="HW94" s="45">
        <f>+INDEX(REC_PRICE_FCST!$B$4:$AF$22,MATCH(REC_SALES_FCST!$C94,REC_PRICE_FCST!$B$4:$B$22,0),MATCH(REC_SALES_FCST!HW$4,REC_PRICE_FCST!$B$4:$AF$4,0))</f>
        <v>45.377691745653351</v>
      </c>
      <c r="HX94" s="45">
        <f>+INDEX(REC_PRICE_FCST!$B$4:$AF$22,MATCH(REC_SALES_FCST!$C94,REC_PRICE_FCST!$B$4:$B$22,0),MATCH(REC_SALES_FCST!HX$4,REC_PRICE_FCST!$B$4:$AF$4,0))</f>
        <v>46.739022498022955</v>
      </c>
      <c r="HY94" s="45">
        <f>+INDEX(REC_PRICE_FCST!$B$4:$AF$22,MATCH(REC_SALES_FCST!$C94,REC_PRICE_FCST!$B$4:$B$22,0),MATCH(REC_SALES_FCST!HY$4,REC_PRICE_FCST!$B$4:$AF$4,0))</f>
        <v>46.739022498022955</v>
      </c>
      <c r="HZ94" s="45">
        <f>+INDEX(REC_PRICE_FCST!$B$4:$AF$22,MATCH(REC_SALES_FCST!$C94,REC_PRICE_FCST!$B$4:$B$22,0),MATCH(REC_SALES_FCST!HZ$4,REC_PRICE_FCST!$B$4:$AF$4,0))</f>
        <v>46.739022498022955</v>
      </c>
      <c r="IA94" s="45">
        <f>+INDEX(REC_PRICE_FCST!$B$4:$AF$22,MATCH(REC_SALES_FCST!$C94,REC_PRICE_FCST!$B$4:$B$22,0),MATCH(REC_SALES_FCST!IA$4,REC_PRICE_FCST!$B$4:$AF$4,0))</f>
        <v>46.739022498022955</v>
      </c>
      <c r="IB94" s="45">
        <f>+INDEX(REC_PRICE_FCST!$B$4:$AF$22,MATCH(REC_SALES_FCST!$C94,REC_PRICE_FCST!$B$4:$B$22,0),MATCH(REC_SALES_FCST!IB$4,REC_PRICE_FCST!$B$4:$AF$4,0))</f>
        <v>46.739022498022955</v>
      </c>
      <c r="IC94" s="45">
        <f>+INDEX(REC_PRICE_FCST!$B$4:$AF$22,MATCH(REC_SALES_FCST!$C94,REC_PRICE_FCST!$B$4:$B$22,0),MATCH(REC_SALES_FCST!IC$4,REC_PRICE_FCST!$B$4:$AF$4,0))</f>
        <v>46.739022498022955</v>
      </c>
      <c r="ID94" s="45">
        <f>+INDEX(REC_PRICE_FCST!$B$4:$AF$22,MATCH(REC_SALES_FCST!$C94,REC_PRICE_FCST!$B$4:$B$22,0),MATCH(REC_SALES_FCST!ID$4,REC_PRICE_FCST!$B$4:$AF$4,0))</f>
        <v>46.739022498022955</v>
      </c>
      <c r="IE94" s="45">
        <f>+INDEX(REC_PRICE_FCST!$B$4:$AF$22,MATCH(REC_SALES_FCST!$C94,REC_PRICE_FCST!$B$4:$B$22,0),MATCH(REC_SALES_FCST!IE$4,REC_PRICE_FCST!$B$4:$AF$4,0))</f>
        <v>46.739022498022955</v>
      </c>
      <c r="IF94" s="45">
        <f>+INDEX(REC_PRICE_FCST!$B$4:$AF$22,MATCH(REC_SALES_FCST!$C94,REC_PRICE_FCST!$B$4:$B$22,0),MATCH(REC_SALES_FCST!IF$4,REC_PRICE_FCST!$B$4:$AF$4,0))</f>
        <v>46.739022498022955</v>
      </c>
      <c r="IG94" s="45">
        <f>+INDEX(REC_PRICE_FCST!$B$4:$AF$22,MATCH(REC_SALES_FCST!$C94,REC_PRICE_FCST!$B$4:$B$22,0),MATCH(REC_SALES_FCST!IG$4,REC_PRICE_FCST!$B$4:$AF$4,0))</f>
        <v>46.739022498022955</v>
      </c>
      <c r="IH94" s="45">
        <f>+INDEX(REC_PRICE_FCST!$B$4:$AF$22,MATCH(REC_SALES_FCST!$C94,REC_PRICE_FCST!$B$4:$B$22,0),MATCH(REC_SALES_FCST!IH$4,REC_PRICE_FCST!$B$4:$AF$4,0))</f>
        <v>46.739022498022955</v>
      </c>
      <c r="II94" s="45">
        <f>+INDEX(REC_PRICE_FCST!$B$4:$AF$22,MATCH(REC_SALES_FCST!$C94,REC_PRICE_FCST!$B$4:$B$22,0),MATCH(REC_SALES_FCST!II$4,REC_PRICE_FCST!$B$4:$AF$4,0))</f>
        <v>46.739022498022955</v>
      </c>
      <c r="IJ94" s="45">
        <f>+INDEX(REC_PRICE_FCST!$B$4:$AF$22,MATCH(REC_SALES_FCST!$C94,REC_PRICE_FCST!$B$4:$B$22,0),MATCH(REC_SALES_FCST!IJ$4,REC_PRICE_FCST!$B$4:$AF$4,0))</f>
        <v>48.141193172963646</v>
      </c>
      <c r="IK94" s="45">
        <f>+INDEX(REC_PRICE_FCST!$B$4:$AF$22,MATCH(REC_SALES_FCST!$C94,REC_PRICE_FCST!$B$4:$B$22,0),MATCH(REC_SALES_FCST!IK$4,REC_PRICE_FCST!$B$4:$AF$4,0))</f>
        <v>48.141193172963646</v>
      </c>
      <c r="IL94" s="45">
        <f>+INDEX(REC_PRICE_FCST!$B$4:$AF$22,MATCH(REC_SALES_FCST!$C94,REC_PRICE_FCST!$B$4:$B$22,0),MATCH(REC_SALES_FCST!IL$4,REC_PRICE_FCST!$B$4:$AF$4,0))</f>
        <v>48.141193172963646</v>
      </c>
      <c r="IM94" s="45">
        <f>+INDEX(REC_PRICE_FCST!$B$4:$AF$22,MATCH(REC_SALES_FCST!$C94,REC_PRICE_FCST!$B$4:$B$22,0),MATCH(REC_SALES_FCST!IM$4,REC_PRICE_FCST!$B$4:$AF$4,0))</f>
        <v>48.141193172963646</v>
      </c>
      <c r="IN94" s="45">
        <f>+INDEX(REC_PRICE_FCST!$B$4:$AF$22,MATCH(REC_SALES_FCST!$C94,REC_PRICE_FCST!$B$4:$B$22,0),MATCH(REC_SALES_FCST!IN$4,REC_PRICE_FCST!$B$4:$AF$4,0))</f>
        <v>48.141193172963646</v>
      </c>
      <c r="IO94" s="45">
        <f>+INDEX(REC_PRICE_FCST!$B$4:$AF$22,MATCH(REC_SALES_FCST!$C94,REC_PRICE_FCST!$B$4:$B$22,0),MATCH(REC_SALES_FCST!IO$4,REC_PRICE_FCST!$B$4:$AF$4,0))</f>
        <v>48.141193172963646</v>
      </c>
      <c r="IP94" s="45">
        <f>+INDEX(REC_PRICE_FCST!$B$4:$AF$22,MATCH(REC_SALES_FCST!$C94,REC_PRICE_FCST!$B$4:$B$22,0),MATCH(REC_SALES_FCST!IP$4,REC_PRICE_FCST!$B$4:$AF$4,0))</f>
        <v>48.141193172963646</v>
      </c>
      <c r="IQ94" s="45">
        <f>+INDEX(REC_PRICE_FCST!$B$4:$AF$22,MATCH(REC_SALES_FCST!$C94,REC_PRICE_FCST!$B$4:$B$22,0),MATCH(REC_SALES_FCST!IQ$4,REC_PRICE_FCST!$B$4:$AF$4,0))</f>
        <v>48.141193172963646</v>
      </c>
      <c r="IR94" s="45">
        <f>+INDEX(REC_PRICE_FCST!$B$4:$AF$22,MATCH(REC_SALES_FCST!$C94,REC_PRICE_FCST!$B$4:$B$22,0),MATCH(REC_SALES_FCST!IR$4,REC_PRICE_FCST!$B$4:$AF$4,0))</f>
        <v>48.141193172963646</v>
      </c>
      <c r="IS94" s="45">
        <f>+INDEX(REC_PRICE_FCST!$B$4:$AF$22,MATCH(REC_SALES_FCST!$C94,REC_PRICE_FCST!$B$4:$B$22,0),MATCH(REC_SALES_FCST!IS$4,REC_PRICE_FCST!$B$4:$AF$4,0))</f>
        <v>48.141193172963646</v>
      </c>
      <c r="IT94" s="45">
        <f>+INDEX(REC_PRICE_FCST!$B$4:$AF$22,MATCH(REC_SALES_FCST!$C94,REC_PRICE_FCST!$B$4:$B$22,0),MATCH(REC_SALES_FCST!IT$4,REC_PRICE_FCST!$B$4:$AF$4,0))</f>
        <v>48.141193172963646</v>
      </c>
      <c r="IU94" s="45">
        <f>+INDEX(REC_PRICE_FCST!$B$4:$AF$22,MATCH(REC_SALES_FCST!$C94,REC_PRICE_FCST!$B$4:$B$22,0),MATCH(REC_SALES_FCST!IU$4,REC_PRICE_FCST!$B$4:$AF$4,0))</f>
        <v>48.141193172963646</v>
      </c>
      <c r="IV94" s="45">
        <f>+INDEX(REC_PRICE_FCST!$B$4:$AF$22,MATCH(REC_SALES_FCST!$C94,REC_PRICE_FCST!$B$4:$B$22,0),MATCH(REC_SALES_FCST!IV$4,REC_PRICE_FCST!$B$4:$AF$4,0))</f>
        <v>49.585428968152556</v>
      </c>
      <c r="IW94" s="45">
        <f>+INDEX(REC_PRICE_FCST!$B$4:$AF$22,MATCH(REC_SALES_FCST!$C94,REC_PRICE_FCST!$B$4:$B$22,0),MATCH(REC_SALES_FCST!IW$4,REC_PRICE_FCST!$B$4:$AF$4,0))</f>
        <v>49.585428968152556</v>
      </c>
      <c r="IX94" s="45">
        <f>+INDEX(REC_PRICE_FCST!$B$4:$AF$22,MATCH(REC_SALES_FCST!$C94,REC_PRICE_FCST!$B$4:$B$22,0),MATCH(REC_SALES_FCST!IX$4,REC_PRICE_FCST!$B$4:$AF$4,0))</f>
        <v>49.585428968152556</v>
      </c>
      <c r="IY94" s="45">
        <f>+INDEX(REC_PRICE_FCST!$B$4:$AF$22,MATCH(REC_SALES_FCST!$C94,REC_PRICE_FCST!$B$4:$B$22,0),MATCH(REC_SALES_FCST!IY$4,REC_PRICE_FCST!$B$4:$AF$4,0))</f>
        <v>49.585428968152556</v>
      </c>
      <c r="IZ94" s="45">
        <f>+INDEX(REC_PRICE_FCST!$B$4:$AF$22,MATCH(REC_SALES_FCST!$C94,REC_PRICE_FCST!$B$4:$B$22,0),MATCH(REC_SALES_FCST!IZ$4,REC_PRICE_FCST!$B$4:$AF$4,0))</f>
        <v>49.585428968152556</v>
      </c>
      <c r="JA94" s="45">
        <f>+INDEX(REC_PRICE_FCST!$B$4:$AF$22,MATCH(REC_SALES_FCST!$C94,REC_PRICE_FCST!$B$4:$B$22,0),MATCH(REC_SALES_FCST!JA$4,REC_PRICE_FCST!$B$4:$AF$4,0))</f>
        <v>49.585428968152556</v>
      </c>
      <c r="JB94" s="45">
        <f>+INDEX(REC_PRICE_FCST!$B$4:$AF$22,MATCH(REC_SALES_FCST!$C94,REC_PRICE_FCST!$B$4:$B$22,0),MATCH(REC_SALES_FCST!JB$4,REC_PRICE_FCST!$B$4:$AF$4,0))</f>
        <v>49.585428968152556</v>
      </c>
      <c r="JC94" s="45">
        <f>+INDEX(REC_PRICE_FCST!$B$4:$AF$22,MATCH(REC_SALES_FCST!$C94,REC_PRICE_FCST!$B$4:$B$22,0),MATCH(REC_SALES_FCST!JC$4,REC_PRICE_FCST!$B$4:$AF$4,0))</f>
        <v>49.585428968152556</v>
      </c>
      <c r="JD94" s="45">
        <f>+INDEX(REC_PRICE_FCST!$B$4:$AF$22,MATCH(REC_SALES_FCST!$C94,REC_PRICE_FCST!$B$4:$B$22,0),MATCH(REC_SALES_FCST!JD$4,REC_PRICE_FCST!$B$4:$AF$4,0))</f>
        <v>49.585428968152556</v>
      </c>
      <c r="JE94" s="45">
        <f>+INDEX(REC_PRICE_FCST!$B$4:$AF$22,MATCH(REC_SALES_FCST!$C94,REC_PRICE_FCST!$B$4:$B$22,0),MATCH(REC_SALES_FCST!JE$4,REC_PRICE_FCST!$B$4:$AF$4,0))</f>
        <v>49.585428968152556</v>
      </c>
      <c r="JF94" s="45">
        <f>+INDEX(REC_PRICE_FCST!$B$4:$AF$22,MATCH(REC_SALES_FCST!$C94,REC_PRICE_FCST!$B$4:$B$22,0),MATCH(REC_SALES_FCST!JF$4,REC_PRICE_FCST!$B$4:$AF$4,0))</f>
        <v>49.585428968152556</v>
      </c>
      <c r="JG94" s="45">
        <f>+INDEX(REC_PRICE_FCST!$B$4:$AF$22,MATCH(REC_SALES_FCST!$C94,REC_PRICE_FCST!$B$4:$B$22,0),MATCH(REC_SALES_FCST!JG$4,REC_PRICE_FCST!$B$4:$AF$4,0))</f>
        <v>49.585428968152556</v>
      </c>
      <c r="JH94" s="45">
        <f>+INDEX(REC_PRICE_FCST!$B$4:$AF$22,MATCH(REC_SALES_FCST!$C94,REC_PRICE_FCST!$B$4:$B$22,0),MATCH(REC_SALES_FCST!JH$4,REC_PRICE_FCST!$B$4:$AF$4,0))</f>
        <v>51.072991837197137</v>
      </c>
      <c r="JI94" s="45">
        <f>+INDEX(REC_PRICE_FCST!$B$4:$AF$22,MATCH(REC_SALES_FCST!$C94,REC_PRICE_FCST!$B$4:$B$22,0),MATCH(REC_SALES_FCST!JI$4,REC_PRICE_FCST!$B$4:$AF$4,0))</f>
        <v>51.072991837197137</v>
      </c>
      <c r="JJ94" s="45">
        <f>+INDEX(REC_PRICE_FCST!$B$4:$AF$22,MATCH(REC_SALES_FCST!$C94,REC_PRICE_FCST!$B$4:$B$22,0),MATCH(REC_SALES_FCST!JJ$4,REC_PRICE_FCST!$B$4:$AF$4,0))</f>
        <v>51.072991837197137</v>
      </c>
      <c r="JK94" s="45">
        <f>+INDEX(REC_PRICE_FCST!$B$4:$AF$22,MATCH(REC_SALES_FCST!$C94,REC_PRICE_FCST!$B$4:$B$22,0),MATCH(REC_SALES_FCST!JK$4,REC_PRICE_FCST!$B$4:$AF$4,0))</f>
        <v>51.072991837197137</v>
      </c>
      <c r="JL94" s="45">
        <f>+INDEX(REC_PRICE_FCST!$B$4:$AF$22,MATCH(REC_SALES_FCST!$C94,REC_PRICE_FCST!$B$4:$B$22,0),MATCH(REC_SALES_FCST!JL$4,REC_PRICE_FCST!$B$4:$AF$4,0))</f>
        <v>51.072991837197137</v>
      </c>
      <c r="JM94" s="45">
        <f>+INDEX(REC_PRICE_FCST!$B$4:$AF$22,MATCH(REC_SALES_FCST!$C94,REC_PRICE_FCST!$B$4:$B$22,0),MATCH(REC_SALES_FCST!JM$4,REC_PRICE_FCST!$B$4:$AF$4,0))</f>
        <v>51.072991837197137</v>
      </c>
      <c r="JN94" s="45">
        <f>+INDEX(REC_PRICE_FCST!$B$4:$AF$22,MATCH(REC_SALES_FCST!$C94,REC_PRICE_FCST!$B$4:$B$22,0),MATCH(REC_SALES_FCST!JN$4,REC_PRICE_FCST!$B$4:$AF$4,0))</f>
        <v>51.072991837197137</v>
      </c>
      <c r="JO94" s="45">
        <f>+INDEX(REC_PRICE_FCST!$B$4:$AF$22,MATCH(REC_SALES_FCST!$C94,REC_PRICE_FCST!$B$4:$B$22,0),MATCH(REC_SALES_FCST!JO$4,REC_PRICE_FCST!$B$4:$AF$4,0))</f>
        <v>51.072991837197137</v>
      </c>
      <c r="JP94" s="45">
        <f>+INDEX(REC_PRICE_FCST!$B$4:$AF$22,MATCH(REC_SALES_FCST!$C94,REC_PRICE_FCST!$B$4:$B$22,0),MATCH(REC_SALES_FCST!JP$4,REC_PRICE_FCST!$B$4:$AF$4,0))</f>
        <v>51.072991837197137</v>
      </c>
      <c r="JQ94" s="45">
        <f>+INDEX(REC_PRICE_FCST!$B$4:$AF$22,MATCH(REC_SALES_FCST!$C94,REC_PRICE_FCST!$B$4:$B$22,0),MATCH(REC_SALES_FCST!JQ$4,REC_PRICE_FCST!$B$4:$AF$4,0))</f>
        <v>51.072991837197137</v>
      </c>
      <c r="JR94" s="45">
        <f>+INDEX(REC_PRICE_FCST!$B$4:$AF$22,MATCH(REC_SALES_FCST!$C94,REC_PRICE_FCST!$B$4:$B$22,0),MATCH(REC_SALES_FCST!JR$4,REC_PRICE_FCST!$B$4:$AF$4,0))</f>
        <v>51.072991837197137</v>
      </c>
      <c r="JS94" s="45">
        <f>+INDEX(REC_PRICE_FCST!$B$4:$AF$22,MATCH(REC_SALES_FCST!$C94,REC_PRICE_FCST!$B$4:$B$22,0),MATCH(REC_SALES_FCST!JS$4,REC_PRICE_FCST!$B$4:$AF$4,0))</f>
        <v>51.072991837197137</v>
      </c>
      <c r="JT94" s="45">
        <f>+INDEX(REC_PRICE_FCST!$B$4:$AF$22,MATCH(REC_SALES_FCST!$C94,REC_PRICE_FCST!$B$4:$B$22,0),MATCH(REC_SALES_FCST!JT$4,REC_PRICE_FCST!$B$4:$AF$4,0))</f>
        <v>52.605181592313052</v>
      </c>
      <c r="JU94" s="45">
        <f>+INDEX(REC_PRICE_FCST!$B$4:$AF$22,MATCH(REC_SALES_FCST!$C94,REC_PRICE_FCST!$B$4:$B$22,0),MATCH(REC_SALES_FCST!JU$4,REC_PRICE_FCST!$B$4:$AF$4,0))</f>
        <v>52.605181592313052</v>
      </c>
      <c r="JV94" s="45">
        <f>+INDEX(REC_PRICE_FCST!$B$4:$AF$22,MATCH(REC_SALES_FCST!$C94,REC_PRICE_FCST!$B$4:$B$22,0),MATCH(REC_SALES_FCST!JV$4,REC_PRICE_FCST!$B$4:$AF$4,0))</f>
        <v>52.605181592313052</v>
      </c>
      <c r="JW94" s="45">
        <f>+INDEX(REC_PRICE_FCST!$B$4:$AF$22,MATCH(REC_SALES_FCST!$C94,REC_PRICE_FCST!$B$4:$B$22,0),MATCH(REC_SALES_FCST!JW$4,REC_PRICE_FCST!$B$4:$AF$4,0))</f>
        <v>52.605181592313052</v>
      </c>
      <c r="JX94" s="45">
        <f>+INDEX(REC_PRICE_FCST!$B$4:$AF$22,MATCH(REC_SALES_FCST!$C94,REC_PRICE_FCST!$B$4:$B$22,0),MATCH(REC_SALES_FCST!JX$4,REC_PRICE_FCST!$B$4:$AF$4,0))</f>
        <v>52.605181592313052</v>
      </c>
      <c r="JY94" s="45">
        <f>+INDEX(REC_PRICE_FCST!$B$4:$AF$22,MATCH(REC_SALES_FCST!$C94,REC_PRICE_FCST!$B$4:$B$22,0),MATCH(REC_SALES_FCST!JY$4,REC_PRICE_FCST!$B$4:$AF$4,0))</f>
        <v>52.605181592313052</v>
      </c>
      <c r="JZ94" s="45">
        <f>+INDEX(REC_PRICE_FCST!$B$4:$AF$22,MATCH(REC_SALES_FCST!$C94,REC_PRICE_FCST!$B$4:$B$22,0),MATCH(REC_SALES_FCST!JZ$4,REC_PRICE_FCST!$B$4:$AF$4,0))</f>
        <v>52.605181592313052</v>
      </c>
      <c r="KA94" s="45">
        <f>+INDEX(REC_PRICE_FCST!$B$4:$AF$22,MATCH(REC_SALES_FCST!$C94,REC_PRICE_FCST!$B$4:$B$22,0),MATCH(REC_SALES_FCST!KA$4,REC_PRICE_FCST!$B$4:$AF$4,0))</f>
        <v>52.605181592313052</v>
      </c>
      <c r="KB94" s="45">
        <f>+INDEX(REC_PRICE_FCST!$B$4:$AF$22,MATCH(REC_SALES_FCST!$C94,REC_PRICE_FCST!$B$4:$B$22,0),MATCH(REC_SALES_FCST!KB$4,REC_PRICE_FCST!$B$4:$AF$4,0))</f>
        <v>52.605181592313052</v>
      </c>
      <c r="KC94" s="45">
        <f>+INDEX(REC_PRICE_FCST!$B$4:$AF$22,MATCH(REC_SALES_FCST!$C94,REC_PRICE_FCST!$B$4:$B$22,0),MATCH(REC_SALES_FCST!KC$4,REC_PRICE_FCST!$B$4:$AF$4,0))</f>
        <v>52.605181592313052</v>
      </c>
      <c r="KD94" s="45">
        <f>+INDEX(REC_PRICE_FCST!$B$4:$AF$22,MATCH(REC_SALES_FCST!$C94,REC_PRICE_FCST!$B$4:$B$22,0),MATCH(REC_SALES_FCST!KD$4,REC_PRICE_FCST!$B$4:$AF$4,0))</f>
        <v>52.605181592313052</v>
      </c>
      <c r="KE94" s="45">
        <f>+INDEX(REC_PRICE_FCST!$B$4:$AF$22,MATCH(REC_SALES_FCST!$C94,REC_PRICE_FCST!$B$4:$B$22,0),MATCH(REC_SALES_FCST!KE$4,REC_PRICE_FCST!$B$4:$AF$4,0))</f>
        <v>52.605181592313052</v>
      </c>
      <c r="KF94" s="45">
        <f>+INDEX(REC_PRICE_FCST!$B$4:$AF$22,MATCH(REC_SALES_FCST!$C94,REC_PRICE_FCST!$B$4:$B$22,0),MATCH(REC_SALES_FCST!KF$4,REC_PRICE_FCST!$B$4:$AF$4,0))</f>
        <v>54.183337040082442</v>
      </c>
      <c r="KG94" s="45">
        <f>+INDEX(REC_PRICE_FCST!$B$4:$AF$22,MATCH(REC_SALES_FCST!$C94,REC_PRICE_FCST!$B$4:$B$22,0),MATCH(REC_SALES_FCST!KG$4,REC_PRICE_FCST!$B$4:$AF$4,0))</f>
        <v>54.183337040082442</v>
      </c>
      <c r="KH94" s="45">
        <f>+INDEX(REC_PRICE_FCST!$B$4:$AF$22,MATCH(REC_SALES_FCST!$C94,REC_PRICE_FCST!$B$4:$B$22,0),MATCH(REC_SALES_FCST!KH$4,REC_PRICE_FCST!$B$4:$AF$4,0))</f>
        <v>54.183337040082442</v>
      </c>
      <c r="KI94" s="45">
        <f>+INDEX(REC_PRICE_FCST!$B$4:$AF$22,MATCH(REC_SALES_FCST!$C94,REC_PRICE_FCST!$B$4:$B$22,0),MATCH(REC_SALES_FCST!KI$4,REC_PRICE_FCST!$B$4:$AF$4,0))</f>
        <v>54.183337040082442</v>
      </c>
      <c r="KJ94" s="45">
        <f>+INDEX(REC_PRICE_FCST!$B$4:$AF$22,MATCH(REC_SALES_FCST!$C94,REC_PRICE_FCST!$B$4:$B$22,0),MATCH(REC_SALES_FCST!KJ$4,REC_PRICE_FCST!$B$4:$AF$4,0))</f>
        <v>54.183337040082442</v>
      </c>
      <c r="KK94" s="45">
        <f>+INDEX(REC_PRICE_FCST!$B$4:$AF$22,MATCH(REC_SALES_FCST!$C94,REC_PRICE_FCST!$B$4:$B$22,0),MATCH(REC_SALES_FCST!KK$4,REC_PRICE_FCST!$B$4:$AF$4,0))</f>
        <v>54.183337040082442</v>
      </c>
      <c r="KL94" s="45">
        <f>+INDEX(REC_PRICE_FCST!$B$4:$AF$22,MATCH(REC_SALES_FCST!$C94,REC_PRICE_FCST!$B$4:$B$22,0),MATCH(REC_SALES_FCST!KL$4,REC_PRICE_FCST!$B$4:$AF$4,0))</f>
        <v>54.183337040082442</v>
      </c>
      <c r="KM94" s="45">
        <f>+INDEX(REC_PRICE_FCST!$B$4:$AF$22,MATCH(REC_SALES_FCST!$C94,REC_PRICE_FCST!$B$4:$B$22,0),MATCH(REC_SALES_FCST!KM$4,REC_PRICE_FCST!$B$4:$AF$4,0))</f>
        <v>54.183337040082442</v>
      </c>
      <c r="KN94" s="45">
        <f>+INDEX(REC_PRICE_FCST!$B$4:$AF$22,MATCH(REC_SALES_FCST!$C94,REC_PRICE_FCST!$B$4:$B$22,0),MATCH(REC_SALES_FCST!KN$4,REC_PRICE_FCST!$B$4:$AF$4,0))</f>
        <v>54.183337040082442</v>
      </c>
      <c r="KO94" s="45">
        <f>+INDEX(REC_PRICE_FCST!$B$4:$AF$22,MATCH(REC_SALES_FCST!$C94,REC_PRICE_FCST!$B$4:$B$22,0),MATCH(REC_SALES_FCST!KO$4,REC_PRICE_FCST!$B$4:$AF$4,0))</f>
        <v>54.183337040082442</v>
      </c>
      <c r="KP94" s="45">
        <f>+INDEX(REC_PRICE_FCST!$B$4:$AF$22,MATCH(REC_SALES_FCST!$C94,REC_PRICE_FCST!$B$4:$B$22,0),MATCH(REC_SALES_FCST!KP$4,REC_PRICE_FCST!$B$4:$AF$4,0))</f>
        <v>54.183337040082442</v>
      </c>
      <c r="KQ94" s="45">
        <f>+INDEX(REC_PRICE_FCST!$B$4:$AF$22,MATCH(REC_SALES_FCST!$C94,REC_PRICE_FCST!$B$4:$B$22,0),MATCH(REC_SALES_FCST!KQ$4,REC_PRICE_FCST!$B$4:$AF$4,0))</f>
        <v>54.183337040082442</v>
      </c>
      <c r="KR94" s="45">
        <f>+INDEX(REC_PRICE_FCST!$B$4:$AF$22,MATCH(REC_SALES_FCST!$C94,REC_PRICE_FCST!$B$4:$B$22,0),MATCH(REC_SALES_FCST!KR$4,REC_PRICE_FCST!$B$4:$AF$4,0))</f>
        <v>55.808837151284919</v>
      </c>
      <c r="KS94" s="45">
        <f>+INDEX(REC_PRICE_FCST!$B$4:$AF$22,MATCH(REC_SALES_FCST!$C94,REC_PRICE_FCST!$B$4:$B$22,0),MATCH(REC_SALES_FCST!KS$4,REC_PRICE_FCST!$B$4:$AF$4,0))</f>
        <v>55.808837151284919</v>
      </c>
      <c r="KT94" s="45">
        <f>+INDEX(REC_PRICE_FCST!$B$4:$AF$22,MATCH(REC_SALES_FCST!$C94,REC_PRICE_FCST!$B$4:$B$22,0),MATCH(REC_SALES_FCST!KT$4,REC_PRICE_FCST!$B$4:$AF$4,0))</f>
        <v>55.808837151284919</v>
      </c>
      <c r="KU94" s="45">
        <f>+INDEX(REC_PRICE_FCST!$B$4:$AF$22,MATCH(REC_SALES_FCST!$C94,REC_PRICE_FCST!$B$4:$B$22,0),MATCH(REC_SALES_FCST!KU$4,REC_PRICE_FCST!$B$4:$AF$4,0))</f>
        <v>55.808837151284919</v>
      </c>
      <c r="KV94" s="45">
        <f>+INDEX(REC_PRICE_FCST!$B$4:$AF$22,MATCH(REC_SALES_FCST!$C94,REC_PRICE_FCST!$B$4:$B$22,0),MATCH(REC_SALES_FCST!KV$4,REC_PRICE_FCST!$B$4:$AF$4,0))</f>
        <v>55.808837151284919</v>
      </c>
      <c r="KW94" s="45">
        <f>+INDEX(REC_PRICE_FCST!$B$4:$AF$22,MATCH(REC_SALES_FCST!$C94,REC_PRICE_FCST!$B$4:$B$22,0),MATCH(REC_SALES_FCST!KW$4,REC_PRICE_FCST!$B$4:$AF$4,0))</f>
        <v>55.808837151284919</v>
      </c>
      <c r="KX94" s="45">
        <f>+INDEX(REC_PRICE_FCST!$B$4:$AF$22,MATCH(REC_SALES_FCST!$C94,REC_PRICE_FCST!$B$4:$B$22,0),MATCH(REC_SALES_FCST!KX$4,REC_PRICE_FCST!$B$4:$AF$4,0))</f>
        <v>55.808837151284919</v>
      </c>
      <c r="KY94" s="45">
        <f>+INDEX(REC_PRICE_FCST!$B$4:$AF$22,MATCH(REC_SALES_FCST!$C94,REC_PRICE_FCST!$B$4:$B$22,0),MATCH(REC_SALES_FCST!KY$4,REC_PRICE_FCST!$B$4:$AF$4,0))</f>
        <v>55.808837151284919</v>
      </c>
      <c r="KZ94" s="45">
        <f>+INDEX(REC_PRICE_FCST!$B$4:$AF$22,MATCH(REC_SALES_FCST!$C94,REC_PRICE_FCST!$B$4:$B$22,0),MATCH(REC_SALES_FCST!KZ$4,REC_PRICE_FCST!$B$4:$AF$4,0))</f>
        <v>55.808837151284919</v>
      </c>
      <c r="LA94" s="45">
        <f>+INDEX(REC_PRICE_FCST!$B$4:$AF$22,MATCH(REC_SALES_FCST!$C94,REC_PRICE_FCST!$B$4:$B$22,0),MATCH(REC_SALES_FCST!LA$4,REC_PRICE_FCST!$B$4:$AF$4,0))</f>
        <v>55.808837151284919</v>
      </c>
      <c r="LB94" s="45">
        <f>+INDEX(REC_PRICE_FCST!$B$4:$AF$22,MATCH(REC_SALES_FCST!$C94,REC_PRICE_FCST!$B$4:$B$22,0),MATCH(REC_SALES_FCST!LB$4,REC_PRICE_FCST!$B$4:$AF$4,0))</f>
        <v>55.808837151284919</v>
      </c>
      <c r="LC94" s="45">
        <f>+INDEX(REC_PRICE_FCST!$B$4:$AF$22,MATCH(REC_SALES_FCST!$C94,REC_PRICE_FCST!$B$4:$B$22,0),MATCH(REC_SALES_FCST!LC$4,REC_PRICE_FCST!$B$4:$AF$4,0))</f>
        <v>55.808837151284919</v>
      </c>
      <c r="LD94" s="45">
        <f>+INDEX(REC_PRICE_FCST!$B$4:$AF$22,MATCH(REC_SALES_FCST!$C94,REC_PRICE_FCST!$B$4:$B$22,0),MATCH(REC_SALES_FCST!LD$4,REC_PRICE_FCST!$B$4:$AF$4,0))</f>
        <v>57.483102265823469</v>
      </c>
      <c r="LE94" s="45">
        <f>+INDEX(REC_PRICE_FCST!$B$4:$AF$22,MATCH(REC_SALES_FCST!$C94,REC_PRICE_FCST!$B$4:$B$22,0),MATCH(REC_SALES_FCST!LE$4,REC_PRICE_FCST!$B$4:$AF$4,0))</f>
        <v>57.483102265823469</v>
      </c>
      <c r="LF94" s="45">
        <f>+INDEX(REC_PRICE_FCST!$B$4:$AF$22,MATCH(REC_SALES_FCST!$C94,REC_PRICE_FCST!$B$4:$B$22,0),MATCH(REC_SALES_FCST!LF$4,REC_PRICE_FCST!$B$4:$AF$4,0))</f>
        <v>57.483102265823469</v>
      </c>
      <c r="LG94" s="45">
        <f>+INDEX(REC_PRICE_FCST!$B$4:$AF$22,MATCH(REC_SALES_FCST!$C94,REC_PRICE_FCST!$B$4:$B$22,0),MATCH(REC_SALES_FCST!LG$4,REC_PRICE_FCST!$B$4:$AF$4,0))</f>
        <v>57.483102265823469</v>
      </c>
      <c r="LH94" s="45">
        <f>+INDEX(REC_PRICE_FCST!$B$4:$AF$22,MATCH(REC_SALES_FCST!$C94,REC_PRICE_FCST!$B$4:$B$22,0),MATCH(REC_SALES_FCST!LH$4,REC_PRICE_FCST!$B$4:$AF$4,0))</f>
        <v>57.483102265823469</v>
      </c>
      <c r="LI94" s="45">
        <f>+INDEX(REC_PRICE_FCST!$B$4:$AF$22,MATCH(REC_SALES_FCST!$C94,REC_PRICE_FCST!$B$4:$B$22,0),MATCH(REC_SALES_FCST!LI$4,REC_PRICE_FCST!$B$4:$AF$4,0))</f>
        <v>57.483102265823469</v>
      </c>
      <c r="LJ94" s="45">
        <f>+INDEX(REC_PRICE_FCST!$B$4:$AF$22,MATCH(REC_SALES_FCST!$C94,REC_PRICE_FCST!$B$4:$B$22,0),MATCH(REC_SALES_FCST!LJ$4,REC_PRICE_FCST!$B$4:$AF$4,0))</f>
        <v>57.483102265823469</v>
      </c>
      <c r="LK94" s="45">
        <f>+INDEX(REC_PRICE_FCST!$B$4:$AF$22,MATCH(REC_SALES_FCST!$C94,REC_PRICE_FCST!$B$4:$B$22,0),MATCH(REC_SALES_FCST!LK$4,REC_PRICE_FCST!$B$4:$AF$4,0))</f>
        <v>57.483102265823469</v>
      </c>
      <c r="LL94" s="45">
        <f>+INDEX(REC_PRICE_FCST!$B$4:$AF$22,MATCH(REC_SALES_FCST!$C94,REC_PRICE_FCST!$B$4:$B$22,0),MATCH(REC_SALES_FCST!LL$4,REC_PRICE_FCST!$B$4:$AF$4,0))</f>
        <v>57.483102265823469</v>
      </c>
      <c r="LM94" s="45">
        <f>+INDEX(REC_PRICE_FCST!$B$4:$AF$22,MATCH(REC_SALES_FCST!$C94,REC_PRICE_FCST!$B$4:$B$22,0),MATCH(REC_SALES_FCST!LM$4,REC_PRICE_FCST!$B$4:$AF$4,0))</f>
        <v>57.483102265823469</v>
      </c>
      <c r="LN94" s="45">
        <f>+INDEX(REC_PRICE_FCST!$B$4:$AF$22,MATCH(REC_SALES_FCST!$C94,REC_PRICE_FCST!$B$4:$B$22,0),MATCH(REC_SALES_FCST!LN$4,REC_PRICE_FCST!$B$4:$AF$4,0))</f>
        <v>57.483102265823469</v>
      </c>
      <c r="LO94" s="45">
        <f>+INDEX(REC_PRICE_FCST!$B$4:$AF$22,MATCH(REC_SALES_FCST!$C94,REC_PRICE_FCST!$B$4:$B$22,0),MATCH(REC_SALES_FCST!LO$4,REC_PRICE_FCST!$B$4:$AF$4,0))</f>
        <v>57.483102265823469</v>
      </c>
      <c r="LP94" s="45">
        <f>+INDEX(REC_PRICE_FCST!$B$4:$AF$22,MATCH(REC_SALES_FCST!$C94,REC_PRICE_FCST!$B$4:$B$22,0),MATCH(REC_SALES_FCST!LP$4,REC_PRICE_FCST!$B$4:$AF$4,0))</f>
        <v>59.207595333798174</v>
      </c>
      <c r="LQ94" s="45">
        <f>+INDEX(REC_PRICE_FCST!$B$4:$AF$22,MATCH(REC_SALES_FCST!$C94,REC_PRICE_FCST!$B$4:$B$22,0),MATCH(REC_SALES_FCST!LQ$4,REC_PRICE_FCST!$B$4:$AF$4,0))</f>
        <v>59.207595333798174</v>
      </c>
      <c r="LR94" s="45">
        <f>+INDEX(REC_PRICE_FCST!$B$4:$AF$22,MATCH(REC_SALES_FCST!$C94,REC_PRICE_FCST!$B$4:$B$22,0),MATCH(REC_SALES_FCST!LR$4,REC_PRICE_FCST!$B$4:$AF$4,0))</f>
        <v>59.207595333798174</v>
      </c>
      <c r="LS94" s="45">
        <f>+INDEX(REC_PRICE_FCST!$B$4:$AF$22,MATCH(REC_SALES_FCST!$C94,REC_PRICE_FCST!$B$4:$B$22,0),MATCH(REC_SALES_FCST!LS$4,REC_PRICE_FCST!$B$4:$AF$4,0))</f>
        <v>59.207595333798174</v>
      </c>
      <c r="LT94" s="45">
        <f>+INDEX(REC_PRICE_FCST!$B$4:$AF$22,MATCH(REC_SALES_FCST!$C94,REC_PRICE_FCST!$B$4:$B$22,0),MATCH(REC_SALES_FCST!LT$4,REC_PRICE_FCST!$B$4:$AF$4,0))</f>
        <v>59.207595333798174</v>
      </c>
      <c r="LU94" s="45">
        <f>+INDEX(REC_PRICE_FCST!$B$4:$AF$22,MATCH(REC_SALES_FCST!$C94,REC_PRICE_FCST!$B$4:$B$22,0),MATCH(REC_SALES_FCST!LU$4,REC_PRICE_FCST!$B$4:$AF$4,0))</f>
        <v>59.207595333798174</v>
      </c>
      <c r="LV94" s="45">
        <f>+INDEX(REC_PRICE_FCST!$B$4:$AF$22,MATCH(REC_SALES_FCST!$C94,REC_PRICE_FCST!$B$4:$B$22,0),MATCH(REC_SALES_FCST!LV$4,REC_PRICE_FCST!$B$4:$AF$4,0))</f>
        <v>59.207595333798174</v>
      </c>
      <c r="LW94" s="45">
        <f>+INDEX(REC_PRICE_FCST!$B$4:$AF$22,MATCH(REC_SALES_FCST!$C94,REC_PRICE_FCST!$B$4:$B$22,0),MATCH(REC_SALES_FCST!LW$4,REC_PRICE_FCST!$B$4:$AF$4,0))</f>
        <v>59.207595333798174</v>
      </c>
      <c r="LX94" s="45">
        <f>+INDEX(REC_PRICE_FCST!$B$4:$AF$22,MATCH(REC_SALES_FCST!$C94,REC_PRICE_FCST!$B$4:$B$22,0),MATCH(REC_SALES_FCST!LX$4,REC_PRICE_FCST!$B$4:$AF$4,0))</f>
        <v>59.207595333798174</v>
      </c>
      <c r="LY94" s="45">
        <f>+INDEX(REC_PRICE_FCST!$B$4:$AF$22,MATCH(REC_SALES_FCST!$C94,REC_PRICE_FCST!$B$4:$B$22,0),MATCH(REC_SALES_FCST!LY$4,REC_PRICE_FCST!$B$4:$AF$4,0))</f>
        <v>59.207595333798174</v>
      </c>
      <c r="LZ94" s="45">
        <f>+INDEX(REC_PRICE_FCST!$B$4:$AF$22,MATCH(REC_SALES_FCST!$C94,REC_PRICE_FCST!$B$4:$B$22,0),MATCH(REC_SALES_FCST!LZ$4,REC_PRICE_FCST!$B$4:$AF$4,0))</f>
        <v>59.207595333798174</v>
      </c>
      <c r="MA94" s="45">
        <f>+INDEX(REC_PRICE_FCST!$B$4:$AF$22,MATCH(REC_SALES_FCST!$C94,REC_PRICE_FCST!$B$4:$B$22,0),MATCH(REC_SALES_FCST!MA$4,REC_PRICE_FCST!$B$4:$AF$4,0))</f>
        <v>59.207595333798174</v>
      </c>
      <c r="MB94" s="45">
        <f>+INDEX(REC_PRICE_FCST!$B$4:$AF$22,MATCH(REC_SALES_FCST!$C94,REC_PRICE_FCST!$B$4:$B$22,0),MATCH(REC_SALES_FCST!MB$4,REC_PRICE_FCST!$B$4:$AF$4,0))</f>
        <v>60.983823193812121</v>
      </c>
      <c r="MC94" s="45">
        <f>+INDEX(REC_PRICE_FCST!$B$4:$AF$22,MATCH(REC_SALES_FCST!$C94,REC_PRICE_FCST!$B$4:$B$22,0),MATCH(REC_SALES_FCST!MC$4,REC_PRICE_FCST!$B$4:$AF$4,0))</f>
        <v>60.983823193812121</v>
      </c>
      <c r="MD94" s="45">
        <f>+INDEX(REC_PRICE_FCST!$B$4:$AF$22,MATCH(REC_SALES_FCST!$C94,REC_PRICE_FCST!$B$4:$B$22,0),MATCH(REC_SALES_FCST!MD$4,REC_PRICE_FCST!$B$4:$AF$4,0))</f>
        <v>60.983823193812121</v>
      </c>
      <c r="ME94" s="45">
        <f>+INDEX(REC_PRICE_FCST!$B$4:$AF$22,MATCH(REC_SALES_FCST!$C94,REC_PRICE_FCST!$B$4:$B$22,0),MATCH(REC_SALES_FCST!ME$4,REC_PRICE_FCST!$B$4:$AF$4,0))</f>
        <v>60.983823193812121</v>
      </c>
      <c r="MF94" s="45">
        <f>+INDEX(REC_PRICE_FCST!$B$4:$AF$22,MATCH(REC_SALES_FCST!$C94,REC_PRICE_FCST!$B$4:$B$22,0),MATCH(REC_SALES_FCST!MF$4,REC_PRICE_FCST!$B$4:$AF$4,0))</f>
        <v>60.983823193812121</v>
      </c>
      <c r="MG94" s="45">
        <f>+INDEX(REC_PRICE_FCST!$B$4:$AF$22,MATCH(REC_SALES_FCST!$C94,REC_PRICE_FCST!$B$4:$B$22,0),MATCH(REC_SALES_FCST!MG$4,REC_PRICE_FCST!$B$4:$AF$4,0))</f>
        <v>60.983823193812121</v>
      </c>
      <c r="MH94" s="45">
        <f>+INDEX(REC_PRICE_FCST!$B$4:$AF$22,MATCH(REC_SALES_FCST!$C94,REC_PRICE_FCST!$B$4:$B$22,0),MATCH(REC_SALES_FCST!MH$4,REC_PRICE_FCST!$B$4:$AF$4,0))</f>
        <v>60.983823193812121</v>
      </c>
      <c r="MI94" s="45">
        <f>+INDEX(REC_PRICE_FCST!$B$4:$AF$22,MATCH(REC_SALES_FCST!$C94,REC_PRICE_FCST!$B$4:$B$22,0),MATCH(REC_SALES_FCST!MI$4,REC_PRICE_FCST!$B$4:$AF$4,0))</f>
        <v>60.983823193812121</v>
      </c>
      <c r="MJ94" s="45">
        <f>+INDEX(REC_PRICE_FCST!$B$4:$AF$22,MATCH(REC_SALES_FCST!$C94,REC_PRICE_FCST!$B$4:$B$22,0),MATCH(REC_SALES_FCST!MJ$4,REC_PRICE_FCST!$B$4:$AF$4,0))</f>
        <v>60.983823193812121</v>
      </c>
      <c r="MK94" s="45">
        <f>+INDEX(REC_PRICE_FCST!$B$4:$AF$22,MATCH(REC_SALES_FCST!$C94,REC_PRICE_FCST!$B$4:$B$22,0),MATCH(REC_SALES_FCST!MK$4,REC_PRICE_FCST!$B$4:$AF$4,0))</f>
        <v>60.983823193812121</v>
      </c>
      <c r="ML94" s="45">
        <f>+INDEX(REC_PRICE_FCST!$B$4:$AF$22,MATCH(REC_SALES_FCST!$C94,REC_PRICE_FCST!$B$4:$B$22,0),MATCH(REC_SALES_FCST!ML$4,REC_PRICE_FCST!$B$4:$AF$4,0))</f>
        <v>60.983823193812121</v>
      </c>
      <c r="MM94" s="45">
        <f>+INDEX(REC_PRICE_FCST!$B$4:$AF$22,MATCH(REC_SALES_FCST!$C94,REC_PRICE_FCST!$B$4:$B$22,0),MATCH(REC_SALES_FCST!MM$4,REC_PRICE_FCST!$B$4:$AF$4,0))</f>
        <v>60.983823193812121</v>
      </c>
      <c r="MN94" s="45">
        <f>+INDEX(REC_PRICE_FCST!$B$4:$AF$22,MATCH(REC_SALES_FCST!$C94,REC_PRICE_FCST!$B$4:$B$22,0),MATCH(REC_SALES_FCST!MN$4,REC_PRICE_FCST!$B$4:$AF$4,0))</f>
        <v>62.813337889626489</v>
      </c>
      <c r="MO94" s="45">
        <f>+INDEX(REC_PRICE_FCST!$B$4:$AF$22,MATCH(REC_SALES_FCST!$C94,REC_PRICE_FCST!$B$4:$B$22,0),MATCH(REC_SALES_FCST!MO$4,REC_PRICE_FCST!$B$4:$AF$4,0))</f>
        <v>62.813337889626489</v>
      </c>
      <c r="MP94" s="45">
        <f>+INDEX(REC_PRICE_FCST!$B$4:$AF$22,MATCH(REC_SALES_FCST!$C94,REC_PRICE_FCST!$B$4:$B$22,0),MATCH(REC_SALES_FCST!MP$4,REC_PRICE_FCST!$B$4:$AF$4,0))</f>
        <v>62.813337889626489</v>
      </c>
      <c r="MQ94" s="45">
        <f>+INDEX(REC_PRICE_FCST!$B$4:$AF$22,MATCH(REC_SALES_FCST!$C94,REC_PRICE_FCST!$B$4:$B$22,0),MATCH(REC_SALES_FCST!MQ$4,REC_PRICE_FCST!$B$4:$AF$4,0))</f>
        <v>62.813337889626489</v>
      </c>
      <c r="MR94" s="45">
        <f>+INDEX(REC_PRICE_FCST!$B$4:$AF$22,MATCH(REC_SALES_FCST!$C94,REC_PRICE_FCST!$B$4:$B$22,0),MATCH(REC_SALES_FCST!MR$4,REC_PRICE_FCST!$B$4:$AF$4,0))</f>
        <v>62.813337889626489</v>
      </c>
      <c r="MS94" s="45">
        <f>+INDEX(REC_PRICE_FCST!$B$4:$AF$22,MATCH(REC_SALES_FCST!$C94,REC_PRICE_FCST!$B$4:$B$22,0),MATCH(REC_SALES_FCST!MS$4,REC_PRICE_FCST!$B$4:$AF$4,0))</f>
        <v>62.813337889626489</v>
      </c>
      <c r="MT94" s="45">
        <f>+INDEX(REC_PRICE_FCST!$B$4:$AF$22,MATCH(REC_SALES_FCST!$C94,REC_PRICE_FCST!$B$4:$B$22,0),MATCH(REC_SALES_FCST!MT$4,REC_PRICE_FCST!$B$4:$AF$4,0))</f>
        <v>62.813337889626489</v>
      </c>
      <c r="MU94" s="45">
        <f>+INDEX(REC_PRICE_FCST!$B$4:$AF$22,MATCH(REC_SALES_FCST!$C94,REC_PRICE_FCST!$B$4:$B$22,0),MATCH(REC_SALES_FCST!MU$4,REC_PRICE_FCST!$B$4:$AF$4,0))</f>
        <v>62.813337889626489</v>
      </c>
      <c r="MV94" s="45">
        <f>+INDEX(REC_PRICE_FCST!$B$4:$AF$22,MATCH(REC_SALES_FCST!$C94,REC_PRICE_FCST!$B$4:$B$22,0),MATCH(REC_SALES_FCST!MV$4,REC_PRICE_FCST!$B$4:$AF$4,0))</f>
        <v>62.813337889626489</v>
      </c>
      <c r="MW94" s="45">
        <f>+INDEX(REC_PRICE_FCST!$B$4:$AF$22,MATCH(REC_SALES_FCST!$C94,REC_PRICE_FCST!$B$4:$B$22,0),MATCH(REC_SALES_FCST!MW$4,REC_PRICE_FCST!$B$4:$AF$4,0))</f>
        <v>62.813337889626489</v>
      </c>
      <c r="MX94" s="45">
        <f>+INDEX(REC_PRICE_FCST!$B$4:$AF$22,MATCH(REC_SALES_FCST!$C94,REC_PRICE_FCST!$B$4:$B$22,0),MATCH(REC_SALES_FCST!MX$4,REC_PRICE_FCST!$B$4:$AF$4,0))</f>
        <v>62.813337889626489</v>
      </c>
      <c r="MY94" s="45">
        <f>+INDEX(REC_PRICE_FCST!$B$4:$AF$22,MATCH(REC_SALES_FCST!$C94,REC_PRICE_FCST!$B$4:$B$22,0),MATCH(REC_SALES_FCST!MY$4,REC_PRICE_FCST!$B$4:$AF$4,0))</f>
        <v>62.813337889626489</v>
      </c>
    </row>
    <row r="95" spans="1:364" x14ac:dyDescent="0.25">
      <c r="A95" s="175"/>
      <c r="B95" s="78" t="s">
        <v>237</v>
      </c>
      <c r="C95" s="4" t="str">
        <f>+C99</f>
        <v>MA_1</v>
      </c>
      <c r="D95" s="45">
        <f>+INDEX(REC_PRICE_FCST!$B$4:$V$22,MATCH(REC_SALES_FCST!$C95,REC_PRICE_FCST!$B$4:$B$22,0),MATCH(REC_SALES_FCST!D$4,REC_PRICE_FCST!$B$4:$V$4,0))</f>
        <v>36</v>
      </c>
      <c r="E95" s="45">
        <f>+INDEX(REC_PRICE_FCST!$B$4:$V$22,MATCH(REC_SALES_FCST!$C95,REC_PRICE_FCST!$B$4:$B$22,0),MATCH(REC_SALES_FCST!E$4,REC_PRICE_FCST!$B$4:$V$4,0))</f>
        <v>36</v>
      </c>
      <c r="F95" s="45">
        <f>+INDEX(REC_PRICE_FCST!$B$4:$V$22,MATCH(REC_SALES_FCST!$C95,REC_PRICE_FCST!$B$4:$B$22,0),MATCH(REC_SALES_FCST!F$4,REC_PRICE_FCST!$B$4:$V$4,0))</f>
        <v>36</v>
      </c>
      <c r="G95" s="45">
        <f>+INDEX(REC_PRICE_FCST!$B$4:$V$22,MATCH(REC_SALES_FCST!$C95,REC_PRICE_FCST!$B$4:$B$22,0),MATCH(REC_SALES_FCST!G$4,REC_PRICE_FCST!$B$4:$V$4,0))</f>
        <v>36</v>
      </c>
      <c r="H95" s="45">
        <f>+INDEX(REC_PRICE_FCST!$B$4:$V$22,MATCH(REC_SALES_FCST!$C95,REC_PRICE_FCST!$B$4:$B$22,0),MATCH(REC_SALES_FCST!H$4,REC_PRICE_FCST!$B$4:$V$4,0))</f>
        <v>36</v>
      </c>
      <c r="I95" s="45">
        <f>+INDEX(REC_PRICE_FCST!$B$4:$V$22,MATCH(REC_SALES_FCST!$C95,REC_PRICE_FCST!$B$4:$B$22,0),MATCH(REC_SALES_FCST!I$4,REC_PRICE_FCST!$B$4:$V$4,0))</f>
        <v>36</v>
      </c>
      <c r="J95" s="45">
        <f>+INDEX(REC_PRICE_FCST!$B$4:$V$22,MATCH(REC_SALES_FCST!$C95,REC_PRICE_FCST!$B$4:$B$22,0),MATCH(REC_SALES_FCST!J$4,REC_PRICE_FCST!$B$4:$V$4,0))</f>
        <v>36</v>
      </c>
      <c r="K95" s="45">
        <f>+INDEX(REC_PRICE_FCST!$B$4:$V$22,MATCH(REC_SALES_FCST!$C95,REC_PRICE_FCST!$B$4:$B$22,0),MATCH(REC_SALES_FCST!K$4,REC_PRICE_FCST!$B$4:$V$4,0))</f>
        <v>36</v>
      </c>
      <c r="L95" s="45">
        <f>+INDEX(REC_PRICE_FCST!$B$4:$V$22,MATCH(REC_SALES_FCST!$C95,REC_PRICE_FCST!$B$4:$B$22,0),MATCH(REC_SALES_FCST!L$4,REC_PRICE_FCST!$B$4:$V$4,0))</f>
        <v>36</v>
      </c>
      <c r="M95" s="45">
        <f>+INDEX(REC_PRICE_FCST!$B$4:$V$22,MATCH(REC_SALES_FCST!$C95,REC_PRICE_FCST!$B$4:$B$22,0),MATCH(REC_SALES_FCST!M$4,REC_PRICE_FCST!$B$4:$V$4,0))</f>
        <v>36</v>
      </c>
      <c r="N95" s="45">
        <f>+INDEX(REC_PRICE_FCST!$B$4:$V$22,MATCH(REC_SALES_FCST!$C95,REC_PRICE_FCST!$B$4:$B$22,0),MATCH(REC_SALES_FCST!N$4,REC_PRICE_FCST!$B$4:$V$4,0))</f>
        <v>36</v>
      </c>
      <c r="O95" s="45">
        <f>+INDEX(REC_PRICE_FCST!$B$4:$V$22,MATCH(REC_SALES_FCST!$C95,REC_PRICE_FCST!$B$4:$B$22,0),MATCH(REC_SALES_FCST!O$4,REC_PRICE_FCST!$B$4:$V$4,0))</f>
        <v>36</v>
      </c>
      <c r="P95" s="45">
        <f>+INDEX(REC_PRICE_FCST!$B$4:$AF$22,MATCH(REC_SALES_FCST!$C95,REC_PRICE_FCST!$B$4:$B$22,0),MATCH(REC_SALES_FCST!P$4,REC_PRICE_FCST!$B$4:$AF$4,0))</f>
        <v>36</v>
      </c>
      <c r="Q95" s="45">
        <f>+INDEX(REC_PRICE_FCST!$B$4:$AF$22,MATCH(REC_SALES_FCST!$C95,REC_PRICE_FCST!$B$4:$B$22,0),MATCH(REC_SALES_FCST!Q$4,REC_PRICE_FCST!$B$4:$AF$4,0))</f>
        <v>36</v>
      </c>
      <c r="R95" s="45">
        <f>+INDEX(REC_PRICE_FCST!$B$4:$AF$22,MATCH(REC_SALES_FCST!$C95,REC_PRICE_FCST!$B$4:$B$22,0),MATCH(REC_SALES_FCST!R$4,REC_PRICE_FCST!$B$4:$AF$4,0))</f>
        <v>36</v>
      </c>
      <c r="S95" s="45">
        <f>+INDEX(REC_PRICE_FCST!$B$4:$AF$22,MATCH(REC_SALES_FCST!$C95,REC_PRICE_FCST!$B$4:$B$22,0),MATCH(REC_SALES_FCST!S$4,REC_PRICE_FCST!$B$4:$AF$4,0))</f>
        <v>36</v>
      </c>
      <c r="T95" s="45">
        <f>+INDEX(REC_PRICE_FCST!$B$4:$AF$22,MATCH(REC_SALES_FCST!$C95,REC_PRICE_FCST!$B$4:$B$22,0),MATCH(REC_SALES_FCST!T$4,REC_PRICE_FCST!$B$4:$AF$4,0))</f>
        <v>36</v>
      </c>
      <c r="U95" s="45">
        <f>+INDEX(REC_PRICE_FCST!$B$4:$AF$22,MATCH(REC_SALES_FCST!$C95,REC_PRICE_FCST!$B$4:$B$22,0),MATCH(REC_SALES_FCST!U$4,REC_PRICE_FCST!$B$4:$AF$4,0))</f>
        <v>36</v>
      </c>
      <c r="V95" s="45">
        <f>+INDEX(REC_PRICE_FCST!$B$4:$AF$22,MATCH(REC_SALES_FCST!$C95,REC_PRICE_FCST!$B$4:$B$22,0),MATCH(REC_SALES_FCST!V$4,REC_PRICE_FCST!$B$4:$AF$4,0))</f>
        <v>36</v>
      </c>
      <c r="W95" s="45">
        <f>+INDEX(REC_PRICE_FCST!$B$4:$AF$22,MATCH(REC_SALES_FCST!$C95,REC_PRICE_FCST!$B$4:$B$22,0),MATCH(REC_SALES_FCST!W$4,REC_PRICE_FCST!$B$4:$AF$4,0))</f>
        <v>36</v>
      </c>
      <c r="X95" s="45">
        <f>+INDEX(REC_PRICE_FCST!$B$4:$AF$22,MATCH(REC_SALES_FCST!$C95,REC_PRICE_FCST!$B$4:$B$22,0),MATCH(REC_SALES_FCST!X$4,REC_PRICE_FCST!$B$4:$AF$4,0))</f>
        <v>36</v>
      </c>
      <c r="Y95" s="45">
        <f>+INDEX(REC_PRICE_FCST!$B$4:$AF$22,MATCH(REC_SALES_FCST!$C95,REC_PRICE_FCST!$B$4:$B$22,0),MATCH(REC_SALES_FCST!Y$4,REC_PRICE_FCST!$B$4:$AF$4,0))</f>
        <v>36</v>
      </c>
      <c r="Z95" s="45">
        <f>+INDEX(REC_PRICE_FCST!$B$4:$AF$22,MATCH(REC_SALES_FCST!$C95,REC_PRICE_FCST!$B$4:$B$22,0),MATCH(REC_SALES_FCST!Z$4,REC_PRICE_FCST!$B$4:$AF$4,0))</f>
        <v>36</v>
      </c>
      <c r="AA95" s="45">
        <f>+INDEX(REC_PRICE_FCST!$B$4:$AF$22,MATCH(REC_SALES_FCST!$C95,REC_PRICE_FCST!$B$4:$B$22,0),MATCH(REC_SALES_FCST!AA$4,REC_PRICE_FCST!$B$4:$AF$4,0))</f>
        <v>36</v>
      </c>
      <c r="AB95" s="45">
        <f>+INDEX(REC_PRICE_FCST!$B$4:$AF$22,MATCH(REC_SALES_FCST!$C95,REC_PRICE_FCST!$B$4:$B$22,0),MATCH(REC_SALES_FCST!AB$4,REC_PRICE_FCST!$B$4:$AF$4,0))</f>
        <v>33</v>
      </c>
      <c r="AC95" s="45">
        <f>+INDEX(REC_PRICE_FCST!$B$4:$AF$22,MATCH(REC_SALES_FCST!$C95,REC_PRICE_FCST!$B$4:$B$22,0),MATCH(REC_SALES_FCST!AC$4,REC_PRICE_FCST!$B$4:$AF$4,0))</f>
        <v>33</v>
      </c>
      <c r="AD95" s="45">
        <f>+INDEX(REC_PRICE_FCST!$B$4:$AF$22,MATCH(REC_SALES_FCST!$C95,REC_PRICE_FCST!$B$4:$B$22,0),MATCH(REC_SALES_FCST!AD$4,REC_PRICE_FCST!$B$4:$AF$4,0))</f>
        <v>33</v>
      </c>
      <c r="AE95" s="45">
        <f>+INDEX(REC_PRICE_FCST!$B$4:$AF$22,MATCH(REC_SALES_FCST!$C95,REC_PRICE_FCST!$B$4:$B$22,0),MATCH(REC_SALES_FCST!AE$4,REC_PRICE_FCST!$B$4:$AF$4,0))</f>
        <v>33</v>
      </c>
      <c r="AF95" s="45">
        <f>+INDEX(REC_PRICE_FCST!$B$4:$AF$22,MATCH(REC_SALES_FCST!$C95,REC_PRICE_FCST!$B$4:$B$22,0),MATCH(REC_SALES_FCST!AF$4,REC_PRICE_FCST!$B$4:$AF$4,0))</f>
        <v>33</v>
      </c>
      <c r="AG95" s="45">
        <f>+INDEX(REC_PRICE_FCST!$B$4:$AF$22,MATCH(REC_SALES_FCST!$C95,REC_PRICE_FCST!$B$4:$B$22,0),MATCH(REC_SALES_FCST!AG$4,REC_PRICE_FCST!$B$4:$AF$4,0))</f>
        <v>33</v>
      </c>
      <c r="AH95" s="45">
        <f>+INDEX(REC_PRICE_FCST!$B$4:$AF$22,MATCH(REC_SALES_FCST!$C95,REC_PRICE_FCST!$B$4:$B$22,0),MATCH(REC_SALES_FCST!AH$4,REC_PRICE_FCST!$B$4:$AF$4,0))</f>
        <v>33</v>
      </c>
      <c r="AI95" s="45">
        <f>+INDEX(REC_PRICE_FCST!$B$4:$AF$22,MATCH(REC_SALES_FCST!$C95,REC_PRICE_FCST!$B$4:$B$22,0),MATCH(REC_SALES_FCST!AI$4,REC_PRICE_FCST!$B$4:$AF$4,0))</f>
        <v>33</v>
      </c>
      <c r="AJ95" s="45">
        <f>+INDEX(REC_PRICE_FCST!$B$4:$AF$22,MATCH(REC_SALES_FCST!$C95,REC_PRICE_FCST!$B$4:$B$22,0),MATCH(REC_SALES_FCST!AJ$4,REC_PRICE_FCST!$B$4:$AF$4,0))</f>
        <v>33</v>
      </c>
      <c r="AK95" s="45">
        <f>+INDEX(REC_PRICE_FCST!$B$4:$AF$22,MATCH(REC_SALES_FCST!$C95,REC_PRICE_FCST!$B$4:$B$22,0),MATCH(REC_SALES_FCST!AK$4,REC_PRICE_FCST!$B$4:$AF$4,0))</f>
        <v>33</v>
      </c>
      <c r="AL95" s="45">
        <f>+INDEX(REC_PRICE_FCST!$B$4:$AF$22,MATCH(REC_SALES_FCST!$C95,REC_PRICE_FCST!$B$4:$B$22,0),MATCH(REC_SALES_FCST!AL$4,REC_PRICE_FCST!$B$4:$AF$4,0))</f>
        <v>33</v>
      </c>
      <c r="AM95" s="45">
        <f>+INDEX(REC_PRICE_FCST!$B$4:$AF$22,MATCH(REC_SALES_FCST!$C95,REC_PRICE_FCST!$B$4:$B$22,0),MATCH(REC_SALES_FCST!AM$4,REC_PRICE_FCST!$B$4:$AF$4,0))</f>
        <v>33</v>
      </c>
      <c r="AN95" s="45">
        <f>+INDEX(REC_PRICE_FCST!$B$4:$AF$22,MATCH(REC_SALES_FCST!$C95,REC_PRICE_FCST!$B$4:$B$22,0),MATCH(REC_SALES_FCST!AN$4,REC_PRICE_FCST!$B$4:$AF$4,0))</f>
        <v>30</v>
      </c>
      <c r="AO95" s="45">
        <f>+INDEX(REC_PRICE_FCST!$B$4:$AF$22,MATCH(REC_SALES_FCST!$C95,REC_PRICE_FCST!$B$4:$B$22,0),MATCH(REC_SALES_FCST!AO$4,REC_PRICE_FCST!$B$4:$AF$4,0))</f>
        <v>30</v>
      </c>
      <c r="AP95" s="45">
        <f>+INDEX(REC_PRICE_FCST!$B$4:$AF$22,MATCH(REC_SALES_FCST!$C95,REC_PRICE_FCST!$B$4:$B$22,0),MATCH(REC_SALES_FCST!AP$4,REC_PRICE_FCST!$B$4:$AF$4,0))</f>
        <v>30</v>
      </c>
      <c r="AQ95" s="45">
        <f>+INDEX(REC_PRICE_FCST!$B$4:$AF$22,MATCH(REC_SALES_FCST!$C95,REC_PRICE_FCST!$B$4:$B$22,0),MATCH(REC_SALES_FCST!AQ$4,REC_PRICE_FCST!$B$4:$AF$4,0))</f>
        <v>30</v>
      </c>
      <c r="AR95" s="45">
        <f>+INDEX(REC_PRICE_FCST!$B$4:$AF$22,MATCH(REC_SALES_FCST!$C95,REC_PRICE_FCST!$B$4:$B$22,0),MATCH(REC_SALES_FCST!AR$4,REC_PRICE_FCST!$B$4:$AF$4,0))</f>
        <v>30</v>
      </c>
      <c r="AS95" s="45">
        <f>+INDEX(REC_PRICE_FCST!$B$4:$AF$22,MATCH(REC_SALES_FCST!$C95,REC_PRICE_FCST!$B$4:$B$22,0),MATCH(REC_SALES_FCST!AS$4,REC_PRICE_FCST!$B$4:$AF$4,0))</f>
        <v>30</v>
      </c>
      <c r="AT95" s="45">
        <f>+INDEX(REC_PRICE_FCST!$B$4:$AF$22,MATCH(REC_SALES_FCST!$C95,REC_PRICE_FCST!$B$4:$B$22,0),MATCH(REC_SALES_FCST!AT$4,REC_PRICE_FCST!$B$4:$AF$4,0))</f>
        <v>30</v>
      </c>
      <c r="AU95" s="45">
        <f>+INDEX(REC_PRICE_FCST!$B$4:$AF$22,MATCH(REC_SALES_FCST!$C95,REC_PRICE_FCST!$B$4:$B$22,0),MATCH(REC_SALES_FCST!AU$4,REC_PRICE_FCST!$B$4:$AF$4,0))</f>
        <v>30</v>
      </c>
      <c r="AV95" s="45">
        <f>+INDEX(REC_PRICE_FCST!$B$4:$AF$22,MATCH(REC_SALES_FCST!$C95,REC_PRICE_FCST!$B$4:$B$22,0),MATCH(REC_SALES_FCST!AV$4,REC_PRICE_FCST!$B$4:$AF$4,0))</f>
        <v>30</v>
      </c>
      <c r="AW95" s="45">
        <f>+INDEX(REC_PRICE_FCST!$B$4:$AF$22,MATCH(REC_SALES_FCST!$C95,REC_PRICE_FCST!$B$4:$B$22,0),MATCH(REC_SALES_FCST!AW$4,REC_PRICE_FCST!$B$4:$AF$4,0))</f>
        <v>30</v>
      </c>
      <c r="AX95" s="45">
        <f>+INDEX(REC_PRICE_FCST!$B$4:$AF$22,MATCH(REC_SALES_FCST!$C95,REC_PRICE_FCST!$B$4:$B$22,0),MATCH(REC_SALES_FCST!AX$4,REC_PRICE_FCST!$B$4:$AF$4,0))</f>
        <v>30</v>
      </c>
      <c r="AY95" s="45">
        <f>+INDEX(REC_PRICE_FCST!$B$4:$AF$22,MATCH(REC_SALES_FCST!$C95,REC_PRICE_FCST!$B$4:$B$22,0),MATCH(REC_SALES_FCST!AY$4,REC_PRICE_FCST!$B$4:$AF$4,0))</f>
        <v>30</v>
      </c>
      <c r="AZ95" s="45">
        <f>+INDEX(REC_PRICE_FCST!$B$4:$AF$22,MATCH(REC_SALES_FCST!$C95,REC_PRICE_FCST!$B$4:$B$22,0),MATCH(REC_SALES_FCST!AZ$4,REC_PRICE_FCST!$B$4:$AF$4,0))</f>
        <v>30</v>
      </c>
      <c r="BA95" s="45">
        <f>+INDEX(REC_PRICE_FCST!$B$4:$AF$22,MATCH(REC_SALES_FCST!$C95,REC_PRICE_FCST!$B$4:$B$22,0),MATCH(REC_SALES_FCST!BA$4,REC_PRICE_FCST!$B$4:$AF$4,0))</f>
        <v>30</v>
      </c>
      <c r="BB95" s="45">
        <f>+INDEX(REC_PRICE_FCST!$B$4:$AF$22,MATCH(REC_SALES_FCST!$C95,REC_PRICE_FCST!$B$4:$B$22,0),MATCH(REC_SALES_FCST!BB$4,REC_PRICE_FCST!$B$4:$AF$4,0))</f>
        <v>30</v>
      </c>
      <c r="BC95" s="45">
        <f>+INDEX(REC_PRICE_FCST!$B$4:$AF$22,MATCH(REC_SALES_FCST!$C95,REC_PRICE_FCST!$B$4:$B$22,0),MATCH(REC_SALES_FCST!BC$4,REC_PRICE_FCST!$B$4:$AF$4,0))</f>
        <v>30</v>
      </c>
      <c r="BD95" s="45">
        <f>+INDEX(REC_PRICE_FCST!$B$4:$AF$22,MATCH(REC_SALES_FCST!$C95,REC_PRICE_FCST!$B$4:$B$22,0),MATCH(REC_SALES_FCST!BD$4,REC_PRICE_FCST!$B$4:$AF$4,0))</f>
        <v>30</v>
      </c>
      <c r="BE95" s="45">
        <f>+INDEX(REC_PRICE_FCST!$B$4:$AF$22,MATCH(REC_SALES_FCST!$C95,REC_PRICE_FCST!$B$4:$B$22,0),MATCH(REC_SALES_FCST!BE$4,REC_PRICE_FCST!$B$4:$AF$4,0))</f>
        <v>30</v>
      </c>
      <c r="BF95" s="45">
        <f>+INDEX(REC_PRICE_FCST!$B$4:$AF$22,MATCH(REC_SALES_FCST!$C95,REC_PRICE_FCST!$B$4:$B$22,0),MATCH(REC_SALES_FCST!BF$4,REC_PRICE_FCST!$B$4:$AF$4,0))</f>
        <v>30</v>
      </c>
      <c r="BG95" s="45">
        <f>+INDEX(REC_PRICE_FCST!$B$4:$AF$22,MATCH(REC_SALES_FCST!$C95,REC_PRICE_FCST!$B$4:$B$22,0),MATCH(REC_SALES_FCST!BG$4,REC_PRICE_FCST!$B$4:$AF$4,0))</f>
        <v>30</v>
      </c>
      <c r="BH95" s="45">
        <f>+INDEX(REC_PRICE_FCST!$B$4:$AF$22,MATCH(REC_SALES_FCST!$C95,REC_PRICE_FCST!$B$4:$B$22,0),MATCH(REC_SALES_FCST!BH$4,REC_PRICE_FCST!$B$4:$AF$4,0))</f>
        <v>30</v>
      </c>
      <c r="BI95" s="45">
        <f>+INDEX(REC_PRICE_FCST!$B$4:$AF$22,MATCH(REC_SALES_FCST!$C95,REC_PRICE_FCST!$B$4:$B$22,0),MATCH(REC_SALES_FCST!BI$4,REC_PRICE_FCST!$B$4:$AF$4,0))</f>
        <v>30</v>
      </c>
      <c r="BJ95" s="45">
        <f>+INDEX(REC_PRICE_FCST!$B$4:$AF$22,MATCH(REC_SALES_FCST!$C95,REC_PRICE_FCST!$B$4:$B$22,0),MATCH(REC_SALES_FCST!BJ$4,REC_PRICE_FCST!$B$4:$AF$4,0))</f>
        <v>30</v>
      </c>
      <c r="BK95" s="45">
        <f>+INDEX(REC_PRICE_FCST!$B$4:$AF$22,MATCH(REC_SALES_FCST!$C95,REC_PRICE_FCST!$B$4:$B$22,0),MATCH(REC_SALES_FCST!BK$4,REC_PRICE_FCST!$B$4:$AF$4,0))</f>
        <v>30</v>
      </c>
      <c r="BL95" s="45">
        <f>+INDEX(REC_PRICE_FCST!$B$4:$AF$22,MATCH(REC_SALES_FCST!$C95,REC_PRICE_FCST!$B$4:$B$22,0),MATCH(REC_SALES_FCST!BL$4,REC_PRICE_FCST!$B$4:$AF$4,0))</f>
        <v>30.900000000000002</v>
      </c>
      <c r="BM95" s="45">
        <f>+INDEX(REC_PRICE_FCST!$B$4:$AF$22,MATCH(REC_SALES_FCST!$C95,REC_PRICE_FCST!$B$4:$B$22,0),MATCH(REC_SALES_FCST!BM$4,REC_PRICE_FCST!$B$4:$AF$4,0))</f>
        <v>30.900000000000002</v>
      </c>
      <c r="BN95" s="45">
        <f>+INDEX(REC_PRICE_FCST!$B$4:$AF$22,MATCH(REC_SALES_FCST!$C95,REC_PRICE_FCST!$B$4:$B$22,0),MATCH(REC_SALES_FCST!BN$4,REC_PRICE_FCST!$B$4:$AF$4,0))</f>
        <v>30.900000000000002</v>
      </c>
      <c r="BO95" s="45">
        <f>+INDEX(REC_PRICE_FCST!$B$4:$AF$22,MATCH(REC_SALES_FCST!$C95,REC_PRICE_FCST!$B$4:$B$22,0),MATCH(REC_SALES_FCST!BO$4,REC_PRICE_FCST!$B$4:$AF$4,0))</f>
        <v>30.900000000000002</v>
      </c>
      <c r="BP95" s="45">
        <f>+INDEX(REC_PRICE_FCST!$B$4:$AF$22,MATCH(REC_SALES_FCST!$C95,REC_PRICE_FCST!$B$4:$B$22,0),MATCH(REC_SALES_FCST!BP$4,REC_PRICE_FCST!$B$4:$AF$4,0))</f>
        <v>30.900000000000002</v>
      </c>
      <c r="BQ95" s="45">
        <f>+INDEX(REC_PRICE_FCST!$B$4:$AF$22,MATCH(REC_SALES_FCST!$C95,REC_PRICE_FCST!$B$4:$B$22,0),MATCH(REC_SALES_FCST!BQ$4,REC_PRICE_FCST!$B$4:$AF$4,0))</f>
        <v>30.900000000000002</v>
      </c>
      <c r="BR95" s="45">
        <f>+INDEX(REC_PRICE_FCST!$B$4:$AF$22,MATCH(REC_SALES_FCST!$C95,REC_PRICE_FCST!$B$4:$B$22,0),MATCH(REC_SALES_FCST!BR$4,REC_PRICE_FCST!$B$4:$AF$4,0))</f>
        <v>30.900000000000002</v>
      </c>
      <c r="BS95" s="45">
        <f>+INDEX(REC_PRICE_FCST!$B$4:$AF$22,MATCH(REC_SALES_FCST!$C95,REC_PRICE_FCST!$B$4:$B$22,0),MATCH(REC_SALES_FCST!BS$4,REC_PRICE_FCST!$B$4:$AF$4,0))</f>
        <v>30.900000000000002</v>
      </c>
      <c r="BT95" s="45">
        <f>+INDEX(REC_PRICE_FCST!$B$4:$AF$22,MATCH(REC_SALES_FCST!$C95,REC_PRICE_FCST!$B$4:$B$22,0),MATCH(REC_SALES_FCST!BT$4,REC_PRICE_FCST!$B$4:$AF$4,0))</f>
        <v>30.900000000000002</v>
      </c>
      <c r="BU95" s="45">
        <f>+INDEX(REC_PRICE_FCST!$B$4:$AF$22,MATCH(REC_SALES_FCST!$C95,REC_PRICE_FCST!$B$4:$B$22,0),MATCH(REC_SALES_FCST!BU$4,REC_PRICE_FCST!$B$4:$AF$4,0))</f>
        <v>30.900000000000002</v>
      </c>
      <c r="BV95" s="45">
        <f>+INDEX(REC_PRICE_FCST!$B$4:$AF$22,MATCH(REC_SALES_FCST!$C95,REC_PRICE_FCST!$B$4:$B$22,0),MATCH(REC_SALES_FCST!BV$4,REC_PRICE_FCST!$B$4:$AF$4,0))</f>
        <v>30.900000000000002</v>
      </c>
      <c r="BW95" s="45">
        <f>+INDEX(REC_PRICE_FCST!$B$4:$AF$22,MATCH(REC_SALES_FCST!$C95,REC_PRICE_FCST!$B$4:$B$22,0),MATCH(REC_SALES_FCST!BW$4,REC_PRICE_FCST!$B$4:$AF$4,0))</f>
        <v>30.900000000000002</v>
      </c>
      <c r="BX95" s="45">
        <f>+INDEX(REC_PRICE_FCST!$B$4:$AF$22,MATCH(REC_SALES_FCST!$C95,REC_PRICE_FCST!$B$4:$B$22,0),MATCH(REC_SALES_FCST!BX$4,REC_PRICE_FCST!$B$4:$AF$4,0))</f>
        <v>31.827000000000002</v>
      </c>
      <c r="BY95" s="45">
        <f>+INDEX(REC_PRICE_FCST!$B$4:$AF$22,MATCH(REC_SALES_FCST!$C95,REC_PRICE_FCST!$B$4:$B$22,0),MATCH(REC_SALES_FCST!BY$4,REC_PRICE_FCST!$B$4:$AF$4,0))</f>
        <v>31.827000000000002</v>
      </c>
      <c r="BZ95" s="45">
        <f>+INDEX(REC_PRICE_FCST!$B$4:$AF$22,MATCH(REC_SALES_FCST!$C95,REC_PRICE_FCST!$B$4:$B$22,0),MATCH(REC_SALES_FCST!BZ$4,REC_PRICE_FCST!$B$4:$AF$4,0))</f>
        <v>31.827000000000002</v>
      </c>
      <c r="CA95" s="45">
        <f>+INDEX(REC_PRICE_FCST!$B$4:$AF$22,MATCH(REC_SALES_FCST!$C95,REC_PRICE_FCST!$B$4:$B$22,0),MATCH(REC_SALES_FCST!CA$4,REC_PRICE_FCST!$B$4:$AF$4,0))</f>
        <v>31.827000000000002</v>
      </c>
      <c r="CB95" s="45">
        <f>+INDEX(REC_PRICE_FCST!$B$4:$AF$22,MATCH(REC_SALES_FCST!$C95,REC_PRICE_FCST!$B$4:$B$22,0),MATCH(REC_SALES_FCST!CB$4,REC_PRICE_FCST!$B$4:$AF$4,0))</f>
        <v>31.827000000000002</v>
      </c>
      <c r="CC95" s="45">
        <f>+INDEX(REC_PRICE_FCST!$B$4:$AF$22,MATCH(REC_SALES_FCST!$C95,REC_PRICE_FCST!$B$4:$B$22,0),MATCH(REC_SALES_FCST!CC$4,REC_PRICE_FCST!$B$4:$AF$4,0))</f>
        <v>31.827000000000002</v>
      </c>
      <c r="CD95" s="45">
        <f>+INDEX(REC_PRICE_FCST!$B$4:$AF$22,MATCH(REC_SALES_FCST!$C95,REC_PRICE_FCST!$B$4:$B$22,0),MATCH(REC_SALES_FCST!CD$4,REC_PRICE_FCST!$B$4:$AF$4,0))</f>
        <v>31.827000000000002</v>
      </c>
      <c r="CE95" s="45">
        <f>+INDEX(REC_PRICE_FCST!$B$4:$AF$22,MATCH(REC_SALES_FCST!$C95,REC_PRICE_FCST!$B$4:$B$22,0),MATCH(REC_SALES_FCST!CE$4,REC_PRICE_FCST!$B$4:$AF$4,0))</f>
        <v>31.827000000000002</v>
      </c>
      <c r="CF95" s="45">
        <f>+INDEX(REC_PRICE_FCST!$B$4:$AF$22,MATCH(REC_SALES_FCST!$C95,REC_PRICE_FCST!$B$4:$B$22,0),MATCH(REC_SALES_FCST!CF$4,REC_PRICE_FCST!$B$4:$AF$4,0))</f>
        <v>31.827000000000002</v>
      </c>
      <c r="CG95" s="45">
        <f>+INDEX(REC_PRICE_FCST!$B$4:$AF$22,MATCH(REC_SALES_FCST!$C95,REC_PRICE_FCST!$B$4:$B$22,0),MATCH(REC_SALES_FCST!CG$4,REC_PRICE_FCST!$B$4:$AF$4,0))</f>
        <v>31.827000000000002</v>
      </c>
      <c r="CH95" s="45">
        <f>+INDEX(REC_PRICE_FCST!$B$4:$AF$22,MATCH(REC_SALES_FCST!$C95,REC_PRICE_FCST!$B$4:$B$22,0),MATCH(REC_SALES_FCST!CH$4,REC_PRICE_FCST!$B$4:$AF$4,0))</f>
        <v>31.827000000000002</v>
      </c>
      <c r="CI95" s="45">
        <f>+INDEX(REC_PRICE_FCST!$B$4:$AF$22,MATCH(REC_SALES_FCST!$C95,REC_PRICE_FCST!$B$4:$B$22,0),MATCH(REC_SALES_FCST!CI$4,REC_PRICE_FCST!$B$4:$AF$4,0))</f>
        <v>31.827000000000002</v>
      </c>
      <c r="CJ95" s="45">
        <f>+INDEX(REC_PRICE_FCST!$B$4:$AF$22,MATCH(REC_SALES_FCST!$C95,REC_PRICE_FCST!$B$4:$B$22,0),MATCH(REC_SALES_FCST!CJ$4,REC_PRICE_FCST!$B$4:$AF$4,0))</f>
        <v>32.78181</v>
      </c>
      <c r="CK95" s="45">
        <f>+INDEX(REC_PRICE_FCST!$B$4:$AF$22,MATCH(REC_SALES_FCST!$C95,REC_PRICE_FCST!$B$4:$B$22,0),MATCH(REC_SALES_FCST!CK$4,REC_PRICE_FCST!$B$4:$AF$4,0))</f>
        <v>32.78181</v>
      </c>
      <c r="CL95" s="45">
        <f>+INDEX(REC_PRICE_FCST!$B$4:$AF$22,MATCH(REC_SALES_FCST!$C95,REC_PRICE_FCST!$B$4:$B$22,0),MATCH(REC_SALES_FCST!CL$4,REC_PRICE_FCST!$B$4:$AF$4,0))</f>
        <v>32.78181</v>
      </c>
      <c r="CM95" s="45">
        <f>+INDEX(REC_PRICE_FCST!$B$4:$AF$22,MATCH(REC_SALES_FCST!$C95,REC_PRICE_FCST!$B$4:$B$22,0),MATCH(REC_SALES_FCST!CM$4,REC_PRICE_FCST!$B$4:$AF$4,0))</f>
        <v>32.78181</v>
      </c>
      <c r="CN95" s="45">
        <f>+INDEX(REC_PRICE_FCST!$B$4:$AF$22,MATCH(REC_SALES_FCST!$C95,REC_PRICE_FCST!$B$4:$B$22,0),MATCH(REC_SALES_FCST!CN$4,REC_PRICE_FCST!$B$4:$AF$4,0))</f>
        <v>32.78181</v>
      </c>
      <c r="CO95" s="45">
        <f>+INDEX(REC_PRICE_FCST!$B$4:$AF$22,MATCH(REC_SALES_FCST!$C95,REC_PRICE_FCST!$B$4:$B$22,0),MATCH(REC_SALES_FCST!CO$4,REC_PRICE_FCST!$B$4:$AF$4,0))</f>
        <v>32.78181</v>
      </c>
      <c r="CP95" s="45">
        <f>+INDEX(REC_PRICE_FCST!$B$4:$AF$22,MATCH(REC_SALES_FCST!$C95,REC_PRICE_FCST!$B$4:$B$22,0),MATCH(REC_SALES_FCST!CP$4,REC_PRICE_FCST!$B$4:$AF$4,0))</f>
        <v>32.78181</v>
      </c>
      <c r="CQ95" s="45">
        <f>+INDEX(REC_PRICE_FCST!$B$4:$AF$22,MATCH(REC_SALES_FCST!$C95,REC_PRICE_FCST!$B$4:$B$22,0),MATCH(REC_SALES_FCST!CQ$4,REC_PRICE_FCST!$B$4:$AF$4,0))</f>
        <v>32.78181</v>
      </c>
      <c r="CR95" s="45">
        <f>+INDEX(REC_PRICE_FCST!$B$4:$AF$22,MATCH(REC_SALES_FCST!$C95,REC_PRICE_FCST!$B$4:$B$22,0),MATCH(REC_SALES_FCST!CR$4,REC_PRICE_FCST!$B$4:$AF$4,0))</f>
        <v>32.78181</v>
      </c>
      <c r="CS95" s="45">
        <f>+INDEX(REC_PRICE_FCST!$B$4:$AF$22,MATCH(REC_SALES_FCST!$C95,REC_PRICE_FCST!$B$4:$B$22,0),MATCH(REC_SALES_FCST!CS$4,REC_PRICE_FCST!$B$4:$AF$4,0))</f>
        <v>32.78181</v>
      </c>
      <c r="CT95" s="45">
        <f>+INDEX(REC_PRICE_FCST!$B$4:$AF$22,MATCH(REC_SALES_FCST!$C95,REC_PRICE_FCST!$B$4:$B$22,0),MATCH(REC_SALES_FCST!CT$4,REC_PRICE_FCST!$B$4:$AF$4,0))</f>
        <v>32.78181</v>
      </c>
      <c r="CU95" s="45">
        <f>+INDEX(REC_PRICE_FCST!$B$4:$AF$22,MATCH(REC_SALES_FCST!$C95,REC_PRICE_FCST!$B$4:$B$22,0),MATCH(REC_SALES_FCST!CU$4,REC_PRICE_FCST!$B$4:$AF$4,0))</f>
        <v>32.78181</v>
      </c>
      <c r="CV95" s="45">
        <f>+INDEX(REC_PRICE_FCST!$B$4:$AF$22,MATCH(REC_SALES_FCST!$C95,REC_PRICE_FCST!$B$4:$B$22,0),MATCH(REC_SALES_FCST!CV$4,REC_PRICE_FCST!$B$4:$AF$4,0))</f>
        <v>33.765264299999998</v>
      </c>
      <c r="CW95" s="45">
        <f>+INDEX(REC_PRICE_FCST!$B$4:$AF$22,MATCH(REC_SALES_FCST!$C95,REC_PRICE_FCST!$B$4:$B$22,0),MATCH(REC_SALES_FCST!CW$4,REC_PRICE_FCST!$B$4:$AF$4,0))</f>
        <v>33.765264299999998</v>
      </c>
      <c r="CX95" s="45">
        <f>+INDEX(REC_PRICE_FCST!$B$4:$AF$22,MATCH(REC_SALES_FCST!$C95,REC_PRICE_FCST!$B$4:$B$22,0),MATCH(REC_SALES_FCST!CX$4,REC_PRICE_FCST!$B$4:$AF$4,0))</f>
        <v>33.765264299999998</v>
      </c>
      <c r="CY95" s="45">
        <f>+INDEX(REC_PRICE_FCST!$B$4:$AF$22,MATCH(REC_SALES_FCST!$C95,REC_PRICE_FCST!$B$4:$B$22,0),MATCH(REC_SALES_FCST!CY$4,REC_PRICE_FCST!$B$4:$AF$4,0))</f>
        <v>33.765264299999998</v>
      </c>
      <c r="CZ95" s="45">
        <f>+INDEX(REC_PRICE_FCST!$B$4:$AF$22,MATCH(REC_SALES_FCST!$C95,REC_PRICE_FCST!$B$4:$B$22,0),MATCH(REC_SALES_FCST!CZ$4,REC_PRICE_FCST!$B$4:$AF$4,0))</f>
        <v>33.765264299999998</v>
      </c>
      <c r="DA95" s="45">
        <f>+INDEX(REC_PRICE_FCST!$B$4:$AF$22,MATCH(REC_SALES_FCST!$C95,REC_PRICE_FCST!$B$4:$B$22,0),MATCH(REC_SALES_FCST!DA$4,REC_PRICE_FCST!$B$4:$AF$4,0))</f>
        <v>33.765264299999998</v>
      </c>
      <c r="DB95" s="45">
        <f>+INDEX(REC_PRICE_FCST!$B$4:$AF$22,MATCH(REC_SALES_FCST!$C95,REC_PRICE_FCST!$B$4:$B$22,0),MATCH(REC_SALES_FCST!DB$4,REC_PRICE_FCST!$B$4:$AF$4,0))</f>
        <v>33.765264299999998</v>
      </c>
      <c r="DC95" s="45">
        <f>+INDEX(REC_PRICE_FCST!$B$4:$AF$22,MATCH(REC_SALES_FCST!$C95,REC_PRICE_FCST!$B$4:$B$22,0),MATCH(REC_SALES_FCST!DC$4,REC_PRICE_FCST!$B$4:$AF$4,0))</f>
        <v>33.765264299999998</v>
      </c>
      <c r="DD95" s="45">
        <f>+INDEX(REC_PRICE_FCST!$B$4:$AF$22,MATCH(REC_SALES_FCST!$C95,REC_PRICE_FCST!$B$4:$B$22,0),MATCH(REC_SALES_FCST!DD$4,REC_PRICE_FCST!$B$4:$AF$4,0))</f>
        <v>33.765264299999998</v>
      </c>
      <c r="DE95" s="45">
        <f>+INDEX(REC_PRICE_FCST!$B$4:$AF$22,MATCH(REC_SALES_FCST!$C95,REC_PRICE_FCST!$B$4:$B$22,0),MATCH(REC_SALES_FCST!DE$4,REC_PRICE_FCST!$B$4:$AF$4,0))</f>
        <v>33.765264299999998</v>
      </c>
      <c r="DF95" s="45">
        <f>+INDEX(REC_PRICE_FCST!$B$4:$AF$22,MATCH(REC_SALES_FCST!$C95,REC_PRICE_FCST!$B$4:$B$22,0),MATCH(REC_SALES_FCST!DF$4,REC_PRICE_FCST!$B$4:$AF$4,0))</f>
        <v>33.765264299999998</v>
      </c>
      <c r="DG95" s="45">
        <f>+INDEX(REC_PRICE_FCST!$B$4:$AF$22,MATCH(REC_SALES_FCST!$C95,REC_PRICE_FCST!$B$4:$B$22,0),MATCH(REC_SALES_FCST!DG$4,REC_PRICE_FCST!$B$4:$AF$4,0))</f>
        <v>33.765264299999998</v>
      </c>
      <c r="DH95" s="45">
        <f>+INDEX(REC_PRICE_FCST!$B$4:$AF$22,MATCH(REC_SALES_FCST!$C95,REC_PRICE_FCST!$B$4:$B$22,0),MATCH(REC_SALES_FCST!DH$4,REC_PRICE_FCST!$B$4:$AF$4,0))</f>
        <v>34.778222229000001</v>
      </c>
      <c r="DI95" s="45">
        <f>+INDEX(REC_PRICE_FCST!$B$4:$AF$22,MATCH(REC_SALES_FCST!$C95,REC_PRICE_FCST!$B$4:$B$22,0),MATCH(REC_SALES_FCST!DI$4,REC_PRICE_FCST!$B$4:$AF$4,0))</f>
        <v>34.778222229000001</v>
      </c>
      <c r="DJ95" s="45">
        <f>+INDEX(REC_PRICE_FCST!$B$4:$AF$22,MATCH(REC_SALES_FCST!$C95,REC_PRICE_FCST!$B$4:$B$22,0),MATCH(REC_SALES_FCST!DJ$4,REC_PRICE_FCST!$B$4:$AF$4,0))</f>
        <v>34.778222229000001</v>
      </c>
      <c r="DK95" s="45">
        <f>+INDEX(REC_PRICE_FCST!$B$4:$AF$22,MATCH(REC_SALES_FCST!$C95,REC_PRICE_FCST!$B$4:$B$22,0),MATCH(REC_SALES_FCST!DK$4,REC_PRICE_FCST!$B$4:$AF$4,0))</f>
        <v>34.778222229000001</v>
      </c>
      <c r="DL95" s="45">
        <f>+INDEX(REC_PRICE_FCST!$B$4:$AF$22,MATCH(REC_SALES_FCST!$C95,REC_PRICE_FCST!$B$4:$B$22,0),MATCH(REC_SALES_FCST!DL$4,REC_PRICE_FCST!$B$4:$AF$4,0))</f>
        <v>34.778222229000001</v>
      </c>
      <c r="DM95" s="45">
        <f>+INDEX(REC_PRICE_FCST!$B$4:$AF$22,MATCH(REC_SALES_FCST!$C95,REC_PRICE_FCST!$B$4:$B$22,0),MATCH(REC_SALES_FCST!DM$4,REC_PRICE_FCST!$B$4:$AF$4,0))</f>
        <v>34.778222229000001</v>
      </c>
      <c r="DN95" s="45">
        <f>+INDEX(REC_PRICE_FCST!$B$4:$AF$22,MATCH(REC_SALES_FCST!$C95,REC_PRICE_FCST!$B$4:$B$22,0),MATCH(REC_SALES_FCST!DN$4,REC_PRICE_FCST!$B$4:$AF$4,0))</f>
        <v>34.778222229000001</v>
      </c>
      <c r="DO95" s="45">
        <f>+INDEX(REC_PRICE_FCST!$B$4:$AF$22,MATCH(REC_SALES_FCST!$C95,REC_PRICE_FCST!$B$4:$B$22,0),MATCH(REC_SALES_FCST!DO$4,REC_PRICE_FCST!$B$4:$AF$4,0))</f>
        <v>34.778222229000001</v>
      </c>
      <c r="DP95" s="45">
        <f>+INDEX(REC_PRICE_FCST!$B$4:$AF$22,MATCH(REC_SALES_FCST!$C95,REC_PRICE_FCST!$B$4:$B$22,0),MATCH(REC_SALES_FCST!DP$4,REC_PRICE_FCST!$B$4:$AF$4,0))</f>
        <v>34.778222229000001</v>
      </c>
      <c r="DQ95" s="45">
        <f>+INDEX(REC_PRICE_FCST!$B$4:$AF$22,MATCH(REC_SALES_FCST!$C95,REC_PRICE_FCST!$B$4:$B$22,0),MATCH(REC_SALES_FCST!DQ$4,REC_PRICE_FCST!$B$4:$AF$4,0))</f>
        <v>34.778222229000001</v>
      </c>
      <c r="DR95" s="45">
        <f>+INDEX(REC_PRICE_FCST!$B$4:$AF$22,MATCH(REC_SALES_FCST!$C95,REC_PRICE_FCST!$B$4:$B$22,0),MATCH(REC_SALES_FCST!DR$4,REC_PRICE_FCST!$B$4:$AF$4,0))</f>
        <v>34.778222229000001</v>
      </c>
      <c r="DS95" s="45">
        <f>+INDEX(REC_PRICE_FCST!$B$4:$AF$22,MATCH(REC_SALES_FCST!$C95,REC_PRICE_FCST!$B$4:$B$22,0),MATCH(REC_SALES_FCST!DS$4,REC_PRICE_FCST!$B$4:$AF$4,0))</f>
        <v>34.778222229000001</v>
      </c>
      <c r="DT95" s="45">
        <f>+INDEX(REC_PRICE_FCST!$B$4:$AF$22,MATCH(REC_SALES_FCST!$C95,REC_PRICE_FCST!$B$4:$B$22,0),MATCH(REC_SALES_FCST!DT$4,REC_PRICE_FCST!$B$4:$AF$4,0))</f>
        <v>35.821568895870001</v>
      </c>
      <c r="DU95" s="45">
        <f>+INDEX(REC_PRICE_FCST!$B$4:$AF$22,MATCH(REC_SALES_FCST!$C95,REC_PRICE_FCST!$B$4:$B$22,0),MATCH(REC_SALES_FCST!DU$4,REC_PRICE_FCST!$B$4:$AF$4,0))</f>
        <v>35.821568895870001</v>
      </c>
      <c r="DV95" s="45">
        <f>+INDEX(REC_PRICE_FCST!$B$4:$AF$22,MATCH(REC_SALES_FCST!$C95,REC_PRICE_FCST!$B$4:$B$22,0),MATCH(REC_SALES_FCST!DV$4,REC_PRICE_FCST!$B$4:$AF$4,0))</f>
        <v>35.821568895870001</v>
      </c>
      <c r="DW95" s="45">
        <f>+INDEX(REC_PRICE_FCST!$B$4:$AF$22,MATCH(REC_SALES_FCST!$C95,REC_PRICE_FCST!$B$4:$B$22,0),MATCH(REC_SALES_FCST!DW$4,REC_PRICE_FCST!$B$4:$AF$4,0))</f>
        <v>35.821568895870001</v>
      </c>
      <c r="DX95" s="45">
        <f>+INDEX(REC_PRICE_FCST!$B$4:$AF$22,MATCH(REC_SALES_FCST!$C95,REC_PRICE_FCST!$B$4:$B$22,0),MATCH(REC_SALES_FCST!DX$4,REC_PRICE_FCST!$B$4:$AF$4,0))</f>
        <v>35.821568895870001</v>
      </c>
      <c r="DY95" s="45">
        <f>+INDEX(REC_PRICE_FCST!$B$4:$AF$22,MATCH(REC_SALES_FCST!$C95,REC_PRICE_FCST!$B$4:$B$22,0),MATCH(REC_SALES_FCST!DY$4,REC_PRICE_FCST!$B$4:$AF$4,0))</f>
        <v>35.821568895870001</v>
      </c>
      <c r="DZ95" s="45">
        <f>+INDEX(REC_PRICE_FCST!$B$4:$AF$22,MATCH(REC_SALES_FCST!$C95,REC_PRICE_FCST!$B$4:$B$22,0),MATCH(REC_SALES_FCST!DZ$4,REC_PRICE_FCST!$B$4:$AF$4,0))</f>
        <v>35.821568895870001</v>
      </c>
      <c r="EA95" s="45">
        <f>+INDEX(REC_PRICE_FCST!$B$4:$AF$22,MATCH(REC_SALES_FCST!$C95,REC_PRICE_FCST!$B$4:$B$22,0),MATCH(REC_SALES_FCST!EA$4,REC_PRICE_FCST!$B$4:$AF$4,0))</f>
        <v>35.821568895870001</v>
      </c>
      <c r="EB95" s="45">
        <f>+INDEX(REC_PRICE_FCST!$B$4:$AF$22,MATCH(REC_SALES_FCST!$C95,REC_PRICE_FCST!$B$4:$B$22,0),MATCH(REC_SALES_FCST!EB$4,REC_PRICE_FCST!$B$4:$AF$4,0))</f>
        <v>35.821568895870001</v>
      </c>
      <c r="EC95" s="45">
        <f>+INDEX(REC_PRICE_FCST!$B$4:$AF$22,MATCH(REC_SALES_FCST!$C95,REC_PRICE_FCST!$B$4:$B$22,0),MATCH(REC_SALES_FCST!EC$4,REC_PRICE_FCST!$B$4:$AF$4,0))</f>
        <v>35.821568895870001</v>
      </c>
      <c r="ED95" s="45">
        <f>+INDEX(REC_PRICE_FCST!$B$4:$AF$22,MATCH(REC_SALES_FCST!$C95,REC_PRICE_FCST!$B$4:$B$22,0),MATCH(REC_SALES_FCST!ED$4,REC_PRICE_FCST!$B$4:$AF$4,0))</f>
        <v>35.821568895870001</v>
      </c>
      <c r="EE95" s="45">
        <f>+INDEX(REC_PRICE_FCST!$B$4:$AF$22,MATCH(REC_SALES_FCST!$C95,REC_PRICE_FCST!$B$4:$B$22,0),MATCH(REC_SALES_FCST!EE$4,REC_PRICE_FCST!$B$4:$AF$4,0))</f>
        <v>35.821568895870001</v>
      </c>
      <c r="EF95" s="45">
        <f>+INDEX(REC_PRICE_FCST!$B$4:$AF$22,MATCH(REC_SALES_FCST!$C95,REC_PRICE_FCST!$B$4:$B$22,0),MATCH(REC_SALES_FCST!EF$4,REC_PRICE_FCST!$B$4:$AF$4,0))</f>
        <v>36.896215962746105</v>
      </c>
      <c r="EG95" s="45">
        <f>+INDEX(REC_PRICE_FCST!$B$4:$AF$22,MATCH(REC_SALES_FCST!$C95,REC_PRICE_FCST!$B$4:$B$22,0),MATCH(REC_SALES_FCST!EG$4,REC_PRICE_FCST!$B$4:$AF$4,0))</f>
        <v>36.896215962746105</v>
      </c>
      <c r="EH95" s="45">
        <f>+INDEX(REC_PRICE_FCST!$B$4:$AF$22,MATCH(REC_SALES_FCST!$C95,REC_PRICE_FCST!$B$4:$B$22,0),MATCH(REC_SALES_FCST!EH$4,REC_PRICE_FCST!$B$4:$AF$4,0))</f>
        <v>36.896215962746105</v>
      </c>
      <c r="EI95" s="45">
        <f>+INDEX(REC_PRICE_FCST!$B$4:$AF$22,MATCH(REC_SALES_FCST!$C95,REC_PRICE_FCST!$B$4:$B$22,0),MATCH(REC_SALES_FCST!EI$4,REC_PRICE_FCST!$B$4:$AF$4,0))</f>
        <v>36.896215962746105</v>
      </c>
      <c r="EJ95" s="45">
        <f>+INDEX(REC_PRICE_FCST!$B$4:$AF$22,MATCH(REC_SALES_FCST!$C95,REC_PRICE_FCST!$B$4:$B$22,0),MATCH(REC_SALES_FCST!EJ$4,REC_PRICE_FCST!$B$4:$AF$4,0))</f>
        <v>36.896215962746105</v>
      </c>
      <c r="EK95" s="45">
        <f>+INDEX(REC_PRICE_FCST!$B$4:$AF$22,MATCH(REC_SALES_FCST!$C95,REC_PRICE_FCST!$B$4:$B$22,0),MATCH(REC_SALES_FCST!EK$4,REC_PRICE_FCST!$B$4:$AF$4,0))</f>
        <v>36.896215962746105</v>
      </c>
      <c r="EL95" s="45">
        <f>+INDEX(REC_PRICE_FCST!$B$4:$AF$22,MATCH(REC_SALES_FCST!$C95,REC_PRICE_FCST!$B$4:$B$22,0),MATCH(REC_SALES_FCST!EL$4,REC_PRICE_FCST!$B$4:$AF$4,0))</f>
        <v>36.896215962746105</v>
      </c>
      <c r="EM95" s="45">
        <f>+INDEX(REC_PRICE_FCST!$B$4:$AF$22,MATCH(REC_SALES_FCST!$C95,REC_PRICE_FCST!$B$4:$B$22,0),MATCH(REC_SALES_FCST!EM$4,REC_PRICE_FCST!$B$4:$AF$4,0))</f>
        <v>36.896215962746105</v>
      </c>
      <c r="EN95" s="45">
        <f>+INDEX(REC_PRICE_FCST!$B$4:$AF$22,MATCH(REC_SALES_FCST!$C95,REC_PRICE_FCST!$B$4:$B$22,0),MATCH(REC_SALES_FCST!EN$4,REC_PRICE_FCST!$B$4:$AF$4,0))</f>
        <v>36.896215962746105</v>
      </c>
      <c r="EO95" s="45">
        <f>+INDEX(REC_PRICE_FCST!$B$4:$AF$22,MATCH(REC_SALES_FCST!$C95,REC_PRICE_FCST!$B$4:$B$22,0),MATCH(REC_SALES_FCST!EO$4,REC_PRICE_FCST!$B$4:$AF$4,0))</f>
        <v>36.896215962746105</v>
      </c>
      <c r="EP95" s="45">
        <f>+INDEX(REC_PRICE_FCST!$B$4:$AF$22,MATCH(REC_SALES_FCST!$C95,REC_PRICE_FCST!$B$4:$B$22,0),MATCH(REC_SALES_FCST!EP$4,REC_PRICE_FCST!$B$4:$AF$4,0))</f>
        <v>36.896215962746105</v>
      </c>
      <c r="EQ95" s="45">
        <f>+INDEX(REC_PRICE_FCST!$B$4:$AF$22,MATCH(REC_SALES_FCST!$C95,REC_PRICE_FCST!$B$4:$B$22,0),MATCH(REC_SALES_FCST!EQ$4,REC_PRICE_FCST!$B$4:$AF$4,0))</f>
        <v>36.896215962746105</v>
      </c>
      <c r="ER95" s="45">
        <f>+INDEX(REC_PRICE_FCST!$B$4:$AF$22,MATCH(REC_SALES_FCST!$C95,REC_PRICE_FCST!$B$4:$B$22,0),MATCH(REC_SALES_FCST!ER$4,REC_PRICE_FCST!$B$4:$AF$4,0))</f>
        <v>38.003102441628492</v>
      </c>
      <c r="ES95" s="45">
        <f>+INDEX(REC_PRICE_FCST!$B$4:$AF$22,MATCH(REC_SALES_FCST!$C95,REC_PRICE_FCST!$B$4:$B$22,0),MATCH(REC_SALES_FCST!ES$4,REC_PRICE_FCST!$B$4:$AF$4,0))</f>
        <v>38.003102441628492</v>
      </c>
      <c r="ET95" s="45">
        <f>+INDEX(REC_PRICE_FCST!$B$4:$AF$22,MATCH(REC_SALES_FCST!$C95,REC_PRICE_FCST!$B$4:$B$22,0),MATCH(REC_SALES_FCST!ET$4,REC_PRICE_FCST!$B$4:$AF$4,0))</f>
        <v>38.003102441628492</v>
      </c>
      <c r="EU95" s="45">
        <f>+INDEX(REC_PRICE_FCST!$B$4:$AF$22,MATCH(REC_SALES_FCST!$C95,REC_PRICE_FCST!$B$4:$B$22,0),MATCH(REC_SALES_FCST!EU$4,REC_PRICE_FCST!$B$4:$AF$4,0))</f>
        <v>38.003102441628492</v>
      </c>
      <c r="EV95" s="45">
        <f>+INDEX(REC_PRICE_FCST!$B$4:$AF$22,MATCH(REC_SALES_FCST!$C95,REC_PRICE_FCST!$B$4:$B$22,0),MATCH(REC_SALES_FCST!EV$4,REC_PRICE_FCST!$B$4:$AF$4,0))</f>
        <v>38.003102441628492</v>
      </c>
      <c r="EW95" s="45">
        <f>+INDEX(REC_PRICE_FCST!$B$4:$AF$22,MATCH(REC_SALES_FCST!$C95,REC_PRICE_FCST!$B$4:$B$22,0),MATCH(REC_SALES_FCST!EW$4,REC_PRICE_FCST!$B$4:$AF$4,0))</f>
        <v>38.003102441628492</v>
      </c>
      <c r="EX95" s="45">
        <f>+INDEX(REC_PRICE_FCST!$B$4:$AF$22,MATCH(REC_SALES_FCST!$C95,REC_PRICE_FCST!$B$4:$B$22,0),MATCH(REC_SALES_FCST!EX$4,REC_PRICE_FCST!$B$4:$AF$4,0))</f>
        <v>38.003102441628492</v>
      </c>
      <c r="EY95" s="45">
        <f>+INDEX(REC_PRICE_FCST!$B$4:$AF$22,MATCH(REC_SALES_FCST!$C95,REC_PRICE_FCST!$B$4:$B$22,0),MATCH(REC_SALES_FCST!EY$4,REC_PRICE_FCST!$B$4:$AF$4,0))</f>
        <v>38.003102441628492</v>
      </c>
      <c r="EZ95" s="45">
        <f>+INDEX(REC_PRICE_FCST!$B$4:$AF$22,MATCH(REC_SALES_FCST!$C95,REC_PRICE_FCST!$B$4:$B$22,0),MATCH(REC_SALES_FCST!EZ$4,REC_PRICE_FCST!$B$4:$AF$4,0))</f>
        <v>38.003102441628492</v>
      </c>
      <c r="FA95" s="45">
        <f>+INDEX(REC_PRICE_FCST!$B$4:$AF$22,MATCH(REC_SALES_FCST!$C95,REC_PRICE_FCST!$B$4:$B$22,0),MATCH(REC_SALES_FCST!FA$4,REC_PRICE_FCST!$B$4:$AF$4,0))</f>
        <v>38.003102441628492</v>
      </c>
      <c r="FB95" s="45">
        <f>+INDEX(REC_PRICE_FCST!$B$4:$AF$22,MATCH(REC_SALES_FCST!$C95,REC_PRICE_FCST!$B$4:$B$22,0),MATCH(REC_SALES_FCST!FB$4,REC_PRICE_FCST!$B$4:$AF$4,0))</f>
        <v>38.003102441628492</v>
      </c>
      <c r="FC95" s="45">
        <f>+INDEX(REC_PRICE_FCST!$B$4:$AF$22,MATCH(REC_SALES_FCST!$C95,REC_PRICE_FCST!$B$4:$B$22,0),MATCH(REC_SALES_FCST!FC$4,REC_PRICE_FCST!$B$4:$AF$4,0))</f>
        <v>38.003102441628492</v>
      </c>
      <c r="FD95" s="45">
        <f>+INDEX(REC_PRICE_FCST!$B$4:$AF$22,MATCH(REC_SALES_FCST!$C95,REC_PRICE_FCST!$B$4:$B$22,0),MATCH(REC_SALES_FCST!FD$4,REC_PRICE_FCST!$B$4:$AF$4,0))</f>
        <v>39.143195514877348</v>
      </c>
      <c r="FE95" s="45">
        <f>+INDEX(REC_PRICE_FCST!$B$4:$AF$22,MATCH(REC_SALES_FCST!$C95,REC_PRICE_FCST!$B$4:$B$22,0),MATCH(REC_SALES_FCST!FE$4,REC_PRICE_FCST!$B$4:$AF$4,0))</f>
        <v>39.143195514877348</v>
      </c>
      <c r="FF95" s="45">
        <f>+INDEX(REC_PRICE_FCST!$B$4:$AF$22,MATCH(REC_SALES_FCST!$C95,REC_PRICE_FCST!$B$4:$B$22,0),MATCH(REC_SALES_FCST!FF$4,REC_PRICE_FCST!$B$4:$AF$4,0))</f>
        <v>39.143195514877348</v>
      </c>
      <c r="FG95" s="45">
        <f>+INDEX(REC_PRICE_FCST!$B$4:$AF$22,MATCH(REC_SALES_FCST!$C95,REC_PRICE_FCST!$B$4:$B$22,0),MATCH(REC_SALES_FCST!FG$4,REC_PRICE_FCST!$B$4:$AF$4,0))</f>
        <v>39.143195514877348</v>
      </c>
      <c r="FH95" s="45">
        <f>+INDEX(REC_PRICE_FCST!$B$4:$AF$22,MATCH(REC_SALES_FCST!$C95,REC_PRICE_FCST!$B$4:$B$22,0),MATCH(REC_SALES_FCST!FH$4,REC_PRICE_FCST!$B$4:$AF$4,0))</f>
        <v>39.143195514877348</v>
      </c>
      <c r="FI95" s="45">
        <f>+INDEX(REC_PRICE_FCST!$B$4:$AF$22,MATCH(REC_SALES_FCST!$C95,REC_PRICE_FCST!$B$4:$B$22,0),MATCH(REC_SALES_FCST!FI$4,REC_PRICE_FCST!$B$4:$AF$4,0))</f>
        <v>39.143195514877348</v>
      </c>
      <c r="FJ95" s="45">
        <f>+INDEX(REC_PRICE_FCST!$B$4:$AF$22,MATCH(REC_SALES_FCST!$C95,REC_PRICE_FCST!$B$4:$B$22,0),MATCH(REC_SALES_FCST!FJ$4,REC_PRICE_FCST!$B$4:$AF$4,0))</f>
        <v>39.143195514877348</v>
      </c>
      <c r="FK95" s="45">
        <f>+INDEX(REC_PRICE_FCST!$B$4:$AF$22,MATCH(REC_SALES_FCST!$C95,REC_PRICE_FCST!$B$4:$B$22,0),MATCH(REC_SALES_FCST!FK$4,REC_PRICE_FCST!$B$4:$AF$4,0))</f>
        <v>39.143195514877348</v>
      </c>
      <c r="FL95" s="45">
        <f>+INDEX(REC_PRICE_FCST!$B$4:$AF$22,MATCH(REC_SALES_FCST!$C95,REC_PRICE_FCST!$B$4:$B$22,0),MATCH(REC_SALES_FCST!FL$4,REC_PRICE_FCST!$B$4:$AF$4,0))</f>
        <v>39.143195514877348</v>
      </c>
      <c r="FM95" s="45">
        <f>+INDEX(REC_PRICE_FCST!$B$4:$AF$22,MATCH(REC_SALES_FCST!$C95,REC_PRICE_FCST!$B$4:$B$22,0),MATCH(REC_SALES_FCST!FM$4,REC_PRICE_FCST!$B$4:$AF$4,0))</f>
        <v>39.143195514877348</v>
      </c>
      <c r="FN95" s="45">
        <f>+INDEX(REC_PRICE_FCST!$B$4:$AF$22,MATCH(REC_SALES_FCST!$C95,REC_PRICE_FCST!$B$4:$B$22,0),MATCH(REC_SALES_FCST!FN$4,REC_PRICE_FCST!$B$4:$AF$4,0))</f>
        <v>39.143195514877348</v>
      </c>
      <c r="FO95" s="45">
        <f>+INDEX(REC_PRICE_FCST!$B$4:$AF$22,MATCH(REC_SALES_FCST!$C95,REC_PRICE_FCST!$B$4:$B$22,0),MATCH(REC_SALES_FCST!FO$4,REC_PRICE_FCST!$B$4:$AF$4,0))</f>
        <v>39.143195514877348</v>
      </c>
      <c r="FP95" s="45">
        <f>+INDEX(REC_PRICE_FCST!$B$4:$AF$22,MATCH(REC_SALES_FCST!$C95,REC_PRICE_FCST!$B$4:$B$22,0),MATCH(REC_SALES_FCST!FP$4,REC_PRICE_FCST!$B$4:$AF$4,0))</f>
        <v>40.317491380323666</v>
      </c>
      <c r="FQ95" s="45">
        <f>+INDEX(REC_PRICE_FCST!$B$4:$AF$22,MATCH(REC_SALES_FCST!$C95,REC_PRICE_FCST!$B$4:$B$22,0),MATCH(REC_SALES_FCST!FQ$4,REC_PRICE_FCST!$B$4:$AF$4,0))</f>
        <v>40.317491380323666</v>
      </c>
      <c r="FR95" s="45">
        <f>+INDEX(REC_PRICE_FCST!$B$4:$AF$22,MATCH(REC_SALES_FCST!$C95,REC_PRICE_FCST!$B$4:$B$22,0),MATCH(REC_SALES_FCST!FR$4,REC_PRICE_FCST!$B$4:$AF$4,0))</f>
        <v>40.317491380323666</v>
      </c>
      <c r="FS95" s="45">
        <f>+INDEX(REC_PRICE_FCST!$B$4:$AF$22,MATCH(REC_SALES_FCST!$C95,REC_PRICE_FCST!$B$4:$B$22,0),MATCH(REC_SALES_FCST!FS$4,REC_PRICE_FCST!$B$4:$AF$4,0))</f>
        <v>40.317491380323666</v>
      </c>
      <c r="FT95" s="45">
        <f>+INDEX(REC_PRICE_FCST!$B$4:$AF$22,MATCH(REC_SALES_FCST!$C95,REC_PRICE_FCST!$B$4:$B$22,0),MATCH(REC_SALES_FCST!FT$4,REC_PRICE_FCST!$B$4:$AF$4,0))</f>
        <v>40.317491380323666</v>
      </c>
      <c r="FU95" s="45">
        <f>+INDEX(REC_PRICE_FCST!$B$4:$AF$22,MATCH(REC_SALES_FCST!$C95,REC_PRICE_FCST!$B$4:$B$22,0),MATCH(REC_SALES_FCST!FU$4,REC_PRICE_FCST!$B$4:$AF$4,0))</f>
        <v>40.317491380323666</v>
      </c>
      <c r="FV95" s="45">
        <f>+INDEX(REC_PRICE_FCST!$B$4:$AF$22,MATCH(REC_SALES_FCST!$C95,REC_PRICE_FCST!$B$4:$B$22,0),MATCH(REC_SALES_FCST!FV$4,REC_PRICE_FCST!$B$4:$AF$4,0))</f>
        <v>40.317491380323666</v>
      </c>
      <c r="FW95" s="45">
        <f>+INDEX(REC_PRICE_FCST!$B$4:$AF$22,MATCH(REC_SALES_FCST!$C95,REC_PRICE_FCST!$B$4:$B$22,0),MATCH(REC_SALES_FCST!FW$4,REC_PRICE_FCST!$B$4:$AF$4,0))</f>
        <v>40.317491380323666</v>
      </c>
      <c r="FX95" s="45">
        <f>+INDEX(REC_PRICE_FCST!$B$4:$AF$22,MATCH(REC_SALES_FCST!$C95,REC_PRICE_FCST!$B$4:$B$22,0),MATCH(REC_SALES_FCST!FX$4,REC_PRICE_FCST!$B$4:$AF$4,0))</f>
        <v>40.317491380323666</v>
      </c>
      <c r="FY95" s="45">
        <f>+INDEX(REC_PRICE_FCST!$B$4:$AF$22,MATCH(REC_SALES_FCST!$C95,REC_PRICE_FCST!$B$4:$B$22,0),MATCH(REC_SALES_FCST!FY$4,REC_PRICE_FCST!$B$4:$AF$4,0))</f>
        <v>40.317491380323666</v>
      </c>
      <c r="FZ95" s="45">
        <f>+INDEX(REC_PRICE_FCST!$B$4:$AF$22,MATCH(REC_SALES_FCST!$C95,REC_PRICE_FCST!$B$4:$B$22,0),MATCH(REC_SALES_FCST!FZ$4,REC_PRICE_FCST!$B$4:$AF$4,0))</f>
        <v>40.317491380323666</v>
      </c>
      <c r="GA95" s="45">
        <f>+INDEX(REC_PRICE_FCST!$B$4:$AF$22,MATCH(REC_SALES_FCST!$C95,REC_PRICE_FCST!$B$4:$B$22,0),MATCH(REC_SALES_FCST!GA$4,REC_PRICE_FCST!$B$4:$AF$4,0))</f>
        <v>40.317491380323666</v>
      </c>
      <c r="GB95" s="45">
        <f>+INDEX(REC_PRICE_FCST!$B$4:$AF$22,MATCH(REC_SALES_FCST!$C95,REC_PRICE_FCST!$B$4:$B$22,0),MATCH(REC_SALES_FCST!GB$4,REC_PRICE_FCST!$B$4:$AF$4,0))</f>
        <v>41.527016121733375</v>
      </c>
      <c r="GC95" s="45">
        <f>+INDEX(REC_PRICE_FCST!$B$4:$AF$22,MATCH(REC_SALES_FCST!$C95,REC_PRICE_FCST!$B$4:$B$22,0),MATCH(REC_SALES_FCST!GC$4,REC_PRICE_FCST!$B$4:$AF$4,0))</f>
        <v>41.527016121733375</v>
      </c>
      <c r="GD95" s="45">
        <f>+INDEX(REC_PRICE_FCST!$B$4:$AF$22,MATCH(REC_SALES_FCST!$C95,REC_PRICE_FCST!$B$4:$B$22,0),MATCH(REC_SALES_FCST!GD$4,REC_PRICE_FCST!$B$4:$AF$4,0))</f>
        <v>41.527016121733375</v>
      </c>
      <c r="GE95" s="45">
        <f>+INDEX(REC_PRICE_FCST!$B$4:$AF$22,MATCH(REC_SALES_FCST!$C95,REC_PRICE_FCST!$B$4:$B$22,0),MATCH(REC_SALES_FCST!GE$4,REC_PRICE_FCST!$B$4:$AF$4,0))</f>
        <v>41.527016121733375</v>
      </c>
      <c r="GF95" s="45">
        <f>+INDEX(REC_PRICE_FCST!$B$4:$AF$22,MATCH(REC_SALES_FCST!$C95,REC_PRICE_FCST!$B$4:$B$22,0),MATCH(REC_SALES_FCST!GF$4,REC_PRICE_FCST!$B$4:$AF$4,0))</f>
        <v>41.527016121733375</v>
      </c>
      <c r="GG95" s="45">
        <f>+INDEX(REC_PRICE_FCST!$B$4:$AF$22,MATCH(REC_SALES_FCST!$C95,REC_PRICE_FCST!$B$4:$B$22,0),MATCH(REC_SALES_FCST!GG$4,REC_PRICE_FCST!$B$4:$AF$4,0))</f>
        <v>41.527016121733375</v>
      </c>
      <c r="GH95" s="45">
        <f>+INDEX(REC_PRICE_FCST!$B$4:$AF$22,MATCH(REC_SALES_FCST!$C95,REC_PRICE_FCST!$B$4:$B$22,0),MATCH(REC_SALES_FCST!GH$4,REC_PRICE_FCST!$B$4:$AF$4,0))</f>
        <v>41.527016121733375</v>
      </c>
      <c r="GI95" s="45">
        <f>+INDEX(REC_PRICE_FCST!$B$4:$AF$22,MATCH(REC_SALES_FCST!$C95,REC_PRICE_FCST!$B$4:$B$22,0),MATCH(REC_SALES_FCST!GI$4,REC_PRICE_FCST!$B$4:$AF$4,0))</f>
        <v>41.527016121733375</v>
      </c>
      <c r="GJ95" s="45">
        <f>+INDEX(REC_PRICE_FCST!$B$4:$AF$22,MATCH(REC_SALES_FCST!$C95,REC_PRICE_FCST!$B$4:$B$22,0),MATCH(REC_SALES_FCST!GJ$4,REC_PRICE_FCST!$B$4:$AF$4,0))</f>
        <v>41.527016121733375</v>
      </c>
      <c r="GK95" s="45">
        <f>+INDEX(REC_PRICE_FCST!$B$4:$AF$22,MATCH(REC_SALES_FCST!$C95,REC_PRICE_FCST!$B$4:$B$22,0),MATCH(REC_SALES_FCST!GK$4,REC_PRICE_FCST!$B$4:$AF$4,0))</f>
        <v>41.527016121733375</v>
      </c>
      <c r="GL95" s="45">
        <f>+INDEX(REC_PRICE_FCST!$B$4:$AF$22,MATCH(REC_SALES_FCST!$C95,REC_PRICE_FCST!$B$4:$B$22,0),MATCH(REC_SALES_FCST!GL$4,REC_PRICE_FCST!$B$4:$AF$4,0))</f>
        <v>41.527016121733375</v>
      </c>
      <c r="GM95" s="45">
        <f>+INDEX(REC_PRICE_FCST!$B$4:$AF$22,MATCH(REC_SALES_FCST!$C95,REC_PRICE_FCST!$B$4:$B$22,0),MATCH(REC_SALES_FCST!GM$4,REC_PRICE_FCST!$B$4:$AF$4,0))</f>
        <v>41.527016121733375</v>
      </c>
      <c r="GN95" s="45">
        <f>+INDEX(REC_PRICE_FCST!$B$4:$AF$22,MATCH(REC_SALES_FCST!$C95,REC_PRICE_FCST!$B$4:$B$22,0),MATCH(REC_SALES_FCST!GN$4,REC_PRICE_FCST!$B$4:$AF$4,0))</f>
        <v>42.772826605385376</v>
      </c>
      <c r="GO95" s="45">
        <f>+INDEX(REC_PRICE_FCST!$B$4:$AF$22,MATCH(REC_SALES_FCST!$C95,REC_PRICE_FCST!$B$4:$B$22,0),MATCH(REC_SALES_FCST!GO$4,REC_PRICE_FCST!$B$4:$AF$4,0))</f>
        <v>42.772826605385376</v>
      </c>
      <c r="GP95" s="45">
        <f>+INDEX(REC_PRICE_FCST!$B$4:$AF$22,MATCH(REC_SALES_FCST!$C95,REC_PRICE_FCST!$B$4:$B$22,0),MATCH(REC_SALES_FCST!GP$4,REC_PRICE_FCST!$B$4:$AF$4,0))</f>
        <v>42.772826605385376</v>
      </c>
      <c r="GQ95" s="45">
        <f>+INDEX(REC_PRICE_FCST!$B$4:$AF$22,MATCH(REC_SALES_FCST!$C95,REC_PRICE_FCST!$B$4:$B$22,0),MATCH(REC_SALES_FCST!GQ$4,REC_PRICE_FCST!$B$4:$AF$4,0))</f>
        <v>42.772826605385376</v>
      </c>
      <c r="GR95" s="45">
        <f>+INDEX(REC_PRICE_FCST!$B$4:$AF$22,MATCH(REC_SALES_FCST!$C95,REC_PRICE_FCST!$B$4:$B$22,0),MATCH(REC_SALES_FCST!GR$4,REC_PRICE_FCST!$B$4:$AF$4,0))</f>
        <v>42.772826605385376</v>
      </c>
      <c r="GS95" s="45">
        <f>+INDEX(REC_PRICE_FCST!$B$4:$AF$22,MATCH(REC_SALES_FCST!$C95,REC_PRICE_FCST!$B$4:$B$22,0),MATCH(REC_SALES_FCST!GS$4,REC_PRICE_FCST!$B$4:$AF$4,0))</f>
        <v>42.772826605385376</v>
      </c>
      <c r="GT95" s="45">
        <f>+INDEX(REC_PRICE_FCST!$B$4:$AF$22,MATCH(REC_SALES_FCST!$C95,REC_PRICE_FCST!$B$4:$B$22,0),MATCH(REC_SALES_FCST!GT$4,REC_PRICE_FCST!$B$4:$AF$4,0))</f>
        <v>42.772826605385376</v>
      </c>
      <c r="GU95" s="45">
        <f>+INDEX(REC_PRICE_FCST!$B$4:$AF$22,MATCH(REC_SALES_FCST!$C95,REC_PRICE_FCST!$B$4:$B$22,0),MATCH(REC_SALES_FCST!GU$4,REC_PRICE_FCST!$B$4:$AF$4,0))</f>
        <v>42.772826605385376</v>
      </c>
      <c r="GV95" s="45">
        <f>+INDEX(REC_PRICE_FCST!$B$4:$AF$22,MATCH(REC_SALES_FCST!$C95,REC_PRICE_FCST!$B$4:$B$22,0),MATCH(REC_SALES_FCST!GV$4,REC_PRICE_FCST!$B$4:$AF$4,0))</f>
        <v>42.772826605385376</v>
      </c>
      <c r="GW95" s="45">
        <f>+INDEX(REC_PRICE_FCST!$B$4:$AF$22,MATCH(REC_SALES_FCST!$C95,REC_PRICE_FCST!$B$4:$B$22,0),MATCH(REC_SALES_FCST!GW$4,REC_PRICE_FCST!$B$4:$AF$4,0))</f>
        <v>42.772826605385376</v>
      </c>
      <c r="GX95" s="45">
        <f>+INDEX(REC_PRICE_FCST!$B$4:$AF$22,MATCH(REC_SALES_FCST!$C95,REC_PRICE_FCST!$B$4:$B$22,0),MATCH(REC_SALES_FCST!GX$4,REC_PRICE_FCST!$B$4:$AF$4,0))</f>
        <v>42.772826605385376</v>
      </c>
      <c r="GY95" s="45">
        <f>+INDEX(REC_PRICE_FCST!$B$4:$AF$22,MATCH(REC_SALES_FCST!$C95,REC_PRICE_FCST!$B$4:$B$22,0),MATCH(REC_SALES_FCST!GY$4,REC_PRICE_FCST!$B$4:$AF$4,0))</f>
        <v>42.772826605385376</v>
      </c>
      <c r="GZ95" s="45">
        <f>+INDEX(REC_PRICE_FCST!$B$4:$AF$22,MATCH(REC_SALES_FCST!$C95,REC_PRICE_FCST!$B$4:$B$22,0),MATCH(REC_SALES_FCST!GZ$4,REC_PRICE_FCST!$B$4:$AF$4,0))</f>
        <v>44.05601140354694</v>
      </c>
      <c r="HA95" s="45">
        <f>+INDEX(REC_PRICE_FCST!$B$4:$AF$22,MATCH(REC_SALES_FCST!$C95,REC_PRICE_FCST!$B$4:$B$22,0),MATCH(REC_SALES_FCST!HA$4,REC_PRICE_FCST!$B$4:$AF$4,0))</f>
        <v>44.05601140354694</v>
      </c>
      <c r="HB95" s="45">
        <f>+INDEX(REC_PRICE_FCST!$B$4:$AF$22,MATCH(REC_SALES_FCST!$C95,REC_PRICE_FCST!$B$4:$B$22,0),MATCH(REC_SALES_FCST!HB$4,REC_PRICE_FCST!$B$4:$AF$4,0))</f>
        <v>44.05601140354694</v>
      </c>
      <c r="HC95" s="45">
        <f>+INDEX(REC_PRICE_FCST!$B$4:$AF$22,MATCH(REC_SALES_FCST!$C95,REC_PRICE_FCST!$B$4:$B$22,0),MATCH(REC_SALES_FCST!HC$4,REC_PRICE_FCST!$B$4:$AF$4,0))</f>
        <v>44.05601140354694</v>
      </c>
      <c r="HD95" s="45">
        <f>+INDEX(REC_PRICE_FCST!$B$4:$AF$22,MATCH(REC_SALES_FCST!$C95,REC_PRICE_FCST!$B$4:$B$22,0),MATCH(REC_SALES_FCST!HD$4,REC_PRICE_FCST!$B$4:$AF$4,0))</f>
        <v>44.05601140354694</v>
      </c>
      <c r="HE95" s="45">
        <f>+INDEX(REC_PRICE_FCST!$B$4:$AF$22,MATCH(REC_SALES_FCST!$C95,REC_PRICE_FCST!$B$4:$B$22,0),MATCH(REC_SALES_FCST!HE$4,REC_PRICE_FCST!$B$4:$AF$4,0))</f>
        <v>44.05601140354694</v>
      </c>
      <c r="HF95" s="45">
        <f>+INDEX(REC_PRICE_FCST!$B$4:$AF$22,MATCH(REC_SALES_FCST!$C95,REC_PRICE_FCST!$B$4:$B$22,0),MATCH(REC_SALES_FCST!HF$4,REC_PRICE_FCST!$B$4:$AF$4,0))</f>
        <v>44.05601140354694</v>
      </c>
      <c r="HG95" s="45">
        <f>+INDEX(REC_PRICE_FCST!$B$4:$AF$22,MATCH(REC_SALES_FCST!$C95,REC_PRICE_FCST!$B$4:$B$22,0),MATCH(REC_SALES_FCST!HG$4,REC_PRICE_FCST!$B$4:$AF$4,0))</f>
        <v>44.05601140354694</v>
      </c>
      <c r="HH95" s="45">
        <f>+INDEX(REC_PRICE_FCST!$B$4:$AF$22,MATCH(REC_SALES_FCST!$C95,REC_PRICE_FCST!$B$4:$B$22,0),MATCH(REC_SALES_FCST!HH$4,REC_PRICE_FCST!$B$4:$AF$4,0))</f>
        <v>44.05601140354694</v>
      </c>
      <c r="HI95" s="45">
        <f>+INDEX(REC_PRICE_FCST!$B$4:$AF$22,MATCH(REC_SALES_FCST!$C95,REC_PRICE_FCST!$B$4:$B$22,0),MATCH(REC_SALES_FCST!HI$4,REC_PRICE_FCST!$B$4:$AF$4,0))</f>
        <v>44.05601140354694</v>
      </c>
      <c r="HJ95" s="45">
        <f>+INDEX(REC_PRICE_FCST!$B$4:$AF$22,MATCH(REC_SALES_FCST!$C95,REC_PRICE_FCST!$B$4:$B$22,0),MATCH(REC_SALES_FCST!HJ$4,REC_PRICE_FCST!$B$4:$AF$4,0))</f>
        <v>44.05601140354694</v>
      </c>
      <c r="HK95" s="45">
        <f>+INDEX(REC_PRICE_FCST!$B$4:$AF$22,MATCH(REC_SALES_FCST!$C95,REC_PRICE_FCST!$B$4:$B$22,0),MATCH(REC_SALES_FCST!HK$4,REC_PRICE_FCST!$B$4:$AF$4,0))</f>
        <v>44.05601140354694</v>
      </c>
      <c r="HL95" s="45">
        <f>+INDEX(REC_PRICE_FCST!$B$4:$AF$22,MATCH(REC_SALES_FCST!$C95,REC_PRICE_FCST!$B$4:$B$22,0),MATCH(REC_SALES_FCST!HL$4,REC_PRICE_FCST!$B$4:$AF$4,0))</f>
        <v>45.377691745653351</v>
      </c>
      <c r="HM95" s="45">
        <f>+INDEX(REC_PRICE_FCST!$B$4:$AF$22,MATCH(REC_SALES_FCST!$C95,REC_PRICE_FCST!$B$4:$B$22,0),MATCH(REC_SALES_FCST!HM$4,REC_PRICE_FCST!$B$4:$AF$4,0))</f>
        <v>45.377691745653351</v>
      </c>
      <c r="HN95" s="45">
        <f>+INDEX(REC_PRICE_FCST!$B$4:$AF$22,MATCH(REC_SALES_FCST!$C95,REC_PRICE_FCST!$B$4:$B$22,0),MATCH(REC_SALES_FCST!HN$4,REC_PRICE_FCST!$B$4:$AF$4,0))</f>
        <v>45.377691745653351</v>
      </c>
      <c r="HO95" s="45">
        <f>+INDEX(REC_PRICE_FCST!$B$4:$AF$22,MATCH(REC_SALES_FCST!$C95,REC_PRICE_FCST!$B$4:$B$22,0),MATCH(REC_SALES_FCST!HO$4,REC_PRICE_FCST!$B$4:$AF$4,0))</f>
        <v>45.377691745653351</v>
      </c>
      <c r="HP95" s="45">
        <f>+INDEX(REC_PRICE_FCST!$B$4:$AF$22,MATCH(REC_SALES_FCST!$C95,REC_PRICE_FCST!$B$4:$B$22,0),MATCH(REC_SALES_FCST!HP$4,REC_PRICE_FCST!$B$4:$AF$4,0))</f>
        <v>45.377691745653351</v>
      </c>
      <c r="HQ95" s="45">
        <f>+INDEX(REC_PRICE_FCST!$B$4:$AF$22,MATCH(REC_SALES_FCST!$C95,REC_PRICE_FCST!$B$4:$B$22,0),MATCH(REC_SALES_FCST!HQ$4,REC_PRICE_FCST!$B$4:$AF$4,0))</f>
        <v>45.377691745653351</v>
      </c>
      <c r="HR95" s="45">
        <f>+INDEX(REC_PRICE_FCST!$B$4:$AF$22,MATCH(REC_SALES_FCST!$C95,REC_PRICE_FCST!$B$4:$B$22,0),MATCH(REC_SALES_FCST!HR$4,REC_PRICE_FCST!$B$4:$AF$4,0))</f>
        <v>45.377691745653351</v>
      </c>
      <c r="HS95" s="45">
        <f>+INDEX(REC_PRICE_FCST!$B$4:$AF$22,MATCH(REC_SALES_FCST!$C95,REC_PRICE_FCST!$B$4:$B$22,0),MATCH(REC_SALES_FCST!HS$4,REC_PRICE_FCST!$B$4:$AF$4,0))</f>
        <v>45.377691745653351</v>
      </c>
      <c r="HT95" s="45">
        <f>+INDEX(REC_PRICE_FCST!$B$4:$AF$22,MATCH(REC_SALES_FCST!$C95,REC_PRICE_FCST!$B$4:$B$22,0),MATCH(REC_SALES_FCST!HT$4,REC_PRICE_FCST!$B$4:$AF$4,0))</f>
        <v>45.377691745653351</v>
      </c>
      <c r="HU95" s="45">
        <f>+INDEX(REC_PRICE_FCST!$B$4:$AF$22,MATCH(REC_SALES_FCST!$C95,REC_PRICE_FCST!$B$4:$B$22,0),MATCH(REC_SALES_FCST!HU$4,REC_PRICE_FCST!$B$4:$AF$4,0))</f>
        <v>45.377691745653351</v>
      </c>
      <c r="HV95" s="45">
        <f>+INDEX(REC_PRICE_FCST!$B$4:$AF$22,MATCH(REC_SALES_FCST!$C95,REC_PRICE_FCST!$B$4:$B$22,0),MATCH(REC_SALES_FCST!HV$4,REC_PRICE_FCST!$B$4:$AF$4,0))</f>
        <v>45.377691745653351</v>
      </c>
      <c r="HW95" s="45">
        <f>+INDEX(REC_PRICE_FCST!$B$4:$AF$22,MATCH(REC_SALES_FCST!$C95,REC_PRICE_FCST!$B$4:$B$22,0),MATCH(REC_SALES_FCST!HW$4,REC_PRICE_FCST!$B$4:$AF$4,0))</f>
        <v>45.377691745653351</v>
      </c>
      <c r="HX95" s="45">
        <f>+INDEX(REC_PRICE_FCST!$B$4:$AF$22,MATCH(REC_SALES_FCST!$C95,REC_PRICE_FCST!$B$4:$B$22,0),MATCH(REC_SALES_FCST!HX$4,REC_PRICE_FCST!$B$4:$AF$4,0))</f>
        <v>46.739022498022955</v>
      </c>
      <c r="HY95" s="45">
        <f>+INDEX(REC_PRICE_FCST!$B$4:$AF$22,MATCH(REC_SALES_FCST!$C95,REC_PRICE_FCST!$B$4:$B$22,0),MATCH(REC_SALES_FCST!HY$4,REC_PRICE_FCST!$B$4:$AF$4,0))</f>
        <v>46.739022498022955</v>
      </c>
      <c r="HZ95" s="45">
        <f>+INDEX(REC_PRICE_FCST!$B$4:$AF$22,MATCH(REC_SALES_FCST!$C95,REC_PRICE_FCST!$B$4:$B$22,0),MATCH(REC_SALES_FCST!HZ$4,REC_PRICE_FCST!$B$4:$AF$4,0))</f>
        <v>46.739022498022955</v>
      </c>
      <c r="IA95" s="45">
        <f>+INDEX(REC_PRICE_FCST!$B$4:$AF$22,MATCH(REC_SALES_FCST!$C95,REC_PRICE_FCST!$B$4:$B$22,0),MATCH(REC_SALES_FCST!IA$4,REC_PRICE_FCST!$B$4:$AF$4,0))</f>
        <v>46.739022498022955</v>
      </c>
      <c r="IB95" s="45">
        <f>+INDEX(REC_PRICE_FCST!$B$4:$AF$22,MATCH(REC_SALES_FCST!$C95,REC_PRICE_FCST!$B$4:$B$22,0),MATCH(REC_SALES_FCST!IB$4,REC_PRICE_FCST!$B$4:$AF$4,0))</f>
        <v>46.739022498022955</v>
      </c>
      <c r="IC95" s="45">
        <f>+INDEX(REC_PRICE_FCST!$B$4:$AF$22,MATCH(REC_SALES_FCST!$C95,REC_PRICE_FCST!$B$4:$B$22,0),MATCH(REC_SALES_FCST!IC$4,REC_PRICE_FCST!$B$4:$AF$4,0))</f>
        <v>46.739022498022955</v>
      </c>
      <c r="ID95" s="45">
        <f>+INDEX(REC_PRICE_FCST!$B$4:$AF$22,MATCH(REC_SALES_FCST!$C95,REC_PRICE_FCST!$B$4:$B$22,0),MATCH(REC_SALES_FCST!ID$4,REC_PRICE_FCST!$B$4:$AF$4,0))</f>
        <v>46.739022498022955</v>
      </c>
      <c r="IE95" s="45">
        <f>+INDEX(REC_PRICE_FCST!$B$4:$AF$22,MATCH(REC_SALES_FCST!$C95,REC_PRICE_FCST!$B$4:$B$22,0),MATCH(REC_SALES_FCST!IE$4,REC_PRICE_FCST!$B$4:$AF$4,0))</f>
        <v>46.739022498022955</v>
      </c>
      <c r="IF95" s="45">
        <f>+INDEX(REC_PRICE_FCST!$B$4:$AF$22,MATCH(REC_SALES_FCST!$C95,REC_PRICE_FCST!$B$4:$B$22,0),MATCH(REC_SALES_FCST!IF$4,REC_PRICE_FCST!$B$4:$AF$4,0))</f>
        <v>46.739022498022955</v>
      </c>
      <c r="IG95" s="45">
        <f>+INDEX(REC_PRICE_FCST!$B$4:$AF$22,MATCH(REC_SALES_FCST!$C95,REC_PRICE_FCST!$B$4:$B$22,0),MATCH(REC_SALES_FCST!IG$4,REC_PRICE_FCST!$B$4:$AF$4,0))</f>
        <v>46.739022498022955</v>
      </c>
      <c r="IH95" s="45">
        <f>+INDEX(REC_PRICE_FCST!$B$4:$AF$22,MATCH(REC_SALES_FCST!$C95,REC_PRICE_FCST!$B$4:$B$22,0),MATCH(REC_SALES_FCST!IH$4,REC_PRICE_FCST!$B$4:$AF$4,0))</f>
        <v>46.739022498022955</v>
      </c>
      <c r="II95" s="45">
        <f>+INDEX(REC_PRICE_FCST!$B$4:$AF$22,MATCH(REC_SALES_FCST!$C95,REC_PRICE_FCST!$B$4:$B$22,0),MATCH(REC_SALES_FCST!II$4,REC_PRICE_FCST!$B$4:$AF$4,0))</f>
        <v>46.739022498022955</v>
      </c>
      <c r="IJ95" s="45">
        <f>+INDEX(REC_PRICE_FCST!$B$4:$AF$22,MATCH(REC_SALES_FCST!$C95,REC_PRICE_FCST!$B$4:$B$22,0),MATCH(REC_SALES_FCST!IJ$4,REC_PRICE_FCST!$B$4:$AF$4,0))</f>
        <v>48.141193172963646</v>
      </c>
      <c r="IK95" s="45">
        <f>+INDEX(REC_PRICE_FCST!$B$4:$AF$22,MATCH(REC_SALES_FCST!$C95,REC_PRICE_FCST!$B$4:$B$22,0),MATCH(REC_SALES_FCST!IK$4,REC_PRICE_FCST!$B$4:$AF$4,0))</f>
        <v>48.141193172963646</v>
      </c>
      <c r="IL95" s="45">
        <f>+INDEX(REC_PRICE_FCST!$B$4:$AF$22,MATCH(REC_SALES_FCST!$C95,REC_PRICE_FCST!$B$4:$B$22,0),MATCH(REC_SALES_FCST!IL$4,REC_PRICE_FCST!$B$4:$AF$4,0))</f>
        <v>48.141193172963646</v>
      </c>
      <c r="IM95" s="45">
        <f>+INDEX(REC_PRICE_FCST!$B$4:$AF$22,MATCH(REC_SALES_FCST!$C95,REC_PRICE_FCST!$B$4:$B$22,0),MATCH(REC_SALES_FCST!IM$4,REC_PRICE_FCST!$B$4:$AF$4,0))</f>
        <v>48.141193172963646</v>
      </c>
      <c r="IN95" s="45">
        <f>+INDEX(REC_PRICE_FCST!$B$4:$AF$22,MATCH(REC_SALES_FCST!$C95,REC_PRICE_FCST!$B$4:$B$22,0),MATCH(REC_SALES_FCST!IN$4,REC_PRICE_FCST!$B$4:$AF$4,0))</f>
        <v>48.141193172963646</v>
      </c>
      <c r="IO95" s="45">
        <f>+INDEX(REC_PRICE_FCST!$B$4:$AF$22,MATCH(REC_SALES_FCST!$C95,REC_PRICE_FCST!$B$4:$B$22,0),MATCH(REC_SALES_FCST!IO$4,REC_PRICE_FCST!$B$4:$AF$4,0))</f>
        <v>48.141193172963646</v>
      </c>
      <c r="IP95" s="45">
        <f>+INDEX(REC_PRICE_FCST!$B$4:$AF$22,MATCH(REC_SALES_FCST!$C95,REC_PRICE_FCST!$B$4:$B$22,0),MATCH(REC_SALES_FCST!IP$4,REC_PRICE_FCST!$B$4:$AF$4,0))</f>
        <v>48.141193172963646</v>
      </c>
      <c r="IQ95" s="45">
        <f>+INDEX(REC_PRICE_FCST!$B$4:$AF$22,MATCH(REC_SALES_FCST!$C95,REC_PRICE_FCST!$B$4:$B$22,0),MATCH(REC_SALES_FCST!IQ$4,REC_PRICE_FCST!$B$4:$AF$4,0))</f>
        <v>48.141193172963646</v>
      </c>
      <c r="IR95" s="45">
        <f>+INDEX(REC_PRICE_FCST!$B$4:$AF$22,MATCH(REC_SALES_FCST!$C95,REC_PRICE_FCST!$B$4:$B$22,0),MATCH(REC_SALES_FCST!IR$4,REC_PRICE_FCST!$B$4:$AF$4,0))</f>
        <v>48.141193172963646</v>
      </c>
      <c r="IS95" s="45">
        <f>+INDEX(REC_PRICE_FCST!$B$4:$AF$22,MATCH(REC_SALES_FCST!$C95,REC_PRICE_FCST!$B$4:$B$22,0),MATCH(REC_SALES_FCST!IS$4,REC_PRICE_FCST!$B$4:$AF$4,0))</f>
        <v>48.141193172963646</v>
      </c>
      <c r="IT95" s="45">
        <f>+INDEX(REC_PRICE_FCST!$B$4:$AF$22,MATCH(REC_SALES_FCST!$C95,REC_PRICE_FCST!$B$4:$B$22,0),MATCH(REC_SALES_FCST!IT$4,REC_PRICE_FCST!$B$4:$AF$4,0))</f>
        <v>48.141193172963646</v>
      </c>
      <c r="IU95" s="45">
        <f>+INDEX(REC_PRICE_FCST!$B$4:$AF$22,MATCH(REC_SALES_FCST!$C95,REC_PRICE_FCST!$B$4:$B$22,0),MATCH(REC_SALES_FCST!IU$4,REC_PRICE_FCST!$B$4:$AF$4,0))</f>
        <v>48.141193172963646</v>
      </c>
      <c r="IV95" s="45">
        <f>+INDEX(REC_PRICE_FCST!$B$4:$AF$22,MATCH(REC_SALES_FCST!$C95,REC_PRICE_FCST!$B$4:$B$22,0),MATCH(REC_SALES_FCST!IV$4,REC_PRICE_FCST!$B$4:$AF$4,0))</f>
        <v>49.585428968152556</v>
      </c>
      <c r="IW95" s="45">
        <f>+INDEX(REC_PRICE_FCST!$B$4:$AF$22,MATCH(REC_SALES_FCST!$C95,REC_PRICE_FCST!$B$4:$B$22,0),MATCH(REC_SALES_FCST!IW$4,REC_PRICE_FCST!$B$4:$AF$4,0))</f>
        <v>49.585428968152556</v>
      </c>
      <c r="IX95" s="45">
        <f>+INDEX(REC_PRICE_FCST!$B$4:$AF$22,MATCH(REC_SALES_FCST!$C95,REC_PRICE_FCST!$B$4:$B$22,0),MATCH(REC_SALES_FCST!IX$4,REC_PRICE_FCST!$B$4:$AF$4,0))</f>
        <v>49.585428968152556</v>
      </c>
      <c r="IY95" s="45">
        <f>+INDEX(REC_PRICE_FCST!$B$4:$AF$22,MATCH(REC_SALES_FCST!$C95,REC_PRICE_FCST!$B$4:$B$22,0),MATCH(REC_SALES_FCST!IY$4,REC_PRICE_FCST!$B$4:$AF$4,0))</f>
        <v>49.585428968152556</v>
      </c>
      <c r="IZ95" s="45">
        <f>+INDEX(REC_PRICE_FCST!$B$4:$AF$22,MATCH(REC_SALES_FCST!$C95,REC_PRICE_FCST!$B$4:$B$22,0),MATCH(REC_SALES_FCST!IZ$4,REC_PRICE_FCST!$B$4:$AF$4,0))</f>
        <v>49.585428968152556</v>
      </c>
      <c r="JA95" s="45">
        <f>+INDEX(REC_PRICE_FCST!$B$4:$AF$22,MATCH(REC_SALES_FCST!$C95,REC_PRICE_FCST!$B$4:$B$22,0),MATCH(REC_SALES_FCST!JA$4,REC_PRICE_FCST!$B$4:$AF$4,0))</f>
        <v>49.585428968152556</v>
      </c>
      <c r="JB95" s="45">
        <f>+INDEX(REC_PRICE_FCST!$B$4:$AF$22,MATCH(REC_SALES_FCST!$C95,REC_PRICE_FCST!$B$4:$B$22,0),MATCH(REC_SALES_FCST!JB$4,REC_PRICE_FCST!$B$4:$AF$4,0))</f>
        <v>49.585428968152556</v>
      </c>
      <c r="JC95" s="45">
        <f>+INDEX(REC_PRICE_FCST!$B$4:$AF$22,MATCH(REC_SALES_FCST!$C95,REC_PRICE_FCST!$B$4:$B$22,0),MATCH(REC_SALES_FCST!JC$4,REC_PRICE_FCST!$B$4:$AF$4,0))</f>
        <v>49.585428968152556</v>
      </c>
      <c r="JD95" s="45">
        <f>+INDEX(REC_PRICE_FCST!$B$4:$AF$22,MATCH(REC_SALES_FCST!$C95,REC_PRICE_FCST!$B$4:$B$22,0),MATCH(REC_SALES_FCST!JD$4,REC_PRICE_FCST!$B$4:$AF$4,0))</f>
        <v>49.585428968152556</v>
      </c>
      <c r="JE95" s="45">
        <f>+INDEX(REC_PRICE_FCST!$B$4:$AF$22,MATCH(REC_SALES_FCST!$C95,REC_PRICE_FCST!$B$4:$B$22,0),MATCH(REC_SALES_FCST!JE$4,REC_PRICE_FCST!$B$4:$AF$4,0))</f>
        <v>49.585428968152556</v>
      </c>
      <c r="JF95" s="45">
        <f>+INDEX(REC_PRICE_FCST!$B$4:$AF$22,MATCH(REC_SALES_FCST!$C95,REC_PRICE_FCST!$B$4:$B$22,0),MATCH(REC_SALES_FCST!JF$4,REC_PRICE_FCST!$B$4:$AF$4,0))</f>
        <v>49.585428968152556</v>
      </c>
      <c r="JG95" s="45">
        <f>+INDEX(REC_PRICE_FCST!$B$4:$AF$22,MATCH(REC_SALES_FCST!$C95,REC_PRICE_FCST!$B$4:$B$22,0),MATCH(REC_SALES_FCST!JG$4,REC_PRICE_FCST!$B$4:$AF$4,0))</f>
        <v>49.585428968152556</v>
      </c>
      <c r="JH95" s="45">
        <f>+INDEX(REC_PRICE_FCST!$B$4:$AF$22,MATCH(REC_SALES_FCST!$C95,REC_PRICE_FCST!$B$4:$B$22,0),MATCH(REC_SALES_FCST!JH$4,REC_PRICE_FCST!$B$4:$AF$4,0))</f>
        <v>51.072991837197137</v>
      </c>
      <c r="JI95" s="45">
        <f>+INDEX(REC_PRICE_FCST!$B$4:$AF$22,MATCH(REC_SALES_FCST!$C95,REC_PRICE_FCST!$B$4:$B$22,0),MATCH(REC_SALES_FCST!JI$4,REC_PRICE_FCST!$B$4:$AF$4,0))</f>
        <v>51.072991837197137</v>
      </c>
      <c r="JJ95" s="45">
        <f>+INDEX(REC_PRICE_FCST!$B$4:$AF$22,MATCH(REC_SALES_FCST!$C95,REC_PRICE_FCST!$B$4:$B$22,0),MATCH(REC_SALES_FCST!JJ$4,REC_PRICE_FCST!$B$4:$AF$4,0))</f>
        <v>51.072991837197137</v>
      </c>
      <c r="JK95" s="45">
        <f>+INDEX(REC_PRICE_FCST!$B$4:$AF$22,MATCH(REC_SALES_FCST!$C95,REC_PRICE_FCST!$B$4:$B$22,0),MATCH(REC_SALES_FCST!JK$4,REC_PRICE_FCST!$B$4:$AF$4,0))</f>
        <v>51.072991837197137</v>
      </c>
      <c r="JL95" s="45">
        <f>+INDEX(REC_PRICE_FCST!$B$4:$AF$22,MATCH(REC_SALES_FCST!$C95,REC_PRICE_FCST!$B$4:$B$22,0),MATCH(REC_SALES_FCST!JL$4,REC_PRICE_FCST!$B$4:$AF$4,0))</f>
        <v>51.072991837197137</v>
      </c>
      <c r="JM95" s="45">
        <f>+INDEX(REC_PRICE_FCST!$B$4:$AF$22,MATCH(REC_SALES_FCST!$C95,REC_PRICE_FCST!$B$4:$B$22,0),MATCH(REC_SALES_FCST!JM$4,REC_PRICE_FCST!$B$4:$AF$4,0))</f>
        <v>51.072991837197137</v>
      </c>
      <c r="JN95" s="45">
        <f>+INDEX(REC_PRICE_FCST!$B$4:$AF$22,MATCH(REC_SALES_FCST!$C95,REC_PRICE_FCST!$B$4:$B$22,0),MATCH(REC_SALES_FCST!JN$4,REC_PRICE_FCST!$B$4:$AF$4,0))</f>
        <v>51.072991837197137</v>
      </c>
      <c r="JO95" s="45">
        <f>+INDEX(REC_PRICE_FCST!$B$4:$AF$22,MATCH(REC_SALES_FCST!$C95,REC_PRICE_FCST!$B$4:$B$22,0),MATCH(REC_SALES_FCST!JO$4,REC_PRICE_FCST!$B$4:$AF$4,0))</f>
        <v>51.072991837197137</v>
      </c>
      <c r="JP95" s="45">
        <f>+INDEX(REC_PRICE_FCST!$B$4:$AF$22,MATCH(REC_SALES_FCST!$C95,REC_PRICE_FCST!$B$4:$B$22,0),MATCH(REC_SALES_FCST!JP$4,REC_PRICE_FCST!$B$4:$AF$4,0))</f>
        <v>51.072991837197137</v>
      </c>
      <c r="JQ95" s="45">
        <f>+INDEX(REC_PRICE_FCST!$B$4:$AF$22,MATCH(REC_SALES_FCST!$C95,REC_PRICE_FCST!$B$4:$B$22,0),MATCH(REC_SALES_FCST!JQ$4,REC_PRICE_FCST!$B$4:$AF$4,0))</f>
        <v>51.072991837197137</v>
      </c>
      <c r="JR95" s="45">
        <f>+INDEX(REC_PRICE_FCST!$B$4:$AF$22,MATCH(REC_SALES_FCST!$C95,REC_PRICE_FCST!$B$4:$B$22,0),MATCH(REC_SALES_FCST!JR$4,REC_PRICE_FCST!$B$4:$AF$4,0))</f>
        <v>51.072991837197137</v>
      </c>
      <c r="JS95" s="45">
        <f>+INDEX(REC_PRICE_FCST!$B$4:$AF$22,MATCH(REC_SALES_FCST!$C95,REC_PRICE_FCST!$B$4:$B$22,0),MATCH(REC_SALES_FCST!JS$4,REC_PRICE_FCST!$B$4:$AF$4,0))</f>
        <v>51.072991837197137</v>
      </c>
      <c r="JT95" s="45">
        <f>+INDEX(REC_PRICE_FCST!$B$4:$AF$22,MATCH(REC_SALES_FCST!$C95,REC_PRICE_FCST!$B$4:$B$22,0),MATCH(REC_SALES_FCST!JT$4,REC_PRICE_FCST!$B$4:$AF$4,0))</f>
        <v>52.605181592313052</v>
      </c>
      <c r="JU95" s="45">
        <f>+INDEX(REC_PRICE_FCST!$B$4:$AF$22,MATCH(REC_SALES_FCST!$C95,REC_PRICE_FCST!$B$4:$B$22,0),MATCH(REC_SALES_FCST!JU$4,REC_PRICE_FCST!$B$4:$AF$4,0))</f>
        <v>52.605181592313052</v>
      </c>
      <c r="JV95" s="45">
        <f>+INDEX(REC_PRICE_FCST!$B$4:$AF$22,MATCH(REC_SALES_FCST!$C95,REC_PRICE_FCST!$B$4:$B$22,0),MATCH(REC_SALES_FCST!JV$4,REC_PRICE_FCST!$B$4:$AF$4,0))</f>
        <v>52.605181592313052</v>
      </c>
      <c r="JW95" s="45">
        <f>+INDEX(REC_PRICE_FCST!$B$4:$AF$22,MATCH(REC_SALES_FCST!$C95,REC_PRICE_FCST!$B$4:$B$22,0),MATCH(REC_SALES_FCST!JW$4,REC_PRICE_FCST!$B$4:$AF$4,0))</f>
        <v>52.605181592313052</v>
      </c>
      <c r="JX95" s="45">
        <f>+INDEX(REC_PRICE_FCST!$B$4:$AF$22,MATCH(REC_SALES_FCST!$C95,REC_PRICE_FCST!$B$4:$B$22,0),MATCH(REC_SALES_FCST!JX$4,REC_PRICE_FCST!$B$4:$AF$4,0))</f>
        <v>52.605181592313052</v>
      </c>
      <c r="JY95" s="45">
        <f>+INDEX(REC_PRICE_FCST!$B$4:$AF$22,MATCH(REC_SALES_FCST!$C95,REC_PRICE_FCST!$B$4:$B$22,0),MATCH(REC_SALES_FCST!JY$4,REC_PRICE_FCST!$B$4:$AF$4,0))</f>
        <v>52.605181592313052</v>
      </c>
      <c r="JZ95" s="45">
        <f>+INDEX(REC_PRICE_FCST!$B$4:$AF$22,MATCH(REC_SALES_FCST!$C95,REC_PRICE_FCST!$B$4:$B$22,0),MATCH(REC_SALES_FCST!JZ$4,REC_PRICE_FCST!$B$4:$AF$4,0))</f>
        <v>52.605181592313052</v>
      </c>
      <c r="KA95" s="45">
        <f>+INDEX(REC_PRICE_FCST!$B$4:$AF$22,MATCH(REC_SALES_FCST!$C95,REC_PRICE_FCST!$B$4:$B$22,0),MATCH(REC_SALES_FCST!KA$4,REC_PRICE_FCST!$B$4:$AF$4,0))</f>
        <v>52.605181592313052</v>
      </c>
      <c r="KB95" s="45">
        <f>+INDEX(REC_PRICE_FCST!$B$4:$AF$22,MATCH(REC_SALES_FCST!$C95,REC_PRICE_FCST!$B$4:$B$22,0),MATCH(REC_SALES_FCST!KB$4,REC_PRICE_FCST!$B$4:$AF$4,0))</f>
        <v>52.605181592313052</v>
      </c>
      <c r="KC95" s="45">
        <f>+INDEX(REC_PRICE_FCST!$B$4:$AF$22,MATCH(REC_SALES_FCST!$C95,REC_PRICE_FCST!$B$4:$B$22,0),MATCH(REC_SALES_FCST!KC$4,REC_PRICE_FCST!$B$4:$AF$4,0))</f>
        <v>52.605181592313052</v>
      </c>
      <c r="KD95" s="45">
        <f>+INDEX(REC_PRICE_FCST!$B$4:$AF$22,MATCH(REC_SALES_FCST!$C95,REC_PRICE_FCST!$B$4:$B$22,0),MATCH(REC_SALES_FCST!KD$4,REC_PRICE_FCST!$B$4:$AF$4,0))</f>
        <v>52.605181592313052</v>
      </c>
      <c r="KE95" s="45">
        <f>+INDEX(REC_PRICE_FCST!$B$4:$AF$22,MATCH(REC_SALES_FCST!$C95,REC_PRICE_FCST!$B$4:$B$22,0),MATCH(REC_SALES_FCST!KE$4,REC_PRICE_FCST!$B$4:$AF$4,0))</f>
        <v>52.605181592313052</v>
      </c>
      <c r="KF95" s="45">
        <f>+INDEX(REC_PRICE_FCST!$B$4:$AF$22,MATCH(REC_SALES_FCST!$C95,REC_PRICE_FCST!$B$4:$B$22,0),MATCH(REC_SALES_FCST!KF$4,REC_PRICE_FCST!$B$4:$AF$4,0))</f>
        <v>54.183337040082442</v>
      </c>
      <c r="KG95" s="45">
        <f>+INDEX(REC_PRICE_FCST!$B$4:$AF$22,MATCH(REC_SALES_FCST!$C95,REC_PRICE_FCST!$B$4:$B$22,0),MATCH(REC_SALES_FCST!KG$4,REC_PRICE_FCST!$B$4:$AF$4,0))</f>
        <v>54.183337040082442</v>
      </c>
      <c r="KH95" s="45">
        <f>+INDEX(REC_PRICE_FCST!$B$4:$AF$22,MATCH(REC_SALES_FCST!$C95,REC_PRICE_FCST!$B$4:$B$22,0),MATCH(REC_SALES_FCST!KH$4,REC_PRICE_FCST!$B$4:$AF$4,0))</f>
        <v>54.183337040082442</v>
      </c>
      <c r="KI95" s="45">
        <f>+INDEX(REC_PRICE_FCST!$B$4:$AF$22,MATCH(REC_SALES_FCST!$C95,REC_PRICE_FCST!$B$4:$B$22,0),MATCH(REC_SALES_FCST!KI$4,REC_PRICE_FCST!$B$4:$AF$4,0))</f>
        <v>54.183337040082442</v>
      </c>
      <c r="KJ95" s="45">
        <f>+INDEX(REC_PRICE_FCST!$B$4:$AF$22,MATCH(REC_SALES_FCST!$C95,REC_PRICE_FCST!$B$4:$B$22,0),MATCH(REC_SALES_FCST!KJ$4,REC_PRICE_FCST!$B$4:$AF$4,0))</f>
        <v>54.183337040082442</v>
      </c>
      <c r="KK95" s="45">
        <f>+INDEX(REC_PRICE_FCST!$B$4:$AF$22,MATCH(REC_SALES_FCST!$C95,REC_PRICE_FCST!$B$4:$B$22,0),MATCH(REC_SALES_FCST!KK$4,REC_PRICE_FCST!$B$4:$AF$4,0))</f>
        <v>54.183337040082442</v>
      </c>
      <c r="KL95" s="45">
        <f>+INDEX(REC_PRICE_FCST!$B$4:$AF$22,MATCH(REC_SALES_FCST!$C95,REC_PRICE_FCST!$B$4:$B$22,0),MATCH(REC_SALES_FCST!KL$4,REC_PRICE_FCST!$B$4:$AF$4,0))</f>
        <v>54.183337040082442</v>
      </c>
      <c r="KM95" s="45">
        <f>+INDEX(REC_PRICE_FCST!$B$4:$AF$22,MATCH(REC_SALES_FCST!$C95,REC_PRICE_FCST!$B$4:$B$22,0),MATCH(REC_SALES_FCST!KM$4,REC_PRICE_FCST!$B$4:$AF$4,0))</f>
        <v>54.183337040082442</v>
      </c>
      <c r="KN95" s="45">
        <f>+INDEX(REC_PRICE_FCST!$B$4:$AF$22,MATCH(REC_SALES_FCST!$C95,REC_PRICE_FCST!$B$4:$B$22,0),MATCH(REC_SALES_FCST!KN$4,REC_PRICE_FCST!$B$4:$AF$4,0))</f>
        <v>54.183337040082442</v>
      </c>
      <c r="KO95" s="45">
        <f>+INDEX(REC_PRICE_FCST!$B$4:$AF$22,MATCH(REC_SALES_FCST!$C95,REC_PRICE_FCST!$B$4:$B$22,0),MATCH(REC_SALES_FCST!KO$4,REC_PRICE_FCST!$B$4:$AF$4,0))</f>
        <v>54.183337040082442</v>
      </c>
      <c r="KP95" s="45">
        <f>+INDEX(REC_PRICE_FCST!$B$4:$AF$22,MATCH(REC_SALES_FCST!$C95,REC_PRICE_FCST!$B$4:$B$22,0),MATCH(REC_SALES_FCST!KP$4,REC_PRICE_FCST!$B$4:$AF$4,0))</f>
        <v>54.183337040082442</v>
      </c>
      <c r="KQ95" s="45">
        <f>+INDEX(REC_PRICE_FCST!$B$4:$AF$22,MATCH(REC_SALES_FCST!$C95,REC_PRICE_FCST!$B$4:$B$22,0),MATCH(REC_SALES_FCST!KQ$4,REC_PRICE_FCST!$B$4:$AF$4,0))</f>
        <v>54.183337040082442</v>
      </c>
      <c r="KR95" s="45">
        <f>+INDEX(REC_PRICE_FCST!$B$4:$AF$22,MATCH(REC_SALES_FCST!$C95,REC_PRICE_FCST!$B$4:$B$22,0),MATCH(REC_SALES_FCST!KR$4,REC_PRICE_FCST!$B$4:$AF$4,0))</f>
        <v>55.808837151284919</v>
      </c>
      <c r="KS95" s="45">
        <f>+INDEX(REC_PRICE_FCST!$B$4:$AF$22,MATCH(REC_SALES_FCST!$C95,REC_PRICE_FCST!$B$4:$B$22,0),MATCH(REC_SALES_FCST!KS$4,REC_PRICE_FCST!$B$4:$AF$4,0))</f>
        <v>55.808837151284919</v>
      </c>
      <c r="KT95" s="45">
        <f>+INDEX(REC_PRICE_FCST!$B$4:$AF$22,MATCH(REC_SALES_FCST!$C95,REC_PRICE_FCST!$B$4:$B$22,0),MATCH(REC_SALES_FCST!KT$4,REC_PRICE_FCST!$B$4:$AF$4,0))</f>
        <v>55.808837151284919</v>
      </c>
      <c r="KU95" s="45">
        <f>+INDEX(REC_PRICE_FCST!$B$4:$AF$22,MATCH(REC_SALES_FCST!$C95,REC_PRICE_FCST!$B$4:$B$22,0),MATCH(REC_SALES_FCST!KU$4,REC_PRICE_FCST!$B$4:$AF$4,0))</f>
        <v>55.808837151284919</v>
      </c>
      <c r="KV95" s="45">
        <f>+INDEX(REC_PRICE_FCST!$B$4:$AF$22,MATCH(REC_SALES_FCST!$C95,REC_PRICE_FCST!$B$4:$B$22,0),MATCH(REC_SALES_FCST!KV$4,REC_PRICE_FCST!$B$4:$AF$4,0))</f>
        <v>55.808837151284919</v>
      </c>
      <c r="KW95" s="45">
        <f>+INDEX(REC_PRICE_FCST!$B$4:$AF$22,MATCH(REC_SALES_FCST!$C95,REC_PRICE_FCST!$B$4:$B$22,0),MATCH(REC_SALES_FCST!KW$4,REC_PRICE_FCST!$B$4:$AF$4,0))</f>
        <v>55.808837151284919</v>
      </c>
      <c r="KX95" s="45">
        <f>+INDEX(REC_PRICE_FCST!$B$4:$AF$22,MATCH(REC_SALES_FCST!$C95,REC_PRICE_FCST!$B$4:$B$22,0),MATCH(REC_SALES_FCST!KX$4,REC_PRICE_FCST!$B$4:$AF$4,0))</f>
        <v>55.808837151284919</v>
      </c>
      <c r="KY95" s="45">
        <f>+INDEX(REC_PRICE_FCST!$B$4:$AF$22,MATCH(REC_SALES_FCST!$C95,REC_PRICE_FCST!$B$4:$B$22,0),MATCH(REC_SALES_FCST!KY$4,REC_PRICE_FCST!$B$4:$AF$4,0))</f>
        <v>55.808837151284919</v>
      </c>
      <c r="KZ95" s="45">
        <f>+INDEX(REC_PRICE_FCST!$B$4:$AF$22,MATCH(REC_SALES_FCST!$C95,REC_PRICE_FCST!$B$4:$B$22,0),MATCH(REC_SALES_FCST!KZ$4,REC_PRICE_FCST!$B$4:$AF$4,0))</f>
        <v>55.808837151284919</v>
      </c>
      <c r="LA95" s="45">
        <f>+INDEX(REC_PRICE_FCST!$B$4:$AF$22,MATCH(REC_SALES_FCST!$C95,REC_PRICE_FCST!$B$4:$B$22,0),MATCH(REC_SALES_FCST!LA$4,REC_PRICE_FCST!$B$4:$AF$4,0))</f>
        <v>55.808837151284919</v>
      </c>
      <c r="LB95" s="45">
        <f>+INDEX(REC_PRICE_FCST!$B$4:$AF$22,MATCH(REC_SALES_FCST!$C95,REC_PRICE_FCST!$B$4:$B$22,0),MATCH(REC_SALES_FCST!LB$4,REC_PRICE_FCST!$B$4:$AF$4,0))</f>
        <v>55.808837151284919</v>
      </c>
      <c r="LC95" s="45">
        <f>+INDEX(REC_PRICE_FCST!$B$4:$AF$22,MATCH(REC_SALES_FCST!$C95,REC_PRICE_FCST!$B$4:$B$22,0),MATCH(REC_SALES_FCST!LC$4,REC_PRICE_FCST!$B$4:$AF$4,0))</f>
        <v>55.808837151284919</v>
      </c>
      <c r="LD95" s="45">
        <f>+INDEX(REC_PRICE_FCST!$B$4:$AF$22,MATCH(REC_SALES_FCST!$C95,REC_PRICE_FCST!$B$4:$B$22,0),MATCH(REC_SALES_FCST!LD$4,REC_PRICE_FCST!$B$4:$AF$4,0))</f>
        <v>57.483102265823469</v>
      </c>
      <c r="LE95" s="45">
        <f>+INDEX(REC_PRICE_FCST!$B$4:$AF$22,MATCH(REC_SALES_FCST!$C95,REC_PRICE_FCST!$B$4:$B$22,0),MATCH(REC_SALES_FCST!LE$4,REC_PRICE_FCST!$B$4:$AF$4,0))</f>
        <v>57.483102265823469</v>
      </c>
      <c r="LF95" s="45">
        <f>+INDEX(REC_PRICE_FCST!$B$4:$AF$22,MATCH(REC_SALES_FCST!$C95,REC_PRICE_FCST!$B$4:$B$22,0),MATCH(REC_SALES_FCST!LF$4,REC_PRICE_FCST!$B$4:$AF$4,0))</f>
        <v>57.483102265823469</v>
      </c>
      <c r="LG95" s="45">
        <f>+INDEX(REC_PRICE_FCST!$B$4:$AF$22,MATCH(REC_SALES_FCST!$C95,REC_PRICE_FCST!$B$4:$B$22,0),MATCH(REC_SALES_FCST!LG$4,REC_PRICE_FCST!$B$4:$AF$4,0))</f>
        <v>57.483102265823469</v>
      </c>
      <c r="LH95" s="45">
        <f>+INDEX(REC_PRICE_FCST!$B$4:$AF$22,MATCH(REC_SALES_FCST!$C95,REC_PRICE_FCST!$B$4:$B$22,0),MATCH(REC_SALES_FCST!LH$4,REC_PRICE_FCST!$B$4:$AF$4,0))</f>
        <v>57.483102265823469</v>
      </c>
      <c r="LI95" s="45">
        <f>+INDEX(REC_PRICE_FCST!$B$4:$AF$22,MATCH(REC_SALES_FCST!$C95,REC_PRICE_FCST!$B$4:$B$22,0),MATCH(REC_SALES_FCST!LI$4,REC_PRICE_FCST!$B$4:$AF$4,0))</f>
        <v>57.483102265823469</v>
      </c>
      <c r="LJ95" s="45">
        <f>+INDEX(REC_PRICE_FCST!$B$4:$AF$22,MATCH(REC_SALES_FCST!$C95,REC_PRICE_FCST!$B$4:$B$22,0),MATCH(REC_SALES_FCST!LJ$4,REC_PRICE_FCST!$B$4:$AF$4,0))</f>
        <v>57.483102265823469</v>
      </c>
      <c r="LK95" s="45">
        <f>+INDEX(REC_PRICE_FCST!$B$4:$AF$22,MATCH(REC_SALES_FCST!$C95,REC_PRICE_FCST!$B$4:$B$22,0),MATCH(REC_SALES_FCST!LK$4,REC_PRICE_FCST!$B$4:$AF$4,0))</f>
        <v>57.483102265823469</v>
      </c>
      <c r="LL95" s="45">
        <f>+INDEX(REC_PRICE_FCST!$B$4:$AF$22,MATCH(REC_SALES_FCST!$C95,REC_PRICE_FCST!$B$4:$B$22,0),MATCH(REC_SALES_FCST!LL$4,REC_PRICE_FCST!$B$4:$AF$4,0))</f>
        <v>57.483102265823469</v>
      </c>
      <c r="LM95" s="45">
        <f>+INDEX(REC_PRICE_FCST!$B$4:$AF$22,MATCH(REC_SALES_FCST!$C95,REC_PRICE_FCST!$B$4:$B$22,0),MATCH(REC_SALES_FCST!LM$4,REC_PRICE_FCST!$B$4:$AF$4,0))</f>
        <v>57.483102265823469</v>
      </c>
      <c r="LN95" s="45">
        <f>+INDEX(REC_PRICE_FCST!$B$4:$AF$22,MATCH(REC_SALES_FCST!$C95,REC_PRICE_FCST!$B$4:$B$22,0),MATCH(REC_SALES_FCST!LN$4,REC_PRICE_FCST!$B$4:$AF$4,0))</f>
        <v>57.483102265823469</v>
      </c>
      <c r="LO95" s="45">
        <f>+INDEX(REC_PRICE_FCST!$B$4:$AF$22,MATCH(REC_SALES_FCST!$C95,REC_PRICE_FCST!$B$4:$B$22,0),MATCH(REC_SALES_FCST!LO$4,REC_PRICE_FCST!$B$4:$AF$4,0))</f>
        <v>57.483102265823469</v>
      </c>
      <c r="LP95" s="45">
        <f>+INDEX(REC_PRICE_FCST!$B$4:$AF$22,MATCH(REC_SALES_FCST!$C95,REC_PRICE_FCST!$B$4:$B$22,0),MATCH(REC_SALES_FCST!LP$4,REC_PRICE_FCST!$B$4:$AF$4,0))</f>
        <v>59.207595333798174</v>
      </c>
      <c r="LQ95" s="45">
        <f>+INDEX(REC_PRICE_FCST!$B$4:$AF$22,MATCH(REC_SALES_FCST!$C95,REC_PRICE_FCST!$B$4:$B$22,0),MATCH(REC_SALES_FCST!LQ$4,REC_PRICE_FCST!$B$4:$AF$4,0))</f>
        <v>59.207595333798174</v>
      </c>
      <c r="LR95" s="45">
        <f>+INDEX(REC_PRICE_FCST!$B$4:$AF$22,MATCH(REC_SALES_FCST!$C95,REC_PRICE_FCST!$B$4:$B$22,0),MATCH(REC_SALES_FCST!LR$4,REC_PRICE_FCST!$B$4:$AF$4,0))</f>
        <v>59.207595333798174</v>
      </c>
      <c r="LS95" s="45">
        <f>+INDEX(REC_PRICE_FCST!$B$4:$AF$22,MATCH(REC_SALES_FCST!$C95,REC_PRICE_FCST!$B$4:$B$22,0),MATCH(REC_SALES_FCST!LS$4,REC_PRICE_FCST!$B$4:$AF$4,0))</f>
        <v>59.207595333798174</v>
      </c>
      <c r="LT95" s="45">
        <f>+INDEX(REC_PRICE_FCST!$B$4:$AF$22,MATCH(REC_SALES_FCST!$C95,REC_PRICE_FCST!$B$4:$B$22,0),MATCH(REC_SALES_FCST!LT$4,REC_PRICE_FCST!$B$4:$AF$4,0))</f>
        <v>59.207595333798174</v>
      </c>
      <c r="LU95" s="45">
        <f>+INDEX(REC_PRICE_FCST!$B$4:$AF$22,MATCH(REC_SALES_FCST!$C95,REC_PRICE_FCST!$B$4:$B$22,0),MATCH(REC_SALES_FCST!LU$4,REC_PRICE_FCST!$B$4:$AF$4,0))</f>
        <v>59.207595333798174</v>
      </c>
      <c r="LV95" s="45">
        <f>+INDEX(REC_PRICE_FCST!$B$4:$AF$22,MATCH(REC_SALES_FCST!$C95,REC_PRICE_FCST!$B$4:$B$22,0),MATCH(REC_SALES_FCST!LV$4,REC_PRICE_FCST!$B$4:$AF$4,0))</f>
        <v>59.207595333798174</v>
      </c>
      <c r="LW95" s="45">
        <f>+INDEX(REC_PRICE_FCST!$B$4:$AF$22,MATCH(REC_SALES_FCST!$C95,REC_PRICE_FCST!$B$4:$B$22,0),MATCH(REC_SALES_FCST!LW$4,REC_PRICE_FCST!$B$4:$AF$4,0))</f>
        <v>59.207595333798174</v>
      </c>
      <c r="LX95" s="45">
        <f>+INDEX(REC_PRICE_FCST!$B$4:$AF$22,MATCH(REC_SALES_FCST!$C95,REC_PRICE_FCST!$B$4:$B$22,0),MATCH(REC_SALES_FCST!LX$4,REC_PRICE_FCST!$B$4:$AF$4,0))</f>
        <v>59.207595333798174</v>
      </c>
      <c r="LY95" s="45">
        <f>+INDEX(REC_PRICE_FCST!$B$4:$AF$22,MATCH(REC_SALES_FCST!$C95,REC_PRICE_FCST!$B$4:$B$22,0),MATCH(REC_SALES_FCST!LY$4,REC_PRICE_FCST!$B$4:$AF$4,0))</f>
        <v>59.207595333798174</v>
      </c>
      <c r="LZ95" s="45">
        <f>+INDEX(REC_PRICE_FCST!$B$4:$AF$22,MATCH(REC_SALES_FCST!$C95,REC_PRICE_FCST!$B$4:$B$22,0),MATCH(REC_SALES_FCST!LZ$4,REC_PRICE_FCST!$B$4:$AF$4,0))</f>
        <v>59.207595333798174</v>
      </c>
      <c r="MA95" s="45">
        <f>+INDEX(REC_PRICE_FCST!$B$4:$AF$22,MATCH(REC_SALES_FCST!$C95,REC_PRICE_FCST!$B$4:$B$22,0),MATCH(REC_SALES_FCST!MA$4,REC_PRICE_FCST!$B$4:$AF$4,0))</f>
        <v>59.207595333798174</v>
      </c>
      <c r="MB95" s="45">
        <f>+INDEX(REC_PRICE_FCST!$B$4:$AF$22,MATCH(REC_SALES_FCST!$C95,REC_PRICE_FCST!$B$4:$B$22,0),MATCH(REC_SALES_FCST!MB$4,REC_PRICE_FCST!$B$4:$AF$4,0))</f>
        <v>60.983823193812121</v>
      </c>
      <c r="MC95" s="45">
        <f>+INDEX(REC_PRICE_FCST!$B$4:$AF$22,MATCH(REC_SALES_FCST!$C95,REC_PRICE_FCST!$B$4:$B$22,0),MATCH(REC_SALES_FCST!MC$4,REC_PRICE_FCST!$B$4:$AF$4,0))</f>
        <v>60.983823193812121</v>
      </c>
      <c r="MD95" s="45">
        <f>+INDEX(REC_PRICE_FCST!$B$4:$AF$22,MATCH(REC_SALES_FCST!$C95,REC_PRICE_FCST!$B$4:$B$22,0),MATCH(REC_SALES_FCST!MD$4,REC_PRICE_FCST!$B$4:$AF$4,0))</f>
        <v>60.983823193812121</v>
      </c>
      <c r="ME95" s="45">
        <f>+INDEX(REC_PRICE_FCST!$B$4:$AF$22,MATCH(REC_SALES_FCST!$C95,REC_PRICE_FCST!$B$4:$B$22,0),MATCH(REC_SALES_FCST!ME$4,REC_PRICE_FCST!$B$4:$AF$4,0))</f>
        <v>60.983823193812121</v>
      </c>
      <c r="MF95" s="45">
        <f>+INDEX(REC_PRICE_FCST!$B$4:$AF$22,MATCH(REC_SALES_FCST!$C95,REC_PRICE_FCST!$B$4:$B$22,0),MATCH(REC_SALES_FCST!MF$4,REC_PRICE_FCST!$B$4:$AF$4,0))</f>
        <v>60.983823193812121</v>
      </c>
      <c r="MG95" s="45">
        <f>+INDEX(REC_PRICE_FCST!$B$4:$AF$22,MATCH(REC_SALES_FCST!$C95,REC_PRICE_FCST!$B$4:$B$22,0),MATCH(REC_SALES_FCST!MG$4,REC_PRICE_FCST!$B$4:$AF$4,0))</f>
        <v>60.983823193812121</v>
      </c>
      <c r="MH95" s="45">
        <f>+INDEX(REC_PRICE_FCST!$B$4:$AF$22,MATCH(REC_SALES_FCST!$C95,REC_PRICE_FCST!$B$4:$B$22,0),MATCH(REC_SALES_FCST!MH$4,REC_PRICE_FCST!$B$4:$AF$4,0))</f>
        <v>60.983823193812121</v>
      </c>
      <c r="MI95" s="45">
        <f>+INDEX(REC_PRICE_FCST!$B$4:$AF$22,MATCH(REC_SALES_FCST!$C95,REC_PRICE_FCST!$B$4:$B$22,0),MATCH(REC_SALES_FCST!MI$4,REC_PRICE_FCST!$B$4:$AF$4,0))</f>
        <v>60.983823193812121</v>
      </c>
      <c r="MJ95" s="45">
        <f>+INDEX(REC_PRICE_FCST!$B$4:$AF$22,MATCH(REC_SALES_FCST!$C95,REC_PRICE_FCST!$B$4:$B$22,0),MATCH(REC_SALES_FCST!MJ$4,REC_PRICE_FCST!$B$4:$AF$4,0))</f>
        <v>60.983823193812121</v>
      </c>
      <c r="MK95" s="45">
        <f>+INDEX(REC_PRICE_FCST!$B$4:$AF$22,MATCH(REC_SALES_FCST!$C95,REC_PRICE_FCST!$B$4:$B$22,0),MATCH(REC_SALES_FCST!MK$4,REC_PRICE_FCST!$B$4:$AF$4,0))</f>
        <v>60.983823193812121</v>
      </c>
      <c r="ML95" s="45">
        <f>+INDEX(REC_PRICE_FCST!$B$4:$AF$22,MATCH(REC_SALES_FCST!$C95,REC_PRICE_FCST!$B$4:$B$22,0),MATCH(REC_SALES_FCST!ML$4,REC_PRICE_FCST!$B$4:$AF$4,0))</f>
        <v>60.983823193812121</v>
      </c>
      <c r="MM95" s="45">
        <f>+INDEX(REC_PRICE_FCST!$B$4:$AF$22,MATCH(REC_SALES_FCST!$C95,REC_PRICE_FCST!$B$4:$B$22,0),MATCH(REC_SALES_FCST!MM$4,REC_PRICE_FCST!$B$4:$AF$4,0))</f>
        <v>60.983823193812121</v>
      </c>
      <c r="MN95" s="45">
        <f>+INDEX(REC_PRICE_FCST!$B$4:$AF$22,MATCH(REC_SALES_FCST!$C95,REC_PRICE_FCST!$B$4:$B$22,0),MATCH(REC_SALES_FCST!MN$4,REC_PRICE_FCST!$B$4:$AF$4,0))</f>
        <v>62.813337889626489</v>
      </c>
      <c r="MO95" s="45">
        <f>+INDEX(REC_PRICE_FCST!$B$4:$AF$22,MATCH(REC_SALES_FCST!$C95,REC_PRICE_FCST!$B$4:$B$22,0),MATCH(REC_SALES_FCST!MO$4,REC_PRICE_FCST!$B$4:$AF$4,0))</f>
        <v>62.813337889626489</v>
      </c>
      <c r="MP95" s="45">
        <f>+INDEX(REC_PRICE_FCST!$B$4:$AF$22,MATCH(REC_SALES_FCST!$C95,REC_PRICE_FCST!$B$4:$B$22,0),MATCH(REC_SALES_FCST!MP$4,REC_PRICE_FCST!$B$4:$AF$4,0))</f>
        <v>62.813337889626489</v>
      </c>
      <c r="MQ95" s="45">
        <f>+INDEX(REC_PRICE_FCST!$B$4:$AF$22,MATCH(REC_SALES_FCST!$C95,REC_PRICE_FCST!$B$4:$B$22,0),MATCH(REC_SALES_FCST!MQ$4,REC_PRICE_FCST!$B$4:$AF$4,0))</f>
        <v>62.813337889626489</v>
      </c>
      <c r="MR95" s="45">
        <f>+INDEX(REC_PRICE_FCST!$B$4:$AF$22,MATCH(REC_SALES_FCST!$C95,REC_PRICE_FCST!$B$4:$B$22,0),MATCH(REC_SALES_FCST!MR$4,REC_PRICE_FCST!$B$4:$AF$4,0))</f>
        <v>62.813337889626489</v>
      </c>
      <c r="MS95" s="45">
        <f>+INDEX(REC_PRICE_FCST!$B$4:$AF$22,MATCH(REC_SALES_FCST!$C95,REC_PRICE_FCST!$B$4:$B$22,0),MATCH(REC_SALES_FCST!MS$4,REC_PRICE_FCST!$B$4:$AF$4,0))</f>
        <v>62.813337889626489</v>
      </c>
      <c r="MT95" s="45">
        <f>+INDEX(REC_PRICE_FCST!$B$4:$AF$22,MATCH(REC_SALES_FCST!$C95,REC_PRICE_FCST!$B$4:$B$22,0),MATCH(REC_SALES_FCST!MT$4,REC_PRICE_FCST!$B$4:$AF$4,0))</f>
        <v>62.813337889626489</v>
      </c>
      <c r="MU95" s="45">
        <f>+INDEX(REC_PRICE_FCST!$B$4:$AF$22,MATCH(REC_SALES_FCST!$C95,REC_PRICE_FCST!$B$4:$B$22,0),MATCH(REC_SALES_FCST!MU$4,REC_PRICE_FCST!$B$4:$AF$4,0))</f>
        <v>62.813337889626489</v>
      </c>
      <c r="MV95" s="45">
        <f>+INDEX(REC_PRICE_FCST!$B$4:$AF$22,MATCH(REC_SALES_FCST!$C95,REC_PRICE_FCST!$B$4:$B$22,0),MATCH(REC_SALES_FCST!MV$4,REC_PRICE_FCST!$B$4:$AF$4,0))</f>
        <v>62.813337889626489</v>
      </c>
      <c r="MW95" s="45">
        <f>+INDEX(REC_PRICE_FCST!$B$4:$AF$22,MATCH(REC_SALES_FCST!$C95,REC_PRICE_FCST!$B$4:$B$22,0),MATCH(REC_SALES_FCST!MW$4,REC_PRICE_FCST!$B$4:$AF$4,0))</f>
        <v>62.813337889626489</v>
      </c>
      <c r="MX95" s="45">
        <f>+INDEX(REC_PRICE_FCST!$B$4:$AF$22,MATCH(REC_SALES_FCST!$C95,REC_PRICE_FCST!$B$4:$B$22,0),MATCH(REC_SALES_FCST!MX$4,REC_PRICE_FCST!$B$4:$AF$4,0))</f>
        <v>62.813337889626489</v>
      </c>
      <c r="MY95" s="45">
        <f>+INDEX(REC_PRICE_FCST!$B$4:$AF$22,MATCH(REC_SALES_FCST!$C95,REC_PRICE_FCST!$B$4:$B$22,0),MATCH(REC_SALES_FCST!MY$4,REC_PRICE_FCST!$B$4:$AF$4,0))</f>
        <v>62.813337889626489</v>
      </c>
    </row>
    <row r="96" spans="1:364" x14ac:dyDescent="0.25">
      <c r="A96" s="175"/>
      <c r="B96" s="78" t="s">
        <v>215</v>
      </c>
      <c r="C96" s="4" t="s">
        <v>101</v>
      </c>
      <c r="D96" s="45">
        <f>+INDEX(REC_PRICE_FCST!$B$4:$V$22,MATCH(REC_SALES_FCST!$C96,REC_PRICE_FCST!$B$4:$B$22,0),MATCH(REC_SALES_FCST!D$4,REC_PRICE_FCST!$B$4:$V$4,0))</f>
        <v>33.25</v>
      </c>
      <c r="E96" s="45">
        <f>+INDEX(REC_PRICE_FCST!$B$4:$V$22,MATCH(REC_SALES_FCST!$C96,REC_PRICE_FCST!$B$4:$B$22,0),MATCH(REC_SALES_FCST!E$4,REC_PRICE_FCST!$B$4:$V$4,0))</f>
        <v>33.25</v>
      </c>
      <c r="F96" s="45">
        <f>+INDEX(REC_PRICE_FCST!$B$4:$V$22,MATCH(REC_SALES_FCST!$C96,REC_PRICE_FCST!$B$4:$B$22,0),MATCH(REC_SALES_FCST!F$4,REC_PRICE_FCST!$B$4:$V$4,0))</f>
        <v>33.25</v>
      </c>
      <c r="G96" s="45">
        <f>+INDEX(REC_PRICE_FCST!$B$4:$V$22,MATCH(REC_SALES_FCST!$C96,REC_PRICE_FCST!$B$4:$B$22,0),MATCH(REC_SALES_FCST!G$4,REC_PRICE_FCST!$B$4:$V$4,0))</f>
        <v>33.25</v>
      </c>
      <c r="H96" s="45">
        <f>+INDEX(REC_PRICE_FCST!$B$4:$V$22,MATCH(REC_SALES_FCST!$C96,REC_PRICE_FCST!$B$4:$B$22,0),MATCH(REC_SALES_FCST!H$4,REC_PRICE_FCST!$B$4:$V$4,0))</f>
        <v>33.25</v>
      </c>
      <c r="I96" s="45">
        <f>+INDEX(REC_PRICE_FCST!$B$4:$V$22,MATCH(REC_SALES_FCST!$C96,REC_PRICE_FCST!$B$4:$B$22,0),MATCH(REC_SALES_FCST!I$4,REC_PRICE_FCST!$B$4:$V$4,0))</f>
        <v>33.25</v>
      </c>
      <c r="J96" s="45">
        <f>+INDEX(REC_PRICE_FCST!$B$4:$V$22,MATCH(REC_SALES_FCST!$C96,REC_PRICE_FCST!$B$4:$B$22,0),MATCH(REC_SALES_FCST!J$4,REC_PRICE_FCST!$B$4:$V$4,0))</f>
        <v>33.25</v>
      </c>
      <c r="K96" s="45">
        <f>+INDEX(REC_PRICE_FCST!$B$4:$V$22,MATCH(REC_SALES_FCST!$C96,REC_PRICE_FCST!$B$4:$B$22,0),MATCH(REC_SALES_FCST!K$4,REC_PRICE_FCST!$B$4:$V$4,0))</f>
        <v>33.25</v>
      </c>
      <c r="L96" s="45">
        <f>+INDEX(REC_PRICE_FCST!$B$4:$V$22,MATCH(REC_SALES_FCST!$C96,REC_PRICE_FCST!$B$4:$B$22,0),MATCH(REC_SALES_FCST!L$4,REC_PRICE_FCST!$B$4:$V$4,0))</f>
        <v>33.25</v>
      </c>
      <c r="M96" s="45">
        <f>+INDEX(REC_PRICE_FCST!$B$4:$V$22,MATCH(REC_SALES_FCST!$C96,REC_PRICE_FCST!$B$4:$B$22,0),MATCH(REC_SALES_FCST!M$4,REC_PRICE_FCST!$B$4:$V$4,0))</f>
        <v>33.25</v>
      </c>
      <c r="N96" s="45">
        <f>+INDEX(REC_PRICE_FCST!$B$4:$V$22,MATCH(REC_SALES_FCST!$C96,REC_PRICE_FCST!$B$4:$B$22,0),MATCH(REC_SALES_FCST!N$4,REC_PRICE_FCST!$B$4:$V$4,0))</f>
        <v>33.25</v>
      </c>
      <c r="O96" s="45">
        <f>+INDEX(REC_PRICE_FCST!$B$4:$V$22,MATCH(REC_SALES_FCST!$C96,REC_PRICE_FCST!$B$4:$B$22,0),MATCH(REC_SALES_FCST!O$4,REC_PRICE_FCST!$B$4:$V$4,0))</f>
        <v>33.25</v>
      </c>
      <c r="P96" s="45">
        <f>+INDEX(REC_PRICE_FCST!$B$4:$AF$22,MATCH(REC_SALES_FCST!$C96,REC_PRICE_FCST!$B$4:$B$22,0),MATCH(REC_SALES_FCST!P$4,REC_PRICE_FCST!$B$4:$AF$4,0))</f>
        <v>33.25</v>
      </c>
      <c r="Q96" s="45">
        <f>+INDEX(REC_PRICE_FCST!$B$4:$AF$22,MATCH(REC_SALES_FCST!$C96,REC_PRICE_FCST!$B$4:$B$22,0),MATCH(REC_SALES_FCST!Q$4,REC_PRICE_FCST!$B$4:$AF$4,0))</f>
        <v>33.25</v>
      </c>
      <c r="R96" s="45">
        <f>+INDEX(REC_PRICE_FCST!$B$4:$AF$22,MATCH(REC_SALES_FCST!$C96,REC_PRICE_FCST!$B$4:$B$22,0),MATCH(REC_SALES_FCST!R$4,REC_PRICE_FCST!$B$4:$AF$4,0))</f>
        <v>33.25</v>
      </c>
      <c r="S96" s="45">
        <f>+INDEX(REC_PRICE_FCST!$B$4:$AF$22,MATCH(REC_SALES_FCST!$C96,REC_PRICE_FCST!$B$4:$B$22,0),MATCH(REC_SALES_FCST!S$4,REC_PRICE_FCST!$B$4:$AF$4,0))</f>
        <v>33.25</v>
      </c>
      <c r="T96" s="45">
        <f>+INDEX(REC_PRICE_FCST!$B$4:$AF$22,MATCH(REC_SALES_FCST!$C96,REC_PRICE_FCST!$B$4:$B$22,0),MATCH(REC_SALES_FCST!T$4,REC_PRICE_FCST!$B$4:$AF$4,0))</f>
        <v>33.25</v>
      </c>
      <c r="U96" s="45">
        <f>+INDEX(REC_PRICE_FCST!$B$4:$AF$22,MATCH(REC_SALES_FCST!$C96,REC_PRICE_FCST!$B$4:$B$22,0),MATCH(REC_SALES_FCST!U$4,REC_PRICE_FCST!$B$4:$AF$4,0))</f>
        <v>33.25</v>
      </c>
      <c r="V96" s="45">
        <f>+INDEX(REC_PRICE_FCST!$B$4:$AF$22,MATCH(REC_SALES_FCST!$C96,REC_PRICE_FCST!$B$4:$B$22,0),MATCH(REC_SALES_FCST!V$4,REC_PRICE_FCST!$B$4:$AF$4,0))</f>
        <v>33.25</v>
      </c>
      <c r="W96" s="45">
        <f>+INDEX(REC_PRICE_FCST!$B$4:$AF$22,MATCH(REC_SALES_FCST!$C96,REC_PRICE_FCST!$B$4:$B$22,0),MATCH(REC_SALES_FCST!W$4,REC_PRICE_FCST!$B$4:$AF$4,0))</f>
        <v>33.25</v>
      </c>
      <c r="X96" s="45">
        <f>+INDEX(REC_PRICE_FCST!$B$4:$AF$22,MATCH(REC_SALES_FCST!$C96,REC_PRICE_FCST!$B$4:$B$22,0),MATCH(REC_SALES_FCST!X$4,REC_PRICE_FCST!$B$4:$AF$4,0))</f>
        <v>33.25</v>
      </c>
      <c r="Y96" s="45">
        <f>+INDEX(REC_PRICE_FCST!$B$4:$AF$22,MATCH(REC_SALES_FCST!$C96,REC_PRICE_FCST!$B$4:$B$22,0),MATCH(REC_SALES_FCST!Y$4,REC_PRICE_FCST!$B$4:$AF$4,0))</f>
        <v>33.25</v>
      </c>
      <c r="Z96" s="45">
        <f>+INDEX(REC_PRICE_FCST!$B$4:$AF$22,MATCH(REC_SALES_FCST!$C96,REC_PRICE_FCST!$B$4:$B$22,0),MATCH(REC_SALES_FCST!Z$4,REC_PRICE_FCST!$B$4:$AF$4,0))</f>
        <v>33.25</v>
      </c>
      <c r="AA96" s="45">
        <f>+INDEX(REC_PRICE_FCST!$B$4:$AF$22,MATCH(REC_SALES_FCST!$C96,REC_PRICE_FCST!$B$4:$B$22,0),MATCH(REC_SALES_FCST!AA$4,REC_PRICE_FCST!$B$4:$AF$4,0))</f>
        <v>33.25</v>
      </c>
      <c r="AB96" s="45">
        <f>+INDEX(REC_PRICE_FCST!$B$4:$AF$22,MATCH(REC_SALES_FCST!$C96,REC_PRICE_FCST!$B$4:$B$22,0),MATCH(REC_SALES_FCST!AB$4,REC_PRICE_FCST!$B$4:$AF$4,0))</f>
        <v>30.4</v>
      </c>
      <c r="AC96" s="45">
        <f>+INDEX(REC_PRICE_FCST!$B$4:$AF$22,MATCH(REC_SALES_FCST!$C96,REC_PRICE_FCST!$B$4:$B$22,0),MATCH(REC_SALES_FCST!AC$4,REC_PRICE_FCST!$B$4:$AF$4,0))</f>
        <v>30.4</v>
      </c>
      <c r="AD96" s="45">
        <f>+INDEX(REC_PRICE_FCST!$B$4:$AF$22,MATCH(REC_SALES_FCST!$C96,REC_PRICE_FCST!$B$4:$B$22,0),MATCH(REC_SALES_FCST!AD$4,REC_PRICE_FCST!$B$4:$AF$4,0))</f>
        <v>30.4</v>
      </c>
      <c r="AE96" s="45">
        <f>+INDEX(REC_PRICE_FCST!$B$4:$AF$22,MATCH(REC_SALES_FCST!$C96,REC_PRICE_FCST!$B$4:$B$22,0),MATCH(REC_SALES_FCST!AE$4,REC_PRICE_FCST!$B$4:$AF$4,0))</f>
        <v>30.4</v>
      </c>
      <c r="AF96" s="45">
        <f>+INDEX(REC_PRICE_FCST!$B$4:$AF$22,MATCH(REC_SALES_FCST!$C96,REC_PRICE_FCST!$B$4:$B$22,0),MATCH(REC_SALES_FCST!AF$4,REC_PRICE_FCST!$B$4:$AF$4,0))</f>
        <v>30.4</v>
      </c>
      <c r="AG96" s="45">
        <f>+INDEX(REC_PRICE_FCST!$B$4:$AF$22,MATCH(REC_SALES_FCST!$C96,REC_PRICE_FCST!$B$4:$B$22,0),MATCH(REC_SALES_FCST!AG$4,REC_PRICE_FCST!$B$4:$AF$4,0))</f>
        <v>30.4</v>
      </c>
      <c r="AH96" s="45">
        <f>+INDEX(REC_PRICE_FCST!$B$4:$AF$22,MATCH(REC_SALES_FCST!$C96,REC_PRICE_FCST!$B$4:$B$22,0),MATCH(REC_SALES_FCST!AH$4,REC_PRICE_FCST!$B$4:$AF$4,0))</f>
        <v>30.4</v>
      </c>
      <c r="AI96" s="45">
        <f>+INDEX(REC_PRICE_FCST!$B$4:$AF$22,MATCH(REC_SALES_FCST!$C96,REC_PRICE_FCST!$B$4:$B$22,0),MATCH(REC_SALES_FCST!AI$4,REC_PRICE_FCST!$B$4:$AF$4,0))</f>
        <v>30.4</v>
      </c>
      <c r="AJ96" s="45">
        <f>+INDEX(REC_PRICE_FCST!$B$4:$AF$22,MATCH(REC_SALES_FCST!$C96,REC_PRICE_FCST!$B$4:$B$22,0),MATCH(REC_SALES_FCST!AJ$4,REC_PRICE_FCST!$B$4:$AF$4,0))</f>
        <v>30.4</v>
      </c>
      <c r="AK96" s="45">
        <f>+INDEX(REC_PRICE_FCST!$B$4:$AF$22,MATCH(REC_SALES_FCST!$C96,REC_PRICE_FCST!$B$4:$B$22,0),MATCH(REC_SALES_FCST!AK$4,REC_PRICE_FCST!$B$4:$AF$4,0))</f>
        <v>30.4</v>
      </c>
      <c r="AL96" s="45">
        <f>+INDEX(REC_PRICE_FCST!$B$4:$AF$22,MATCH(REC_SALES_FCST!$C96,REC_PRICE_FCST!$B$4:$B$22,0),MATCH(REC_SALES_FCST!AL$4,REC_PRICE_FCST!$B$4:$AF$4,0))</f>
        <v>30.4</v>
      </c>
      <c r="AM96" s="45">
        <f>+INDEX(REC_PRICE_FCST!$B$4:$AF$22,MATCH(REC_SALES_FCST!$C96,REC_PRICE_FCST!$B$4:$B$22,0),MATCH(REC_SALES_FCST!AM$4,REC_PRICE_FCST!$B$4:$AF$4,0))</f>
        <v>30.4</v>
      </c>
      <c r="AN96" s="45">
        <f>+INDEX(REC_PRICE_FCST!$B$4:$AF$22,MATCH(REC_SALES_FCST!$C96,REC_PRICE_FCST!$B$4:$B$22,0),MATCH(REC_SALES_FCST!AN$4,REC_PRICE_FCST!$B$4:$AF$4,0))</f>
        <v>27.549999999999997</v>
      </c>
      <c r="AO96" s="45">
        <f>+INDEX(REC_PRICE_FCST!$B$4:$AF$22,MATCH(REC_SALES_FCST!$C96,REC_PRICE_FCST!$B$4:$B$22,0),MATCH(REC_SALES_FCST!AO$4,REC_PRICE_FCST!$B$4:$AF$4,0))</f>
        <v>27.549999999999997</v>
      </c>
      <c r="AP96" s="45">
        <f>+INDEX(REC_PRICE_FCST!$B$4:$AF$22,MATCH(REC_SALES_FCST!$C96,REC_PRICE_FCST!$B$4:$B$22,0),MATCH(REC_SALES_FCST!AP$4,REC_PRICE_FCST!$B$4:$AF$4,0))</f>
        <v>27.549999999999997</v>
      </c>
      <c r="AQ96" s="45">
        <f>+INDEX(REC_PRICE_FCST!$B$4:$AF$22,MATCH(REC_SALES_FCST!$C96,REC_PRICE_FCST!$B$4:$B$22,0),MATCH(REC_SALES_FCST!AQ$4,REC_PRICE_FCST!$B$4:$AF$4,0))</f>
        <v>27.549999999999997</v>
      </c>
      <c r="AR96" s="45">
        <f>+INDEX(REC_PRICE_FCST!$B$4:$AF$22,MATCH(REC_SALES_FCST!$C96,REC_PRICE_FCST!$B$4:$B$22,0),MATCH(REC_SALES_FCST!AR$4,REC_PRICE_FCST!$B$4:$AF$4,0))</f>
        <v>27.549999999999997</v>
      </c>
      <c r="AS96" s="45">
        <f>+INDEX(REC_PRICE_FCST!$B$4:$AF$22,MATCH(REC_SALES_FCST!$C96,REC_PRICE_FCST!$B$4:$B$22,0),MATCH(REC_SALES_FCST!AS$4,REC_PRICE_FCST!$B$4:$AF$4,0))</f>
        <v>27.549999999999997</v>
      </c>
      <c r="AT96" s="45">
        <f>+INDEX(REC_PRICE_FCST!$B$4:$AF$22,MATCH(REC_SALES_FCST!$C96,REC_PRICE_FCST!$B$4:$B$22,0),MATCH(REC_SALES_FCST!AT$4,REC_PRICE_FCST!$B$4:$AF$4,0))</f>
        <v>27.549999999999997</v>
      </c>
      <c r="AU96" s="45">
        <f>+INDEX(REC_PRICE_FCST!$B$4:$AF$22,MATCH(REC_SALES_FCST!$C96,REC_PRICE_FCST!$B$4:$B$22,0),MATCH(REC_SALES_FCST!AU$4,REC_PRICE_FCST!$B$4:$AF$4,0))</f>
        <v>27.549999999999997</v>
      </c>
      <c r="AV96" s="45">
        <f>+INDEX(REC_PRICE_FCST!$B$4:$AF$22,MATCH(REC_SALES_FCST!$C96,REC_PRICE_FCST!$B$4:$B$22,0),MATCH(REC_SALES_FCST!AV$4,REC_PRICE_FCST!$B$4:$AF$4,0))</f>
        <v>27.549999999999997</v>
      </c>
      <c r="AW96" s="45">
        <f>+INDEX(REC_PRICE_FCST!$B$4:$AF$22,MATCH(REC_SALES_FCST!$C96,REC_PRICE_FCST!$B$4:$B$22,0),MATCH(REC_SALES_FCST!AW$4,REC_PRICE_FCST!$B$4:$AF$4,0))</f>
        <v>27.549999999999997</v>
      </c>
      <c r="AX96" s="45">
        <f>+INDEX(REC_PRICE_FCST!$B$4:$AF$22,MATCH(REC_SALES_FCST!$C96,REC_PRICE_FCST!$B$4:$B$22,0),MATCH(REC_SALES_FCST!AX$4,REC_PRICE_FCST!$B$4:$AF$4,0))</f>
        <v>27.549999999999997</v>
      </c>
      <c r="AY96" s="45">
        <f>+INDEX(REC_PRICE_FCST!$B$4:$AF$22,MATCH(REC_SALES_FCST!$C96,REC_PRICE_FCST!$B$4:$B$22,0),MATCH(REC_SALES_FCST!AY$4,REC_PRICE_FCST!$B$4:$AF$4,0))</f>
        <v>27.549999999999997</v>
      </c>
      <c r="AZ96" s="45">
        <f>+INDEX(REC_PRICE_FCST!$B$4:$AF$22,MATCH(REC_SALES_FCST!$C96,REC_PRICE_FCST!$B$4:$B$22,0),MATCH(REC_SALES_FCST!AZ$4,REC_PRICE_FCST!$B$4:$AF$4,0))</f>
        <v>27.549999999999997</v>
      </c>
      <c r="BA96" s="45">
        <f>+INDEX(REC_PRICE_FCST!$B$4:$AF$22,MATCH(REC_SALES_FCST!$C96,REC_PRICE_FCST!$B$4:$B$22,0),MATCH(REC_SALES_FCST!BA$4,REC_PRICE_FCST!$B$4:$AF$4,0))</f>
        <v>27.549999999999997</v>
      </c>
      <c r="BB96" s="45">
        <f>+INDEX(REC_PRICE_FCST!$B$4:$AF$22,MATCH(REC_SALES_FCST!$C96,REC_PRICE_FCST!$B$4:$B$22,0),MATCH(REC_SALES_FCST!BB$4,REC_PRICE_FCST!$B$4:$AF$4,0))</f>
        <v>27.549999999999997</v>
      </c>
      <c r="BC96" s="45">
        <f>+INDEX(REC_PRICE_FCST!$B$4:$AF$22,MATCH(REC_SALES_FCST!$C96,REC_PRICE_FCST!$B$4:$B$22,0),MATCH(REC_SALES_FCST!BC$4,REC_PRICE_FCST!$B$4:$AF$4,0))</f>
        <v>27.549999999999997</v>
      </c>
      <c r="BD96" s="45">
        <f>+INDEX(REC_PRICE_FCST!$B$4:$AF$22,MATCH(REC_SALES_FCST!$C96,REC_PRICE_FCST!$B$4:$B$22,0),MATCH(REC_SALES_FCST!BD$4,REC_PRICE_FCST!$B$4:$AF$4,0))</f>
        <v>27.549999999999997</v>
      </c>
      <c r="BE96" s="45">
        <f>+INDEX(REC_PRICE_FCST!$B$4:$AF$22,MATCH(REC_SALES_FCST!$C96,REC_PRICE_FCST!$B$4:$B$22,0),MATCH(REC_SALES_FCST!BE$4,REC_PRICE_FCST!$B$4:$AF$4,0))</f>
        <v>27.549999999999997</v>
      </c>
      <c r="BF96" s="45">
        <f>+INDEX(REC_PRICE_FCST!$B$4:$AF$22,MATCH(REC_SALES_FCST!$C96,REC_PRICE_FCST!$B$4:$B$22,0),MATCH(REC_SALES_FCST!BF$4,REC_PRICE_FCST!$B$4:$AF$4,0))</f>
        <v>27.549999999999997</v>
      </c>
      <c r="BG96" s="45">
        <f>+INDEX(REC_PRICE_FCST!$B$4:$AF$22,MATCH(REC_SALES_FCST!$C96,REC_PRICE_FCST!$B$4:$B$22,0),MATCH(REC_SALES_FCST!BG$4,REC_PRICE_FCST!$B$4:$AF$4,0))</f>
        <v>27.549999999999997</v>
      </c>
      <c r="BH96" s="45">
        <f>+INDEX(REC_PRICE_FCST!$B$4:$AF$22,MATCH(REC_SALES_FCST!$C96,REC_PRICE_FCST!$B$4:$B$22,0),MATCH(REC_SALES_FCST!BH$4,REC_PRICE_FCST!$B$4:$AF$4,0))</f>
        <v>27.549999999999997</v>
      </c>
      <c r="BI96" s="45">
        <f>+INDEX(REC_PRICE_FCST!$B$4:$AF$22,MATCH(REC_SALES_FCST!$C96,REC_PRICE_FCST!$B$4:$B$22,0),MATCH(REC_SALES_FCST!BI$4,REC_PRICE_FCST!$B$4:$AF$4,0))</f>
        <v>27.549999999999997</v>
      </c>
      <c r="BJ96" s="45">
        <f>+INDEX(REC_PRICE_FCST!$B$4:$AF$22,MATCH(REC_SALES_FCST!$C96,REC_PRICE_FCST!$B$4:$B$22,0),MATCH(REC_SALES_FCST!BJ$4,REC_PRICE_FCST!$B$4:$AF$4,0))</f>
        <v>27.549999999999997</v>
      </c>
      <c r="BK96" s="45">
        <f>+INDEX(REC_PRICE_FCST!$B$4:$AF$22,MATCH(REC_SALES_FCST!$C96,REC_PRICE_FCST!$B$4:$B$22,0),MATCH(REC_SALES_FCST!BK$4,REC_PRICE_FCST!$B$4:$AF$4,0))</f>
        <v>27.549999999999997</v>
      </c>
      <c r="BL96" s="45">
        <f>+INDEX(REC_PRICE_FCST!$B$4:$AF$22,MATCH(REC_SALES_FCST!$C96,REC_PRICE_FCST!$B$4:$B$22,0),MATCH(REC_SALES_FCST!BL$4,REC_PRICE_FCST!$B$4:$AF$4,0))</f>
        <v>26.98</v>
      </c>
      <c r="BM96" s="45">
        <f>+INDEX(REC_PRICE_FCST!$B$4:$AF$22,MATCH(REC_SALES_FCST!$C96,REC_PRICE_FCST!$B$4:$B$22,0),MATCH(REC_SALES_FCST!BM$4,REC_PRICE_FCST!$B$4:$AF$4,0))</f>
        <v>26.98</v>
      </c>
      <c r="BN96" s="45">
        <f>+INDEX(REC_PRICE_FCST!$B$4:$AF$22,MATCH(REC_SALES_FCST!$C96,REC_PRICE_FCST!$B$4:$B$22,0),MATCH(REC_SALES_FCST!BN$4,REC_PRICE_FCST!$B$4:$AF$4,0))</f>
        <v>26.98</v>
      </c>
      <c r="BO96" s="45">
        <f>+INDEX(REC_PRICE_FCST!$B$4:$AF$22,MATCH(REC_SALES_FCST!$C96,REC_PRICE_FCST!$B$4:$B$22,0),MATCH(REC_SALES_FCST!BO$4,REC_PRICE_FCST!$B$4:$AF$4,0))</f>
        <v>26.98</v>
      </c>
      <c r="BP96" s="45">
        <f>+INDEX(REC_PRICE_FCST!$B$4:$AF$22,MATCH(REC_SALES_FCST!$C96,REC_PRICE_FCST!$B$4:$B$22,0),MATCH(REC_SALES_FCST!BP$4,REC_PRICE_FCST!$B$4:$AF$4,0))</f>
        <v>26.98</v>
      </c>
      <c r="BQ96" s="45">
        <f>+INDEX(REC_PRICE_FCST!$B$4:$AF$22,MATCH(REC_SALES_FCST!$C96,REC_PRICE_FCST!$B$4:$B$22,0),MATCH(REC_SALES_FCST!BQ$4,REC_PRICE_FCST!$B$4:$AF$4,0))</f>
        <v>26.98</v>
      </c>
      <c r="BR96" s="45">
        <f>+INDEX(REC_PRICE_FCST!$B$4:$AF$22,MATCH(REC_SALES_FCST!$C96,REC_PRICE_FCST!$B$4:$B$22,0),MATCH(REC_SALES_FCST!BR$4,REC_PRICE_FCST!$B$4:$AF$4,0))</f>
        <v>26.98</v>
      </c>
      <c r="BS96" s="45">
        <f>+INDEX(REC_PRICE_FCST!$B$4:$AF$22,MATCH(REC_SALES_FCST!$C96,REC_PRICE_FCST!$B$4:$B$22,0),MATCH(REC_SALES_FCST!BS$4,REC_PRICE_FCST!$B$4:$AF$4,0))</f>
        <v>26.98</v>
      </c>
      <c r="BT96" s="45">
        <f>+INDEX(REC_PRICE_FCST!$B$4:$AF$22,MATCH(REC_SALES_FCST!$C96,REC_PRICE_FCST!$B$4:$B$22,0),MATCH(REC_SALES_FCST!BT$4,REC_PRICE_FCST!$B$4:$AF$4,0))</f>
        <v>26.98</v>
      </c>
      <c r="BU96" s="45">
        <f>+INDEX(REC_PRICE_FCST!$B$4:$AF$22,MATCH(REC_SALES_FCST!$C96,REC_PRICE_FCST!$B$4:$B$22,0),MATCH(REC_SALES_FCST!BU$4,REC_PRICE_FCST!$B$4:$AF$4,0))</f>
        <v>26.98</v>
      </c>
      <c r="BV96" s="45">
        <f>+INDEX(REC_PRICE_FCST!$B$4:$AF$22,MATCH(REC_SALES_FCST!$C96,REC_PRICE_FCST!$B$4:$B$22,0),MATCH(REC_SALES_FCST!BV$4,REC_PRICE_FCST!$B$4:$AF$4,0))</f>
        <v>26.98</v>
      </c>
      <c r="BW96" s="45">
        <f>+INDEX(REC_PRICE_FCST!$B$4:$AF$22,MATCH(REC_SALES_FCST!$C96,REC_PRICE_FCST!$B$4:$B$22,0),MATCH(REC_SALES_FCST!BW$4,REC_PRICE_FCST!$B$4:$AF$4,0))</f>
        <v>26.98</v>
      </c>
      <c r="BX96" s="45">
        <f>+INDEX(REC_PRICE_FCST!$B$4:$AF$22,MATCH(REC_SALES_FCST!$C96,REC_PRICE_FCST!$B$4:$B$22,0),MATCH(REC_SALES_FCST!BX$4,REC_PRICE_FCST!$B$4:$AF$4,0))</f>
        <v>27.86065</v>
      </c>
      <c r="BY96" s="45">
        <f>+INDEX(REC_PRICE_FCST!$B$4:$AF$22,MATCH(REC_SALES_FCST!$C96,REC_PRICE_FCST!$B$4:$B$22,0),MATCH(REC_SALES_FCST!BY$4,REC_PRICE_FCST!$B$4:$AF$4,0))</f>
        <v>27.86065</v>
      </c>
      <c r="BZ96" s="45">
        <f>+INDEX(REC_PRICE_FCST!$B$4:$AF$22,MATCH(REC_SALES_FCST!$C96,REC_PRICE_FCST!$B$4:$B$22,0),MATCH(REC_SALES_FCST!BZ$4,REC_PRICE_FCST!$B$4:$AF$4,0))</f>
        <v>27.86065</v>
      </c>
      <c r="CA96" s="45">
        <f>+INDEX(REC_PRICE_FCST!$B$4:$AF$22,MATCH(REC_SALES_FCST!$C96,REC_PRICE_FCST!$B$4:$B$22,0),MATCH(REC_SALES_FCST!CA$4,REC_PRICE_FCST!$B$4:$AF$4,0))</f>
        <v>27.86065</v>
      </c>
      <c r="CB96" s="45">
        <f>+INDEX(REC_PRICE_FCST!$B$4:$AF$22,MATCH(REC_SALES_FCST!$C96,REC_PRICE_FCST!$B$4:$B$22,0),MATCH(REC_SALES_FCST!CB$4,REC_PRICE_FCST!$B$4:$AF$4,0))</f>
        <v>27.86065</v>
      </c>
      <c r="CC96" s="45">
        <f>+INDEX(REC_PRICE_FCST!$B$4:$AF$22,MATCH(REC_SALES_FCST!$C96,REC_PRICE_FCST!$B$4:$B$22,0),MATCH(REC_SALES_FCST!CC$4,REC_PRICE_FCST!$B$4:$AF$4,0))</f>
        <v>27.86065</v>
      </c>
      <c r="CD96" s="45">
        <f>+INDEX(REC_PRICE_FCST!$B$4:$AF$22,MATCH(REC_SALES_FCST!$C96,REC_PRICE_FCST!$B$4:$B$22,0),MATCH(REC_SALES_FCST!CD$4,REC_PRICE_FCST!$B$4:$AF$4,0))</f>
        <v>27.86065</v>
      </c>
      <c r="CE96" s="45">
        <f>+INDEX(REC_PRICE_FCST!$B$4:$AF$22,MATCH(REC_SALES_FCST!$C96,REC_PRICE_FCST!$B$4:$B$22,0),MATCH(REC_SALES_FCST!CE$4,REC_PRICE_FCST!$B$4:$AF$4,0))</f>
        <v>27.86065</v>
      </c>
      <c r="CF96" s="45">
        <f>+INDEX(REC_PRICE_FCST!$B$4:$AF$22,MATCH(REC_SALES_FCST!$C96,REC_PRICE_FCST!$B$4:$B$22,0),MATCH(REC_SALES_FCST!CF$4,REC_PRICE_FCST!$B$4:$AF$4,0))</f>
        <v>27.86065</v>
      </c>
      <c r="CG96" s="45">
        <f>+INDEX(REC_PRICE_FCST!$B$4:$AF$22,MATCH(REC_SALES_FCST!$C96,REC_PRICE_FCST!$B$4:$B$22,0),MATCH(REC_SALES_FCST!CG$4,REC_PRICE_FCST!$B$4:$AF$4,0))</f>
        <v>27.86065</v>
      </c>
      <c r="CH96" s="45">
        <f>+INDEX(REC_PRICE_FCST!$B$4:$AF$22,MATCH(REC_SALES_FCST!$C96,REC_PRICE_FCST!$B$4:$B$22,0),MATCH(REC_SALES_FCST!CH$4,REC_PRICE_FCST!$B$4:$AF$4,0))</f>
        <v>27.86065</v>
      </c>
      <c r="CI96" s="45">
        <f>+INDEX(REC_PRICE_FCST!$B$4:$AF$22,MATCH(REC_SALES_FCST!$C96,REC_PRICE_FCST!$B$4:$B$22,0),MATCH(REC_SALES_FCST!CI$4,REC_PRICE_FCST!$B$4:$AF$4,0))</f>
        <v>27.86065</v>
      </c>
      <c r="CJ96" s="45">
        <f>+INDEX(REC_PRICE_FCST!$B$4:$AF$22,MATCH(REC_SALES_FCST!$C96,REC_PRICE_FCST!$B$4:$B$22,0),MATCH(REC_SALES_FCST!CJ$4,REC_PRICE_FCST!$B$4:$AF$4,0))</f>
        <v>28.767719499999998</v>
      </c>
      <c r="CK96" s="45">
        <f>+INDEX(REC_PRICE_FCST!$B$4:$AF$22,MATCH(REC_SALES_FCST!$C96,REC_PRICE_FCST!$B$4:$B$22,0),MATCH(REC_SALES_FCST!CK$4,REC_PRICE_FCST!$B$4:$AF$4,0))</f>
        <v>28.767719499999998</v>
      </c>
      <c r="CL96" s="45">
        <f>+INDEX(REC_PRICE_FCST!$B$4:$AF$22,MATCH(REC_SALES_FCST!$C96,REC_PRICE_FCST!$B$4:$B$22,0),MATCH(REC_SALES_FCST!CL$4,REC_PRICE_FCST!$B$4:$AF$4,0))</f>
        <v>28.767719499999998</v>
      </c>
      <c r="CM96" s="45">
        <f>+INDEX(REC_PRICE_FCST!$B$4:$AF$22,MATCH(REC_SALES_FCST!$C96,REC_PRICE_FCST!$B$4:$B$22,0),MATCH(REC_SALES_FCST!CM$4,REC_PRICE_FCST!$B$4:$AF$4,0))</f>
        <v>28.767719499999998</v>
      </c>
      <c r="CN96" s="45">
        <f>+INDEX(REC_PRICE_FCST!$B$4:$AF$22,MATCH(REC_SALES_FCST!$C96,REC_PRICE_FCST!$B$4:$B$22,0),MATCH(REC_SALES_FCST!CN$4,REC_PRICE_FCST!$B$4:$AF$4,0))</f>
        <v>28.767719499999998</v>
      </c>
      <c r="CO96" s="45">
        <f>+INDEX(REC_PRICE_FCST!$B$4:$AF$22,MATCH(REC_SALES_FCST!$C96,REC_PRICE_FCST!$B$4:$B$22,0),MATCH(REC_SALES_FCST!CO$4,REC_PRICE_FCST!$B$4:$AF$4,0))</f>
        <v>28.767719499999998</v>
      </c>
      <c r="CP96" s="45">
        <f>+INDEX(REC_PRICE_FCST!$B$4:$AF$22,MATCH(REC_SALES_FCST!$C96,REC_PRICE_FCST!$B$4:$B$22,0),MATCH(REC_SALES_FCST!CP$4,REC_PRICE_FCST!$B$4:$AF$4,0))</f>
        <v>28.767719499999998</v>
      </c>
      <c r="CQ96" s="45">
        <f>+INDEX(REC_PRICE_FCST!$B$4:$AF$22,MATCH(REC_SALES_FCST!$C96,REC_PRICE_FCST!$B$4:$B$22,0),MATCH(REC_SALES_FCST!CQ$4,REC_PRICE_FCST!$B$4:$AF$4,0))</f>
        <v>28.767719499999998</v>
      </c>
      <c r="CR96" s="45">
        <f>+INDEX(REC_PRICE_FCST!$B$4:$AF$22,MATCH(REC_SALES_FCST!$C96,REC_PRICE_FCST!$B$4:$B$22,0),MATCH(REC_SALES_FCST!CR$4,REC_PRICE_FCST!$B$4:$AF$4,0))</f>
        <v>28.767719499999998</v>
      </c>
      <c r="CS96" s="45">
        <f>+INDEX(REC_PRICE_FCST!$B$4:$AF$22,MATCH(REC_SALES_FCST!$C96,REC_PRICE_FCST!$B$4:$B$22,0),MATCH(REC_SALES_FCST!CS$4,REC_PRICE_FCST!$B$4:$AF$4,0))</f>
        <v>28.767719499999998</v>
      </c>
      <c r="CT96" s="45">
        <f>+INDEX(REC_PRICE_FCST!$B$4:$AF$22,MATCH(REC_SALES_FCST!$C96,REC_PRICE_FCST!$B$4:$B$22,0),MATCH(REC_SALES_FCST!CT$4,REC_PRICE_FCST!$B$4:$AF$4,0))</f>
        <v>28.767719499999998</v>
      </c>
      <c r="CU96" s="45">
        <f>+INDEX(REC_PRICE_FCST!$B$4:$AF$22,MATCH(REC_SALES_FCST!$C96,REC_PRICE_FCST!$B$4:$B$22,0),MATCH(REC_SALES_FCST!CU$4,REC_PRICE_FCST!$B$4:$AF$4,0))</f>
        <v>28.767719499999998</v>
      </c>
      <c r="CV96" s="45">
        <f>+INDEX(REC_PRICE_FCST!$B$4:$AF$22,MATCH(REC_SALES_FCST!$C96,REC_PRICE_FCST!$B$4:$B$22,0),MATCH(REC_SALES_FCST!CV$4,REC_PRICE_FCST!$B$4:$AF$4,0))</f>
        <v>29.702001084999996</v>
      </c>
      <c r="CW96" s="45">
        <f>+INDEX(REC_PRICE_FCST!$B$4:$AF$22,MATCH(REC_SALES_FCST!$C96,REC_PRICE_FCST!$B$4:$B$22,0),MATCH(REC_SALES_FCST!CW$4,REC_PRICE_FCST!$B$4:$AF$4,0))</f>
        <v>29.702001084999996</v>
      </c>
      <c r="CX96" s="45">
        <f>+INDEX(REC_PRICE_FCST!$B$4:$AF$22,MATCH(REC_SALES_FCST!$C96,REC_PRICE_FCST!$B$4:$B$22,0),MATCH(REC_SALES_FCST!CX$4,REC_PRICE_FCST!$B$4:$AF$4,0))</f>
        <v>29.702001084999996</v>
      </c>
      <c r="CY96" s="45">
        <f>+INDEX(REC_PRICE_FCST!$B$4:$AF$22,MATCH(REC_SALES_FCST!$C96,REC_PRICE_FCST!$B$4:$B$22,0),MATCH(REC_SALES_FCST!CY$4,REC_PRICE_FCST!$B$4:$AF$4,0))</f>
        <v>29.702001084999996</v>
      </c>
      <c r="CZ96" s="45">
        <f>+INDEX(REC_PRICE_FCST!$B$4:$AF$22,MATCH(REC_SALES_FCST!$C96,REC_PRICE_FCST!$B$4:$B$22,0),MATCH(REC_SALES_FCST!CZ$4,REC_PRICE_FCST!$B$4:$AF$4,0))</f>
        <v>29.702001084999996</v>
      </c>
      <c r="DA96" s="45">
        <f>+INDEX(REC_PRICE_FCST!$B$4:$AF$22,MATCH(REC_SALES_FCST!$C96,REC_PRICE_FCST!$B$4:$B$22,0),MATCH(REC_SALES_FCST!DA$4,REC_PRICE_FCST!$B$4:$AF$4,0))</f>
        <v>29.702001084999996</v>
      </c>
      <c r="DB96" s="45">
        <f>+INDEX(REC_PRICE_FCST!$B$4:$AF$22,MATCH(REC_SALES_FCST!$C96,REC_PRICE_FCST!$B$4:$B$22,0),MATCH(REC_SALES_FCST!DB$4,REC_PRICE_FCST!$B$4:$AF$4,0))</f>
        <v>29.702001084999996</v>
      </c>
      <c r="DC96" s="45">
        <f>+INDEX(REC_PRICE_FCST!$B$4:$AF$22,MATCH(REC_SALES_FCST!$C96,REC_PRICE_FCST!$B$4:$B$22,0),MATCH(REC_SALES_FCST!DC$4,REC_PRICE_FCST!$B$4:$AF$4,0))</f>
        <v>29.702001084999996</v>
      </c>
      <c r="DD96" s="45">
        <f>+INDEX(REC_PRICE_FCST!$B$4:$AF$22,MATCH(REC_SALES_FCST!$C96,REC_PRICE_FCST!$B$4:$B$22,0),MATCH(REC_SALES_FCST!DD$4,REC_PRICE_FCST!$B$4:$AF$4,0))</f>
        <v>29.702001084999996</v>
      </c>
      <c r="DE96" s="45">
        <f>+INDEX(REC_PRICE_FCST!$B$4:$AF$22,MATCH(REC_SALES_FCST!$C96,REC_PRICE_FCST!$B$4:$B$22,0),MATCH(REC_SALES_FCST!DE$4,REC_PRICE_FCST!$B$4:$AF$4,0))</f>
        <v>29.702001084999996</v>
      </c>
      <c r="DF96" s="45">
        <f>+INDEX(REC_PRICE_FCST!$B$4:$AF$22,MATCH(REC_SALES_FCST!$C96,REC_PRICE_FCST!$B$4:$B$22,0),MATCH(REC_SALES_FCST!DF$4,REC_PRICE_FCST!$B$4:$AF$4,0))</f>
        <v>29.702001084999996</v>
      </c>
      <c r="DG96" s="45">
        <f>+INDEX(REC_PRICE_FCST!$B$4:$AF$22,MATCH(REC_SALES_FCST!$C96,REC_PRICE_FCST!$B$4:$B$22,0),MATCH(REC_SALES_FCST!DG$4,REC_PRICE_FCST!$B$4:$AF$4,0))</f>
        <v>29.702001084999996</v>
      </c>
      <c r="DH96" s="45">
        <f>+INDEX(REC_PRICE_FCST!$B$4:$AF$22,MATCH(REC_SALES_FCST!$C96,REC_PRICE_FCST!$B$4:$B$22,0),MATCH(REC_SALES_FCST!DH$4,REC_PRICE_FCST!$B$4:$AF$4,0))</f>
        <v>30.66431111755</v>
      </c>
      <c r="DI96" s="45">
        <f>+INDEX(REC_PRICE_FCST!$B$4:$AF$22,MATCH(REC_SALES_FCST!$C96,REC_PRICE_FCST!$B$4:$B$22,0),MATCH(REC_SALES_FCST!DI$4,REC_PRICE_FCST!$B$4:$AF$4,0))</f>
        <v>30.66431111755</v>
      </c>
      <c r="DJ96" s="45">
        <f>+INDEX(REC_PRICE_FCST!$B$4:$AF$22,MATCH(REC_SALES_FCST!$C96,REC_PRICE_FCST!$B$4:$B$22,0),MATCH(REC_SALES_FCST!DJ$4,REC_PRICE_FCST!$B$4:$AF$4,0))</f>
        <v>30.66431111755</v>
      </c>
      <c r="DK96" s="45">
        <f>+INDEX(REC_PRICE_FCST!$B$4:$AF$22,MATCH(REC_SALES_FCST!$C96,REC_PRICE_FCST!$B$4:$B$22,0),MATCH(REC_SALES_FCST!DK$4,REC_PRICE_FCST!$B$4:$AF$4,0))</f>
        <v>30.66431111755</v>
      </c>
      <c r="DL96" s="45">
        <f>+INDEX(REC_PRICE_FCST!$B$4:$AF$22,MATCH(REC_SALES_FCST!$C96,REC_PRICE_FCST!$B$4:$B$22,0),MATCH(REC_SALES_FCST!DL$4,REC_PRICE_FCST!$B$4:$AF$4,0))</f>
        <v>30.66431111755</v>
      </c>
      <c r="DM96" s="45">
        <f>+INDEX(REC_PRICE_FCST!$B$4:$AF$22,MATCH(REC_SALES_FCST!$C96,REC_PRICE_FCST!$B$4:$B$22,0),MATCH(REC_SALES_FCST!DM$4,REC_PRICE_FCST!$B$4:$AF$4,0))</f>
        <v>30.66431111755</v>
      </c>
      <c r="DN96" s="45">
        <f>+INDEX(REC_PRICE_FCST!$B$4:$AF$22,MATCH(REC_SALES_FCST!$C96,REC_PRICE_FCST!$B$4:$B$22,0),MATCH(REC_SALES_FCST!DN$4,REC_PRICE_FCST!$B$4:$AF$4,0))</f>
        <v>30.66431111755</v>
      </c>
      <c r="DO96" s="45">
        <f>+INDEX(REC_PRICE_FCST!$B$4:$AF$22,MATCH(REC_SALES_FCST!$C96,REC_PRICE_FCST!$B$4:$B$22,0),MATCH(REC_SALES_FCST!DO$4,REC_PRICE_FCST!$B$4:$AF$4,0))</f>
        <v>30.66431111755</v>
      </c>
      <c r="DP96" s="45">
        <f>+INDEX(REC_PRICE_FCST!$B$4:$AF$22,MATCH(REC_SALES_FCST!$C96,REC_PRICE_FCST!$B$4:$B$22,0),MATCH(REC_SALES_FCST!DP$4,REC_PRICE_FCST!$B$4:$AF$4,0))</f>
        <v>30.66431111755</v>
      </c>
      <c r="DQ96" s="45">
        <f>+INDEX(REC_PRICE_FCST!$B$4:$AF$22,MATCH(REC_SALES_FCST!$C96,REC_PRICE_FCST!$B$4:$B$22,0),MATCH(REC_SALES_FCST!DQ$4,REC_PRICE_FCST!$B$4:$AF$4,0))</f>
        <v>30.66431111755</v>
      </c>
      <c r="DR96" s="45">
        <f>+INDEX(REC_PRICE_FCST!$B$4:$AF$22,MATCH(REC_SALES_FCST!$C96,REC_PRICE_FCST!$B$4:$B$22,0),MATCH(REC_SALES_FCST!DR$4,REC_PRICE_FCST!$B$4:$AF$4,0))</f>
        <v>30.66431111755</v>
      </c>
      <c r="DS96" s="45">
        <f>+INDEX(REC_PRICE_FCST!$B$4:$AF$22,MATCH(REC_SALES_FCST!$C96,REC_PRICE_FCST!$B$4:$B$22,0),MATCH(REC_SALES_FCST!DS$4,REC_PRICE_FCST!$B$4:$AF$4,0))</f>
        <v>30.66431111755</v>
      </c>
      <c r="DT96" s="45">
        <f>+INDEX(REC_PRICE_FCST!$B$4:$AF$22,MATCH(REC_SALES_FCST!$C96,REC_PRICE_FCST!$B$4:$B$22,0),MATCH(REC_SALES_FCST!DT$4,REC_PRICE_FCST!$B$4:$AF$4,0))</f>
        <v>31.655490451076499</v>
      </c>
      <c r="DU96" s="45">
        <f>+INDEX(REC_PRICE_FCST!$B$4:$AF$22,MATCH(REC_SALES_FCST!$C96,REC_PRICE_FCST!$B$4:$B$22,0),MATCH(REC_SALES_FCST!DU$4,REC_PRICE_FCST!$B$4:$AF$4,0))</f>
        <v>31.655490451076499</v>
      </c>
      <c r="DV96" s="45">
        <f>+INDEX(REC_PRICE_FCST!$B$4:$AF$22,MATCH(REC_SALES_FCST!$C96,REC_PRICE_FCST!$B$4:$B$22,0),MATCH(REC_SALES_FCST!DV$4,REC_PRICE_FCST!$B$4:$AF$4,0))</f>
        <v>31.655490451076499</v>
      </c>
      <c r="DW96" s="45">
        <f>+INDEX(REC_PRICE_FCST!$B$4:$AF$22,MATCH(REC_SALES_FCST!$C96,REC_PRICE_FCST!$B$4:$B$22,0),MATCH(REC_SALES_FCST!DW$4,REC_PRICE_FCST!$B$4:$AF$4,0))</f>
        <v>31.655490451076499</v>
      </c>
      <c r="DX96" s="45">
        <f>+INDEX(REC_PRICE_FCST!$B$4:$AF$22,MATCH(REC_SALES_FCST!$C96,REC_PRICE_FCST!$B$4:$B$22,0),MATCH(REC_SALES_FCST!DX$4,REC_PRICE_FCST!$B$4:$AF$4,0))</f>
        <v>31.655490451076499</v>
      </c>
      <c r="DY96" s="45">
        <f>+INDEX(REC_PRICE_FCST!$B$4:$AF$22,MATCH(REC_SALES_FCST!$C96,REC_PRICE_FCST!$B$4:$B$22,0),MATCH(REC_SALES_FCST!DY$4,REC_PRICE_FCST!$B$4:$AF$4,0))</f>
        <v>31.655490451076499</v>
      </c>
      <c r="DZ96" s="45">
        <f>+INDEX(REC_PRICE_FCST!$B$4:$AF$22,MATCH(REC_SALES_FCST!$C96,REC_PRICE_FCST!$B$4:$B$22,0),MATCH(REC_SALES_FCST!DZ$4,REC_PRICE_FCST!$B$4:$AF$4,0))</f>
        <v>31.655490451076499</v>
      </c>
      <c r="EA96" s="45">
        <f>+INDEX(REC_PRICE_FCST!$B$4:$AF$22,MATCH(REC_SALES_FCST!$C96,REC_PRICE_FCST!$B$4:$B$22,0),MATCH(REC_SALES_FCST!EA$4,REC_PRICE_FCST!$B$4:$AF$4,0))</f>
        <v>31.655490451076499</v>
      </c>
      <c r="EB96" s="45">
        <f>+INDEX(REC_PRICE_FCST!$B$4:$AF$22,MATCH(REC_SALES_FCST!$C96,REC_PRICE_FCST!$B$4:$B$22,0),MATCH(REC_SALES_FCST!EB$4,REC_PRICE_FCST!$B$4:$AF$4,0))</f>
        <v>31.655490451076499</v>
      </c>
      <c r="EC96" s="45">
        <f>+INDEX(REC_PRICE_FCST!$B$4:$AF$22,MATCH(REC_SALES_FCST!$C96,REC_PRICE_FCST!$B$4:$B$22,0),MATCH(REC_SALES_FCST!EC$4,REC_PRICE_FCST!$B$4:$AF$4,0))</f>
        <v>31.655490451076499</v>
      </c>
      <c r="ED96" s="45">
        <f>+INDEX(REC_PRICE_FCST!$B$4:$AF$22,MATCH(REC_SALES_FCST!$C96,REC_PRICE_FCST!$B$4:$B$22,0),MATCH(REC_SALES_FCST!ED$4,REC_PRICE_FCST!$B$4:$AF$4,0))</f>
        <v>31.655490451076499</v>
      </c>
      <c r="EE96" s="45">
        <f>+INDEX(REC_PRICE_FCST!$B$4:$AF$22,MATCH(REC_SALES_FCST!$C96,REC_PRICE_FCST!$B$4:$B$22,0),MATCH(REC_SALES_FCST!EE$4,REC_PRICE_FCST!$B$4:$AF$4,0))</f>
        <v>31.655490451076499</v>
      </c>
      <c r="EF96" s="45">
        <f>+INDEX(REC_PRICE_FCST!$B$4:$AF$22,MATCH(REC_SALES_FCST!$C96,REC_PRICE_FCST!$B$4:$B$22,0),MATCH(REC_SALES_FCST!EF$4,REC_PRICE_FCST!$B$4:$AF$4,0))</f>
        <v>32.676405164608795</v>
      </c>
      <c r="EG96" s="45">
        <f>+INDEX(REC_PRICE_FCST!$B$4:$AF$22,MATCH(REC_SALES_FCST!$C96,REC_PRICE_FCST!$B$4:$B$22,0),MATCH(REC_SALES_FCST!EG$4,REC_PRICE_FCST!$B$4:$AF$4,0))</f>
        <v>32.676405164608795</v>
      </c>
      <c r="EH96" s="45">
        <f>+INDEX(REC_PRICE_FCST!$B$4:$AF$22,MATCH(REC_SALES_FCST!$C96,REC_PRICE_FCST!$B$4:$B$22,0),MATCH(REC_SALES_FCST!EH$4,REC_PRICE_FCST!$B$4:$AF$4,0))</f>
        <v>32.676405164608795</v>
      </c>
      <c r="EI96" s="45">
        <f>+INDEX(REC_PRICE_FCST!$B$4:$AF$22,MATCH(REC_SALES_FCST!$C96,REC_PRICE_FCST!$B$4:$B$22,0),MATCH(REC_SALES_FCST!EI$4,REC_PRICE_FCST!$B$4:$AF$4,0))</f>
        <v>32.676405164608795</v>
      </c>
      <c r="EJ96" s="45">
        <f>+INDEX(REC_PRICE_FCST!$B$4:$AF$22,MATCH(REC_SALES_FCST!$C96,REC_PRICE_FCST!$B$4:$B$22,0),MATCH(REC_SALES_FCST!EJ$4,REC_PRICE_FCST!$B$4:$AF$4,0))</f>
        <v>32.676405164608795</v>
      </c>
      <c r="EK96" s="45">
        <f>+INDEX(REC_PRICE_FCST!$B$4:$AF$22,MATCH(REC_SALES_FCST!$C96,REC_PRICE_FCST!$B$4:$B$22,0),MATCH(REC_SALES_FCST!EK$4,REC_PRICE_FCST!$B$4:$AF$4,0))</f>
        <v>32.676405164608795</v>
      </c>
      <c r="EL96" s="45">
        <f>+INDEX(REC_PRICE_FCST!$B$4:$AF$22,MATCH(REC_SALES_FCST!$C96,REC_PRICE_FCST!$B$4:$B$22,0),MATCH(REC_SALES_FCST!EL$4,REC_PRICE_FCST!$B$4:$AF$4,0))</f>
        <v>32.676405164608795</v>
      </c>
      <c r="EM96" s="45">
        <f>+INDEX(REC_PRICE_FCST!$B$4:$AF$22,MATCH(REC_SALES_FCST!$C96,REC_PRICE_FCST!$B$4:$B$22,0),MATCH(REC_SALES_FCST!EM$4,REC_PRICE_FCST!$B$4:$AF$4,0))</f>
        <v>32.676405164608795</v>
      </c>
      <c r="EN96" s="45">
        <f>+INDEX(REC_PRICE_FCST!$B$4:$AF$22,MATCH(REC_SALES_FCST!$C96,REC_PRICE_FCST!$B$4:$B$22,0),MATCH(REC_SALES_FCST!EN$4,REC_PRICE_FCST!$B$4:$AF$4,0))</f>
        <v>32.676405164608795</v>
      </c>
      <c r="EO96" s="45">
        <f>+INDEX(REC_PRICE_FCST!$B$4:$AF$22,MATCH(REC_SALES_FCST!$C96,REC_PRICE_FCST!$B$4:$B$22,0),MATCH(REC_SALES_FCST!EO$4,REC_PRICE_FCST!$B$4:$AF$4,0))</f>
        <v>32.676405164608795</v>
      </c>
      <c r="EP96" s="45">
        <f>+INDEX(REC_PRICE_FCST!$B$4:$AF$22,MATCH(REC_SALES_FCST!$C96,REC_PRICE_FCST!$B$4:$B$22,0),MATCH(REC_SALES_FCST!EP$4,REC_PRICE_FCST!$B$4:$AF$4,0))</f>
        <v>32.676405164608795</v>
      </c>
      <c r="EQ96" s="45">
        <f>+INDEX(REC_PRICE_FCST!$B$4:$AF$22,MATCH(REC_SALES_FCST!$C96,REC_PRICE_FCST!$B$4:$B$22,0),MATCH(REC_SALES_FCST!EQ$4,REC_PRICE_FCST!$B$4:$AF$4,0))</f>
        <v>32.676405164608795</v>
      </c>
      <c r="ER96" s="45">
        <f>+INDEX(REC_PRICE_FCST!$B$4:$AF$22,MATCH(REC_SALES_FCST!$C96,REC_PRICE_FCST!$B$4:$B$22,0),MATCH(REC_SALES_FCST!ER$4,REC_PRICE_FCST!$B$4:$AF$4,0))</f>
        <v>33.727947319547063</v>
      </c>
      <c r="ES96" s="45">
        <f>+INDEX(REC_PRICE_FCST!$B$4:$AF$22,MATCH(REC_SALES_FCST!$C96,REC_PRICE_FCST!$B$4:$B$22,0),MATCH(REC_SALES_FCST!ES$4,REC_PRICE_FCST!$B$4:$AF$4,0))</f>
        <v>33.727947319547063</v>
      </c>
      <c r="ET96" s="45">
        <f>+INDEX(REC_PRICE_FCST!$B$4:$AF$22,MATCH(REC_SALES_FCST!$C96,REC_PRICE_FCST!$B$4:$B$22,0),MATCH(REC_SALES_FCST!ET$4,REC_PRICE_FCST!$B$4:$AF$4,0))</f>
        <v>33.727947319547063</v>
      </c>
      <c r="EU96" s="45">
        <f>+INDEX(REC_PRICE_FCST!$B$4:$AF$22,MATCH(REC_SALES_FCST!$C96,REC_PRICE_FCST!$B$4:$B$22,0),MATCH(REC_SALES_FCST!EU$4,REC_PRICE_FCST!$B$4:$AF$4,0))</f>
        <v>33.727947319547063</v>
      </c>
      <c r="EV96" s="45">
        <f>+INDEX(REC_PRICE_FCST!$B$4:$AF$22,MATCH(REC_SALES_FCST!$C96,REC_PRICE_FCST!$B$4:$B$22,0),MATCH(REC_SALES_FCST!EV$4,REC_PRICE_FCST!$B$4:$AF$4,0))</f>
        <v>33.727947319547063</v>
      </c>
      <c r="EW96" s="45">
        <f>+INDEX(REC_PRICE_FCST!$B$4:$AF$22,MATCH(REC_SALES_FCST!$C96,REC_PRICE_FCST!$B$4:$B$22,0),MATCH(REC_SALES_FCST!EW$4,REC_PRICE_FCST!$B$4:$AF$4,0))</f>
        <v>33.727947319547063</v>
      </c>
      <c r="EX96" s="45">
        <f>+INDEX(REC_PRICE_FCST!$B$4:$AF$22,MATCH(REC_SALES_FCST!$C96,REC_PRICE_FCST!$B$4:$B$22,0),MATCH(REC_SALES_FCST!EX$4,REC_PRICE_FCST!$B$4:$AF$4,0))</f>
        <v>33.727947319547063</v>
      </c>
      <c r="EY96" s="45">
        <f>+INDEX(REC_PRICE_FCST!$B$4:$AF$22,MATCH(REC_SALES_FCST!$C96,REC_PRICE_FCST!$B$4:$B$22,0),MATCH(REC_SALES_FCST!EY$4,REC_PRICE_FCST!$B$4:$AF$4,0))</f>
        <v>33.727947319547063</v>
      </c>
      <c r="EZ96" s="45">
        <f>+INDEX(REC_PRICE_FCST!$B$4:$AF$22,MATCH(REC_SALES_FCST!$C96,REC_PRICE_FCST!$B$4:$B$22,0),MATCH(REC_SALES_FCST!EZ$4,REC_PRICE_FCST!$B$4:$AF$4,0))</f>
        <v>33.727947319547063</v>
      </c>
      <c r="FA96" s="45">
        <f>+INDEX(REC_PRICE_FCST!$B$4:$AF$22,MATCH(REC_SALES_FCST!$C96,REC_PRICE_FCST!$B$4:$B$22,0),MATCH(REC_SALES_FCST!FA$4,REC_PRICE_FCST!$B$4:$AF$4,0))</f>
        <v>33.727947319547063</v>
      </c>
      <c r="FB96" s="45">
        <f>+INDEX(REC_PRICE_FCST!$B$4:$AF$22,MATCH(REC_SALES_FCST!$C96,REC_PRICE_FCST!$B$4:$B$22,0),MATCH(REC_SALES_FCST!FB$4,REC_PRICE_FCST!$B$4:$AF$4,0))</f>
        <v>33.727947319547063</v>
      </c>
      <c r="FC96" s="45">
        <f>+INDEX(REC_PRICE_FCST!$B$4:$AF$22,MATCH(REC_SALES_FCST!$C96,REC_PRICE_FCST!$B$4:$B$22,0),MATCH(REC_SALES_FCST!FC$4,REC_PRICE_FCST!$B$4:$AF$4,0))</f>
        <v>33.727947319547063</v>
      </c>
      <c r="FD96" s="45">
        <f>+INDEX(REC_PRICE_FCST!$B$4:$AF$22,MATCH(REC_SALES_FCST!$C96,REC_PRICE_FCST!$B$4:$B$22,0),MATCH(REC_SALES_FCST!FD$4,REC_PRICE_FCST!$B$4:$AF$4,0))</f>
        <v>34.81103573913348</v>
      </c>
      <c r="FE96" s="45">
        <f>+INDEX(REC_PRICE_FCST!$B$4:$AF$22,MATCH(REC_SALES_FCST!$C96,REC_PRICE_FCST!$B$4:$B$22,0),MATCH(REC_SALES_FCST!FE$4,REC_PRICE_FCST!$B$4:$AF$4,0))</f>
        <v>34.81103573913348</v>
      </c>
      <c r="FF96" s="45">
        <f>+INDEX(REC_PRICE_FCST!$B$4:$AF$22,MATCH(REC_SALES_FCST!$C96,REC_PRICE_FCST!$B$4:$B$22,0),MATCH(REC_SALES_FCST!FF$4,REC_PRICE_FCST!$B$4:$AF$4,0))</f>
        <v>34.81103573913348</v>
      </c>
      <c r="FG96" s="45">
        <f>+INDEX(REC_PRICE_FCST!$B$4:$AF$22,MATCH(REC_SALES_FCST!$C96,REC_PRICE_FCST!$B$4:$B$22,0),MATCH(REC_SALES_FCST!FG$4,REC_PRICE_FCST!$B$4:$AF$4,0))</f>
        <v>34.81103573913348</v>
      </c>
      <c r="FH96" s="45">
        <f>+INDEX(REC_PRICE_FCST!$B$4:$AF$22,MATCH(REC_SALES_FCST!$C96,REC_PRICE_FCST!$B$4:$B$22,0),MATCH(REC_SALES_FCST!FH$4,REC_PRICE_FCST!$B$4:$AF$4,0))</f>
        <v>34.81103573913348</v>
      </c>
      <c r="FI96" s="45">
        <f>+INDEX(REC_PRICE_FCST!$B$4:$AF$22,MATCH(REC_SALES_FCST!$C96,REC_PRICE_FCST!$B$4:$B$22,0),MATCH(REC_SALES_FCST!FI$4,REC_PRICE_FCST!$B$4:$AF$4,0))</f>
        <v>34.81103573913348</v>
      </c>
      <c r="FJ96" s="45">
        <f>+INDEX(REC_PRICE_FCST!$B$4:$AF$22,MATCH(REC_SALES_FCST!$C96,REC_PRICE_FCST!$B$4:$B$22,0),MATCH(REC_SALES_FCST!FJ$4,REC_PRICE_FCST!$B$4:$AF$4,0))</f>
        <v>34.81103573913348</v>
      </c>
      <c r="FK96" s="45">
        <f>+INDEX(REC_PRICE_FCST!$B$4:$AF$22,MATCH(REC_SALES_FCST!$C96,REC_PRICE_FCST!$B$4:$B$22,0),MATCH(REC_SALES_FCST!FK$4,REC_PRICE_FCST!$B$4:$AF$4,0))</f>
        <v>34.81103573913348</v>
      </c>
      <c r="FL96" s="45">
        <f>+INDEX(REC_PRICE_FCST!$B$4:$AF$22,MATCH(REC_SALES_FCST!$C96,REC_PRICE_FCST!$B$4:$B$22,0),MATCH(REC_SALES_FCST!FL$4,REC_PRICE_FCST!$B$4:$AF$4,0))</f>
        <v>34.81103573913348</v>
      </c>
      <c r="FM96" s="45">
        <f>+INDEX(REC_PRICE_FCST!$B$4:$AF$22,MATCH(REC_SALES_FCST!$C96,REC_PRICE_FCST!$B$4:$B$22,0),MATCH(REC_SALES_FCST!FM$4,REC_PRICE_FCST!$B$4:$AF$4,0))</f>
        <v>34.81103573913348</v>
      </c>
      <c r="FN96" s="45">
        <f>+INDEX(REC_PRICE_FCST!$B$4:$AF$22,MATCH(REC_SALES_FCST!$C96,REC_PRICE_FCST!$B$4:$B$22,0),MATCH(REC_SALES_FCST!FN$4,REC_PRICE_FCST!$B$4:$AF$4,0))</f>
        <v>34.81103573913348</v>
      </c>
      <c r="FO96" s="45">
        <f>+INDEX(REC_PRICE_FCST!$B$4:$AF$22,MATCH(REC_SALES_FCST!$C96,REC_PRICE_FCST!$B$4:$B$22,0),MATCH(REC_SALES_FCST!FO$4,REC_PRICE_FCST!$B$4:$AF$4,0))</f>
        <v>34.81103573913348</v>
      </c>
      <c r="FP96" s="45">
        <f>+INDEX(REC_PRICE_FCST!$B$4:$AF$22,MATCH(REC_SALES_FCST!$C96,REC_PRICE_FCST!$B$4:$B$22,0),MATCH(REC_SALES_FCST!FP$4,REC_PRICE_FCST!$B$4:$AF$4,0))</f>
        <v>35.926616811307483</v>
      </c>
      <c r="FQ96" s="45">
        <f>+INDEX(REC_PRICE_FCST!$B$4:$AF$22,MATCH(REC_SALES_FCST!$C96,REC_PRICE_FCST!$B$4:$B$22,0),MATCH(REC_SALES_FCST!FQ$4,REC_PRICE_FCST!$B$4:$AF$4,0))</f>
        <v>35.926616811307483</v>
      </c>
      <c r="FR96" s="45">
        <f>+INDEX(REC_PRICE_FCST!$B$4:$AF$22,MATCH(REC_SALES_FCST!$C96,REC_PRICE_FCST!$B$4:$B$22,0),MATCH(REC_SALES_FCST!FR$4,REC_PRICE_FCST!$B$4:$AF$4,0))</f>
        <v>35.926616811307483</v>
      </c>
      <c r="FS96" s="45">
        <f>+INDEX(REC_PRICE_FCST!$B$4:$AF$22,MATCH(REC_SALES_FCST!$C96,REC_PRICE_FCST!$B$4:$B$22,0),MATCH(REC_SALES_FCST!FS$4,REC_PRICE_FCST!$B$4:$AF$4,0))</f>
        <v>35.926616811307483</v>
      </c>
      <c r="FT96" s="45">
        <f>+INDEX(REC_PRICE_FCST!$B$4:$AF$22,MATCH(REC_SALES_FCST!$C96,REC_PRICE_FCST!$B$4:$B$22,0),MATCH(REC_SALES_FCST!FT$4,REC_PRICE_FCST!$B$4:$AF$4,0))</f>
        <v>35.926616811307483</v>
      </c>
      <c r="FU96" s="45">
        <f>+INDEX(REC_PRICE_FCST!$B$4:$AF$22,MATCH(REC_SALES_FCST!$C96,REC_PRICE_FCST!$B$4:$B$22,0),MATCH(REC_SALES_FCST!FU$4,REC_PRICE_FCST!$B$4:$AF$4,0))</f>
        <v>35.926616811307483</v>
      </c>
      <c r="FV96" s="45">
        <f>+INDEX(REC_PRICE_FCST!$B$4:$AF$22,MATCH(REC_SALES_FCST!$C96,REC_PRICE_FCST!$B$4:$B$22,0),MATCH(REC_SALES_FCST!FV$4,REC_PRICE_FCST!$B$4:$AF$4,0))</f>
        <v>35.926616811307483</v>
      </c>
      <c r="FW96" s="45">
        <f>+INDEX(REC_PRICE_FCST!$B$4:$AF$22,MATCH(REC_SALES_FCST!$C96,REC_PRICE_FCST!$B$4:$B$22,0),MATCH(REC_SALES_FCST!FW$4,REC_PRICE_FCST!$B$4:$AF$4,0))</f>
        <v>35.926616811307483</v>
      </c>
      <c r="FX96" s="45">
        <f>+INDEX(REC_PRICE_FCST!$B$4:$AF$22,MATCH(REC_SALES_FCST!$C96,REC_PRICE_FCST!$B$4:$B$22,0),MATCH(REC_SALES_FCST!FX$4,REC_PRICE_FCST!$B$4:$AF$4,0))</f>
        <v>35.926616811307483</v>
      </c>
      <c r="FY96" s="45">
        <f>+INDEX(REC_PRICE_FCST!$B$4:$AF$22,MATCH(REC_SALES_FCST!$C96,REC_PRICE_FCST!$B$4:$B$22,0),MATCH(REC_SALES_FCST!FY$4,REC_PRICE_FCST!$B$4:$AF$4,0))</f>
        <v>35.926616811307483</v>
      </c>
      <c r="FZ96" s="45">
        <f>+INDEX(REC_PRICE_FCST!$B$4:$AF$22,MATCH(REC_SALES_FCST!$C96,REC_PRICE_FCST!$B$4:$B$22,0),MATCH(REC_SALES_FCST!FZ$4,REC_PRICE_FCST!$B$4:$AF$4,0))</f>
        <v>35.926616811307483</v>
      </c>
      <c r="GA96" s="45">
        <f>+INDEX(REC_PRICE_FCST!$B$4:$AF$22,MATCH(REC_SALES_FCST!$C96,REC_PRICE_FCST!$B$4:$B$22,0),MATCH(REC_SALES_FCST!GA$4,REC_PRICE_FCST!$B$4:$AF$4,0))</f>
        <v>35.926616811307483</v>
      </c>
      <c r="GB96" s="45">
        <f>+INDEX(REC_PRICE_FCST!$B$4:$AF$22,MATCH(REC_SALES_FCST!$C96,REC_PRICE_FCST!$B$4:$B$22,0),MATCH(REC_SALES_FCST!GB$4,REC_PRICE_FCST!$B$4:$AF$4,0))</f>
        <v>37.075665315646702</v>
      </c>
      <c r="GC96" s="45">
        <f>+INDEX(REC_PRICE_FCST!$B$4:$AF$22,MATCH(REC_SALES_FCST!$C96,REC_PRICE_FCST!$B$4:$B$22,0),MATCH(REC_SALES_FCST!GC$4,REC_PRICE_FCST!$B$4:$AF$4,0))</f>
        <v>37.075665315646702</v>
      </c>
      <c r="GD96" s="45">
        <f>+INDEX(REC_PRICE_FCST!$B$4:$AF$22,MATCH(REC_SALES_FCST!$C96,REC_PRICE_FCST!$B$4:$B$22,0),MATCH(REC_SALES_FCST!GD$4,REC_PRICE_FCST!$B$4:$AF$4,0))</f>
        <v>37.075665315646702</v>
      </c>
      <c r="GE96" s="45">
        <f>+INDEX(REC_PRICE_FCST!$B$4:$AF$22,MATCH(REC_SALES_FCST!$C96,REC_PRICE_FCST!$B$4:$B$22,0),MATCH(REC_SALES_FCST!GE$4,REC_PRICE_FCST!$B$4:$AF$4,0))</f>
        <v>37.075665315646702</v>
      </c>
      <c r="GF96" s="45">
        <f>+INDEX(REC_PRICE_FCST!$B$4:$AF$22,MATCH(REC_SALES_FCST!$C96,REC_PRICE_FCST!$B$4:$B$22,0),MATCH(REC_SALES_FCST!GF$4,REC_PRICE_FCST!$B$4:$AF$4,0))</f>
        <v>37.075665315646702</v>
      </c>
      <c r="GG96" s="45">
        <f>+INDEX(REC_PRICE_FCST!$B$4:$AF$22,MATCH(REC_SALES_FCST!$C96,REC_PRICE_FCST!$B$4:$B$22,0),MATCH(REC_SALES_FCST!GG$4,REC_PRICE_FCST!$B$4:$AF$4,0))</f>
        <v>37.075665315646702</v>
      </c>
      <c r="GH96" s="45">
        <f>+INDEX(REC_PRICE_FCST!$B$4:$AF$22,MATCH(REC_SALES_FCST!$C96,REC_PRICE_FCST!$B$4:$B$22,0),MATCH(REC_SALES_FCST!GH$4,REC_PRICE_FCST!$B$4:$AF$4,0))</f>
        <v>37.075665315646702</v>
      </c>
      <c r="GI96" s="45">
        <f>+INDEX(REC_PRICE_FCST!$B$4:$AF$22,MATCH(REC_SALES_FCST!$C96,REC_PRICE_FCST!$B$4:$B$22,0),MATCH(REC_SALES_FCST!GI$4,REC_PRICE_FCST!$B$4:$AF$4,0))</f>
        <v>37.075665315646702</v>
      </c>
      <c r="GJ96" s="45">
        <f>+INDEX(REC_PRICE_FCST!$B$4:$AF$22,MATCH(REC_SALES_FCST!$C96,REC_PRICE_FCST!$B$4:$B$22,0),MATCH(REC_SALES_FCST!GJ$4,REC_PRICE_FCST!$B$4:$AF$4,0))</f>
        <v>37.075665315646702</v>
      </c>
      <c r="GK96" s="45">
        <f>+INDEX(REC_PRICE_FCST!$B$4:$AF$22,MATCH(REC_SALES_FCST!$C96,REC_PRICE_FCST!$B$4:$B$22,0),MATCH(REC_SALES_FCST!GK$4,REC_PRICE_FCST!$B$4:$AF$4,0))</f>
        <v>37.075665315646702</v>
      </c>
      <c r="GL96" s="45">
        <f>+INDEX(REC_PRICE_FCST!$B$4:$AF$22,MATCH(REC_SALES_FCST!$C96,REC_PRICE_FCST!$B$4:$B$22,0),MATCH(REC_SALES_FCST!GL$4,REC_PRICE_FCST!$B$4:$AF$4,0))</f>
        <v>37.075665315646702</v>
      </c>
      <c r="GM96" s="45">
        <f>+INDEX(REC_PRICE_FCST!$B$4:$AF$22,MATCH(REC_SALES_FCST!$C96,REC_PRICE_FCST!$B$4:$B$22,0),MATCH(REC_SALES_FCST!GM$4,REC_PRICE_FCST!$B$4:$AF$4,0))</f>
        <v>37.075665315646702</v>
      </c>
      <c r="GN96" s="45">
        <f>+INDEX(REC_PRICE_FCST!$B$4:$AF$22,MATCH(REC_SALES_FCST!$C96,REC_PRICE_FCST!$B$4:$B$22,0),MATCH(REC_SALES_FCST!GN$4,REC_PRICE_FCST!$B$4:$AF$4,0))</f>
        <v>38.259185275116103</v>
      </c>
      <c r="GO96" s="45">
        <f>+INDEX(REC_PRICE_FCST!$B$4:$AF$22,MATCH(REC_SALES_FCST!$C96,REC_PRICE_FCST!$B$4:$B$22,0),MATCH(REC_SALES_FCST!GO$4,REC_PRICE_FCST!$B$4:$AF$4,0))</f>
        <v>38.259185275116103</v>
      </c>
      <c r="GP96" s="45">
        <f>+INDEX(REC_PRICE_FCST!$B$4:$AF$22,MATCH(REC_SALES_FCST!$C96,REC_PRICE_FCST!$B$4:$B$22,0),MATCH(REC_SALES_FCST!GP$4,REC_PRICE_FCST!$B$4:$AF$4,0))</f>
        <v>38.259185275116103</v>
      </c>
      <c r="GQ96" s="45">
        <f>+INDEX(REC_PRICE_FCST!$B$4:$AF$22,MATCH(REC_SALES_FCST!$C96,REC_PRICE_FCST!$B$4:$B$22,0),MATCH(REC_SALES_FCST!GQ$4,REC_PRICE_FCST!$B$4:$AF$4,0))</f>
        <v>38.259185275116103</v>
      </c>
      <c r="GR96" s="45">
        <f>+INDEX(REC_PRICE_FCST!$B$4:$AF$22,MATCH(REC_SALES_FCST!$C96,REC_PRICE_FCST!$B$4:$B$22,0),MATCH(REC_SALES_FCST!GR$4,REC_PRICE_FCST!$B$4:$AF$4,0))</f>
        <v>38.259185275116103</v>
      </c>
      <c r="GS96" s="45">
        <f>+INDEX(REC_PRICE_FCST!$B$4:$AF$22,MATCH(REC_SALES_FCST!$C96,REC_PRICE_FCST!$B$4:$B$22,0),MATCH(REC_SALES_FCST!GS$4,REC_PRICE_FCST!$B$4:$AF$4,0))</f>
        <v>38.259185275116103</v>
      </c>
      <c r="GT96" s="45">
        <f>+INDEX(REC_PRICE_FCST!$B$4:$AF$22,MATCH(REC_SALES_FCST!$C96,REC_PRICE_FCST!$B$4:$B$22,0),MATCH(REC_SALES_FCST!GT$4,REC_PRICE_FCST!$B$4:$AF$4,0))</f>
        <v>38.259185275116103</v>
      </c>
      <c r="GU96" s="45">
        <f>+INDEX(REC_PRICE_FCST!$B$4:$AF$22,MATCH(REC_SALES_FCST!$C96,REC_PRICE_FCST!$B$4:$B$22,0),MATCH(REC_SALES_FCST!GU$4,REC_PRICE_FCST!$B$4:$AF$4,0))</f>
        <v>38.259185275116103</v>
      </c>
      <c r="GV96" s="45">
        <f>+INDEX(REC_PRICE_FCST!$B$4:$AF$22,MATCH(REC_SALES_FCST!$C96,REC_PRICE_FCST!$B$4:$B$22,0),MATCH(REC_SALES_FCST!GV$4,REC_PRICE_FCST!$B$4:$AF$4,0))</f>
        <v>38.259185275116103</v>
      </c>
      <c r="GW96" s="45">
        <f>+INDEX(REC_PRICE_FCST!$B$4:$AF$22,MATCH(REC_SALES_FCST!$C96,REC_PRICE_FCST!$B$4:$B$22,0),MATCH(REC_SALES_FCST!GW$4,REC_PRICE_FCST!$B$4:$AF$4,0))</f>
        <v>38.259185275116103</v>
      </c>
      <c r="GX96" s="45">
        <f>+INDEX(REC_PRICE_FCST!$B$4:$AF$22,MATCH(REC_SALES_FCST!$C96,REC_PRICE_FCST!$B$4:$B$22,0),MATCH(REC_SALES_FCST!GX$4,REC_PRICE_FCST!$B$4:$AF$4,0))</f>
        <v>38.259185275116103</v>
      </c>
      <c r="GY96" s="45">
        <f>+INDEX(REC_PRICE_FCST!$B$4:$AF$22,MATCH(REC_SALES_FCST!$C96,REC_PRICE_FCST!$B$4:$B$22,0),MATCH(REC_SALES_FCST!GY$4,REC_PRICE_FCST!$B$4:$AF$4,0))</f>
        <v>38.259185275116103</v>
      </c>
      <c r="GZ96" s="45">
        <f>+INDEX(REC_PRICE_FCST!$B$4:$AF$22,MATCH(REC_SALES_FCST!$C96,REC_PRICE_FCST!$B$4:$B$22,0),MATCH(REC_SALES_FCST!GZ$4,REC_PRICE_FCST!$B$4:$AF$4,0))</f>
        <v>39.478210833369587</v>
      </c>
      <c r="HA96" s="45">
        <f>+INDEX(REC_PRICE_FCST!$B$4:$AF$22,MATCH(REC_SALES_FCST!$C96,REC_PRICE_FCST!$B$4:$B$22,0),MATCH(REC_SALES_FCST!HA$4,REC_PRICE_FCST!$B$4:$AF$4,0))</f>
        <v>39.478210833369587</v>
      </c>
      <c r="HB96" s="45">
        <f>+INDEX(REC_PRICE_FCST!$B$4:$AF$22,MATCH(REC_SALES_FCST!$C96,REC_PRICE_FCST!$B$4:$B$22,0),MATCH(REC_SALES_FCST!HB$4,REC_PRICE_FCST!$B$4:$AF$4,0))</f>
        <v>39.478210833369587</v>
      </c>
      <c r="HC96" s="45">
        <f>+INDEX(REC_PRICE_FCST!$B$4:$AF$22,MATCH(REC_SALES_FCST!$C96,REC_PRICE_FCST!$B$4:$B$22,0),MATCH(REC_SALES_FCST!HC$4,REC_PRICE_FCST!$B$4:$AF$4,0))</f>
        <v>39.478210833369587</v>
      </c>
      <c r="HD96" s="45">
        <f>+INDEX(REC_PRICE_FCST!$B$4:$AF$22,MATCH(REC_SALES_FCST!$C96,REC_PRICE_FCST!$B$4:$B$22,0),MATCH(REC_SALES_FCST!HD$4,REC_PRICE_FCST!$B$4:$AF$4,0))</f>
        <v>39.478210833369587</v>
      </c>
      <c r="HE96" s="45">
        <f>+INDEX(REC_PRICE_FCST!$B$4:$AF$22,MATCH(REC_SALES_FCST!$C96,REC_PRICE_FCST!$B$4:$B$22,0),MATCH(REC_SALES_FCST!HE$4,REC_PRICE_FCST!$B$4:$AF$4,0))</f>
        <v>39.478210833369587</v>
      </c>
      <c r="HF96" s="45">
        <f>+INDEX(REC_PRICE_FCST!$B$4:$AF$22,MATCH(REC_SALES_FCST!$C96,REC_PRICE_FCST!$B$4:$B$22,0),MATCH(REC_SALES_FCST!HF$4,REC_PRICE_FCST!$B$4:$AF$4,0))</f>
        <v>39.478210833369587</v>
      </c>
      <c r="HG96" s="45">
        <f>+INDEX(REC_PRICE_FCST!$B$4:$AF$22,MATCH(REC_SALES_FCST!$C96,REC_PRICE_FCST!$B$4:$B$22,0),MATCH(REC_SALES_FCST!HG$4,REC_PRICE_FCST!$B$4:$AF$4,0))</f>
        <v>39.478210833369587</v>
      </c>
      <c r="HH96" s="45">
        <f>+INDEX(REC_PRICE_FCST!$B$4:$AF$22,MATCH(REC_SALES_FCST!$C96,REC_PRICE_FCST!$B$4:$B$22,0),MATCH(REC_SALES_FCST!HH$4,REC_PRICE_FCST!$B$4:$AF$4,0))</f>
        <v>39.478210833369587</v>
      </c>
      <c r="HI96" s="45">
        <f>+INDEX(REC_PRICE_FCST!$B$4:$AF$22,MATCH(REC_SALES_FCST!$C96,REC_PRICE_FCST!$B$4:$B$22,0),MATCH(REC_SALES_FCST!HI$4,REC_PRICE_FCST!$B$4:$AF$4,0))</f>
        <v>39.478210833369587</v>
      </c>
      <c r="HJ96" s="45">
        <f>+INDEX(REC_PRICE_FCST!$B$4:$AF$22,MATCH(REC_SALES_FCST!$C96,REC_PRICE_FCST!$B$4:$B$22,0),MATCH(REC_SALES_FCST!HJ$4,REC_PRICE_FCST!$B$4:$AF$4,0))</f>
        <v>39.478210833369587</v>
      </c>
      <c r="HK96" s="45">
        <f>+INDEX(REC_PRICE_FCST!$B$4:$AF$22,MATCH(REC_SALES_FCST!$C96,REC_PRICE_FCST!$B$4:$B$22,0),MATCH(REC_SALES_FCST!HK$4,REC_PRICE_FCST!$B$4:$AF$4,0))</f>
        <v>39.478210833369587</v>
      </c>
      <c r="HL96" s="45">
        <f>+INDEX(REC_PRICE_FCST!$B$4:$AF$22,MATCH(REC_SALES_FCST!$C96,REC_PRICE_FCST!$B$4:$B$22,0),MATCH(REC_SALES_FCST!HL$4,REC_PRICE_FCST!$B$4:$AF$4,0))</f>
        <v>40.733807158370681</v>
      </c>
      <c r="HM96" s="45">
        <f>+INDEX(REC_PRICE_FCST!$B$4:$AF$22,MATCH(REC_SALES_FCST!$C96,REC_PRICE_FCST!$B$4:$B$22,0),MATCH(REC_SALES_FCST!HM$4,REC_PRICE_FCST!$B$4:$AF$4,0))</f>
        <v>40.733807158370681</v>
      </c>
      <c r="HN96" s="45">
        <f>+INDEX(REC_PRICE_FCST!$B$4:$AF$22,MATCH(REC_SALES_FCST!$C96,REC_PRICE_FCST!$B$4:$B$22,0),MATCH(REC_SALES_FCST!HN$4,REC_PRICE_FCST!$B$4:$AF$4,0))</f>
        <v>40.733807158370681</v>
      </c>
      <c r="HO96" s="45">
        <f>+INDEX(REC_PRICE_FCST!$B$4:$AF$22,MATCH(REC_SALES_FCST!$C96,REC_PRICE_FCST!$B$4:$B$22,0),MATCH(REC_SALES_FCST!HO$4,REC_PRICE_FCST!$B$4:$AF$4,0))</f>
        <v>40.733807158370681</v>
      </c>
      <c r="HP96" s="45">
        <f>+INDEX(REC_PRICE_FCST!$B$4:$AF$22,MATCH(REC_SALES_FCST!$C96,REC_PRICE_FCST!$B$4:$B$22,0),MATCH(REC_SALES_FCST!HP$4,REC_PRICE_FCST!$B$4:$AF$4,0))</f>
        <v>40.733807158370681</v>
      </c>
      <c r="HQ96" s="45">
        <f>+INDEX(REC_PRICE_FCST!$B$4:$AF$22,MATCH(REC_SALES_FCST!$C96,REC_PRICE_FCST!$B$4:$B$22,0),MATCH(REC_SALES_FCST!HQ$4,REC_PRICE_FCST!$B$4:$AF$4,0))</f>
        <v>40.733807158370681</v>
      </c>
      <c r="HR96" s="45">
        <f>+INDEX(REC_PRICE_FCST!$B$4:$AF$22,MATCH(REC_SALES_FCST!$C96,REC_PRICE_FCST!$B$4:$B$22,0),MATCH(REC_SALES_FCST!HR$4,REC_PRICE_FCST!$B$4:$AF$4,0))</f>
        <v>40.733807158370681</v>
      </c>
      <c r="HS96" s="45">
        <f>+INDEX(REC_PRICE_FCST!$B$4:$AF$22,MATCH(REC_SALES_FCST!$C96,REC_PRICE_FCST!$B$4:$B$22,0),MATCH(REC_SALES_FCST!HS$4,REC_PRICE_FCST!$B$4:$AF$4,0))</f>
        <v>40.733807158370681</v>
      </c>
      <c r="HT96" s="45">
        <f>+INDEX(REC_PRICE_FCST!$B$4:$AF$22,MATCH(REC_SALES_FCST!$C96,REC_PRICE_FCST!$B$4:$B$22,0),MATCH(REC_SALES_FCST!HT$4,REC_PRICE_FCST!$B$4:$AF$4,0))</f>
        <v>40.733807158370681</v>
      </c>
      <c r="HU96" s="45">
        <f>+INDEX(REC_PRICE_FCST!$B$4:$AF$22,MATCH(REC_SALES_FCST!$C96,REC_PRICE_FCST!$B$4:$B$22,0),MATCH(REC_SALES_FCST!HU$4,REC_PRICE_FCST!$B$4:$AF$4,0))</f>
        <v>40.733807158370681</v>
      </c>
      <c r="HV96" s="45">
        <f>+INDEX(REC_PRICE_FCST!$B$4:$AF$22,MATCH(REC_SALES_FCST!$C96,REC_PRICE_FCST!$B$4:$B$22,0),MATCH(REC_SALES_FCST!HV$4,REC_PRICE_FCST!$B$4:$AF$4,0))</f>
        <v>40.733807158370681</v>
      </c>
      <c r="HW96" s="45">
        <f>+INDEX(REC_PRICE_FCST!$B$4:$AF$22,MATCH(REC_SALES_FCST!$C96,REC_PRICE_FCST!$B$4:$B$22,0),MATCH(REC_SALES_FCST!HW$4,REC_PRICE_FCST!$B$4:$AF$4,0))</f>
        <v>40.733807158370681</v>
      </c>
      <c r="HX96" s="45">
        <f>+INDEX(REC_PRICE_FCST!$B$4:$AF$22,MATCH(REC_SALES_FCST!$C96,REC_PRICE_FCST!$B$4:$B$22,0),MATCH(REC_SALES_FCST!HX$4,REC_PRICE_FCST!$B$4:$AF$4,0))</f>
        <v>42.027071373121807</v>
      </c>
      <c r="HY96" s="45">
        <f>+INDEX(REC_PRICE_FCST!$B$4:$AF$22,MATCH(REC_SALES_FCST!$C96,REC_PRICE_FCST!$B$4:$B$22,0),MATCH(REC_SALES_FCST!HY$4,REC_PRICE_FCST!$B$4:$AF$4,0))</f>
        <v>42.027071373121807</v>
      </c>
      <c r="HZ96" s="45">
        <f>+INDEX(REC_PRICE_FCST!$B$4:$AF$22,MATCH(REC_SALES_FCST!$C96,REC_PRICE_FCST!$B$4:$B$22,0),MATCH(REC_SALES_FCST!HZ$4,REC_PRICE_FCST!$B$4:$AF$4,0))</f>
        <v>42.027071373121807</v>
      </c>
      <c r="IA96" s="45">
        <f>+INDEX(REC_PRICE_FCST!$B$4:$AF$22,MATCH(REC_SALES_FCST!$C96,REC_PRICE_FCST!$B$4:$B$22,0),MATCH(REC_SALES_FCST!IA$4,REC_PRICE_FCST!$B$4:$AF$4,0))</f>
        <v>42.027071373121807</v>
      </c>
      <c r="IB96" s="45">
        <f>+INDEX(REC_PRICE_FCST!$B$4:$AF$22,MATCH(REC_SALES_FCST!$C96,REC_PRICE_FCST!$B$4:$B$22,0),MATCH(REC_SALES_FCST!IB$4,REC_PRICE_FCST!$B$4:$AF$4,0))</f>
        <v>42.027071373121807</v>
      </c>
      <c r="IC96" s="45">
        <f>+INDEX(REC_PRICE_FCST!$B$4:$AF$22,MATCH(REC_SALES_FCST!$C96,REC_PRICE_FCST!$B$4:$B$22,0),MATCH(REC_SALES_FCST!IC$4,REC_PRICE_FCST!$B$4:$AF$4,0))</f>
        <v>42.027071373121807</v>
      </c>
      <c r="ID96" s="45">
        <f>+INDEX(REC_PRICE_FCST!$B$4:$AF$22,MATCH(REC_SALES_FCST!$C96,REC_PRICE_FCST!$B$4:$B$22,0),MATCH(REC_SALES_FCST!ID$4,REC_PRICE_FCST!$B$4:$AF$4,0))</f>
        <v>42.027071373121807</v>
      </c>
      <c r="IE96" s="45">
        <f>+INDEX(REC_PRICE_FCST!$B$4:$AF$22,MATCH(REC_SALES_FCST!$C96,REC_PRICE_FCST!$B$4:$B$22,0),MATCH(REC_SALES_FCST!IE$4,REC_PRICE_FCST!$B$4:$AF$4,0))</f>
        <v>42.027071373121807</v>
      </c>
      <c r="IF96" s="45">
        <f>+INDEX(REC_PRICE_FCST!$B$4:$AF$22,MATCH(REC_SALES_FCST!$C96,REC_PRICE_FCST!$B$4:$B$22,0),MATCH(REC_SALES_FCST!IF$4,REC_PRICE_FCST!$B$4:$AF$4,0))</f>
        <v>42.027071373121807</v>
      </c>
      <c r="IG96" s="45">
        <f>+INDEX(REC_PRICE_FCST!$B$4:$AF$22,MATCH(REC_SALES_FCST!$C96,REC_PRICE_FCST!$B$4:$B$22,0),MATCH(REC_SALES_FCST!IG$4,REC_PRICE_FCST!$B$4:$AF$4,0))</f>
        <v>42.027071373121807</v>
      </c>
      <c r="IH96" s="45">
        <f>+INDEX(REC_PRICE_FCST!$B$4:$AF$22,MATCH(REC_SALES_FCST!$C96,REC_PRICE_FCST!$B$4:$B$22,0),MATCH(REC_SALES_FCST!IH$4,REC_PRICE_FCST!$B$4:$AF$4,0))</f>
        <v>42.027071373121807</v>
      </c>
      <c r="II96" s="45">
        <f>+INDEX(REC_PRICE_FCST!$B$4:$AF$22,MATCH(REC_SALES_FCST!$C96,REC_PRICE_FCST!$B$4:$B$22,0),MATCH(REC_SALES_FCST!II$4,REC_PRICE_FCST!$B$4:$AF$4,0))</f>
        <v>42.027071373121807</v>
      </c>
      <c r="IJ96" s="45">
        <f>+INDEX(REC_PRICE_FCST!$B$4:$AF$22,MATCH(REC_SALES_FCST!$C96,REC_PRICE_FCST!$B$4:$B$22,0),MATCH(REC_SALES_FCST!IJ$4,REC_PRICE_FCST!$B$4:$AF$4,0))</f>
        <v>43.359133514315459</v>
      </c>
      <c r="IK96" s="45">
        <f>+INDEX(REC_PRICE_FCST!$B$4:$AF$22,MATCH(REC_SALES_FCST!$C96,REC_PRICE_FCST!$B$4:$B$22,0),MATCH(REC_SALES_FCST!IK$4,REC_PRICE_FCST!$B$4:$AF$4,0))</f>
        <v>43.359133514315459</v>
      </c>
      <c r="IL96" s="45">
        <f>+INDEX(REC_PRICE_FCST!$B$4:$AF$22,MATCH(REC_SALES_FCST!$C96,REC_PRICE_FCST!$B$4:$B$22,0),MATCH(REC_SALES_FCST!IL$4,REC_PRICE_FCST!$B$4:$AF$4,0))</f>
        <v>43.359133514315459</v>
      </c>
      <c r="IM96" s="45">
        <f>+INDEX(REC_PRICE_FCST!$B$4:$AF$22,MATCH(REC_SALES_FCST!$C96,REC_PRICE_FCST!$B$4:$B$22,0),MATCH(REC_SALES_FCST!IM$4,REC_PRICE_FCST!$B$4:$AF$4,0))</f>
        <v>43.359133514315459</v>
      </c>
      <c r="IN96" s="45">
        <f>+INDEX(REC_PRICE_FCST!$B$4:$AF$22,MATCH(REC_SALES_FCST!$C96,REC_PRICE_FCST!$B$4:$B$22,0),MATCH(REC_SALES_FCST!IN$4,REC_PRICE_FCST!$B$4:$AF$4,0))</f>
        <v>43.359133514315459</v>
      </c>
      <c r="IO96" s="45">
        <f>+INDEX(REC_PRICE_FCST!$B$4:$AF$22,MATCH(REC_SALES_FCST!$C96,REC_PRICE_FCST!$B$4:$B$22,0),MATCH(REC_SALES_FCST!IO$4,REC_PRICE_FCST!$B$4:$AF$4,0))</f>
        <v>43.359133514315459</v>
      </c>
      <c r="IP96" s="45">
        <f>+INDEX(REC_PRICE_FCST!$B$4:$AF$22,MATCH(REC_SALES_FCST!$C96,REC_PRICE_FCST!$B$4:$B$22,0),MATCH(REC_SALES_FCST!IP$4,REC_PRICE_FCST!$B$4:$AF$4,0))</f>
        <v>43.359133514315459</v>
      </c>
      <c r="IQ96" s="45">
        <f>+INDEX(REC_PRICE_FCST!$B$4:$AF$22,MATCH(REC_SALES_FCST!$C96,REC_PRICE_FCST!$B$4:$B$22,0),MATCH(REC_SALES_FCST!IQ$4,REC_PRICE_FCST!$B$4:$AF$4,0))</f>
        <v>43.359133514315459</v>
      </c>
      <c r="IR96" s="45">
        <f>+INDEX(REC_PRICE_FCST!$B$4:$AF$22,MATCH(REC_SALES_FCST!$C96,REC_PRICE_FCST!$B$4:$B$22,0),MATCH(REC_SALES_FCST!IR$4,REC_PRICE_FCST!$B$4:$AF$4,0))</f>
        <v>43.359133514315459</v>
      </c>
      <c r="IS96" s="45">
        <f>+INDEX(REC_PRICE_FCST!$B$4:$AF$22,MATCH(REC_SALES_FCST!$C96,REC_PRICE_FCST!$B$4:$B$22,0),MATCH(REC_SALES_FCST!IS$4,REC_PRICE_FCST!$B$4:$AF$4,0))</f>
        <v>43.359133514315459</v>
      </c>
      <c r="IT96" s="45">
        <f>+INDEX(REC_PRICE_FCST!$B$4:$AF$22,MATCH(REC_SALES_FCST!$C96,REC_PRICE_FCST!$B$4:$B$22,0),MATCH(REC_SALES_FCST!IT$4,REC_PRICE_FCST!$B$4:$AF$4,0))</f>
        <v>43.359133514315459</v>
      </c>
      <c r="IU96" s="45">
        <f>+INDEX(REC_PRICE_FCST!$B$4:$AF$22,MATCH(REC_SALES_FCST!$C96,REC_PRICE_FCST!$B$4:$B$22,0),MATCH(REC_SALES_FCST!IU$4,REC_PRICE_FCST!$B$4:$AF$4,0))</f>
        <v>43.359133514315459</v>
      </c>
      <c r="IV96" s="45">
        <f>+INDEX(REC_PRICE_FCST!$B$4:$AF$22,MATCH(REC_SALES_FCST!$C96,REC_PRICE_FCST!$B$4:$B$22,0),MATCH(REC_SALES_FCST!IV$4,REC_PRICE_FCST!$B$4:$AF$4,0))</f>
        <v>44.731157519744926</v>
      </c>
      <c r="IW96" s="45">
        <f>+INDEX(REC_PRICE_FCST!$B$4:$AF$22,MATCH(REC_SALES_FCST!$C96,REC_PRICE_FCST!$B$4:$B$22,0),MATCH(REC_SALES_FCST!IW$4,REC_PRICE_FCST!$B$4:$AF$4,0))</f>
        <v>44.731157519744926</v>
      </c>
      <c r="IX96" s="45">
        <f>+INDEX(REC_PRICE_FCST!$B$4:$AF$22,MATCH(REC_SALES_FCST!$C96,REC_PRICE_FCST!$B$4:$B$22,0),MATCH(REC_SALES_FCST!IX$4,REC_PRICE_FCST!$B$4:$AF$4,0))</f>
        <v>44.731157519744926</v>
      </c>
      <c r="IY96" s="45">
        <f>+INDEX(REC_PRICE_FCST!$B$4:$AF$22,MATCH(REC_SALES_FCST!$C96,REC_PRICE_FCST!$B$4:$B$22,0),MATCH(REC_SALES_FCST!IY$4,REC_PRICE_FCST!$B$4:$AF$4,0))</f>
        <v>44.731157519744926</v>
      </c>
      <c r="IZ96" s="45">
        <f>+INDEX(REC_PRICE_FCST!$B$4:$AF$22,MATCH(REC_SALES_FCST!$C96,REC_PRICE_FCST!$B$4:$B$22,0),MATCH(REC_SALES_FCST!IZ$4,REC_PRICE_FCST!$B$4:$AF$4,0))</f>
        <v>44.731157519744926</v>
      </c>
      <c r="JA96" s="45">
        <f>+INDEX(REC_PRICE_FCST!$B$4:$AF$22,MATCH(REC_SALES_FCST!$C96,REC_PRICE_FCST!$B$4:$B$22,0),MATCH(REC_SALES_FCST!JA$4,REC_PRICE_FCST!$B$4:$AF$4,0))</f>
        <v>44.731157519744926</v>
      </c>
      <c r="JB96" s="45">
        <f>+INDEX(REC_PRICE_FCST!$B$4:$AF$22,MATCH(REC_SALES_FCST!$C96,REC_PRICE_FCST!$B$4:$B$22,0),MATCH(REC_SALES_FCST!JB$4,REC_PRICE_FCST!$B$4:$AF$4,0))</f>
        <v>44.731157519744926</v>
      </c>
      <c r="JC96" s="45">
        <f>+INDEX(REC_PRICE_FCST!$B$4:$AF$22,MATCH(REC_SALES_FCST!$C96,REC_PRICE_FCST!$B$4:$B$22,0),MATCH(REC_SALES_FCST!JC$4,REC_PRICE_FCST!$B$4:$AF$4,0))</f>
        <v>44.731157519744926</v>
      </c>
      <c r="JD96" s="45">
        <f>+INDEX(REC_PRICE_FCST!$B$4:$AF$22,MATCH(REC_SALES_FCST!$C96,REC_PRICE_FCST!$B$4:$B$22,0),MATCH(REC_SALES_FCST!JD$4,REC_PRICE_FCST!$B$4:$AF$4,0))</f>
        <v>44.731157519744926</v>
      </c>
      <c r="JE96" s="45">
        <f>+INDEX(REC_PRICE_FCST!$B$4:$AF$22,MATCH(REC_SALES_FCST!$C96,REC_PRICE_FCST!$B$4:$B$22,0),MATCH(REC_SALES_FCST!JE$4,REC_PRICE_FCST!$B$4:$AF$4,0))</f>
        <v>44.731157519744926</v>
      </c>
      <c r="JF96" s="45">
        <f>+INDEX(REC_PRICE_FCST!$B$4:$AF$22,MATCH(REC_SALES_FCST!$C96,REC_PRICE_FCST!$B$4:$B$22,0),MATCH(REC_SALES_FCST!JF$4,REC_PRICE_FCST!$B$4:$AF$4,0))</f>
        <v>44.731157519744926</v>
      </c>
      <c r="JG96" s="45">
        <f>+INDEX(REC_PRICE_FCST!$B$4:$AF$22,MATCH(REC_SALES_FCST!$C96,REC_PRICE_FCST!$B$4:$B$22,0),MATCH(REC_SALES_FCST!JG$4,REC_PRICE_FCST!$B$4:$AF$4,0))</f>
        <v>44.731157519744926</v>
      </c>
      <c r="JH96" s="45">
        <f>+INDEX(REC_PRICE_FCST!$B$4:$AF$22,MATCH(REC_SALES_FCST!$C96,REC_PRICE_FCST!$B$4:$B$22,0),MATCH(REC_SALES_FCST!JH$4,REC_PRICE_FCST!$B$4:$AF$4,0))</f>
        <v>46.144342245337278</v>
      </c>
      <c r="JI96" s="45">
        <f>+INDEX(REC_PRICE_FCST!$B$4:$AF$22,MATCH(REC_SALES_FCST!$C96,REC_PRICE_FCST!$B$4:$B$22,0),MATCH(REC_SALES_FCST!JI$4,REC_PRICE_FCST!$B$4:$AF$4,0))</f>
        <v>46.144342245337278</v>
      </c>
      <c r="JJ96" s="45">
        <f>+INDEX(REC_PRICE_FCST!$B$4:$AF$22,MATCH(REC_SALES_FCST!$C96,REC_PRICE_FCST!$B$4:$B$22,0),MATCH(REC_SALES_FCST!JJ$4,REC_PRICE_FCST!$B$4:$AF$4,0))</f>
        <v>46.144342245337278</v>
      </c>
      <c r="JK96" s="45">
        <f>+INDEX(REC_PRICE_FCST!$B$4:$AF$22,MATCH(REC_SALES_FCST!$C96,REC_PRICE_FCST!$B$4:$B$22,0),MATCH(REC_SALES_FCST!JK$4,REC_PRICE_FCST!$B$4:$AF$4,0))</f>
        <v>46.144342245337278</v>
      </c>
      <c r="JL96" s="45">
        <f>+INDEX(REC_PRICE_FCST!$B$4:$AF$22,MATCH(REC_SALES_FCST!$C96,REC_PRICE_FCST!$B$4:$B$22,0),MATCH(REC_SALES_FCST!JL$4,REC_PRICE_FCST!$B$4:$AF$4,0))</f>
        <v>46.144342245337278</v>
      </c>
      <c r="JM96" s="45">
        <f>+INDEX(REC_PRICE_FCST!$B$4:$AF$22,MATCH(REC_SALES_FCST!$C96,REC_PRICE_FCST!$B$4:$B$22,0),MATCH(REC_SALES_FCST!JM$4,REC_PRICE_FCST!$B$4:$AF$4,0))</f>
        <v>46.144342245337278</v>
      </c>
      <c r="JN96" s="45">
        <f>+INDEX(REC_PRICE_FCST!$B$4:$AF$22,MATCH(REC_SALES_FCST!$C96,REC_PRICE_FCST!$B$4:$B$22,0),MATCH(REC_SALES_FCST!JN$4,REC_PRICE_FCST!$B$4:$AF$4,0))</f>
        <v>46.144342245337278</v>
      </c>
      <c r="JO96" s="45">
        <f>+INDEX(REC_PRICE_FCST!$B$4:$AF$22,MATCH(REC_SALES_FCST!$C96,REC_PRICE_FCST!$B$4:$B$22,0),MATCH(REC_SALES_FCST!JO$4,REC_PRICE_FCST!$B$4:$AF$4,0))</f>
        <v>46.144342245337278</v>
      </c>
      <c r="JP96" s="45">
        <f>+INDEX(REC_PRICE_FCST!$B$4:$AF$22,MATCH(REC_SALES_FCST!$C96,REC_PRICE_FCST!$B$4:$B$22,0),MATCH(REC_SALES_FCST!JP$4,REC_PRICE_FCST!$B$4:$AF$4,0))</f>
        <v>46.144342245337278</v>
      </c>
      <c r="JQ96" s="45">
        <f>+INDEX(REC_PRICE_FCST!$B$4:$AF$22,MATCH(REC_SALES_FCST!$C96,REC_PRICE_FCST!$B$4:$B$22,0),MATCH(REC_SALES_FCST!JQ$4,REC_PRICE_FCST!$B$4:$AF$4,0))</f>
        <v>46.144342245337278</v>
      </c>
      <c r="JR96" s="45">
        <f>+INDEX(REC_PRICE_FCST!$B$4:$AF$22,MATCH(REC_SALES_FCST!$C96,REC_PRICE_FCST!$B$4:$B$22,0),MATCH(REC_SALES_FCST!JR$4,REC_PRICE_FCST!$B$4:$AF$4,0))</f>
        <v>46.144342245337278</v>
      </c>
      <c r="JS96" s="45">
        <f>+INDEX(REC_PRICE_FCST!$B$4:$AF$22,MATCH(REC_SALES_FCST!$C96,REC_PRICE_FCST!$B$4:$B$22,0),MATCH(REC_SALES_FCST!JS$4,REC_PRICE_FCST!$B$4:$AF$4,0))</f>
        <v>46.144342245337278</v>
      </c>
      <c r="JT96" s="45">
        <f>+INDEX(REC_PRICE_FCST!$B$4:$AF$22,MATCH(REC_SALES_FCST!$C96,REC_PRICE_FCST!$B$4:$B$22,0),MATCH(REC_SALES_FCST!JT$4,REC_PRICE_FCST!$B$4:$AF$4,0))</f>
        <v>47.599922512697397</v>
      </c>
      <c r="JU96" s="45">
        <f>+INDEX(REC_PRICE_FCST!$B$4:$AF$22,MATCH(REC_SALES_FCST!$C96,REC_PRICE_FCST!$B$4:$B$22,0),MATCH(REC_SALES_FCST!JU$4,REC_PRICE_FCST!$B$4:$AF$4,0))</f>
        <v>47.599922512697397</v>
      </c>
      <c r="JV96" s="45">
        <f>+INDEX(REC_PRICE_FCST!$B$4:$AF$22,MATCH(REC_SALES_FCST!$C96,REC_PRICE_FCST!$B$4:$B$22,0),MATCH(REC_SALES_FCST!JV$4,REC_PRICE_FCST!$B$4:$AF$4,0))</f>
        <v>47.599922512697397</v>
      </c>
      <c r="JW96" s="45">
        <f>+INDEX(REC_PRICE_FCST!$B$4:$AF$22,MATCH(REC_SALES_FCST!$C96,REC_PRICE_FCST!$B$4:$B$22,0),MATCH(REC_SALES_FCST!JW$4,REC_PRICE_FCST!$B$4:$AF$4,0))</f>
        <v>47.599922512697397</v>
      </c>
      <c r="JX96" s="45">
        <f>+INDEX(REC_PRICE_FCST!$B$4:$AF$22,MATCH(REC_SALES_FCST!$C96,REC_PRICE_FCST!$B$4:$B$22,0),MATCH(REC_SALES_FCST!JX$4,REC_PRICE_FCST!$B$4:$AF$4,0))</f>
        <v>47.599922512697397</v>
      </c>
      <c r="JY96" s="45">
        <f>+INDEX(REC_PRICE_FCST!$B$4:$AF$22,MATCH(REC_SALES_FCST!$C96,REC_PRICE_FCST!$B$4:$B$22,0),MATCH(REC_SALES_FCST!JY$4,REC_PRICE_FCST!$B$4:$AF$4,0))</f>
        <v>47.599922512697397</v>
      </c>
      <c r="JZ96" s="45">
        <f>+INDEX(REC_PRICE_FCST!$B$4:$AF$22,MATCH(REC_SALES_FCST!$C96,REC_PRICE_FCST!$B$4:$B$22,0),MATCH(REC_SALES_FCST!JZ$4,REC_PRICE_FCST!$B$4:$AF$4,0))</f>
        <v>47.599922512697397</v>
      </c>
      <c r="KA96" s="45">
        <f>+INDEX(REC_PRICE_FCST!$B$4:$AF$22,MATCH(REC_SALES_FCST!$C96,REC_PRICE_FCST!$B$4:$B$22,0),MATCH(REC_SALES_FCST!KA$4,REC_PRICE_FCST!$B$4:$AF$4,0))</f>
        <v>47.599922512697397</v>
      </c>
      <c r="KB96" s="45">
        <f>+INDEX(REC_PRICE_FCST!$B$4:$AF$22,MATCH(REC_SALES_FCST!$C96,REC_PRICE_FCST!$B$4:$B$22,0),MATCH(REC_SALES_FCST!KB$4,REC_PRICE_FCST!$B$4:$AF$4,0))</f>
        <v>47.599922512697397</v>
      </c>
      <c r="KC96" s="45">
        <f>+INDEX(REC_PRICE_FCST!$B$4:$AF$22,MATCH(REC_SALES_FCST!$C96,REC_PRICE_FCST!$B$4:$B$22,0),MATCH(REC_SALES_FCST!KC$4,REC_PRICE_FCST!$B$4:$AF$4,0))</f>
        <v>47.599922512697397</v>
      </c>
      <c r="KD96" s="45">
        <f>+INDEX(REC_PRICE_FCST!$B$4:$AF$22,MATCH(REC_SALES_FCST!$C96,REC_PRICE_FCST!$B$4:$B$22,0),MATCH(REC_SALES_FCST!KD$4,REC_PRICE_FCST!$B$4:$AF$4,0))</f>
        <v>47.599922512697397</v>
      </c>
      <c r="KE96" s="45">
        <f>+INDEX(REC_PRICE_FCST!$B$4:$AF$22,MATCH(REC_SALES_FCST!$C96,REC_PRICE_FCST!$B$4:$B$22,0),MATCH(REC_SALES_FCST!KE$4,REC_PRICE_FCST!$B$4:$AF$4,0))</f>
        <v>47.599922512697397</v>
      </c>
      <c r="KF96" s="45">
        <f>+INDEX(REC_PRICE_FCST!$B$4:$AF$22,MATCH(REC_SALES_FCST!$C96,REC_PRICE_FCST!$B$4:$B$22,0),MATCH(REC_SALES_FCST!KF$4,REC_PRICE_FCST!$B$4:$AF$4,0))</f>
        <v>49.099170188078318</v>
      </c>
      <c r="KG96" s="45">
        <f>+INDEX(REC_PRICE_FCST!$B$4:$AF$22,MATCH(REC_SALES_FCST!$C96,REC_PRICE_FCST!$B$4:$B$22,0),MATCH(REC_SALES_FCST!KG$4,REC_PRICE_FCST!$B$4:$AF$4,0))</f>
        <v>49.099170188078318</v>
      </c>
      <c r="KH96" s="45">
        <f>+INDEX(REC_PRICE_FCST!$B$4:$AF$22,MATCH(REC_SALES_FCST!$C96,REC_PRICE_FCST!$B$4:$B$22,0),MATCH(REC_SALES_FCST!KH$4,REC_PRICE_FCST!$B$4:$AF$4,0))</f>
        <v>49.099170188078318</v>
      </c>
      <c r="KI96" s="45">
        <f>+INDEX(REC_PRICE_FCST!$B$4:$AF$22,MATCH(REC_SALES_FCST!$C96,REC_PRICE_FCST!$B$4:$B$22,0),MATCH(REC_SALES_FCST!KI$4,REC_PRICE_FCST!$B$4:$AF$4,0))</f>
        <v>49.099170188078318</v>
      </c>
      <c r="KJ96" s="45">
        <f>+INDEX(REC_PRICE_FCST!$B$4:$AF$22,MATCH(REC_SALES_FCST!$C96,REC_PRICE_FCST!$B$4:$B$22,0),MATCH(REC_SALES_FCST!KJ$4,REC_PRICE_FCST!$B$4:$AF$4,0))</f>
        <v>49.099170188078318</v>
      </c>
      <c r="KK96" s="45">
        <f>+INDEX(REC_PRICE_FCST!$B$4:$AF$22,MATCH(REC_SALES_FCST!$C96,REC_PRICE_FCST!$B$4:$B$22,0),MATCH(REC_SALES_FCST!KK$4,REC_PRICE_FCST!$B$4:$AF$4,0))</f>
        <v>49.099170188078318</v>
      </c>
      <c r="KL96" s="45">
        <f>+INDEX(REC_PRICE_FCST!$B$4:$AF$22,MATCH(REC_SALES_FCST!$C96,REC_PRICE_FCST!$B$4:$B$22,0),MATCH(REC_SALES_FCST!KL$4,REC_PRICE_FCST!$B$4:$AF$4,0))</f>
        <v>49.099170188078318</v>
      </c>
      <c r="KM96" s="45">
        <f>+INDEX(REC_PRICE_FCST!$B$4:$AF$22,MATCH(REC_SALES_FCST!$C96,REC_PRICE_FCST!$B$4:$B$22,0),MATCH(REC_SALES_FCST!KM$4,REC_PRICE_FCST!$B$4:$AF$4,0))</f>
        <v>49.099170188078318</v>
      </c>
      <c r="KN96" s="45">
        <f>+INDEX(REC_PRICE_FCST!$B$4:$AF$22,MATCH(REC_SALES_FCST!$C96,REC_PRICE_FCST!$B$4:$B$22,0),MATCH(REC_SALES_FCST!KN$4,REC_PRICE_FCST!$B$4:$AF$4,0))</f>
        <v>49.099170188078318</v>
      </c>
      <c r="KO96" s="45">
        <f>+INDEX(REC_PRICE_FCST!$B$4:$AF$22,MATCH(REC_SALES_FCST!$C96,REC_PRICE_FCST!$B$4:$B$22,0),MATCH(REC_SALES_FCST!KO$4,REC_PRICE_FCST!$B$4:$AF$4,0))</f>
        <v>49.099170188078318</v>
      </c>
      <c r="KP96" s="45">
        <f>+INDEX(REC_PRICE_FCST!$B$4:$AF$22,MATCH(REC_SALES_FCST!$C96,REC_PRICE_FCST!$B$4:$B$22,0),MATCH(REC_SALES_FCST!KP$4,REC_PRICE_FCST!$B$4:$AF$4,0))</f>
        <v>49.099170188078318</v>
      </c>
      <c r="KQ96" s="45">
        <f>+INDEX(REC_PRICE_FCST!$B$4:$AF$22,MATCH(REC_SALES_FCST!$C96,REC_PRICE_FCST!$B$4:$B$22,0),MATCH(REC_SALES_FCST!KQ$4,REC_PRICE_FCST!$B$4:$AF$4,0))</f>
        <v>49.099170188078318</v>
      </c>
      <c r="KR96" s="45">
        <f>+INDEX(REC_PRICE_FCST!$B$4:$AF$22,MATCH(REC_SALES_FCST!$C96,REC_PRICE_FCST!$B$4:$B$22,0),MATCH(REC_SALES_FCST!KR$4,REC_PRICE_FCST!$B$4:$AF$4,0))</f>
        <v>50.643395293720673</v>
      </c>
      <c r="KS96" s="45">
        <f>+INDEX(REC_PRICE_FCST!$B$4:$AF$22,MATCH(REC_SALES_FCST!$C96,REC_PRICE_FCST!$B$4:$B$22,0),MATCH(REC_SALES_FCST!KS$4,REC_PRICE_FCST!$B$4:$AF$4,0))</f>
        <v>50.643395293720673</v>
      </c>
      <c r="KT96" s="45">
        <f>+INDEX(REC_PRICE_FCST!$B$4:$AF$22,MATCH(REC_SALES_FCST!$C96,REC_PRICE_FCST!$B$4:$B$22,0),MATCH(REC_SALES_FCST!KT$4,REC_PRICE_FCST!$B$4:$AF$4,0))</f>
        <v>50.643395293720673</v>
      </c>
      <c r="KU96" s="45">
        <f>+INDEX(REC_PRICE_FCST!$B$4:$AF$22,MATCH(REC_SALES_FCST!$C96,REC_PRICE_FCST!$B$4:$B$22,0),MATCH(REC_SALES_FCST!KU$4,REC_PRICE_FCST!$B$4:$AF$4,0))</f>
        <v>50.643395293720673</v>
      </c>
      <c r="KV96" s="45">
        <f>+INDEX(REC_PRICE_FCST!$B$4:$AF$22,MATCH(REC_SALES_FCST!$C96,REC_PRICE_FCST!$B$4:$B$22,0),MATCH(REC_SALES_FCST!KV$4,REC_PRICE_FCST!$B$4:$AF$4,0))</f>
        <v>50.643395293720673</v>
      </c>
      <c r="KW96" s="45">
        <f>+INDEX(REC_PRICE_FCST!$B$4:$AF$22,MATCH(REC_SALES_FCST!$C96,REC_PRICE_FCST!$B$4:$B$22,0),MATCH(REC_SALES_FCST!KW$4,REC_PRICE_FCST!$B$4:$AF$4,0))</f>
        <v>50.643395293720673</v>
      </c>
      <c r="KX96" s="45">
        <f>+INDEX(REC_PRICE_FCST!$B$4:$AF$22,MATCH(REC_SALES_FCST!$C96,REC_PRICE_FCST!$B$4:$B$22,0),MATCH(REC_SALES_FCST!KX$4,REC_PRICE_FCST!$B$4:$AF$4,0))</f>
        <v>50.643395293720673</v>
      </c>
      <c r="KY96" s="45">
        <f>+INDEX(REC_PRICE_FCST!$B$4:$AF$22,MATCH(REC_SALES_FCST!$C96,REC_PRICE_FCST!$B$4:$B$22,0),MATCH(REC_SALES_FCST!KY$4,REC_PRICE_FCST!$B$4:$AF$4,0))</f>
        <v>50.643395293720673</v>
      </c>
      <c r="KZ96" s="45">
        <f>+INDEX(REC_PRICE_FCST!$B$4:$AF$22,MATCH(REC_SALES_FCST!$C96,REC_PRICE_FCST!$B$4:$B$22,0),MATCH(REC_SALES_FCST!KZ$4,REC_PRICE_FCST!$B$4:$AF$4,0))</f>
        <v>50.643395293720673</v>
      </c>
      <c r="LA96" s="45">
        <f>+INDEX(REC_PRICE_FCST!$B$4:$AF$22,MATCH(REC_SALES_FCST!$C96,REC_PRICE_FCST!$B$4:$B$22,0),MATCH(REC_SALES_FCST!LA$4,REC_PRICE_FCST!$B$4:$AF$4,0))</f>
        <v>50.643395293720673</v>
      </c>
      <c r="LB96" s="45">
        <f>+INDEX(REC_PRICE_FCST!$B$4:$AF$22,MATCH(REC_SALES_FCST!$C96,REC_PRICE_FCST!$B$4:$B$22,0),MATCH(REC_SALES_FCST!LB$4,REC_PRICE_FCST!$B$4:$AF$4,0))</f>
        <v>50.643395293720673</v>
      </c>
      <c r="LC96" s="45">
        <f>+INDEX(REC_PRICE_FCST!$B$4:$AF$22,MATCH(REC_SALES_FCST!$C96,REC_PRICE_FCST!$B$4:$B$22,0),MATCH(REC_SALES_FCST!LC$4,REC_PRICE_FCST!$B$4:$AF$4,0))</f>
        <v>50.643395293720673</v>
      </c>
      <c r="LD96" s="45">
        <f>+INDEX(REC_PRICE_FCST!$B$4:$AF$22,MATCH(REC_SALES_FCST!$C96,REC_PRICE_FCST!$B$4:$B$22,0),MATCH(REC_SALES_FCST!LD$4,REC_PRICE_FCST!$B$4:$AF$4,0))</f>
        <v>52.233947152532295</v>
      </c>
      <c r="LE96" s="45">
        <f>+INDEX(REC_PRICE_FCST!$B$4:$AF$22,MATCH(REC_SALES_FCST!$C96,REC_PRICE_FCST!$B$4:$B$22,0),MATCH(REC_SALES_FCST!LE$4,REC_PRICE_FCST!$B$4:$AF$4,0))</f>
        <v>52.233947152532295</v>
      </c>
      <c r="LF96" s="45">
        <f>+INDEX(REC_PRICE_FCST!$B$4:$AF$22,MATCH(REC_SALES_FCST!$C96,REC_PRICE_FCST!$B$4:$B$22,0),MATCH(REC_SALES_FCST!LF$4,REC_PRICE_FCST!$B$4:$AF$4,0))</f>
        <v>52.233947152532295</v>
      </c>
      <c r="LG96" s="45">
        <f>+INDEX(REC_PRICE_FCST!$B$4:$AF$22,MATCH(REC_SALES_FCST!$C96,REC_PRICE_FCST!$B$4:$B$22,0),MATCH(REC_SALES_FCST!LG$4,REC_PRICE_FCST!$B$4:$AF$4,0))</f>
        <v>52.233947152532295</v>
      </c>
      <c r="LH96" s="45">
        <f>+INDEX(REC_PRICE_FCST!$B$4:$AF$22,MATCH(REC_SALES_FCST!$C96,REC_PRICE_FCST!$B$4:$B$22,0),MATCH(REC_SALES_FCST!LH$4,REC_PRICE_FCST!$B$4:$AF$4,0))</f>
        <v>52.233947152532295</v>
      </c>
      <c r="LI96" s="45">
        <f>+INDEX(REC_PRICE_FCST!$B$4:$AF$22,MATCH(REC_SALES_FCST!$C96,REC_PRICE_FCST!$B$4:$B$22,0),MATCH(REC_SALES_FCST!LI$4,REC_PRICE_FCST!$B$4:$AF$4,0))</f>
        <v>52.233947152532295</v>
      </c>
      <c r="LJ96" s="45">
        <f>+INDEX(REC_PRICE_FCST!$B$4:$AF$22,MATCH(REC_SALES_FCST!$C96,REC_PRICE_FCST!$B$4:$B$22,0),MATCH(REC_SALES_FCST!LJ$4,REC_PRICE_FCST!$B$4:$AF$4,0))</f>
        <v>52.233947152532295</v>
      </c>
      <c r="LK96" s="45">
        <f>+INDEX(REC_PRICE_FCST!$B$4:$AF$22,MATCH(REC_SALES_FCST!$C96,REC_PRICE_FCST!$B$4:$B$22,0),MATCH(REC_SALES_FCST!LK$4,REC_PRICE_FCST!$B$4:$AF$4,0))</f>
        <v>52.233947152532295</v>
      </c>
      <c r="LL96" s="45">
        <f>+INDEX(REC_PRICE_FCST!$B$4:$AF$22,MATCH(REC_SALES_FCST!$C96,REC_PRICE_FCST!$B$4:$B$22,0),MATCH(REC_SALES_FCST!LL$4,REC_PRICE_FCST!$B$4:$AF$4,0))</f>
        <v>52.233947152532295</v>
      </c>
      <c r="LM96" s="45">
        <f>+INDEX(REC_PRICE_FCST!$B$4:$AF$22,MATCH(REC_SALES_FCST!$C96,REC_PRICE_FCST!$B$4:$B$22,0),MATCH(REC_SALES_FCST!LM$4,REC_PRICE_FCST!$B$4:$AF$4,0))</f>
        <v>52.233947152532295</v>
      </c>
      <c r="LN96" s="45">
        <f>+INDEX(REC_PRICE_FCST!$B$4:$AF$22,MATCH(REC_SALES_FCST!$C96,REC_PRICE_FCST!$B$4:$B$22,0),MATCH(REC_SALES_FCST!LN$4,REC_PRICE_FCST!$B$4:$AF$4,0))</f>
        <v>52.233947152532295</v>
      </c>
      <c r="LO96" s="45">
        <f>+INDEX(REC_PRICE_FCST!$B$4:$AF$22,MATCH(REC_SALES_FCST!$C96,REC_PRICE_FCST!$B$4:$B$22,0),MATCH(REC_SALES_FCST!LO$4,REC_PRICE_FCST!$B$4:$AF$4,0))</f>
        <v>52.233947152532295</v>
      </c>
      <c r="LP96" s="45">
        <f>+INDEX(REC_PRICE_FCST!$B$4:$AF$22,MATCH(REC_SALES_FCST!$C96,REC_PRICE_FCST!$B$4:$B$22,0),MATCH(REC_SALES_FCST!LP$4,REC_PRICE_FCST!$B$4:$AF$4,0))</f>
        <v>53.872215567108263</v>
      </c>
      <c r="LQ96" s="45">
        <f>+INDEX(REC_PRICE_FCST!$B$4:$AF$22,MATCH(REC_SALES_FCST!$C96,REC_PRICE_FCST!$B$4:$B$22,0),MATCH(REC_SALES_FCST!LQ$4,REC_PRICE_FCST!$B$4:$AF$4,0))</f>
        <v>53.872215567108263</v>
      </c>
      <c r="LR96" s="45">
        <f>+INDEX(REC_PRICE_FCST!$B$4:$AF$22,MATCH(REC_SALES_FCST!$C96,REC_PRICE_FCST!$B$4:$B$22,0),MATCH(REC_SALES_FCST!LR$4,REC_PRICE_FCST!$B$4:$AF$4,0))</f>
        <v>53.872215567108263</v>
      </c>
      <c r="LS96" s="45">
        <f>+INDEX(REC_PRICE_FCST!$B$4:$AF$22,MATCH(REC_SALES_FCST!$C96,REC_PRICE_FCST!$B$4:$B$22,0),MATCH(REC_SALES_FCST!LS$4,REC_PRICE_FCST!$B$4:$AF$4,0))</f>
        <v>53.872215567108263</v>
      </c>
      <c r="LT96" s="45">
        <f>+INDEX(REC_PRICE_FCST!$B$4:$AF$22,MATCH(REC_SALES_FCST!$C96,REC_PRICE_FCST!$B$4:$B$22,0),MATCH(REC_SALES_FCST!LT$4,REC_PRICE_FCST!$B$4:$AF$4,0))</f>
        <v>53.872215567108263</v>
      </c>
      <c r="LU96" s="45">
        <f>+INDEX(REC_PRICE_FCST!$B$4:$AF$22,MATCH(REC_SALES_FCST!$C96,REC_PRICE_FCST!$B$4:$B$22,0),MATCH(REC_SALES_FCST!LU$4,REC_PRICE_FCST!$B$4:$AF$4,0))</f>
        <v>53.872215567108263</v>
      </c>
      <c r="LV96" s="45">
        <f>+INDEX(REC_PRICE_FCST!$B$4:$AF$22,MATCH(REC_SALES_FCST!$C96,REC_PRICE_FCST!$B$4:$B$22,0),MATCH(REC_SALES_FCST!LV$4,REC_PRICE_FCST!$B$4:$AF$4,0))</f>
        <v>53.872215567108263</v>
      </c>
      <c r="LW96" s="45">
        <f>+INDEX(REC_PRICE_FCST!$B$4:$AF$22,MATCH(REC_SALES_FCST!$C96,REC_PRICE_FCST!$B$4:$B$22,0),MATCH(REC_SALES_FCST!LW$4,REC_PRICE_FCST!$B$4:$AF$4,0))</f>
        <v>53.872215567108263</v>
      </c>
      <c r="LX96" s="45">
        <f>+INDEX(REC_PRICE_FCST!$B$4:$AF$22,MATCH(REC_SALES_FCST!$C96,REC_PRICE_FCST!$B$4:$B$22,0),MATCH(REC_SALES_FCST!LX$4,REC_PRICE_FCST!$B$4:$AF$4,0))</f>
        <v>53.872215567108263</v>
      </c>
      <c r="LY96" s="45">
        <f>+INDEX(REC_PRICE_FCST!$B$4:$AF$22,MATCH(REC_SALES_FCST!$C96,REC_PRICE_FCST!$B$4:$B$22,0),MATCH(REC_SALES_FCST!LY$4,REC_PRICE_FCST!$B$4:$AF$4,0))</f>
        <v>53.872215567108263</v>
      </c>
      <c r="LZ96" s="45">
        <f>+INDEX(REC_PRICE_FCST!$B$4:$AF$22,MATCH(REC_SALES_FCST!$C96,REC_PRICE_FCST!$B$4:$B$22,0),MATCH(REC_SALES_FCST!LZ$4,REC_PRICE_FCST!$B$4:$AF$4,0))</f>
        <v>53.872215567108263</v>
      </c>
      <c r="MA96" s="45">
        <f>+INDEX(REC_PRICE_FCST!$B$4:$AF$22,MATCH(REC_SALES_FCST!$C96,REC_PRICE_FCST!$B$4:$B$22,0),MATCH(REC_SALES_FCST!MA$4,REC_PRICE_FCST!$B$4:$AF$4,0))</f>
        <v>53.872215567108263</v>
      </c>
      <c r="MB96" s="45">
        <f>+INDEX(REC_PRICE_FCST!$B$4:$AF$22,MATCH(REC_SALES_FCST!$C96,REC_PRICE_FCST!$B$4:$B$22,0),MATCH(REC_SALES_FCST!MB$4,REC_PRICE_FCST!$B$4:$AF$4,0))</f>
        <v>55.559632034121513</v>
      </c>
      <c r="MC96" s="45">
        <f>+INDEX(REC_PRICE_FCST!$B$4:$AF$22,MATCH(REC_SALES_FCST!$C96,REC_PRICE_FCST!$B$4:$B$22,0),MATCH(REC_SALES_FCST!MC$4,REC_PRICE_FCST!$B$4:$AF$4,0))</f>
        <v>55.559632034121513</v>
      </c>
      <c r="MD96" s="45">
        <f>+INDEX(REC_PRICE_FCST!$B$4:$AF$22,MATCH(REC_SALES_FCST!$C96,REC_PRICE_FCST!$B$4:$B$22,0),MATCH(REC_SALES_FCST!MD$4,REC_PRICE_FCST!$B$4:$AF$4,0))</f>
        <v>55.559632034121513</v>
      </c>
      <c r="ME96" s="45">
        <f>+INDEX(REC_PRICE_FCST!$B$4:$AF$22,MATCH(REC_SALES_FCST!$C96,REC_PRICE_FCST!$B$4:$B$22,0),MATCH(REC_SALES_FCST!ME$4,REC_PRICE_FCST!$B$4:$AF$4,0))</f>
        <v>55.559632034121513</v>
      </c>
      <c r="MF96" s="45">
        <f>+INDEX(REC_PRICE_FCST!$B$4:$AF$22,MATCH(REC_SALES_FCST!$C96,REC_PRICE_FCST!$B$4:$B$22,0),MATCH(REC_SALES_FCST!MF$4,REC_PRICE_FCST!$B$4:$AF$4,0))</f>
        <v>55.559632034121513</v>
      </c>
      <c r="MG96" s="45">
        <f>+INDEX(REC_PRICE_FCST!$B$4:$AF$22,MATCH(REC_SALES_FCST!$C96,REC_PRICE_FCST!$B$4:$B$22,0),MATCH(REC_SALES_FCST!MG$4,REC_PRICE_FCST!$B$4:$AF$4,0))</f>
        <v>55.559632034121513</v>
      </c>
      <c r="MH96" s="45">
        <f>+INDEX(REC_PRICE_FCST!$B$4:$AF$22,MATCH(REC_SALES_FCST!$C96,REC_PRICE_FCST!$B$4:$B$22,0),MATCH(REC_SALES_FCST!MH$4,REC_PRICE_FCST!$B$4:$AF$4,0))</f>
        <v>55.559632034121513</v>
      </c>
      <c r="MI96" s="45">
        <f>+INDEX(REC_PRICE_FCST!$B$4:$AF$22,MATCH(REC_SALES_FCST!$C96,REC_PRICE_FCST!$B$4:$B$22,0),MATCH(REC_SALES_FCST!MI$4,REC_PRICE_FCST!$B$4:$AF$4,0))</f>
        <v>55.559632034121513</v>
      </c>
      <c r="MJ96" s="45">
        <f>+INDEX(REC_PRICE_FCST!$B$4:$AF$22,MATCH(REC_SALES_FCST!$C96,REC_PRICE_FCST!$B$4:$B$22,0),MATCH(REC_SALES_FCST!MJ$4,REC_PRICE_FCST!$B$4:$AF$4,0))</f>
        <v>55.559632034121513</v>
      </c>
      <c r="MK96" s="45">
        <f>+INDEX(REC_PRICE_FCST!$B$4:$AF$22,MATCH(REC_SALES_FCST!$C96,REC_PRICE_FCST!$B$4:$B$22,0),MATCH(REC_SALES_FCST!MK$4,REC_PRICE_FCST!$B$4:$AF$4,0))</f>
        <v>55.559632034121513</v>
      </c>
      <c r="ML96" s="45">
        <f>+INDEX(REC_PRICE_FCST!$B$4:$AF$22,MATCH(REC_SALES_FCST!$C96,REC_PRICE_FCST!$B$4:$B$22,0),MATCH(REC_SALES_FCST!ML$4,REC_PRICE_FCST!$B$4:$AF$4,0))</f>
        <v>55.559632034121513</v>
      </c>
      <c r="MM96" s="45">
        <f>+INDEX(REC_PRICE_FCST!$B$4:$AF$22,MATCH(REC_SALES_FCST!$C96,REC_PRICE_FCST!$B$4:$B$22,0),MATCH(REC_SALES_FCST!MM$4,REC_PRICE_FCST!$B$4:$AF$4,0))</f>
        <v>55.559632034121513</v>
      </c>
      <c r="MN96" s="45">
        <f>+INDEX(REC_PRICE_FCST!$B$4:$AF$22,MATCH(REC_SALES_FCST!$C96,REC_PRICE_FCST!$B$4:$B$22,0),MATCH(REC_SALES_FCST!MN$4,REC_PRICE_FCST!$B$4:$AF$4,0))</f>
        <v>57.297670995145161</v>
      </c>
      <c r="MO96" s="45">
        <f>+INDEX(REC_PRICE_FCST!$B$4:$AF$22,MATCH(REC_SALES_FCST!$C96,REC_PRICE_FCST!$B$4:$B$22,0),MATCH(REC_SALES_FCST!MO$4,REC_PRICE_FCST!$B$4:$AF$4,0))</f>
        <v>57.297670995145161</v>
      </c>
      <c r="MP96" s="45">
        <f>+INDEX(REC_PRICE_FCST!$B$4:$AF$22,MATCH(REC_SALES_FCST!$C96,REC_PRICE_FCST!$B$4:$B$22,0),MATCH(REC_SALES_FCST!MP$4,REC_PRICE_FCST!$B$4:$AF$4,0))</f>
        <v>57.297670995145161</v>
      </c>
      <c r="MQ96" s="45">
        <f>+INDEX(REC_PRICE_FCST!$B$4:$AF$22,MATCH(REC_SALES_FCST!$C96,REC_PRICE_FCST!$B$4:$B$22,0),MATCH(REC_SALES_FCST!MQ$4,REC_PRICE_FCST!$B$4:$AF$4,0))</f>
        <v>57.297670995145161</v>
      </c>
      <c r="MR96" s="45">
        <f>+INDEX(REC_PRICE_FCST!$B$4:$AF$22,MATCH(REC_SALES_FCST!$C96,REC_PRICE_FCST!$B$4:$B$22,0),MATCH(REC_SALES_FCST!MR$4,REC_PRICE_FCST!$B$4:$AF$4,0))</f>
        <v>57.297670995145161</v>
      </c>
      <c r="MS96" s="45">
        <f>+INDEX(REC_PRICE_FCST!$B$4:$AF$22,MATCH(REC_SALES_FCST!$C96,REC_PRICE_FCST!$B$4:$B$22,0),MATCH(REC_SALES_FCST!MS$4,REC_PRICE_FCST!$B$4:$AF$4,0))</f>
        <v>57.297670995145161</v>
      </c>
      <c r="MT96" s="45">
        <f>+INDEX(REC_PRICE_FCST!$B$4:$AF$22,MATCH(REC_SALES_FCST!$C96,REC_PRICE_FCST!$B$4:$B$22,0),MATCH(REC_SALES_FCST!MT$4,REC_PRICE_FCST!$B$4:$AF$4,0))</f>
        <v>57.297670995145161</v>
      </c>
      <c r="MU96" s="45">
        <f>+INDEX(REC_PRICE_FCST!$B$4:$AF$22,MATCH(REC_SALES_FCST!$C96,REC_PRICE_FCST!$B$4:$B$22,0),MATCH(REC_SALES_FCST!MU$4,REC_PRICE_FCST!$B$4:$AF$4,0))</f>
        <v>57.297670995145161</v>
      </c>
      <c r="MV96" s="45">
        <f>+INDEX(REC_PRICE_FCST!$B$4:$AF$22,MATCH(REC_SALES_FCST!$C96,REC_PRICE_FCST!$B$4:$B$22,0),MATCH(REC_SALES_FCST!MV$4,REC_PRICE_FCST!$B$4:$AF$4,0))</f>
        <v>57.297670995145161</v>
      </c>
      <c r="MW96" s="45">
        <f>+INDEX(REC_PRICE_FCST!$B$4:$AF$22,MATCH(REC_SALES_FCST!$C96,REC_PRICE_FCST!$B$4:$B$22,0),MATCH(REC_SALES_FCST!MW$4,REC_PRICE_FCST!$B$4:$AF$4,0))</f>
        <v>57.297670995145161</v>
      </c>
      <c r="MX96" s="45">
        <f>+INDEX(REC_PRICE_FCST!$B$4:$AF$22,MATCH(REC_SALES_FCST!$C96,REC_PRICE_FCST!$B$4:$B$22,0),MATCH(REC_SALES_FCST!MX$4,REC_PRICE_FCST!$B$4:$AF$4,0))</f>
        <v>57.297670995145161</v>
      </c>
      <c r="MY96" s="45">
        <f>+INDEX(REC_PRICE_FCST!$B$4:$AF$22,MATCH(REC_SALES_FCST!$C96,REC_PRICE_FCST!$B$4:$B$22,0),MATCH(REC_SALES_FCST!MY$4,REC_PRICE_FCST!$B$4:$AF$4,0))</f>
        <v>57.297670995145161</v>
      </c>
    </row>
    <row r="97" spans="1:363" x14ac:dyDescent="0.25">
      <c r="A97" s="175"/>
      <c r="B97" s="78" t="s">
        <v>240</v>
      </c>
      <c r="C97" s="4" t="s">
        <v>89</v>
      </c>
      <c r="D97" s="45">
        <f>+INDEX(REC_PRICE_FCST!$B$4:$V$22,MATCH(REC_SALES_FCST!$C97,REC_PRICE_FCST!$B$4:$B$22,0),MATCH(REC_SALES_FCST!D$4,REC_PRICE_FCST!$B$4:$V$4,0))</f>
        <v>36</v>
      </c>
      <c r="E97" s="45">
        <f>+INDEX(REC_PRICE_FCST!$B$4:$V$22,MATCH(REC_SALES_FCST!$C97,REC_PRICE_FCST!$B$4:$B$22,0),MATCH(REC_SALES_FCST!E$4,REC_PRICE_FCST!$B$4:$V$4,0))</f>
        <v>36</v>
      </c>
      <c r="F97" s="45">
        <f>+INDEX(REC_PRICE_FCST!$B$4:$V$22,MATCH(REC_SALES_FCST!$C97,REC_PRICE_FCST!$B$4:$B$22,0),MATCH(REC_SALES_FCST!F$4,REC_PRICE_FCST!$B$4:$V$4,0))</f>
        <v>36</v>
      </c>
      <c r="G97" s="45">
        <f>+INDEX(REC_PRICE_FCST!$B$4:$V$22,MATCH(REC_SALES_FCST!$C97,REC_PRICE_FCST!$B$4:$B$22,0),MATCH(REC_SALES_FCST!G$4,REC_PRICE_FCST!$B$4:$V$4,0))</f>
        <v>36</v>
      </c>
      <c r="H97" s="45">
        <f>+INDEX(REC_PRICE_FCST!$B$4:$V$22,MATCH(REC_SALES_FCST!$C97,REC_PRICE_FCST!$B$4:$B$22,0),MATCH(REC_SALES_FCST!H$4,REC_PRICE_FCST!$B$4:$V$4,0))</f>
        <v>36</v>
      </c>
      <c r="I97" s="45">
        <f>+INDEX(REC_PRICE_FCST!$B$4:$V$22,MATCH(REC_SALES_FCST!$C97,REC_PRICE_FCST!$B$4:$B$22,0),MATCH(REC_SALES_FCST!I$4,REC_PRICE_FCST!$B$4:$V$4,0))</f>
        <v>36</v>
      </c>
      <c r="J97" s="45">
        <f>+INDEX(REC_PRICE_FCST!$B$4:$V$22,MATCH(REC_SALES_FCST!$C97,REC_PRICE_FCST!$B$4:$B$22,0),MATCH(REC_SALES_FCST!J$4,REC_PRICE_FCST!$B$4:$V$4,0))</f>
        <v>36</v>
      </c>
      <c r="K97" s="45">
        <f>+INDEX(REC_PRICE_FCST!$B$4:$V$22,MATCH(REC_SALES_FCST!$C97,REC_PRICE_FCST!$B$4:$B$22,0),MATCH(REC_SALES_FCST!K$4,REC_PRICE_FCST!$B$4:$V$4,0))</f>
        <v>36</v>
      </c>
      <c r="L97" s="45">
        <f>+INDEX(REC_PRICE_FCST!$B$4:$V$22,MATCH(REC_SALES_FCST!$C97,REC_PRICE_FCST!$B$4:$B$22,0),MATCH(REC_SALES_FCST!L$4,REC_PRICE_FCST!$B$4:$V$4,0))</f>
        <v>36</v>
      </c>
      <c r="M97" s="45">
        <f>+INDEX(REC_PRICE_FCST!$B$4:$V$22,MATCH(REC_SALES_FCST!$C97,REC_PRICE_FCST!$B$4:$B$22,0),MATCH(REC_SALES_FCST!M$4,REC_PRICE_FCST!$B$4:$V$4,0))</f>
        <v>36</v>
      </c>
      <c r="N97" s="45">
        <f>+INDEX(REC_PRICE_FCST!$B$4:$V$22,MATCH(REC_SALES_FCST!$C97,REC_PRICE_FCST!$B$4:$B$22,0),MATCH(REC_SALES_FCST!N$4,REC_PRICE_FCST!$B$4:$V$4,0))</f>
        <v>36</v>
      </c>
      <c r="O97" s="45">
        <f>+INDEX(REC_PRICE_FCST!$B$4:$V$22,MATCH(REC_SALES_FCST!$C97,REC_PRICE_FCST!$B$4:$B$22,0),MATCH(REC_SALES_FCST!O$4,REC_PRICE_FCST!$B$4:$V$4,0))</f>
        <v>36</v>
      </c>
      <c r="P97" s="45">
        <f>+INDEX(REC_PRICE_FCST!$B$4:$AF$22,MATCH(REC_SALES_FCST!$C97,REC_PRICE_FCST!$B$4:$B$22,0),MATCH(REC_SALES_FCST!P$4,REC_PRICE_FCST!$B$4:$AF$4,0))</f>
        <v>36</v>
      </c>
      <c r="Q97" s="45">
        <f>+INDEX(REC_PRICE_FCST!$B$4:$AF$22,MATCH(REC_SALES_FCST!$C97,REC_PRICE_FCST!$B$4:$B$22,0),MATCH(REC_SALES_FCST!Q$4,REC_PRICE_FCST!$B$4:$AF$4,0))</f>
        <v>36</v>
      </c>
      <c r="R97" s="45">
        <f>+INDEX(REC_PRICE_FCST!$B$4:$AF$22,MATCH(REC_SALES_FCST!$C97,REC_PRICE_FCST!$B$4:$B$22,0),MATCH(REC_SALES_FCST!R$4,REC_PRICE_FCST!$B$4:$AF$4,0))</f>
        <v>36</v>
      </c>
      <c r="S97" s="45">
        <f>+INDEX(REC_PRICE_FCST!$B$4:$AF$22,MATCH(REC_SALES_FCST!$C97,REC_PRICE_FCST!$B$4:$B$22,0),MATCH(REC_SALES_FCST!S$4,REC_PRICE_FCST!$B$4:$AF$4,0))</f>
        <v>36</v>
      </c>
      <c r="T97" s="45">
        <f>+INDEX(REC_PRICE_FCST!$B$4:$AF$22,MATCH(REC_SALES_FCST!$C97,REC_PRICE_FCST!$B$4:$B$22,0),MATCH(REC_SALES_FCST!T$4,REC_PRICE_FCST!$B$4:$AF$4,0))</f>
        <v>36</v>
      </c>
      <c r="U97" s="45">
        <f>+INDEX(REC_PRICE_FCST!$B$4:$AF$22,MATCH(REC_SALES_FCST!$C97,REC_PRICE_FCST!$B$4:$B$22,0),MATCH(REC_SALES_FCST!U$4,REC_PRICE_FCST!$B$4:$AF$4,0))</f>
        <v>36</v>
      </c>
      <c r="V97" s="45">
        <f>+INDEX(REC_PRICE_FCST!$B$4:$AF$22,MATCH(REC_SALES_FCST!$C97,REC_PRICE_FCST!$B$4:$B$22,0),MATCH(REC_SALES_FCST!V$4,REC_PRICE_FCST!$B$4:$AF$4,0))</f>
        <v>36</v>
      </c>
      <c r="W97" s="45">
        <f>+INDEX(REC_PRICE_FCST!$B$4:$AF$22,MATCH(REC_SALES_FCST!$C97,REC_PRICE_FCST!$B$4:$B$22,0),MATCH(REC_SALES_FCST!W$4,REC_PRICE_FCST!$B$4:$AF$4,0))</f>
        <v>36</v>
      </c>
      <c r="X97" s="45">
        <f>+INDEX(REC_PRICE_FCST!$B$4:$AF$22,MATCH(REC_SALES_FCST!$C97,REC_PRICE_FCST!$B$4:$B$22,0),MATCH(REC_SALES_FCST!X$4,REC_PRICE_FCST!$B$4:$AF$4,0))</f>
        <v>36</v>
      </c>
      <c r="Y97" s="45">
        <f>+INDEX(REC_PRICE_FCST!$B$4:$AF$22,MATCH(REC_SALES_FCST!$C97,REC_PRICE_FCST!$B$4:$B$22,0),MATCH(REC_SALES_FCST!Y$4,REC_PRICE_FCST!$B$4:$AF$4,0))</f>
        <v>36</v>
      </c>
      <c r="Z97" s="45">
        <f>+INDEX(REC_PRICE_FCST!$B$4:$AF$22,MATCH(REC_SALES_FCST!$C97,REC_PRICE_FCST!$B$4:$B$22,0),MATCH(REC_SALES_FCST!Z$4,REC_PRICE_FCST!$B$4:$AF$4,0))</f>
        <v>36</v>
      </c>
      <c r="AA97" s="45">
        <f>+INDEX(REC_PRICE_FCST!$B$4:$AF$22,MATCH(REC_SALES_FCST!$C97,REC_PRICE_FCST!$B$4:$B$22,0),MATCH(REC_SALES_FCST!AA$4,REC_PRICE_FCST!$B$4:$AF$4,0))</f>
        <v>36</v>
      </c>
      <c r="AB97" s="45">
        <f>+INDEX(REC_PRICE_FCST!$B$4:$AF$22,MATCH(REC_SALES_FCST!$C97,REC_PRICE_FCST!$B$4:$B$22,0),MATCH(REC_SALES_FCST!AB$4,REC_PRICE_FCST!$B$4:$AF$4,0))</f>
        <v>33</v>
      </c>
      <c r="AC97" s="45">
        <f>+INDEX(REC_PRICE_FCST!$B$4:$AF$22,MATCH(REC_SALES_FCST!$C97,REC_PRICE_FCST!$B$4:$B$22,0),MATCH(REC_SALES_FCST!AC$4,REC_PRICE_FCST!$B$4:$AF$4,0))</f>
        <v>33</v>
      </c>
      <c r="AD97" s="45">
        <f>+INDEX(REC_PRICE_FCST!$B$4:$AF$22,MATCH(REC_SALES_FCST!$C97,REC_PRICE_FCST!$B$4:$B$22,0),MATCH(REC_SALES_FCST!AD$4,REC_PRICE_FCST!$B$4:$AF$4,0))</f>
        <v>33</v>
      </c>
      <c r="AE97" s="45">
        <f>+INDEX(REC_PRICE_FCST!$B$4:$AF$22,MATCH(REC_SALES_FCST!$C97,REC_PRICE_FCST!$B$4:$B$22,0),MATCH(REC_SALES_FCST!AE$4,REC_PRICE_FCST!$B$4:$AF$4,0))</f>
        <v>33</v>
      </c>
      <c r="AF97" s="45">
        <f>+INDEX(REC_PRICE_FCST!$B$4:$AF$22,MATCH(REC_SALES_FCST!$C97,REC_PRICE_FCST!$B$4:$B$22,0),MATCH(REC_SALES_FCST!AF$4,REC_PRICE_FCST!$B$4:$AF$4,0))</f>
        <v>33</v>
      </c>
      <c r="AG97" s="45">
        <f>+INDEX(REC_PRICE_FCST!$B$4:$AF$22,MATCH(REC_SALES_FCST!$C97,REC_PRICE_FCST!$B$4:$B$22,0),MATCH(REC_SALES_FCST!AG$4,REC_PRICE_FCST!$B$4:$AF$4,0))</f>
        <v>33</v>
      </c>
      <c r="AH97" s="45">
        <f>+INDEX(REC_PRICE_FCST!$B$4:$AF$22,MATCH(REC_SALES_FCST!$C97,REC_PRICE_FCST!$B$4:$B$22,0),MATCH(REC_SALES_FCST!AH$4,REC_PRICE_FCST!$B$4:$AF$4,0))</f>
        <v>33</v>
      </c>
      <c r="AI97" s="45">
        <f>+INDEX(REC_PRICE_FCST!$B$4:$AF$22,MATCH(REC_SALES_FCST!$C97,REC_PRICE_FCST!$B$4:$B$22,0),MATCH(REC_SALES_FCST!AI$4,REC_PRICE_FCST!$B$4:$AF$4,0))</f>
        <v>33</v>
      </c>
      <c r="AJ97" s="45">
        <f>+INDEX(REC_PRICE_FCST!$B$4:$AF$22,MATCH(REC_SALES_FCST!$C97,REC_PRICE_FCST!$B$4:$B$22,0),MATCH(REC_SALES_FCST!AJ$4,REC_PRICE_FCST!$B$4:$AF$4,0))</f>
        <v>33</v>
      </c>
      <c r="AK97" s="45">
        <f>+INDEX(REC_PRICE_FCST!$B$4:$AF$22,MATCH(REC_SALES_FCST!$C97,REC_PRICE_FCST!$B$4:$B$22,0),MATCH(REC_SALES_FCST!AK$4,REC_PRICE_FCST!$B$4:$AF$4,0))</f>
        <v>33</v>
      </c>
      <c r="AL97" s="45">
        <f>+INDEX(REC_PRICE_FCST!$B$4:$AF$22,MATCH(REC_SALES_FCST!$C97,REC_PRICE_FCST!$B$4:$B$22,0),MATCH(REC_SALES_FCST!AL$4,REC_PRICE_FCST!$B$4:$AF$4,0))</f>
        <v>33</v>
      </c>
      <c r="AM97" s="45">
        <f>+INDEX(REC_PRICE_FCST!$B$4:$AF$22,MATCH(REC_SALES_FCST!$C97,REC_PRICE_FCST!$B$4:$B$22,0),MATCH(REC_SALES_FCST!AM$4,REC_PRICE_FCST!$B$4:$AF$4,0))</f>
        <v>33</v>
      </c>
      <c r="AN97" s="45">
        <f>+INDEX(REC_PRICE_FCST!$B$4:$AF$22,MATCH(REC_SALES_FCST!$C97,REC_PRICE_FCST!$B$4:$B$22,0),MATCH(REC_SALES_FCST!AN$4,REC_PRICE_FCST!$B$4:$AF$4,0))</f>
        <v>30</v>
      </c>
      <c r="AO97" s="45">
        <f>+INDEX(REC_PRICE_FCST!$B$4:$AF$22,MATCH(REC_SALES_FCST!$C97,REC_PRICE_FCST!$B$4:$B$22,0),MATCH(REC_SALES_FCST!AO$4,REC_PRICE_FCST!$B$4:$AF$4,0))</f>
        <v>30</v>
      </c>
      <c r="AP97" s="45">
        <f>+INDEX(REC_PRICE_FCST!$B$4:$AF$22,MATCH(REC_SALES_FCST!$C97,REC_PRICE_FCST!$B$4:$B$22,0),MATCH(REC_SALES_FCST!AP$4,REC_PRICE_FCST!$B$4:$AF$4,0))</f>
        <v>30</v>
      </c>
      <c r="AQ97" s="45">
        <f>+INDEX(REC_PRICE_FCST!$B$4:$AF$22,MATCH(REC_SALES_FCST!$C97,REC_PRICE_FCST!$B$4:$B$22,0),MATCH(REC_SALES_FCST!AQ$4,REC_PRICE_FCST!$B$4:$AF$4,0))</f>
        <v>30</v>
      </c>
      <c r="AR97" s="45">
        <f>+INDEX(REC_PRICE_FCST!$B$4:$AF$22,MATCH(REC_SALES_FCST!$C97,REC_PRICE_FCST!$B$4:$B$22,0),MATCH(REC_SALES_FCST!AR$4,REC_PRICE_FCST!$B$4:$AF$4,0))</f>
        <v>30</v>
      </c>
      <c r="AS97" s="45">
        <f>+INDEX(REC_PRICE_FCST!$B$4:$AF$22,MATCH(REC_SALES_FCST!$C97,REC_PRICE_FCST!$B$4:$B$22,0),MATCH(REC_SALES_FCST!AS$4,REC_PRICE_FCST!$B$4:$AF$4,0))</f>
        <v>30</v>
      </c>
      <c r="AT97" s="45">
        <f>+INDEX(REC_PRICE_FCST!$B$4:$AF$22,MATCH(REC_SALES_FCST!$C97,REC_PRICE_FCST!$B$4:$B$22,0),MATCH(REC_SALES_FCST!AT$4,REC_PRICE_FCST!$B$4:$AF$4,0))</f>
        <v>30</v>
      </c>
      <c r="AU97" s="45">
        <f>+INDEX(REC_PRICE_FCST!$B$4:$AF$22,MATCH(REC_SALES_FCST!$C97,REC_PRICE_FCST!$B$4:$B$22,0),MATCH(REC_SALES_FCST!AU$4,REC_PRICE_FCST!$B$4:$AF$4,0))</f>
        <v>30</v>
      </c>
      <c r="AV97" s="45">
        <f>+INDEX(REC_PRICE_FCST!$B$4:$AF$22,MATCH(REC_SALES_FCST!$C97,REC_PRICE_FCST!$B$4:$B$22,0),MATCH(REC_SALES_FCST!AV$4,REC_PRICE_FCST!$B$4:$AF$4,0))</f>
        <v>30</v>
      </c>
      <c r="AW97" s="45">
        <f>+INDEX(REC_PRICE_FCST!$B$4:$AF$22,MATCH(REC_SALES_FCST!$C97,REC_PRICE_FCST!$B$4:$B$22,0),MATCH(REC_SALES_FCST!AW$4,REC_PRICE_FCST!$B$4:$AF$4,0))</f>
        <v>30</v>
      </c>
      <c r="AX97" s="45">
        <f>+INDEX(REC_PRICE_FCST!$B$4:$AF$22,MATCH(REC_SALES_FCST!$C97,REC_PRICE_FCST!$B$4:$B$22,0),MATCH(REC_SALES_FCST!AX$4,REC_PRICE_FCST!$B$4:$AF$4,0))</f>
        <v>30</v>
      </c>
      <c r="AY97" s="45">
        <f>+INDEX(REC_PRICE_FCST!$B$4:$AF$22,MATCH(REC_SALES_FCST!$C97,REC_PRICE_FCST!$B$4:$B$22,0),MATCH(REC_SALES_FCST!AY$4,REC_PRICE_FCST!$B$4:$AF$4,0))</f>
        <v>30</v>
      </c>
      <c r="AZ97" s="45">
        <f>+INDEX(REC_PRICE_FCST!$B$4:$AF$22,MATCH(REC_SALES_FCST!$C97,REC_PRICE_FCST!$B$4:$B$22,0),MATCH(REC_SALES_FCST!AZ$4,REC_PRICE_FCST!$B$4:$AF$4,0))</f>
        <v>30</v>
      </c>
      <c r="BA97" s="45">
        <f>+INDEX(REC_PRICE_FCST!$B$4:$AF$22,MATCH(REC_SALES_FCST!$C97,REC_PRICE_FCST!$B$4:$B$22,0),MATCH(REC_SALES_FCST!BA$4,REC_PRICE_FCST!$B$4:$AF$4,0))</f>
        <v>30</v>
      </c>
      <c r="BB97" s="45">
        <f>+INDEX(REC_PRICE_FCST!$B$4:$AF$22,MATCH(REC_SALES_FCST!$C97,REC_PRICE_FCST!$B$4:$B$22,0),MATCH(REC_SALES_FCST!BB$4,REC_PRICE_FCST!$B$4:$AF$4,0))</f>
        <v>30</v>
      </c>
      <c r="BC97" s="45">
        <f>+INDEX(REC_PRICE_FCST!$B$4:$AF$22,MATCH(REC_SALES_FCST!$C97,REC_PRICE_FCST!$B$4:$B$22,0),MATCH(REC_SALES_FCST!BC$4,REC_PRICE_FCST!$B$4:$AF$4,0))</f>
        <v>30</v>
      </c>
      <c r="BD97" s="45">
        <f>+INDEX(REC_PRICE_FCST!$B$4:$AF$22,MATCH(REC_SALES_FCST!$C97,REC_PRICE_FCST!$B$4:$B$22,0),MATCH(REC_SALES_FCST!BD$4,REC_PRICE_FCST!$B$4:$AF$4,0))</f>
        <v>30</v>
      </c>
      <c r="BE97" s="45">
        <f>+INDEX(REC_PRICE_FCST!$B$4:$AF$22,MATCH(REC_SALES_FCST!$C97,REC_PRICE_FCST!$B$4:$B$22,0),MATCH(REC_SALES_FCST!BE$4,REC_PRICE_FCST!$B$4:$AF$4,0))</f>
        <v>30</v>
      </c>
      <c r="BF97" s="45">
        <f>+INDEX(REC_PRICE_FCST!$B$4:$AF$22,MATCH(REC_SALES_FCST!$C97,REC_PRICE_FCST!$B$4:$B$22,0),MATCH(REC_SALES_FCST!BF$4,REC_PRICE_FCST!$B$4:$AF$4,0))</f>
        <v>30</v>
      </c>
      <c r="BG97" s="45">
        <f>+INDEX(REC_PRICE_FCST!$B$4:$AF$22,MATCH(REC_SALES_FCST!$C97,REC_PRICE_FCST!$B$4:$B$22,0),MATCH(REC_SALES_FCST!BG$4,REC_PRICE_FCST!$B$4:$AF$4,0))</f>
        <v>30</v>
      </c>
      <c r="BH97" s="45">
        <f>+INDEX(REC_PRICE_FCST!$B$4:$AF$22,MATCH(REC_SALES_FCST!$C97,REC_PRICE_FCST!$B$4:$B$22,0),MATCH(REC_SALES_FCST!BH$4,REC_PRICE_FCST!$B$4:$AF$4,0))</f>
        <v>30</v>
      </c>
      <c r="BI97" s="45">
        <f>+INDEX(REC_PRICE_FCST!$B$4:$AF$22,MATCH(REC_SALES_FCST!$C97,REC_PRICE_FCST!$B$4:$B$22,0),MATCH(REC_SALES_FCST!BI$4,REC_PRICE_FCST!$B$4:$AF$4,0))</f>
        <v>30</v>
      </c>
      <c r="BJ97" s="45">
        <f>+INDEX(REC_PRICE_FCST!$B$4:$AF$22,MATCH(REC_SALES_FCST!$C97,REC_PRICE_FCST!$B$4:$B$22,0),MATCH(REC_SALES_FCST!BJ$4,REC_PRICE_FCST!$B$4:$AF$4,0))</f>
        <v>30</v>
      </c>
      <c r="BK97" s="45">
        <f>+INDEX(REC_PRICE_FCST!$B$4:$AF$22,MATCH(REC_SALES_FCST!$C97,REC_PRICE_FCST!$B$4:$B$22,0),MATCH(REC_SALES_FCST!BK$4,REC_PRICE_FCST!$B$4:$AF$4,0))</f>
        <v>30</v>
      </c>
      <c r="BL97" s="45">
        <f>+INDEX(REC_PRICE_FCST!$B$4:$AF$22,MATCH(REC_SALES_FCST!$C97,REC_PRICE_FCST!$B$4:$B$22,0),MATCH(REC_SALES_FCST!BL$4,REC_PRICE_FCST!$B$4:$AF$4,0))</f>
        <v>30.900000000000002</v>
      </c>
      <c r="BM97" s="45">
        <f>+INDEX(REC_PRICE_FCST!$B$4:$AF$22,MATCH(REC_SALES_FCST!$C97,REC_PRICE_FCST!$B$4:$B$22,0),MATCH(REC_SALES_FCST!BM$4,REC_PRICE_FCST!$B$4:$AF$4,0))</f>
        <v>30.900000000000002</v>
      </c>
      <c r="BN97" s="45">
        <f>+INDEX(REC_PRICE_FCST!$B$4:$AF$22,MATCH(REC_SALES_FCST!$C97,REC_PRICE_FCST!$B$4:$B$22,0),MATCH(REC_SALES_FCST!BN$4,REC_PRICE_FCST!$B$4:$AF$4,0))</f>
        <v>30.900000000000002</v>
      </c>
      <c r="BO97" s="45">
        <f>+INDEX(REC_PRICE_FCST!$B$4:$AF$22,MATCH(REC_SALES_FCST!$C97,REC_PRICE_FCST!$B$4:$B$22,0),MATCH(REC_SALES_FCST!BO$4,REC_PRICE_FCST!$B$4:$AF$4,0))</f>
        <v>30.900000000000002</v>
      </c>
      <c r="BP97" s="45">
        <f>+INDEX(REC_PRICE_FCST!$B$4:$AF$22,MATCH(REC_SALES_FCST!$C97,REC_PRICE_FCST!$B$4:$B$22,0),MATCH(REC_SALES_FCST!BP$4,REC_PRICE_FCST!$B$4:$AF$4,0))</f>
        <v>30.900000000000002</v>
      </c>
      <c r="BQ97" s="45">
        <f>+INDEX(REC_PRICE_FCST!$B$4:$AF$22,MATCH(REC_SALES_FCST!$C97,REC_PRICE_FCST!$B$4:$B$22,0),MATCH(REC_SALES_FCST!BQ$4,REC_PRICE_FCST!$B$4:$AF$4,0))</f>
        <v>30.900000000000002</v>
      </c>
      <c r="BR97" s="45">
        <f>+INDEX(REC_PRICE_FCST!$B$4:$AF$22,MATCH(REC_SALES_FCST!$C97,REC_PRICE_FCST!$B$4:$B$22,0),MATCH(REC_SALES_FCST!BR$4,REC_PRICE_FCST!$B$4:$AF$4,0))</f>
        <v>30.900000000000002</v>
      </c>
      <c r="BS97" s="45">
        <f>+INDEX(REC_PRICE_FCST!$B$4:$AF$22,MATCH(REC_SALES_FCST!$C97,REC_PRICE_FCST!$B$4:$B$22,0),MATCH(REC_SALES_FCST!BS$4,REC_PRICE_FCST!$B$4:$AF$4,0))</f>
        <v>30.900000000000002</v>
      </c>
      <c r="BT97" s="45">
        <f>+INDEX(REC_PRICE_FCST!$B$4:$AF$22,MATCH(REC_SALES_FCST!$C97,REC_PRICE_FCST!$B$4:$B$22,0),MATCH(REC_SALES_FCST!BT$4,REC_PRICE_FCST!$B$4:$AF$4,0))</f>
        <v>30.900000000000002</v>
      </c>
      <c r="BU97" s="45">
        <f>+INDEX(REC_PRICE_FCST!$B$4:$AF$22,MATCH(REC_SALES_FCST!$C97,REC_PRICE_FCST!$B$4:$B$22,0),MATCH(REC_SALES_FCST!BU$4,REC_PRICE_FCST!$B$4:$AF$4,0))</f>
        <v>30.900000000000002</v>
      </c>
      <c r="BV97" s="45">
        <f>+INDEX(REC_PRICE_FCST!$B$4:$AF$22,MATCH(REC_SALES_FCST!$C97,REC_PRICE_FCST!$B$4:$B$22,0),MATCH(REC_SALES_FCST!BV$4,REC_PRICE_FCST!$B$4:$AF$4,0))</f>
        <v>30.900000000000002</v>
      </c>
      <c r="BW97" s="45">
        <f>+INDEX(REC_PRICE_FCST!$B$4:$AF$22,MATCH(REC_SALES_FCST!$C97,REC_PRICE_FCST!$B$4:$B$22,0),MATCH(REC_SALES_FCST!BW$4,REC_PRICE_FCST!$B$4:$AF$4,0))</f>
        <v>30.900000000000002</v>
      </c>
      <c r="BX97" s="45">
        <f>+INDEX(REC_PRICE_FCST!$B$4:$AF$22,MATCH(REC_SALES_FCST!$C97,REC_PRICE_FCST!$B$4:$B$22,0),MATCH(REC_SALES_FCST!BX$4,REC_PRICE_FCST!$B$4:$AF$4,0))</f>
        <v>31.827000000000002</v>
      </c>
      <c r="BY97" s="45">
        <f>+INDEX(REC_PRICE_FCST!$B$4:$AF$22,MATCH(REC_SALES_FCST!$C97,REC_PRICE_FCST!$B$4:$B$22,0),MATCH(REC_SALES_FCST!BY$4,REC_PRICE_FCST!$B$4:$AF$4,0))</f>
        <v>31.827000000000002</v>
      </c>
      <c r="BZ97" s="45">
        <f>+INDEX(REC_PRICE_FCST!$B$4:$AF$22,MATCH(REC_SALES_FCST!$C97,REC_PRICE_FCST!$B$4:$B$22,0),MATCH(REC_SALES_FCST!BZ$4,REC_PRICE_FCST!$B$4:$AF$4,0))</f>
        <v>31.827000000000002</v>
      </c>
      <c r="CA97" s="45">
        <f>+INDEX(REC_PRICE_FCST!$B$4:$AF$22,MATCH(REC_SALES_FCST!$C97,REC_PRICE_FCST!$B$4:$B$22,0),MATCH(REC_SALES_FCST!CA$4,REC_PRICE_FCST!$B$4:$AF$4,0))</f>
        <v>31.827000000000002</v>
      </c>
      <c r="CB97" s="45">
        <f>+INDEX(REC_PRICE_FCST!$B$4:$AF$22,MATCH(REC_SALES_FCST!$C97,REC_PRICE_FCST!$B$4:$B$22,0),MATCH(REC_SALES_FCST!CB$4,REC_PRICE_FCST!$B$4:$AF$4,0))</f>
        <v>31.827000000000002</v>
      </c>
      <c r="CC97" s="45">
        <f>+INDEX(REC_PRICE_FCST!$B$4:$AF$22,MATCH(REC_SALES_FCST!$C97,REC_PRICE_FCST!$B$4:$B$22,0),MATCH(REC_SALES_FCST!CC$4,REC_PRICE_FCST!$B$4:$AF$4,0))</f>
        <v>31.827000000000002</v>
      </c>
      <c r="CD97" s="45">
        <f>+INDEX(REC_PRICE_FCST!$B$4:$AF$22,MATCH(REC_SALES_FCST!$C97,REC_PRICE_FCST!$B$4:$B$22,0),MATCH(REC_SALES_FCST!CD$4,REC_PRICE_FCST!$B$4:$AF$4,0))</f>
        <v>31.827000000000002</v>
      </c>
      <c r="CE97" s="45">
        <f>+INDEX(REC_PRICE_FCST!$B$4:$AF$22,MATCH(REC_SALES_FCST!$C97,REC_PRICE_FCST!$B$4:$B$22,0),MATCH(REC_SALES_FCST!CE$4,REC_PRICE_FCST!$B$4:$AF$4,0))</f>
        <v>31.827000000000002</v>
      </c>
      <c r="CF97" s="45">
        <f>+INDEX(REC_PRICE_FCST!$B$4:$AF$22,MATCH(REC_SALES_FCST!$C97,REC_PRICE_FCST!$B$4:$B$22,0),MATCH(REC_SALES_FCST!CF$4,REC_PRICE_FCST!$B$4:$AF$4,0))</f>
        <v>31.827000000000002</v>
      </c>
      <c r="CG97" s="45">
        <f>+INDEX(REC_PRICE_FCST!$B$4:$AF$22,MATCH(REC_SALES_FCST!$C97,REC_PRICE_FCST!$B$4:$B$22,0),MATCH(REC_SALES_FCST!CG$4,REC_PRICE_FCST!$B$4:$AF$4,0))</f>
        <v>31.827000000000002</v>
      </c>
      <c r="CH97" s="45">
        <f>+INDEX(REC_PRICE_FCST!$B$4:$AF$22,MATCH(REC_SALES_FCST!$C97,REC_PRICE_FCST!$B$4:$B$22,0),MATCH(REC_SALES_FCST!CH$4,REC_PRICE_FCST!$B$4:$AF$4,0))</f>
        <v>31.827000000000002</v>
      </c>
      <c r="CI97" s="45">
        <f>+INDEX(REC_PRICE_FCST!$B$4:$AF$22,MATCH(REC_SALES_FCST!$C97,REC_PRICE_FCST!$B$4:$B$22,0),MATCH(REC_SALES_FCST!CI$4,REC_PRICE_FCST!$B$4:$AF$4,0))</f>
        <v>31.827000000000002</v>
      </c>
      <c r="CJ97" s="45">
        <f>+INDEX(REC_PRICE_FCST!$B$4:$AF$22,MATCH(REC_SALES_FCST!$C97,REC_PRICE_FCST!$B$4:$B$22,0),MATCH(REC_SALES_FCST!CJ$4,REC_PRICE_FCST!$B$4:$AF$4,0))</f>
        <v>32.78181</v>
      </c>
      <c r="CK97" s="45">
        <f>+INDEX(REC_PRICE_FCST!$B$4:$AF$22,MATCH(REC_SALES_FCST!$C97,REC_PRICE_FCST!$B$4:$B$22,0),MATCH(REC_SALES_FCST!CK$4,REC_PRICE_FCST!$B$4:$AF$4,0))</f>
        <v>32.78181</v>
      </c>
      <c r="CL97" s="45">
        <f>+INDEX(REC_PRICE_FCST!$B$4:$AF$22,MATCH(REC_SALES_FCST!$C97,REC_PRICE_FCST!$B$4:$B$22,0),MATCH(REC_SALES_FCST!CL$4,REC_PRICE_FCST!$B$4:$AF$4,0))</f>
        <v>32.78181</v>
      </c>
      <c r="CM97" s="45">
        <f>+INDEX(REC_PRICE_FCST!$B$4:$AF$22,MATCH(REC_SALES_FCST!$C97,REC_PRICE_FCST!$B$4:$B$22,0),MATCH(REC_SALES_FCST!CM$4,REC_PRICE_FCST!$B$4:$AF$4,0))</f>
        <v>32.78181</v>
      </c>
      <c r="CN97" s="45">
        <f>+INDEX(REC_PRICE_FCST!$B$4:$AF$22,MATCH(REC_SALES_FCST!$C97,REC_PRICE_FCST!$B$4:$B$22,0),MATCH(REC_SALES_FCST!CN$4,REC_PRICE_FCST!$B$4:$AF$4,0))</f>
        <v>32.78181</v>
      </c>
      <c r="CO97" s="45">
        <f>+INDEX(REC_PRICE_FCST!$B$4:$AF$22,MATCH(REC_SALES_FCST!$C97,REC_PRICE_FCST!$B$4:$B$22,0),MATCH(REC_SALES_FCST!CO$4,REC_PRICE_FCST!$B$4:$AF$4,0))</f>
        <v>32.78181</v>
      </c>
      <c r="CP97" s="45">
        <f>+INDEX(REC_PRICE_FCST!$B$4:$AF$22,MATCH(REC_SALES_FCST!$C97,REC_PRICE_FCST!$B$4:$B$22,0),MATCH(REC_SALES_FCST!CP$4,REC_PRICE_FCST!$B$4:$AF$4,0))</f>
        <v>32.78181</v>
      </c>
      <c r="CQ97" s="45">
        <f>+INDEX(REC_PRICE_FCST!$B$4:$AF$22,MATCH(REC_SALES_FCST!$C97,REC_PRICE_FCST!$B$4:$B$22,0),MATCH(REC_SALES_FCST!CQ$4,REC_PRICE_FCST!$B$4:$AF$4,0))</f>
        <v>32.78181</v>
      </c>
      <c r="CR97" s="45">
        <f>+INDEX(REC_PRICE_FCST!$B$4:$AF$22,MATCH(REC_SALES_FCST!$C97,REC_PRICE_FCST!$B$4:$B$22,0),MATCH(REC_SALES_FCST!CR$4,REC_PRICE_FCST!$B$4:$AF$4,0))</f>
        <v>32.78181</v>
      </c>
      <c r="CS97" s="45">
        <f>+INDEX(REC_PRICE_FCST!$B$4:$AF$22,MATCH(REC_SALES_FCST!$C97,REC_PRICE_FCST!$B$4:$B$22,0),MATCH(REC_SALES_FCST!CS$4,REC_PRICE_FCST!$B$4:$AF$4,0))</f>
        <v>32.78181</v>
      </c>
      <c r="CT97" s="45">
        <f>+INDEX(REC_PRICE_FCST!$B$4:$AF$22,MATCH(REC_SALES_FCST!$C97,REC_PRICE_FCST!$B$4:$B$22,0),MATCH(REC_SALES_FCST!CT$4,REC_PRICE_FCST!$B$4:$AF$4,0))</f>
        <v>32.78181</v>
      </c>
      <c r="CU97" s="45">
        <f>+INDEX(REC_PRICE_FCST!$B$4:$AF$22,MATCH(REC_SALES_FCST!$C97,REC_PRICE_FCST!$B$4:$B$22,0),MATCH(REC_SALES_FCST!CU$4,REC_PRICE_FCST!$B$4:$AF$4,0))</f>
        <v>32.78181</v>
      </c>
      <c r="CV97" s="45">
        <f>+INDEX(REC_PRICE_FCST!$B$4:$AF$22,MATCH(REC_SALES_FCST!$C97,REC_PRICE_FCST!$B$4:$B$22,0),MATCH(REC_SALES_FCST!CV$4,REC_PRICE_FCST!$B$4:$AF$4,0))</f>
        <v>33.765264299999998</v>
      </c>
      <c r="CW97" s="45">
        <f>+INDEX(REC_PRICE_FCST!$B$4:$AF$22,MATCH(REC_SALES_FCST!$C97,REC_PRICE_FCST!$B$4:$B$22,0),MATCH(REC_SALES_FCST!CW$4,REC_PRICE_FCST!$B$4:$AF$4,0))</f>
        <v>33.765264299999998</v>
      </c>
      <c r="CX97" s="45">
        <f>+INDEX(REC_PRICE_FCST!$B$4:$AF$22,MATCH(REC_SALES_FCST!$C97,REC_PRICE_FCST!$B$4:$B$22,0),MATCH(REC_SALES_FCST!CX$4,REC_PRICE_FCST!$B$4:$AF$4,0))</f>
        <v>33.765264299999998</v>
      </c>
      <c r="CY97" s="45">
        <f>+INDEX(REC_PRICE_FCST!$B$4:$AF$22,MATCH(REC_SALES_FCST!$C97,REC_PRICE_FCST!$B$4:$B$22,0),MATCH(REC_SALES_FCST!CY$4,REC_PRICE_FCST!$B$4:$AF$4,0))</f>
        <v>33.765264299999998</v>
      </c>
      <c r="CZ97" s="45">
        <f>+INDEX(REC_PRICE_FCST!$B$4:$AF$22,MATCH(REC_SALES_FCST!$C97,REC_PRICE_FCST!$B$4:$B$22,0),MATCH(REC_SALES_FCST!CZ$4,REC_PRICE_FCST!$B$4:$AF$4,0))</f>
        <v>33.765264299999998</v>
      </c>
      <c r="DA97" s="45">
        <f>+INDEX(REC_PRICE_FCST!$B$4:$AF$22,MATCH(REC_SALES_FCST!$C97,REC_PRICE_FCST!$B$4:$B$22,0),MATCH(REC_SALES_FCST!DA$4,REC_PRICE_FCST!$B$4:$AF$4,0))</f>
        <v>33.765264299999998</v>
      </c>
      <c r="DB97" s="45">
        <f>+INDEX(REC_PRICE_FCST!$B$4:$AF$22,MATCH(REC_SALES_FCST!$C97,REC_PRICE_FCST!$B$4:$B$22,0),MATCH(REC_SALES_FCST!DB$4,REC_PRICE_FCST!$B$4:$AF$4,0))</f>
        <v>33.765264299999998</v>
      </c>
      <c r="DC97" s="45">
        <f>+INDEX(REC_PRICE_FCST!$B$4:$AF$22,MATCH(REC_SALES_FCST!$C97,REC_PRICE_FCST!$B$4:$B$22,0),MATCH(REC_SALES_FCST!DC$4,REC_PRICE_FCST!$B$4:$AF$4,0))</f>
        <v>33.765264299999998</v>
      </c>
      <c r="DD97" s="45">
        <f>+INDEX(REC_PRICE_FCST!$B$4:$AF$22,MATCH(REC_SALES_FCST!$C97,REC_PRICE_FCST!$B$4:$B$22,0),MATCH(REC_SALES_FCST!DD$4,REC_PRICE_FCST!$B$4:$AF$4,0))</f>
        <v>33.765264299999998</v>
      </c>
      <c r="DE97" s="45">
        <f>+INDEX(REC_PRICE_FCST!$B$4:$AF$22,MATCH(REC_SALES_FCST!$C97,REC_PRICE_FCST!$B$4:$B$22,0),MATCH(REC_SALES_FCST!DE$4,REC_PRICE_FCST!$B$4:$AF$4,0))</f>
        <v>33.765264299999998</v>
      </c>
      <c r="DF97" s="45">
        <f>+INDEX(REC_PRICE_FCST!$B$4:$AF$22,MATCH(REC_SALES_FCST!$C97,REC_PRICE_FCST!$B$4:$B$22,0),MATCH(REC_SALES_FCST!DF$4,REC_PRICE_FCST!$B$4:$AF$4,0))</f>
        <v>33.765264299999998</v>
      </c>
      <c r="DG97" s="45">
        <f>+INDEX(REC_PRICE_FCST!$B$4:$AF$22,MATCH(REC_SALES_FCST!$C97,REC_PRICE_FCST!$B$4:$B$22,0),MATCH(REC_SALES_FCST!DG$4,REC_PRICE_FCST!$B$4:$AF$4,0))</f>
        <v>33.765264299999998</v>
      </c>
      <c r="DH97" s="45">
        <f>+INDEX(REC_PRICE_FCST!$B$4:$AF$22,MATCH(REC_SALES_FCST!$C97,REC_PRICE_FCST!$B$4:$B$22,0),MATCH(REC_SALES_FCST!DH$4,REC_PRICE_FCST!$B$4:$AF$4,0))</f>
        <v>34.778222229000001</v>
      </c>
      <c r="DI97" s="45">
        <f>+INDEX(REC_PRICE_FCST!$B$4:$AF$22,MATCH(REC_SALES_FCST!$C97,REC_PRICE_FCST!$B$4:$B$22,0),MATCH(REC_SALES_FCST!DI$4,REC_PRICE_FCST!$B$4:$AF$4,0))</f>
        <v>34.778222229000001</v>
      </c>
      <c r="DJ97" s="45">
        <f>+INDEX(REC_PRICE_FCST!$B$4:$AF$22,MATCH(REC_SALES_FCST!$C97,REC_PRICE_FCST!$B$4:$B$22,0),MATCH(REC_SALES_FCST!DJ$4,REC_PRICE_FCST!$B$4:$AF$4,0))</f>
        <v>34.778222229000001</v>
      </c>
      <c r="DK97" s="45">
        <f>+INDEX(REC_PRICE_FCST!$B$4:$AF$22,MATCH(REC_SALES_FCST!$C97,REC_PRICE_FCST!$B$4:$B$22,0),MATCH(REC_SALES_FCST!DK$4,REC_PRICE_FCST!$B$4:$AF$4,0))</f>
        <v>34.778222229000001</v>
      </c>
      <c r="DL97" s="45">
        <f>+INDEX(REC_PRICE_FCST!$B$4:$AF$22,MATCH(REC_SALES_FCST!$C97,REC_PRICE_FCST!$B$4:$B$22,0),MATCH(REC_SALES_FCST!DL$4,REC_PRICE_FCST!$B$4:$AF$4,0))</f>
        <v>34.778222229000001</v>
      </c>
      <c r="DM97" s="45">
        <f>+INDEX(REC_PRICE_FCST!$B$4:$AF$22,MATCH(REC_SALES_FCST!$C97,REC_PRICE_FCST!$B$4:$B$22,0),MATCH(REC_SALES_FCST!DM$4,REC_PRICE_FCST!$B$4:$AF$4,0))</f>
        <v>34.778222229000001</v>
      </c>
      <c r="DN97" s="45">
        <f>+INDEX(REC_PRICE_FCST!$B$4:$AF$22,MATCH(REC_SALES_FCST!$C97,REC_PRICE_FCST!$B$4:$B$22,0),MATCH(REC_SALES_FCST!DN$4,REC_PRICE_FCST!$B$4:$AF$4,0))</f>
        <v>34.778222229000001</v>
      </c>
      <c r="DO97" s="45">
        <f>+INDEX(REC_PRICE_FCST!$B$4:$AF$22,MATCH(REC_SALES_FCST!$C97,REC_PRICE_FCST!$B$4:$B$22,0),MATCH(REC_SALES_FCST!DO$4,REC_PRICE_FCST!$B$4:$AF$4,0))</f>
        <v>34.778222229000001</v>
      </c>
      <c r="DP97" s="45">
        <f>+INDEX(REC_PRICE_FCST!$B$4:$AF$22,MATCH(REC_SALES_FCST!$C97,REC_PRICE_FCST!$B$4:$B$22,0),MATCH(REC_SALES_FCST!DP$4,REC_PRICE_FCST!$B$4:$AF$4,0))</f>
        <v>34.778222229000001</v>
      </c>
      <c r="DQ97" s="45">
        <f>+INDEX(REC_PRICE_FCST!$B$4:$AF$22,MATCH(REC_SALES_FCST!$C97,REC_PRICE_FCST!$B$4:$B$22,0),MATCH(REC_SALES_FCST!DQ$4,REC_PRICE_FCST!$B$4:$AF$4,0))</f>
        <v>34.778222229000001</v>
      </c>
      <c r="DR97" s="45">
        <f>+INDEX(REC_PRICE_FCST!$B$4:$AF$22,MATCH(REC_SALES_FCST!$C97,REC_PRICE_FCST!$B$4:$B$22,0),MATCH(REC_SALES_FCST!DR$4,REC_PRICE_FCST!$B$4:$AF$4,0))</f>
        <v>34.778222229000001</v>
      </c>
      <c r="DS97" s="45">
        <f>+INDEX(REC_PRICE_FCST!$B$4:$AF$22,MATCH(REC_SALES_FCST!$C97,REC_PRICE_FCST!$B$4:$B$22,0),MATCH(REC_SALES_FCST!DS$4,REC_PRICE_FCST!$B$4:$AF$4,0))</f>
        <v>34.778222229000001</v>
      </c>
      <c r="DT97" s="45">
        <f>+INDEX(REC_PRICE_FCST!$B$4:$AF$22,MATCH(REC_SALES_FCST!$C97,REC_PRICE_FCST!$B$4:$B$22,0),MATCH(REC_SALES_FCST!DT$4,REC_PRICE_FCST!$B$4:$AF$4,0))</f>
        <v>35.821568895870001</v>
      </c>
      <c r="DU97" s="45">
        <f>+INDEX(REC_PRICE_FCST!$B$4:$AF$22,MATCH(REC_SALES_FCST!$C97,REC_PRICE_FCST!$B$4:$B$22,0),MATCH(REC_SALES_FCST!DU$4,REC_PRICE_FCST!$B$4:$AF$4,0))</f>
        <v>35.821568895870001</v>
      </c>
      <c r="DV97" s="45">
        <f>+INDEX(REC_PRICE_FCST!$B$4:$AF$22,MATCH(REC_SALES_FCST!$C97,REC_PRICE_FCST!$B$4:$B$22,0),MATCH(REC_SALES_FCST!DV$4,REC_PRICE_FCST!$B$4:$AF$4,0))</f>
        <v>35.821568895870001</v>
      </c>
      <c r="DW97" s="45">
        <f>+INDEX(REC_PRICE_FCST!$B$4:$AF$22,MATCH(REC_SALES_FCST!$C97,REC_PRICE_FCST!$B$4:$B$22,0),MATCH(REC_SALES_FCST!DW$4,REC_PRICE_FCST!$B$4:$AF$4,0))</f>
        <v>35.821568895870001</v>
      </c>
      <c r="DX97" s="45">
        <f>+INDEX(REC_PRICE_FCST!$B$4:$AF$22,MATCH(REC_SALES_FCST!$C97,REC_PRICE_FCST!$B$4:$B$22,0),MATCH(REC_SALES_FCST!DX$4,REC_PRICE_FCST!$B$4:$AF$4,0))</f>
        <v>35.821568895870001</v>
      </c>
      <c r="DY97" s="45">
        <f>+INDEX(REC_PRICE_FCST!$B$4:$AF$22,MATCH(REC_SALES_FCST!$C97,REC_PRICE_FCST!$B$4:$B$22,0),MATCH(REC_SALES_FCST!DY$4,REC_PRICE_FCST!$B$4:$AF$4,0))</f>
        <v>35.821568895870001</v>
      </c>
      <c r="DZ97" s="45">
        <f>+INDEX(REC_PRICE_FCST!$B$4:$AF$22,MATCH(REC_SALES_FCST!$C97,REC_PRICE_FCST!$B$4:$B$22,0),MATCH(REC_SALES_FCST!DZ$4,REC_PRICE_FCST!$B$4:$AF$4,0))</f>
        <v>35.821568895870001</v>
      </c>
      <c r="EA97" s="45">
        <f>+INDEX(REC_PRICE_FCST!$B$4:$AF$22,MATCH(REC_SALES_FCST!$C97,REC_PRICE_FCST!$B$4:$B$22,0),MATCH(REC_SALES_FCST!EA$4,REC_PRICE_FCST!$B$4:$AF$4,0))</f>
        <v>35.821568895870001</v>
      </c>
      <c r="EB97" s="45">
        <f>+INDEX(REC_PRICE_FCST!$B$4:$AF$22,MATCH(REC_SALES_FCST!$C97,REC_PRICE_FCST!$B$4:$B$22,0),MATCH(REC_SALES_FCST!EB$4,REC_PRICE_FCST!$B$4:$AF$4,0))</f>
        <v>35.821568895870001</v>
      </c>
      <c r="EC97" s="45">
        <f>+INDEX(REC_PRICE_FCST!$B$4:$AF$22,MATCH(REC_SALES_FCST!$C97,REC_PRICE_FCST!$B$4:$B$22,0),MATCH(REC_SALES_FCST!EC$4,REC_PRICE_FCST!$B$4:$AF$4,0))</f>
        <v>35.821568895870001</v>
      </c>
      <c r="ED97" s="45">
        <f>+INDEX(REC_PRICE_FCST!$B$4:$AF$22,MATCH(REC_SALES_FCST!$C97,REC_PRICE_FCST!$B$4:$B$22,0),MATCH(REC_SALES_FCST!ED$4,REC_PRICE_FCST!$B$4:$AF$4,0))</f>
        <v>35.821568895870001</v>
      </c>
      <c r="EE97" s="45">
        <f>+INDEX(REC_PRICE_FCST!$B$4:$AF$22,MATCH(REC_SALES_FCST!$C97,REC_PRICE_FCST!$B$4:$B$22,0),MATCH(REC_SALES_FCST!EE$4,REC_PRICE_FCST!$B$4:$AF$4,0))</f>
        <v>35.821568895870001</v>
      </c>
      <c r="EF97" s="45">
        <f>+INDEX(REC_PRICE_FCST!$B$4:$AF$22,MATCH(REC_SALES_FCST!$C97,REC_PRICE_FCST!$B$4:$B$22,0),MATCH(REC_SALES_FCST!EF$4,REC_PRICE_FCST!$B$4:$AF$4,0))</f>
        <v>36.896215962746105</v>
      </c>
      <c r="EG97" s="45">
        <f>+INDEX(REC_PRICE_FCST!$B$4:$AF$22,MATCH(REC_SALES_FCST!$C97,REC_PRICE_FCST!$B$4:$B$22,0),MATCH(REC_SALES_FCST!EG$4,REC_PRICE_FCST!$B$4:$AF$4,0))</f>
        <v>36.896215962746105</v>
      </c>
      <c r="EH97" s="45">
        <f>+INDEX(REC_PRICE_FCST!$B$4:$AF$22,MATCH(REC_SALES_FCST!$C97,REC_PRICE_FCST!$B$4:$B$22,0),MATCH(REC_SALES_FCST!EH$4,REC_PRICE_FCST!$B$4:$AF$4,0))</f>
        <v>36.896215962746105</v>
      </c>
      <c r="EI97" s="45">
        <f>+INDEX(REC_PRICE_FCST!$B$4:$AF$22,MATCH(REC_SALES_FCST!$C97,REC_PRICE_FCST!$B$4:$B$22,0),MATCH(REC_SALES_FCST!EI$4,REC_PRICE_FCST!$B$4:$AF$4,0))</f>
        <v>36.896215962746105</v>
      </c>
      <c r="EJ97" s="45">
        <f>+INDEX(REC_PRICE_FCST!$B$4:$AF$22,MATCH(REC_SALES_FCST!$C97,REC_PRICE_FCST!$B$4:$B$22,0),MATCH(REC_SALES_FCST!EJ$4,REC_PRICE_FCST!$B$4:$AF$4,0))</f>
        <v>36.896215962746105</v>
      </c>
      <c r="EK97" s="45">
        <f>+INDEX(REC_PRICE_FCST!$B$4:$AF$22,MATCH(REC_SALES_FCST!$C97,REC_PRICE_FCST!$B$4:$B$22,0),MATCH(REC_SALES_FCST!EK$4,REC_PRICE_FCST!$B$4:$AF$4,0))</f>
        <v>36.896215962746105</v>
      </c>
      <c r="EL97" s="45">
        <f>+INDEX(REC_PRICE_FCST!$B$4:$AF$22,MATCH(REC_SALES_FCST!$C97,REC_PRICE_FCST!$B$4:$B$22,0),MATCH(REC_SALES_FCST!EL$4,REC_PRICE_FCST!$B$4:$AF$4,0))</f>
        <v>36.896215962746105</v>
      </c>
      <c r="EM97" s="45">
        <f>+INDEX(REC_PRICE_FCST!$B$4:$AF$22,MATCH(REC_SALES_FCST!$C97,REC_PRICE_FCST!$B$4:$B$22,0),MATCH(REC_SALES_FCST!EM$4,REC_PRICE_FCST!$B$4:$AF$4,0))</f>
        <v>36.896215962746105</v>
      </c>
      <c r="EN97" s="45">
        <f>+INDEX(REC_PRICE_FCST!$B$4:$AF$22,MATCH(REC_SALES_FCST!$C97,REC_PRICE_FCST!$B$4:$B$22,0),MATCH(REC_SALES_FCST!EN$4,REC_PRICE_FCST!$B$4:$AF$4,0))</f>
        <v>36.896215962746105</v>
      </c>
      <c r="EO97" s="45">
        <f>+INDEX(REC_PRICE_FCST!$B$4:$AF$22,MATCH(REC_SALES_FCST!$C97,REC_PRICE_FCST!$B$4:$B$22,0),MATCH(REC_SALES_FCST!EO$4,REC_PRICE_FCST!$B$4:$AF$4,0))</f>
        <v>36.896215962746105</v>
      </c>
      <c r="EP97" s="45">
        <f>+INDEX(REC_PRICE_FCST!$B$4:$AF$22,MATCH(REC_SALES_FCST!$C97,REC_PRICE_FCST!$B$4:$B$22,0),MATCH(REC_SALES_FCST!EP$4,REC_PRICE_FCST!$B$4:$AF$4,0))</f>
        <v>36.896215962746105</v>
      </c>
      <c r="EQ97" s="45">
        <f>+INDEX(REC_PRICE_FCST!$B$4:$AF$22,MATCH(REC_SALES_FCST!$C97,REC_PRICE_FCST!$B$4:$B$22,0),MATCH(REC_SALES_FCST!EQ$4,REC_PRICE_FCST!$B$4:$AF$4,0))</f>
        <v>36.896215962746105</v>
      </c>
      <c r="ER97" s="45">
        <f>+INDEX(REC_PRICE_FCST!$B$4:$AF$22,MATCH(REC_SALES_FCST!$C97,REC_PRICE_FCST!$B$4:$B$22,0),MATCH(REC_SALES_FCST!ER$4,REC_PRICE_FCST!$B$4:$AF$4,0))</f>
        <v>38.003102441628492</v>
      </c>
      <c r="ES97" s="45">
        <f>+INDEX(REC_PRICE_FCST!$B$4:$AF$22,MATCH(REC_SALES_FCST!$C97,REC_PRICE_FCST!$B$4:$B$22,0),MATCH(REC_SALES_FCST!ES$4,REC_PRICE_FCST!$B$4:$AF$4,0))</f>
        <v>38.003102441628492</v>
      </c>
      <c r="ET97" s="45">
        <f>+INDEX(REC_PRICE_FCST!$B$4:$AF$22,MATCH(REC_SALES_FCST!$C97,REC_PRICE_FCST!$B$4:$B$22,0),MATCH(REC_SALES_FCST!ET$4,REC_PRICE_FCST!$B$4:$AF$4,0))</f>
        <v>38.003102441628492</v>
      </c>
      <c r="EU97" s="45">
        <f>+INDEX(REC_PRICE_FCST!$B$4:$AF$22,MATCH(REC_SALES_FCST!$C97,REC_PRICE_FCST!$B$4:$B$22,0),MATCH(REC_SALES_FCST!EU$4,REC_PRICE_FCST!$B$4:$AF$4,0))</f>
        <v>38.003102441628492</v>
      </c>
      <c r="EV97" s="45">
        <f>+INDEX(REC_PRICE_FCST!$B$4:$AF$22,MATCH(REC_SALES_FCST!$C97,REC_PRICE_FCST!$B$4:$B$22,0),MATCH(REC_SALES_FCST!EV$4,REC_PRICE_FCST!$B$4:$AF$4,0))</f>
        <v>38.003102441628492</v>
      </c>
      <c r="EW97" s="45">
        <f>+INDEX(REC_PRICE_FCST!$B$4:$AF$22,MATCH(REC_SALES_FCST!$C97,REC_PRICE_FCST!$B$4:$B$22,0),MATCH(REC_SALES_FCST!EW$4,REC_PRICE_FCST!$B$4:$AF$4,0))</f>
        <v>38.003102441628492</v>
      </c>
      <c r="EX97" s="45">
        <f>+INDEX(REC_PRICE_FCST!$B$4:$AF$22,MATCH(REC_SALES_FCST!$C97,REC_PRICE_FCST!$B$4:$B$22,0),MATCH(REC_SALES_FCST!EX$4,REC_PRICE_FCST!$B$4:$AF$4,0))</f>
        <v>38.003102441628492</v>
      </c>
      <c r="EY97" s="45">
        <f>+INDEX(REC_PRICE_FCST!$B$4:$AF$22,MATCH(REC_SALES_FCST!$C97,REC_PRICE_FCST!$B$4:$B$22,0),MATCH(REC_SALES_FCST!EY$4,REC_PRICE_FCST!$B$4:$AF$4,0))</f>
        <v>38.003102441628492</v>
      </c>
      <c r="EZ97" s="45">
        <f>+INDEX(REC_PRICE_FCST!$B$4:$AF$22,MATCH(REC_SALES_FCST!$C97,REC_PRICE_FCST!$B$4:$B$22,0),MATCH(REC_SALES_FCST!EZ$4,REC_PRICE_FCST!$B$4:$AF$4,0))</f>
        <v>38.003102441628492</v>
      </c>
      <c r="FA97" s="45">
        <f>+INDEX(REC_PRICE_FCST!$B$4:$AF$22,MATCH(REC_SALES_FCST!$C97,REC_PRICE_FCST!$B$4:$B$22,0),MATCH(REC_SALES_FCST!FA$4,REC_PRICE_FCST!$B$4:$AF$4,0))</f>
        <v>38.003102441628492</v>
      </c>
      <c r="FB97" s="45">
        <f>+INDEX(REC_PRICE_FCST!$B$4:$AF$22,MATCH(REC_SALES_FCST!$C97,REC_PRICE_FCST!$B$4:$B$22,0),MATCH(REC_SALES_FCST!FB$4,REC_PRICE_FCST!$B$4:$AF$4,0))</f>
        <v>38.003102441628492</v>
      </c>
      <c r="FC97" s="45">
        <f>+INDEX(REC_PRICE_FCST!$B$4:$AF$22,MATCH(REC_SALES_FCST!$C97,REC_PRICE_FCST!$B$4:$B$22,0),MATCH(REC_SALES_FCST!FC$4,REC_PRICE_FCST!$B$4:$AF$4,0))</f>
        <v>38.003102441628492</v>
      </c>
      <c r="FD97" s="45">
        <f>+INDEX(REC_PRICE_FCST!$B$4:$AF$22,MATCH(REC_SALES_FCST!$C97,REC_PRICE_FCST!$B$4:$B$22,0),MATCH(REC_SALES_FCST!FD$4,REC_PRICE_FCST!$B$4:$AF$4,0))</f>
        <v>39.143195514877348</v>
      </c>
      <c r="FE97" s="45">
        <f>+INDEX(REC_PRICE_FCST!$B$4:$AF$22,MATCH(REC_SALES_FCST!$C97,REC_PRICE_FCST!$B$4:$B$22,0),MATCH(REC_SALES_FCST!FE$4,REC_PRICE_FCST!$B$4:$AF$4,0))</f>
        <v>39.143195514877348</v>
      </c>
      <c r="FF97" s="45">
        <f>+INDEX(REC_PRICE_FCST!$B$4:$AF$22,MATCH(REC_SALES_FCST!$C97,REC_PRICE_FCST!$B$4:$B$22,0),MATCH(REC_SALES_FCST!FF$4,REC_PRICE_FCST!$B$4:$AF$4,0))</f>
        <v>39.143195514877348</v>
      </c>
      <c r="FG97" s="45">
        <f>+INDEX(REC_PRICE_FCST!$B$4:$AF$22,MATCH(REC_SALES_FCST!$C97,REC_PRICE_FCST!$B$4:$B$22,0),MATCH(REC_SALES_FCST!FG$4,REC_PRICE_FCST!$B$4:$AF$4,0))</f>
        <v>39.143195514877348</v>
      </c>
      <c r="FH97" s="45">
        <f>+INDEX(REC_PRICE_FCST!$B$4:$AF$22,MATCH(REC_SALES_FCST!$C97,REC_PRICE_FCST!$B$4:$B$22,0),MATCH(REC_SALES_FCST!FH$4,REC_PRICE_FCST!$B$4:$AF$4,0))</f>
        <v>39.143195514877348</v>
      </c>
      <c r="FI97" s="45">
        <f>+INDEX(REC_PRICE_FCST!$B$4:$AF$22,MATCH(REC_SALES_FCST!$C97,REC_PRICE_FCST!$B$4:$B$22,0),MATCH(REC_SALES_FCST!FI$4,REC_PRICE_FCST!$B$4:$AF$4,0))</f>
        <v>39.143195514877348</v>
      </c>
      <c r="FJ97" s="45">
        <f>+INDEX(REC_PRICE_FCST!$B$4:$AF$22,MATCH(REC_SALES_FCST!$C97,REC_PRICE_FCST!$B$4:$B$22,0),MATCH(REC_SALES_FCST!FJ$4,REC_PRICE_FCST!$B$4:$AF$4,0))</f>
        <v>39.143195514877348</v>
      </c>
      <c r="FK97" s="45">
        <f>+INDEX(REC_PRICE_FCST!$B$4:$AF$22,MATCH(REC_SALES_FCST!$C97,REC_PRICE_FCST!$B$4:$B$22,0),MATCH(REC_SALES_FCST!FK$4,REC_PRICE_FCST!$B$4:$AF$4,0))</f>
        <v>39.143195514877348</v>
      </c>
      <c r="FL97" s="45">
        <f>+INDEX(REC_PRICE_FCST!$B$4:$AF$22,MATCH(REC_SALES_FCST!$C97,REC_PRICE_FCST!$B$4:$B$22,0),MATCH(REC_SALES_FCST!FL$4,REC_PRICE_FCST!$B$4:$AF$4,0))</f>
        <v>39.143195514877348</v>
      </c>
      <c r="FM97" s="45">
        <f>+INDEX(REC_PRICE_FCST!$B$4:$AF$22,MATCH(REC_SALES_FCST!$C97,REC_PRICE_FCST!$B$4:$B$22,0),MATCH(REC_SALES_FCST!FM$4,REC_PRICE_FCST!$B$4:$AF$4,0))</f>
        <v>39.143195514877348</v>
      </c>
      <c r="FN97" s="45">
        <f>+INDEX(REC_PRICE_FCST!$B$4:$AF$22,MATCH(REC_SALES_FCST!$C97,REC_PRICE_FCST!$B$4:$B$22,0),MATCH(REC_SALES_FCST!FN$4,REC_PRICE_FCST!$B$4:$AF$4,0))</f>
        <v>39.143195514877348</v>
      </c>
      <c r="FO97" s="45">
        <f>+INDEX(REC_PRICE_FCST!$B$4:$AF$22,MATCH(REC_SALES_FCST!$C97,REC_PRICE_FCST!$B$4:$B$22,0),MATCH(REC_SALES_FCST!FO$4,REC_PRICE_FCST!$B$4:$AF$4,0))</f>
        <v>39.143195514877348</v>
      </c>
      <c r="FP97" s="45">
        <f>+INDEX(REC_PRICE_FCST!$B$4:$AF$22,MATCH(REC_SALES_FCST!$C97,REC_PRICE_FCST!$B$4:$B$22,0),MATCH(REC_SALES_FCST!FP$4,REC_PRICE_FCST!$B$4:$AF$4,0))</f>
        <v>40.317491380323666</v>
      </c>
      <c r="FQ97" s="45">
        <f>+INDEX(REC_PRICE_FCST!$B$4:$AF$22,MATCH(REC_SALES_FCST!$C97,REC_PRICE_FCST!$B$4:$B$22,0),MATCH(REC_SALES_FCST!FQ$4,REC_PRICE_FCST!$B$4:$AF$4,0))</f>
        <v>40.317491380323666</v>
      </c>
      <c r="FR97" s="45">
        <f>+INDEX(REC_PRICE_FCST!$B$4:$AF$22,MATCH(REC_SALES_FCST!$C97,REC_PRICE_FCST!$B$4:$B$22,0),MATCH(REC_SALES_FCST!FR$4,REC_PRICE_FCST!$B$4:$AF$4,0))</f>
        <v>40.317491380323666</v>
      </c>
      <c r="FS97" s="45">
        <f>+INDEX(REC_PRICE_FCST!$B$4:$AF$22,MATCH(REC_SALES_FCST!$C97,REC_PRICE_FCST!$B$4:$B$22,0),MATCH(REC_SALES_FCST!FS$4,REC_PRICE_FCST!$B$4:$AF$4,0))</f>
        <v>40.317491380323666</v>
      </c>
      <c r="FT97" s="45">
        <f>+INDEX(REC_PRICE_FCST!$B$4:$AF$22,MATCH(REC_SALES_FCST!$C97,REC_PRICE_FCST!$B$4:$B$22,0),MATCH(REC_SALES_FCST!FT$4,REC_PRICE_FCST!$B$4:$AF$4,0))</f>
        <v>40.317491380323666</v>
      </c>
      <c r="FU97" s="45">
        <f>+INDEX(REC_PRICE_FCST!$B$4:$AF$22,MATCH(REC_SALES_FCST!$C97,REC_PRICE_FCST!$B$4:$B$22,0),MATCH(REC_SALES_FCST!FU$4,REC_PRICE_FCST!$B$4:$AF$4,0))</f>
        <v>40.317491380323666</v>
      </c>
      <c r="FV97" s="45">
        <f>+INDEX(REC_PRICE_FCST!$B$4:$AF$22,MATCH(REC_SALES_FCST!$C97,REC_PRICE_FCST!$B$4:$B$22,0),MATCH(REC_SALES_FCST!FV$4,REC_PRICE_FCST!$B$4:$AF$4,0))</f>
        <v>40.317491380323666</v>
      </c>
      <c r="FW97" s="45">
        <f>+INDEX(REC_PRICE_FCST!$B$4:$AF$22,MATCH(REC_SALES_FCST!$C97,REC_PRICE_FCST!$B$4:$B$22,0),MATCH(REC_SALES_FCST!FW$4,REC_PRICE_FCST!$B$4:$AF$4,0))</f>
        <v>40.317491380323666</v>
      </c>
      <c r="FX97" s="45">
        <f>+INDEX(REC_PRICE_FCST!$B$4:$AF$22,MATCH(REC_SALES_FCST!$C97,REC_PRICE_FCST!$B$4:$B$22,0),MATCH(REC_SALES_FCST!FX$4,REC_PRICE_FCST!$B$4:$AF$4,0))</f>
        <v>40.317491380323666</v>
      </c>
      <c r="FY97" s="45">
        <f>+INDEX(REC_PRICE_FCST!$B$4:$AF$22,MATCH(REC_SALES_FCST!$C97,REC_PRICE_FCST!$B$4:$B$22,0),MATCH(REC_SALES_FCST!FY$4,REC_PRICE_FCST!$B$4:$AF$4,0))</f>
        <v>40.317491380323666</v>
      </c>
      <c r="FZ97" s="45">
        <f>+INDEX(REC_PRICE_FCST!$B$4:$AF$22,MATCH(REC_SALES_FCST!$C97,REC_PRICE_FCST!$B$4:$B$22,0),MATCH(REC_SALES_FCST!FZ$4,REC_PRICE_FCST!$B$4:$AF$4,0))</f>
        <v>40.317491380323666</v>
      </c>
      <c r="GA97" s="45">
        <f>+INDEX(REC_PRICE_FCST!$B$4:$AF$22,MATCH(REC_SALES_FCST!$C97,REC_PRICE_FCST!$B$4:$B$22,0),MATCH(REC_SALES_FCST!GA$4,REC_PRICE_FCST!$B$4:$AF$4,0))</f>
        <v>40.317491380323666</v>
      </c>
      <c r="GB97" s="45">
        <f>+INDEX(REC_PRICE_FCST!$B$4:$AF$22,MATCH(REC_SALES_FCST!$C97,REC_PRICE_FCST!$B$4:$B$22,0),MATCH(REC_SALES_FCST!GB$4,REC_PRICE_FCST!$B$4:$AF$4,0))</f>
        <v>41.527016121733375</v>
      </c>
      <c r="GC97" s="45">
        <f>+INDEX(REC_PRICE_FCST!$B$4:$AF$22,MATCH(REC_SALES_FCST!$C97,REC_PRICE_FCST!$B$4:$B$22,0),MATCH(REC_SALES_FCST!GC$4,REC_PRICE_FCST!$B$4:$AF$4,0))</f>
        <v>41.527016121733375</v>
      </c>
      <c r="GD97" s="45">
        <f>+INDEX(REC_PRICE_FCST!$B$4:$AF$22,MATCH(REC_SALES_FCST!$C97,REC_PRICE_FCST!$B$4:$B$22,0),MATCH(REC_SALES_FCST!GD$4,REC_PRICE_FCST!$B$4:$AF$4,0))</f>
        <v>41.527016121733375</v>
      </c>
      <c r="GE97" s="45">
        <f>+INDEX(REC_PRICE_FCST!$B$4:$AF$22,MATCH(REC_SALES_FCST!$C97,REC_PRICE_FCST!$B$4:$B$22,0),MATCH(REC_SALES_FCST!GE$4,REC_PRICE_FCST!$B$4:$AF$4,0))</f>
        <v>41.527016121733375</v>
      </c>
      <c r="GF97" s="45">
        <f>+INDEX(REC_PRICE_FCST!$B$4:$AF$22,MATCH(REC_SALES_FCST!$C97,REC_PRICE_FCST!$B$4:$B$22,0),MATCH(REC_SALES_FCST!GF$4,REC_PRICE_FCST!$B$4:$AF$4,0))</f>
        <v>41.527016121733375</v>
      </c>
      <c r="GG97" s="45">
        <f>+INDEX(REC_PRICE_FCST!$B$4:$AF$22,MATCH(REC_SALES_FCST!$C97,REC_PRICE_FCST!$B$4:$B$22,0),MATCH(REC_SALES_FCST!GG$4,REC_PRICE_FCST!$B$4:$AF$4,0))</f>
        <v>41.527016121733375</v>
      </c>
      <c r="GH97" s="45">
        <f>+INDEX(REC_PRICE_FCST!$B$4:$AF$22,MATCH(REC_SALES_FCST!$C97,REC_PRICE_FCST!$B$4:$B$22,0),MATCH(REC_SALES_FCST!GH$4,REC_PRICE_FCST!$B$4:$AF$4,0))</f>
        <v>41.527016121733375</v>
      </c>
      <c r="GI97" s="45">
        <f>+INDEX(REC_PRICE_FCST!$B$4:$AF$22,MATCH(REC_SALES_FCST!$C97,REC_PRICE_FCST!$B$4:$B$22,0),MATCH(REC_SALES_FCST!GI$4,REC_PRICE_FCST!$B$4:$AF$4,0))</f>
        <v>41.527016121733375</v>
      </c>
      <c r="GJ97" s="45">
        <f>+INDEX(REC_PRICE_FCST!$B$4:$AF$22,MATCH(REC_SALES_FCST!$C97,REC_PRICE_FCST!$B$4:$B$22,0),MATCH(REC_SALES_FCST!GJ$4,REC_PRICE_FCST!$B$4:$AF$4,0))</f>
        <v>41.527016121733375</v>
      </c>
      <c r="GK97" s="45">
        <f>+INDEX(REC_PRICE_FCST!$B$4:$AF$22,MATCH(REC_SALES_FCST!$C97,REC_PRICE_FCST!$B$4:$B$22,0),MATCH(REC_SALES_FCST!GK$4,REC_PRICE_FCST!$B$4:$AF$4,0))</f>
        <v>41.527016121733375</v>
      </c>
      <c r="GL97" s="45">
        <f>+INDEX(REC_PRICE_FCST!$B$4:$AF$22,MATCH(REC_SALES_FCST!$C97,REC_PRICE_FCST!$B$4:$B$22,0),MATCH(REC_SALES_FCST!GL$4,REC_PRICE_FCST!$B$4:$AF$4,0))</f>
        <v>41.527016121733375</v>
      </c>
      <c r="GM97" s="45">
        <f>+INDEX(REC_PRICE_FCST!$B$4:$AF$22,MATCH(REC_SALES_FCST!$C97,REC_PRICE_FCST!$B$4:$B$22,0),MATCH(REC_SALES_FCST!GM$4,REC_PRICE_FCST!$B$4:$AF$4,0))</f>
        <v>41.527016121733375</v>
      </c>
      <c r="GN97" s="45">
        <f>+INDEX(REC_PRICE_FCST!$B$4:$AF$22,MATCH(REC_SALES_FCST!$C97,REC_PRICE_FCST!$B$4:$B$22,0),MATCH(REC_SALES_FCST!GN$4,REC_PRICE_FCST!$B$4:$AF$4,0))</f>
        <v>42.772826605385376</v>
      </c>
      <c r="GO97" s="45">
        <f>+INDEX(REC_PRICE_FCST!$B$4:$AF$22,MATCH(REC_SALES_FCST!$C97,REC_PRICE_FCST!$B$4:$B$22,0),MATCH(REC_SALES_FCST!GO$4,REC_PRICE_FCST!$B$4:$AF$4,0))</f>
        <v>42.772826605385376</v>
      </c>
      <c r="GP97" s="45">
        <f>+INDEX(REC_PRICE_FCST!$B$4:$AF$22,MATCH(REC_SALES_FCST!$C97,REC_PRICE_FCST!$B$4:$B$22,0),MATCH(REC_SALES_FCST!GP$4,REC_PRICE_FCST!$B$4:$AF$4,0))</f>
        <v>42.772826605385376</v>
      </c>
      <c r="GQ97" s="45">
        <f>+INDEX(REC_PRICE_FCST!$B$4:$AF$22,MATCH(REC_SALES_FCST!$C97,REC_PRICE_FCST!$B$4:$B$22,0),MATCH(REC_SALES_FCST!GQ$4,REC_PRICE_FCST!$B$4:$AF$4,0))</f>
        <v>42.772826605385376</v>
      </c>
      <c r="GR97" s="45">
        <f>+INDEX(REC_PRICE_FCST!$B$4:$AF$22,MATCH(REC_SALES_FCST!$C97,REC_PRICE_FCST!$B$4:$B$22,0),MATCH(REC_SALES_FCST!GR$4,REC_PRICE_FCST!$B$4:$AF$4,0))</f>
        <v>42.772826605385376</v>
      </c>
      <c r="GS97" s="45">
        <f>+INDEX(REC_PRICE_FCST!$B$4:$AF$22,MATCH(REC_SALES_FCST!$C97,REC_PRICE_FCST!$B$4:$B$22,0),MATCH(REC_SALES_FCST!GS$4,REC_PRICE_FCST!$B$4:$AF$4,0))</f>
        <v>42.772826605385376</v>
      </c>
      <c r="GT97" s="45">
        <f>+INDEX(REC_PRICE_FCST!$B$4:$AF$22,MATCH(REC_SALES_FCST!$C97,REC_PRICE_FCST!$B$4:$B$22,0),MATCH(REC_SALES_FCST!GT$4,REC_PRICE_FCST!$B$4:$AF$4,0))</f>
        <v>42.772826605385376</v>
      </c>
      <c r="GU97" s="45">
        <f>+INDEX(REC_PRICE_FCST!$B$4:$AF$22,MATCH(REC_SALES_FCST!$C97,REC_PRICE_FCST!$B$4:$B$22,0),MATCH(REC_SALES_FCST!GU$4,REC_PRICE_FCST!$B$4:$AF$4,0))</f>
        <v>42.772826605385376</v>
      </c>
      <c r="GV97" s="45">
        <f>+INDEX(REC_PRICE_FCST!$B$4:$AF$22,MATCH(REC_SALES_FCST!$C97,REC_PRICE_FCST!$B$4:$B$22,0),MATCH(REC_SALES_FCST!GV$4,REC_PRICE_FCST!$B$4:$AF$4,0))</f>
        <v>42.772826605385376</v>
      </c>
      <c r="GW97" s="45">
        <f>+INDEX(REC_PRICE_FCST!$B$4:$AF$22,MATCH(REC_SALES_FCST!$C97,REC_PRICE_FCST!$B$4:$B$22,0),MATCH(REC_SALES_FCST!GW$4,REC_PRICE_FCST!$B$4:$AF$4,0))</f>
        <v>42.772826605385376</v>
      </c>
      <c r="GX97" s="45">
        <f>+INDEX(REC_PRICE_FCST!$B$4:$AF$22,MATCH(REC_SALES_FCST!$C97,REC_PRICE_FCST!$B$4:$B$22,0),MATCH(REC_SALES_FCST!GX$4,REC_PRICE_FCST!$B$4:$AF$4,0))</f>
        <v>42.772826605385376</v>
      </c>
      <c r="GY97" s="45">
        <f>+INDEX(REC_PRICE_FCST!$B$4:$AF$22,MATCH(REC_SALES_FCST!$C97,REC_PRICE_FCST!$B$4:$B$22,0),MATCH(REC_SALES_FCST!GY$4,REC_PRICE_FCST!$B$4:$AF$4,0))</f>
        <v>42.772826605385376</v>
      </c>
      <c r="GZ97" s="45">
        <f>+INDEX(REC_PRICE_FCST!$B$4:$AF$22,MATCH(REC_SALES_FCST!$C97,REC_PRICE_FCST!$B$4:$B$22,0),MATCH(REC_SALES_FCST!GZ$4,REC_PRICE_FCST!$B$4:$AF$4,0))</f>
        <v>44.05601140354694</v>
      </c>
      <c r="HA97" s="45">
        <f>+INDEX(REC_PRICE_FCST!$B$4:$AF$22,MATCH(REC_SALES_FCST!$C97,REC_PRICE_FCST!$B$4:$B$22,0),MATCH(REC_SALES_FCST!HA$4,REC_PRICE_FCST!$B$4:$AF$4,0))</f>
        <v>44.05601140354694</v>
      </c>
      <c r="HB97" s="45">
        <f>+INDEX(REC_PRICE_FCST!$B$4:$AF$22,MATCH(REC_SALES_FCST!$C97,REC_PRICE_FCST!$B$4:$B$22,0),MATCH(REC_SALES_FCST!HB$4,REC_PRICE_FCST!$B$4:$AF$4,0))</f>
        <v>44.05601140354694</v>
      </c>
      <c r="HC97" s="45">
        <f>+INDEX(REC_PRICE_FCST!$B$4:$AF$22,MATCH(REC_SALES_FCST!$C97,REC_PRICE_FCST!$B$4:$B$22,0),MATCH(REC_SALES_FCST!HC$4,REC_PRICE_FCST!$B$4:$AF$4,0))</f>
        <v>44.05601140354694</v>
      </c>
      <c r="HD97" s="45">
        <f>+INDEX(REC_PRICE_FCST!$B$4:$AF$22,MATCH(REC_SALES_FCST!$C97,REC_PRICE_FCST!$B$4:$B$22,0),MATCH(REC_SALES_FCST!HD$4,REC_PRICE_FCST!$B$4:$AF$4,0))</f>
        <v>44.05601140354694</v>
      </c>
      <c r="HE97" s="45">
        <f>+INDEX(REC_PRICE_FCST!$B$4:$AF$22,MATCH(REC_SALES_FCST!$C97,REC_PRICE_FCST!$B$4:$B$22,0),MATCH(REC_SALES_FCST!HE$4,REC_PRICE_FCST!$B$4:$AF$4,0))</f>
        <v>44.05601140354694</v>
      </c>
      <c r="HF97" s="45">
        <f>+INDEX(REC_PRICE_FCST!$B$4:$AF$22,MATCH(REC_SALES_FCST!$C97,REC_PRICE_FCST!$B$4:$B$22,0),MATCH(REC_SALES_FCST!HF$4,REC_PRICE_FCST!$B$4:$AF$4,0))</f>
        <v>44.05601140354694</v>
      </c>
      <c r="HG97" s="45">
        <f>+INDEX(REC_PRICE_FCST!$B$4:$AF$22,MATCH(REC_SALES_FCST!$C97,REC_PRICE_FCST!$B$4:$B$22,0),MATCH(REC_SALES_FCST!HG$4,REC_PRICE_FCST!$B$4:$AF$4,0))</f>
        <v>44.05601140354694</v>
      </c>
      <c r="HH97" s="45">
        <f>+INDEX(REC_PRICE_FCST!$B$4:$AF$22,MATCH(REC_SALES_FCST!$C97,REC_PRICE_FCST!$B$4:$B$22,0),MATCH(REC_SALES_FCST!HH$4,REC_PRICE_FCST!$B$4:$AF$4,0))</f>
        <v>44.05601140354694</v>
      </c>
      <c r="HI97" s="45">
        <f>+INDEX(REC_PRICE_FCST!$B$4:$AF$22,MATCH(REC_SALES_FCST!$C97,REC_PRICE_FCST!$B$4:$B$22,0),MATCH(REC_SALES_FCST!HI$4,REC_PRICE_FCST!$B$4:$AF$4,0))</f>
        <v>44.05601140354694</v>
      </c>
      <c r="HJ97" s="45">
        <f>+INDEX(REC_PRICE_FCST!$B$4:$AF$22,MATCH(REC_SALES_FCST!$C97,REC_PRICE_FCST!$B$4:$B$22,0),MATCH(REC_SALES_FCST!HJ$4,REC_PRICE_FCST!$B$4:$AF$4,0))</f>
        <v>44.05601140354694</v>
      </c>
      <c r="HK97" s="45">
        <f>+INDEX(REC_PRICE_FCST!$B$4:$AF$22,MATCH(REC_SALES_FCST!$C97,REC_PRICE_FCST!$B$4:$B$22,0),MATCH(REC_SALES_FCST!HK$4,REC_PRICE_FCST!$B$4:$AF$4,0))</f>
        <v>44.05601140354694</v>
      </c>
      <c r="HL97" s="45">
        <f>+INDEX(REC_PRICE_FCST!$B$4:$AF$22,MATCH(REC_SALES_FCST!$C97,REC_PRICE_FCST!$B$4:$B$22,0),MATCH(REC_SALES_FCST!HL$4,REC_PRICE_FCST!$B$4:$AF$4,0))</f>
        <v>45.377691745653351</v>
      </c>
      <c r="HM97" s="45">
        <f>+INDEX(REC_PRICE_FCST!$B$4:$AF$22,MATCH(REC_SALES_FCST!$C97,REC_PRICE_FCST!$B$4:$B$22,0),MATCH(REC_SALES_FCST!HM$4,REC_PRICE_FCST!$B$4:$AF$4,0))</f>
        <v>45.377691745653351</v>
      </c>
      <c r="HN97" s="45">
        <f>+INDEX(REC_PRICE_FCST!$B$4:$AF$22,MATCH(REC_SALES_FCST!$C97,REC_PRICE_FCST!$B$4:$B$22,0),MATCH(REC_SALES_FCST!HN$4,REC_PRICE_FCST!$B$4:$AF$4,0))</f>
        <v>45.377691745653351</v>
      </c>
      <c r="HO97" s="45">
        <f>+INDEX(REC_PRICE_FCST!$B$4:$AF$22,MATCH(REC_SALES_FCST!$C97,REC_PRICE_FCST!$B$4:$B$22,0),MATCH(REC_SALES_FCST!HO$4,REC_PRICE_FCST!$B$4:$AF$4,0))</f>
        <v>45.377691745653351</v>
      </c>
      <c r="HP97" s="45">
        <f>+INDEX(REC_PRICE_FCST!$B$4:$AF$22,MATCH(REC_SALES_FCST!$C97,REC_PRICE_FCST!$B$4:$B$22,0),MATCH(REC_SALES_FCST!HP$4,REC_PRICE_FCST!$B$4:$AF$4,0))</f>
        <v>45.377691745653351</v>
      </c>
      <c r="HQ97" s="45">
        <f>+INDEX(REC_PRICE_FCST!$B$4:$AF$22,MATCH(REC_SALES_FCST!$C97,REC_PRICE_FCST!$B$4:$B$22,0),MATCH(REC_SALES_FCST!HQ$4,REC_PRICE_FCST!$B$4:$AF$4,0))</f>
        <v>45.377691745653351</v>
      </c>
      <c r="HR97" s="45">
        <f>+INDEX(REC_PRICE_FCST!$B$4:$AF$22,MATCH(REC_SALES_FCST!$C97,REC_PRICE_FCST!$B$4:$B$22,0),MATCH(REC_SALES_FCST!HR$4,REC_PRICE_FCST!$B$4:$AF$4,0))</f>
        <v>45.377691745653351</v>
      </c>
      <c r="HS97" s="45">
        <f>+INDEX(REC_PRICE_FCST!$B$4:$AF$22,MATCH(REC_SALES_FCST!$C97,REC_PRICE_FCST!$B$4:$B$22,0),MATCH(REC_SALES_FCST!HS$4,REC_PRICE_FCST!$B$4:$AF$4,0))</f>
        <v>45.377691745653351</v>
      </c>
      <c r="HT97" s="45">
        <f>+INDEX(REC_PRICE_FCST!$B$4:$AF$22,MATCH(REC_SALES_FCST!$C97,REC_PRICE_FCST!$B$4:$B$22,0),MATCH(REC_SALES_FCST!HT$4,REC_PRICE_FCST!$B$4:$AF$4,0))</f>
        <v>45.377691745653351</v>
      </c>
      <c r="HU97" s="45">
        <f>+INDEX(REC_PRICE_FCST!$B$4:$AF$22,MATCH(REC_SALES_FCST!$C97,REC_PRICE_FCST!$B$4:$B$22,0),MATCH(REC_SALES_FCST!HU$4,REC_PRICE_FCST!$B$4:$AF$4,0))</f>
        <v>45.377691745653351</v>
      </c>
      <c r="HV97" s="45">
        <f>+INDEX(REC_PRICE_FCST!$B$4:$AF$22,MATCH(REC_SALES_FCST!$C97,REC_PRICE_FCST!$B$4:$B$22,0),MATCH(REC_SALES_FCST!HV$4,REC_PRICE_FCST!$B$4:$AF$4,0))</f>
        <v>45.377691745653351</v>
      </c>
      <c r="HW97" s="45">
        <f>+INDEX(REC_PRICE_FCST!$B$4:$AF$22,MATCH(REC_SALES_FCST!$C97,REC_PRICE_FCST!$B$4:$B$22,0),MATCH(REC_SALES_FCST!HW$4,REC_PRICE_FCST!$B$4:$AF$4,0))</f>
        <v>45.377691745653351</v>
      </c>
      <c r="HX97" s="45">
        <f>+INDEX(REC_PRICE_FCST!$B$4:$AF$22,MATCH(REC_SALES_FCST!$C97,REC_PRICE_FCST!$B$4:$B$22,0),MATCH(REC_SALES_FCST!HX$4,REC_PRICE_FCST!$B$4:$AF$4,0))</f>
        <v>46.739022498022955</v>
      </c>
      <c r="HY97" s="45">
        <f>+INDEX(REC_PRICE_FCST!$B$4:$AF$22,MATCH(REC_SALES_FCST!$C97,REC_PRICE_FCST!$B$4:$B$22,0),MATCH(REC_SALES_FCST!HY$4,REC_PRICE_FCST!$B$4:$AF$4,0))</f>
        <v>46.739022498022955</v>
      </c>
      <c r="HZ97" s="45">
        <f>+INDEX(REC_PRICE_FCST!$B$4:$AF$22,MATCH(REC_SALES_FCST!$C97,REC_PRICE_FCST!$B$4:$B$22,0),MATCH(REC_SALES_FCST!HZ$4,REC_PRICE_FCST!$B$4:$AF$4,0))</f>
        <v>46.739022498022955</v>
      </c>
      <c r="IA97" s="45">
        <f>+INDEX(REC_PRICE_FCST!$B$4:$AF$22,MATCH(REC_SALES_FCST!$C97,REC_PRICE_FCST!$B$4:$B$22,0),MATCH(REC_SALES_FCST!IA$4,REC_PRICE_FCST!$B$4:$AF$4,0))</f>
        <v>46.739022498022955</v>
      </c>
      <c r="IB97" s="45">
        <f>+INDEX(REC_PRICE_FCST!$B$4:$AF$22,MATCH(REC_SALES_FCST!$C97,REC_PRICE_FCST!$B$4:$B$22,0),MATCH(REC_SALES_FCST!IB$4,REC_PRICE_FCST!$B$4:$AF$4,0))</f>
        <v>46.739022498022955</v>
      </c>
      <c r="IC97" s="45">
        <f>+INDEX(REC_PRICE_FCST!$B$4:$AF$22,MATCH(REC_SALES_FCST!$C97,REC_PRICE_FCST!$B$4:$B$22,0),MATCH(REC_SALES_FCST!IC$4,REC_PRICE_FCST!$B$4:$AF$4,0))</f>
        <v>46.739022498022955</v>
      </c>
      <c r="ID97" s="45">
        <f>+INDEX(REC_PRICE_FCST!$B$4:$AF$22,MATCH(REC_SALES_FCST!$C97,REC_PRICE_FCST!$B$4:$B$22,0),MATCH(REC_SALES_FCST!ID$4,REC_PRICE_FCST!$B$4:$AF$4,0))</f>
        <v>46.739022498022955</v>
      </c>
      <c r="IE97" s="45">
        <f>+INDEX(REC_PRICE_FCST!$B$4:$AF$22,MATCH(REC_SALES_FCST!$C97,REC_PRICE_FCST!$B$4:$B$22,0),MATCH(REC_SALES_FCST!IE$4,REC_PRICE_FCST!$B$4:$AF$4,0))</f>
        <v>46.739022498022955</v>
      </c>
      <c r="IF97" s="45">
        <f>+INDEX(REC_PRICE_FCST!$B$4:$AF$22,MATCH(REC_SALES_FCST!$C97,REC_PRICE_FCST!$B$4:$B$22,0),MATCH(REC_SALES_FCST!IF$4,REC_PRICE_FCST!$B$4:$AF$4,0))</f>
        <v>46.739022498022955</v>
      </c>
      <c r="IG97" s="45">
        <f>+INDEX(REC_PRICE_FCST!$B$4:$AF$22,MATCH(REC_SALES_FCST!$C97,REC_PRICE_FCST!$B$4:$B$22,0),MATCH(REC_SALES_FCST!IG$4,REC_PRICE_FCST!$B$4:$AF$4,0))</f>
        <v>46.739022498022955</v>
      </c>
      <c r="IH97" s="45">
        <f>+INDEX(REC_PRICE_FCST!$B$4:$AF$22,MATCH(REC_SALES_FCST!$C97,REC_PRICE_FCST!$B$4:$B$22,0),MATCH(REC_SALES_FCST!IH$4,REC_PRICE_FCST!$B$4:$AF$4,0))</f>
        <v>46.739022498022955</v>
      </c>
      <c r="II97" s="45">
        <f>+INDEX(REC_PRICE_FCST!$B$4:$AF$22,MATCH(REC_SALES_FCST!$C97,REC_PRICE_FCST!$B$4:$B$22,0),MATCH(REC_SALES_FCST!II$4,REC_PRICE_FCST!$B$4:$AF$4,0))</f>
        <v>46.739022498022955</v>
      </c>
      <c r="IJ97" s="45">
        <f>+INDEX(REC_PRICE_FCST!$B$4:$AF$22,MATCH(REC_SALES_FCST!$C97,REC_PRICE_FCST!$B$4:$B$22,0),MATCH(REC_SALES_FCST!IJ$4,REC_PRICE_FCST!$B$4:$AF$4,0))</f>
        <v>48.141193172963646</v>
      </c>
      <c r="IK97" s="45">
        <f>+INDEX(REC_PRICE_FCST!$B$4:$AF$22,MATCH(REC_SALES_FCST!$C97,REC_PRICE_FCST!$B$4:$B$22,0),MATCH(REC_SALES_FCST!IK$4,REC_PRICE_FCST!$B$4:$AF$4,0))</f>
        <v>48.141193172963646</v>
      </c>
      <c r="IL97" s="45">
        <f>+INDEX(REC_PRICE_FCST!$B$4:$AF$22,MATCH(REC_SALES_FCST!$C97,REC_PRICE_FCST!$B$4:$B$22,0),MATCH(REC_SALES_FCST!IL$4,REC_PRICE_FCST!$B$4:$AF$4,0))</f>
        <v>48.141193172963646</v>
      </c>
      <c r="IM97" s="45">
        <f>+INDEX(REC_PRICE_FCST!$B$4:$AF$22,MATCH(REC_SALES_FCST!$C97,REC_PRICE_FCST!$B$4:$B$22,0),MATCH(REC_SALES_FCST!IM$4,REC_PRICE_FCST!$B$4:$AF$4,0))</f>
        <v>48.141193172963646</v>
      </c>
      <c r="IN97" s="45">
        <f>+INDEX(REC_PRICE_FCST!$B$4:$AF$22,MATCH(REC_SALES_FCST!$C97,REC_PRICE_FCST!$B$4:$B$22,0),MATCH(REC_SALES_FCST!IN$4,REC_PRICE_FCST!$B$4:$AF$4,0))</f>
        <v>48.141193172963646</v>
      </c>
      <c r="IO97" s="45">
        <f>+INDEX(REC_PRICE_FCST!$B$4:$AF$22,MATCH(REC_SALES_FCST!$C97,REC_PRICE_FCST!$B$4:$B$22,0),MATCH(REC_SALES_FCST!IO$4,REC_PRICE_FCST!$B$4:$AF$4,0))</f>
        <v>48.141193172963646</v>
      </c>
      <c r="IP97" s="45">
        <f>+INDEX(REC_PRICE_FCST!$B$4:$AF$22,MATCH(REC_SALES_FCST!$C97,REC_PRICE_FCST!$B$4:$B$22,0),MATCH(REC_SALES_FCST!IP$4,REC_PRICE_FCST!$B$4:$AF$4,0))</f>
        <v>48.141193172963646</v>
      </c>
      <c r="IQ97" s="45">
        <f>+INDEX(REC_PRICE_FCST!$B$4:$AF$22,MATCH(REC_SALES_FCST!$C97,REC_PRICE_FCST!$B$4:$B$22,0),MATCH(REC_SALES_FCST!IQ$4,REC_PRICE_FCST!$B$4:$AF$4,0))</f>
        <v>48.141193172963646</v>
      </c>
      <c r="IR97" s="45">
        <f>+INDEX(REC_PRICE_FCST!$B$4:$AF$22,MATCH(REC_SALES_FCST!$C97,REC_PRICE_FCST!$B$4:$B$22,0),MATCH(REC_SALES_FCST!IR$4,REC_PRICE_FCST!$B$4:$AF$4,0))</f>
        <v>48.141193172963646</v>
      </c>
      <c r="IS97" s="45">
        <f>+INDEX(REC_PRICE_FCST!$B$4:$AF$22,MATCH(REC_SALES_FCST!$C97,REC_PRICE_FCST!$B$4:$B$22,0),MATCH(REC_SALES_FCST!IS$4,REC_PRICE_FCST!$B$4:$AF$4,0))</f>
        <v>48.141193172963646</v>
      </c>
      <c r="IT97" s="45">
        <f>+INDEX(REC_PRICE_FCST!$B$4:$AF$22,MATCH(REC_SALES_FCST!$C97,REC_PRICE_FCST!$B$4:$B$22,0),MATCH(REC_SALES_FCST!IT$4,REC_PRICE_FCST!$B$4:$AF$4,0))</f>
        <v>48.141193172963646</v>
      </c>
      <c r="IU97" s="45">
        <f>+INDEX(REC_PRICE_FCST!$B$4:$AF$22,MATCH(REC_SALES_FCST!$C97,REC_PRICE_FCST!$B$4:$B$22,0),MATCH(REC_SALES_FCST!IU$4,REC_PRICE_FCST!$B$4:$AF$4,0))</f>
        <v>48.141193172963646</v>
      </c>
      <c r="IV97" s="45">
        <f>+INDEX(REC_PRICE_FCST!$B$4:$AF$22,MATCH(REC_SALES_FCST!$C97,REC_PRICE_FCST!$B$4:$B$22,0),MATCH(REC_SALES_FCST!IV$4,REC_PRICE_FCST!$B$4:$AF$4,0))</f>
        <v>49.585428968152556</v>
      </c>
      <c r="IW97" s="45">
        <f>+INDEX(REC_PRICE_FCST!$B$4:$AF$22,MATCH(REC_SALES_FCST!$C97,REC_PRICE_FCST!$B$4:$B$22,0),MATCH(REC_SALES_FCST!IW$4,REC_PRICE_FCST!$B$4:$AF$4,0))</f>
        <v>49.585428968152556</v>
      </c>
      <c r="IX97" s="45">
        <f>+INDEX(REC_PRICE_FCST!$B$4:$AF$22,MATCH(REC_SALES_FCST!$C97,REC_PRICE_FCST!$B$4:$B$22,0),MATCH(REC_SALES_FCST!IX$4,REC_PRICE_FCST!$B$4:$AF$4,0))</f>
        <v>49.585428968152556</v>
      </c>
      <c r="IY97" s="45">
        <f>+INDEX(REC_PRICE_FCST!$B$4:$AF$22,MATCH(REC_SALES_FCST!$C97,REC_PRICE_FCST!$B$4:$B$22,0),MATCH(REC_SALES_FCST!IY$4,REC_PRICE_FCST!$B$4:$AF$4,0))</f>
        <v>49.585428968152556</v>
      </c>
      <c r="IZ97" s="45">
        <f>+INDEX(REC_PRICE_FCST!$B$4:$AF$22,MATCH(REC_SALES_FCST!$C97,REC_PRICE_FCST!$B$4:$B$22,0),MATCH(REC_SALES_FCST!IZ$4,REC_PRICE_FCST!$B$4:$AF$4,0))</f>
        <v>49.585428968152556</v>
      </c>
      <c r="JA97" s="45">
        <f>+INDEX(REC_PRICE_FCST!$B$4:$AF$22,MATCH(REC_SALES_FCST!$C97,REC_PRICE_FCST!$B$4:$B$22,0),MATCH(REC_SALES_FCST!JA$4,REC_PRICE_FCST!$B$4:$AF$4,0))</f>
        <v>49.585428968152556</v>
      </c>
      <c r="JB97" s="45">
        <f>+INDEX(REC_PRICE_FCST!$B$4:$AF$22,MATCH(REC_SALES_FCST!$C97,REC_PRICE_FCST!$B$4:$B$22,0),MATCH(REC_SALES_FCST!JB$4,REC_PRICE_FCST!$B$4:$AF$4,0))</f>
        <v>49.585428968152556</v>
      </c>
      <c r="JC97" s="45">
        <f>+INDEX(REC_PRICE_FCST!$B$4:$AF$22,MATCH(REC_SALES_FCST!$C97,REC_PRICE_FCST!$B$4:$B$22,0),MATCH(REC_SALES_FCST!JC$4,REC_PRICE_FCST!$B$4:$AF$4,0))</f>
        <v>49.585428968152556</v>
      </c>
      <c r="JD97" s="45">
        <f>+INDEX(REC_PRICE_FCST!$B$4:$AF$22,MATCH(REC_SALES_FCST!$C97,REC_PRICE_FCST!$B$4:$B$22,0),MATCH(REC_SALES_FCST!JD$4,REC_PRICE_FCST!$B$4:$AF$4,0))</f>
        <v>49.585428968152556</v>
      </c>
      <c r="JE97" s="45">
        <f>+INDEX(REC_PRICE_FCST!$B$4:$AF$22,MATCH(REC_SALES_FCST!$C97,REC_PRICE_FCST!$B$4:$B$22,0),MATCH(REC_SALES_FCST!JE$4,REC_PRICE_FCST!$B$4:$AF$4,0))</f>
        <v>49.585428968152556</v>
      </c>
      <c r="JF97" s="45">
        <f>+INDEX(REC_PRICE_FCST!$B$4:$AF$22,MATCH(REC_SALES_FCST!$C97,REC_PRICE_FCST!$B$4:$B$22,0),MATCH(REC_SALES_FCST!JF$4,REC_PRICE_FCST!$B$4:$AF$4,0))</f>
        <v>49.585428968152556</v>
      </c>
      <c r="JG97" s="45">
        <f>+INDEX(REC_PRICE_FCST!$B$4:$AF$22,MATCH(REC_SALES_FCST!$C97,REC_PRICE_FCST!$B$4:$B$22,0),MATCH(REC_SALES_FCST!JG$4,REC_PRICE_FCST!$B$4:$AF$4,0))</f>
        <v>49.585428968152556</v>
      </c>
      <c r="JH97" s="45">
        <f>+INDEX(REC_PRICE_FCST!$B$4:$AF$22,MATCH(REC_SALES_FCST!$C97,REC_PRICE_FCST!$B$4:$B$22,0),MATCH(REC_SALES_FCST!JH$4,REC_PRICE_FCST!$B$4:$AF$4,0))</f>
        <v>51.072991837197137</v>
      </c>
      <c r="JI97" s="45">
        <f>+INDEX(REC_PRICE_FCST!$B$4:$AF$22,MATCH(REC_SALES_FCST!$C97,REC_PRICE_FCST!$B$4:$B$22,0),MATCH(REC_SALES_FCST!JI$4,REC_PRICE_FCST!$B$4:$AF$4,0))</f>
        <v>51.072991837197137</v>
      </c>
      <c r="JJ97" s="45">
        <f>+INDEX(REC_PRICE_FCST!$B$4:$AF$22,MATCH(REC_SALES_FCST!$C97,REC_PRICE_FCST!$B$4:$B$22,0),MATCH(REC_SALES_FCST!JJ$4,REC_PRICE_FCST!$B$4:$AF$4,0))</f>
        <v>51.072991837197137</v>
      </c>
      <c r="JK97" s="45">
        <f>+INDEX(REC_PRICE_FCST!$B$4:$AF$22,MATCH(REC_SALES_FCST!$C97,REC_PRICE_FCST!$B$4:$B$22,0),MATCH(REC_SALES_FCST!JK$4,REC_PRICE_FCST!$B$4:$AF$4,0))</f>
        <v>51.072991837197137</v>
      </c>
      <c r="JL97" s="45">
        <f>+INDEX(REC_PRICE_FCST!$B$4:$AF$22,MATCH(REC_SALES_FCST!$C97,REC_PRICE_FCST!$B$4:$B$22,0),MATCH(REC_SALES_FCST!JL$4,REC_PRICE_FCST!$B$4:$AF$4,0))</f>
        <v>51.072991837197137</v>
      </c>
      <c r="JM97" s="45">
        <f>+INDEX(REC_PRICE_FCST!$B$4:$AF$22,MATCH(REC_SALES_FCST!$C97,REC_PRICE_FCST!$B$4:$B$22,0),MATCH(REC_SALES_FCST!JM$4,REC_PRICE_FCST!$B$4:$AF$4,0))</f>
        <v>51.072991837197137</v>
      </c>
      <c r="JN97" s="45">
        <f>+INDEX(REC_PRICE_FCST!$B$4:$AF$22,MATCH(REC_SALES_FCST!$C97,REC_PRICE_FCST!$B$4:$B$22,0),MATCH(REC_SALES_FCST!JN$4,REC_PRICE_FCST!$B$4:$AF$4,0))</f>
        <v>51.072991837197137</v>
      </c>
      <c r="JO97" s="45">
        <f>+INDEX(REC_PRICE_FCST!$B$4:$AF$22,MATCH(REC_SALES_FCST!$C97,REC_PRICE_FCST!$B$4:$B$22,0),MATCH(REC_SALES_FCST!JO$4,REC_PRICE_FCST!$B$4:$AF$4,0))</f>
        <v>51.072991837197137</v>
      </c>
      <c r="JP97" s="45">
        <f>+INDEX(REC_PRICE_FCST!$B$4:$AF$22,MATCH(REC_SALES_FCST!$C97,REC_PRICE_FCST!$B$4:$B$22,0),MATCH(REC_SALES_FCST!JP$4,REC_PRICE_FCST!$B$4:$AF$4,0))</f>
        <v>51.072991837197137</v>
      </c>
      <c r="JQ97" s="45">
        <f>+INDEX(REC_PRICE_FCST!$B$4:$AF$22,MATCH(REC_SALES_FCST!$C97,REC_PRICE_FCST!$B$4:$B$22,0),MATCH(REC_SALES_FCST!JQ$4,REC_PRICE_FCST!$B$4:$AF$4,0))</f>
        <v>51.072991837197137</v>
      </c>
      <c r="JR97" s="45">
        <f>+INDEX(REC_PRICE_FCST!$B$4:$AF$22,MATCH(REC_SALES_FCST!$C97,REC_PRICE_FCST!$B$4:$B$22,0),MATCH(REC_SALES_FCST!JR$4,REC_PRICE_FCST!$B$4:$AF$4,0))</f>
        <v>51.072991837197137</v>
      </c>
      <c r="JS97" s="45">
        <f>+INDEX(REC_PRICE_FCST!$B$4:$AF$22,MATCH(REC_SALES_FCST!$C97,REC_PRICE_FCST!$B$4:$B$22,0),MATCH(REC_SALES_FCST!JS$4,REC_PRICE_FCST!$B$4:$AF$4,0))</f>
        <v>51.072991837197137</v>
      </c>
      <c r="JT97" s="45">
        <f>+INDEX(REC_PRICE_FCST!$B$4:$AF$22,MATCH(REC_SALES_FCST!$C97,REC_PRICE_FCST!$B$4:$B$22,0),MATCH(REC_SALES_FCST!JT$4,REC_PRICE_FCST!$B$4:$AF$4,0))</f>
        <v>52.605181592313052</v>
      </c>
      <c r="JU97" s="45">
        <f>+INDEX(REC_PRICE_FCST!$B$4:$AF$22,MATCH(REC_SALES_FCST!$C97,REC_PRICE_FCST!$B$4:$B$22,0),MATCH(REC_SALES_FCST!JU$4,REC_PRICE_FCST!$B$4:$AF$4,0))</f>
        <v>52.605181592313052</v>
      </c>
      <c r="JV97" s="45">
        <f>+INDEX(REC_PRICE_FCST!$B$4:$AF$22,MATCH(REC_SALES_FCST!$C97,REC_PRICE_FCST!$B$4:$B$22,0),MATCH(REC_SALES_FCST!JV$4,REC_PRICE_FCST!$B$4:$AF$4,0))</f>
        <v>52.605181592313052</v>
      </c>
      <c r="JW97" s="45">
        <f>+INDEX(REC_PRICE_FCST!$B$4:$AF$22,MATCH(REC_SALES_FCST!$C97,REC_PRICE_FCST!$B$4:$B$22,0),MATCH(REC_SALES_FCST!JW$4,REC_PRICE_FCST!$B$4:$AF$4,0))</f>
        <v>52.605181592313052</v>
      </c>
      <c r="JX97" s="45">
        <f>+INDEX(REC_PRICE_FCST!$B$4:$AF$22,MATCH(REC_SALES_FCST!$C97,REC_PRICE_FCST!$B$4:$B$22,0),MATCH(REC_SALES_FCST!JX$4,REC_PRICE_FCST!$B$4:$AF$4,0))</f>
        <v>52.605181592313052</v>
      </c>
      <c r="JY97" s="45">
        <f>+INDEX(REC_PRICE_FCST!$B$4:$AF$22,MATCH(REC_SALES_FCST!$C97,REC_PRICE_FCST!$B$4:$B$22,0),MATCH(REC_SALES_FCST!JY$4,REC_PRICE_FCST!$B$4:$AF$4,0))</f>
        <v>52.605181592313052</v>
      </c>
      <c r="JZ97" s="45">
        <f>+INDEX(REC_PRICE_FCST!$B$4:$AF$22,MATCH(REC_SALES_FCST!$C97,REC_PRICE_FCST!$B$4:$B$22,0),MATCH(REC_SALES_FCST!JZ$4,REC_PRICE_FCST!$B$4:$AF$4,0))</f>
        <v>52.605181592313052</v>
      </c>
      <c r="KA97" s="45">
        <f>+INDEX(REC_PRICE_FCST!$B$4:$AF$22,MATCH(REC_SALES_FCST!$C97,REC_PRICE_FCST!$B$4:$B$22,0),MATCH(REC_SALES_FCST!KA$4,REC_PRICE_FCST!$B$4:$AF$4,0))</f>
        <v>52.605181592313052</v>
      </c>
      <c r="KB97" s="45">
        <f>+INDEX(REC_PRICE_FCST!$B$4:$AF$22,MATCH(REC_SALES_FCST!$C97,REC_PRICE_FCST!$B$4:$B$22,0),MATCH(REC_SALES_FCST!KB$4,REC_PRICE_FCST!$B$4:$AF$4,0))</f>
        <v>52.605181592313052</v>
      </c>
      <c r="KC97" s="45">
        <f>+INDEX(REC_PRICE_FCST!$B$4:$AF$22,MATCH(REC_SALES_FCST!$C97,REC_PRICE_FCST!$B$4:$B$22,0),MATCH(REC_SALES_FCST!KC$4,REC_PRICE_FCST!$B$4:$AF$4,0))</f>
        <v>52.605181592313052</v>
      </c>
      <c r="KD97" s="45">
        <f>+INDEX(REC_PRICE_FCST!$B$4:$AF$22,MATCH(REC_SALES_FCST!$C97,REC_PRICE_FCST!$B$4:$B$22,0),MATCH(REC_SALES_FCST!KD$4,REC_PRICE_FCST!$B$4:$AF$4,0))</f>
        <v>52.605181592313052</v>
      </c>
      <c r="KE97" s="45">
        <f>+INDEX(REC_PRICE_FCST!$B$4:$AF$22,MATCH(REC_SALES_FCST!$C97,REC_PRICE_FCST!$B$4:$B$22,0),MATCH(REC_SALES_FCST!KE$4,REC_PRICE_FCST!$B$4:$AF$4,0))</f>
        <v>52.605181592313052</v>
      </c>
      <c r="KF97" s="45">
        <f>+INDEX(REC_PRICE_FCST!$B$4:$AF$22,MATCH(REC_SALES_FCST!$C97,REC_PRICE_FCST!$B$4:$B$22,0),MATCH(REC_SALES_FCST!KF$4,REC_PRICE_FCST!$B$4:$AF$4,0))</f>
        <v>54.183337040082442</v>
      </c>
      <c r="KG97" s="45">
        <f>+INDEX(REC_PRICE_FCST!$B$4:$AF$22,MATCH(REC_SALES_FCST!$C97,REC_PRICE_FCST!$B$4:$B$22,0),MATCH(REC_SALES_FCST!KG$4,REC_PRICE_FCST!$B$4:$AF$4,0))</f>
        <v>54.183337040082442</v>
      </c>
      <c r="KH97" s="45">
        <f>+INDEX(REC_PRICE_FCST!$B$4:$AF$22,MATCH(REC_SALES_FCST!$C97,REC_PRICE_FCST!$B$4:$B$22,0),MATCH(REC_SALES_FCST!KH$4,REC_PRICE_FCST!$B$4:$AF$4,0))</f>
        <v>54.183337040082442</v>
      </c>
      <c r="KI97" s="45">
        <f>+INDEX(REC_PRICE_FCST!$B$4:$AF$22,MATCH(REC_SALES_FCST!$C97,REC_PRICE_FCST!$B$4:$B$22,0),MATCH(REC_SALES_FCST!KI$4,REC_PRICE_FCST!$B$4:$AF$4,0))</f>
        <v>54.183337040082442</v>
      </c>
      <c r="KJ97" s="45">
        <f>+INDEX(REC_PRICE_FCST!$B$4:$AF$22,MATCH(REC_SALES_FCST!$C97,REC_PRICE_FCST!$B$4:$B$22,0),MATCH(REC_SALES_FCST!KJ$4,REC_PRICE_FCST!$B$4:$AF$4,0))</f>
        <v>54.183337040082442</v>
      </c>
      <c r="KK97" s="45">
        <f>+INDEX(REC_PRICE_FCST!$B$4:$AF$22,MATCH(REC_SALES_FCST!$C97,REC_PRICE_FCST!$B$4:$B$22,0),MATCH(REC_SALES_FCST!KK$4,REC_PRICE_FCST!$B$4:$AF$4,0))</f>
        <v>54.183337040082442</v>
      </c>
      <c r="KL97" s="45">
        <f>+INDEX(REC_PRICE_FCST!$B$4:$AF$22,MATCH(REC_SALES_FCST!$C97,REC_PRICE_FCST!$B$4:$B$22,0),MATCH(REC_SALES_FCST!KL$4,REC_PRICE_FCST!$B$4:$AF$4,0))</f>
        <v>54.183337040082442</v>
      </c>
      <c r="KM97" s="45">
        <f>+INDEX(REC_PRICE_FCST!$B$4:$AF$22,MATCH(REC_SALES_FCST!$C97,REC_PRICE_FCST!$B$4:$B$22,0),MATCH(REC_SALES_FCST!KM$4,REC_PRICE_FCST!$B$4:$AF$4,0))</f>
        <v>54.183337040082442</v>
      </c>
      <c r="KN97" s="45">
        <f>+INDEX(REC_PRICE_FCST!$B$4:$AF$22,MATCH(REC_SALES_FCST!$C97,REC_PRICE_FCST!$B$4:$B$22,0),MATCH(REC_SALES_FCST!KN$4,REC_PRICE_FCST!$B$4:$AF$4,0))</f>
        <v>54.183337040082442</v>
      </c>
      <c r="KO97" s="45">
        <f>+INDEX(REC_PRICE_FCST!$B$4:$AF$22,MATCH(REC_SALES_FCST!$C97,REC_PRICE_FCST!$B$4:$B$22,0),MATCH(REC_SALES_FCST!KO$4,REC_PRICE_FCST!$B$4:$AF$4,0))</f>
        <v>54.183337040082442</v>
      </c>
      <c r="KP97" s="45">
        <f>+INDEX(REC_PRICE_FCST!$B$4:$AF$22,MATCH(REC_SALES_FCST!$C97,REC_PRICE_FCST!$B$4:$B$22,0),MATCH(REC_SALES_FCST!KP$4,REC_PRICE_FCST!$B$4:$AF$4,0))</f>
        <v>54.183337040082442</v>
      </c>
      <c r="KQ97" s="45">
        <f>+INDEX(REC_PRICE_FCST!$B$4:$AF$22,MATCH(REC_SALES_FCST!$C97,REC_PRICE_FCST!$B$4:$B$22,0),MATCH(REC_SALES_FCST!KQ$4,REC_PRICE_FCST!$B$4:$AF$4,0))</f>
        <v>54.183337040082442</v>
      </c>
      <c r="KR97" s="45">
        <f>+INDEX(REC_PRICE_FCST!$B$4:$AF$22,MATCH(REC_SALES_FCST!$C97,REC_PRICE_FCST!$B$4:$B$22,0),MATCH(REC_SALES_FCST!KR$4,REC_PRICE_FCST!$B$4:$AF$4,0))</f>
        <v>55.808837151284919</v>
      </c>
      <c r="KS97" s="45">
        <f>+INDEX(REC_PRICE_FCST!$B$4:$AF$22,MATCH(REC_SALES_FCST!$C97,REC_PRICE_FCST!$B$4:$B$22,0),MATCH(REC_SALES_FCST!KS$4,REC_PRICE_FCST!$B$4:$AF$4,0))</f>
        <v>55.808837151284919</v>
      </c>
      <c r="KT97" s="45">
        <f>+INDEX(REC_PRICE_FCST!$B$4:$AF$22,MATCH(REC_SALES_FCST!$C97,REC_PRICE_FCST!$B$4:$B$22,0),MATCH(REC_SALES_FCST!KT$4,REC_PRICE_FCST!$B$4:$AF$4,0))</f>
        <v>55.808837151284919</v>
      </c>
      <c r="KU97" s="45">
        <f>+INDEX(REC_PRICE_FCST!$B$4:$AF$22,MATCH(REC_SALES_FCST!$C97,REC_PRICE_FCST!$B$4:$B$22,0),MATCH(REC_SALES_FCST!KU$4,REC_PRICE_FCST!$B$4:$AF$4,0))</f>
        <v>55.808837151284919</v>
      </c>
      <c r="KV97" s="45">
        <f>+INDEX(REC_PRICE_FCST!$B$4:$AF$22,MATCH(REC_SALES_FCST!$C97,REC_PRICE_FCST!$B$4:$B$22,0),MATCH(REC_SALES_FCST!KV$4,REC_PRICE_FCST!$B$4:$AF$4,0))</f>
        <v>55.808837151284919</v>
      </c>
      <c r="KW97" s="45">
        <f>+INDEX(REC_PRICE_FCST!$B$4:$AF$22,MATCH(REC_SALES_FCST!$C97,REC_PRICE_FCST!$B$4:$B$22,0),MATCH(REC_SALES_FCST!KW$4,REC_PRICE_FCST!$B$4:$AF$4,0))</f>
        <v>55.808837151284919</v>
      </c>
      <c r="KX97" s="45">
        <f>+INDEX(REC_PRICE_FCST!$B$4:$AF$22,MATCH(REC_SALES_FCST!$C97,REC_PRICE_FCST!$B$4:$B$22,0),MATCH(REC_SALES_FCST!KX$4,REC_PRICE_FCST!$B$4:$AF$4,0))</f>
        <v>55.808837151284919</v>
      </c>
      <c r="KY97" s="45">
        <f>+INDEX(REC_PRICE_FCST!$B$4:$AF$22,MATCH(REC_SALES_FCST!$C97,REC_PRICE_FCST!$B$4:$B$22,0),MATCH(REC_SALES_FCST!KY$4,REC_PRICE_FCST!$B$4:$AF$4,0))</f>
        <v>55.808837151284919</v>
      </c>
      <c r="KZ97" s="45">
        <f>+INDEX(REC_PRICE_FCST!$B$4:$AF$22,MATCH(REC_SALES_FCST!$C97,REC_PRICE_FCST!$B$4:$B$22,0),MATCH(REC_SALES_FCST!KZ$4,REC_PRICE_FCST!$B$4:$AF$4,0))</f>
        <v>55.808837151284919</v>
      </c>
      <c r="LA97" s="45">
        <f>+INDEX(REC_PRICE_FCST!$B$4:$AF$22,MATCH(REC_SALES_FCST!$C97,REC_PRICE_FCST!$B$4:$B$22,0),MATCH(REC_SALES_FCST!LA$4,REC_PRICE_FCST!$B$4:$AF$4,0))</f>
        <v>55.808837151284919</v>
      </c>
      <c r="LB97" s="45">
        <f>+INDEX(REC_PRICE_FCST!$B$4:$AF$22,MATCH(REC_SALES_FCST!$C97,REC_PRICE_FCST!$B$4:$B$22,0),MATCH(REC_SALES_FCST!LB$4,REC_PRICE_FCST!$B$4:$AF$4,0))</f>
        <v>55.808837151284919</v>
      </c>
      <c r="LC97" s="45">
        <f>+INDEX(REC_PRICE_FCST!$B$4:$AF$22,MATCH(REC_SALES_FCST!$C97,REC_PRICE_FCST!$B$4:$B$22,0),MATCH(REC_SALES_FCST!LC$4,REC_PRICE_FCST!$B$4:$AF$4,0))</f>
        <v>55.808837151284919</v>
      </c>
      <c r="LD97" s="45">
        <f>+INDEX(REC_PRICE_FCST!$B$4:$AF$22,MATCH(REC_SALES_FCST!$C97,REC_PRICE_FCST!$B$4:$B$22,0),MATCH(REC_SALES_FCST!LD$4,REC_PRICE_FCST!$B$4:$AF$4,0))</f>
        <v>57.483102265823469</v>
      </c>
      <c r="LE97" s="45">
        <f>+INDEX(REC_PRICE_FCST!$B$4:$AF$22,MATCH(REC_SALES_FCST!$C97,REC_PRICE_FCST!$B$4:$B$22,0),MATCH(REC_SALES_FCST!LE$4,REC_PRICE_FCST!$B$4:$AF$4,0))</f>
        <v>57.483102265823469</v>
      </c>
      <c r="LF97" s="45">
        <f>+INDEX(REC_PRICE_FCST!$B$4:$AF$22,MATCH(REC_SALES_FCST!$C97,REC_PRICE_FCST!$B$4:$B$22,0),MATCH(REC_SALES_FCST!LF$4,REC_PRICE_FCST!$B$4:$AF$4,0))</f>
        <v>57.483102265823469</v>
      </c>
      <c r="LG97" s="45">
        <f>+INDEX(REC_PRICE_FCST!$B$4:$AF$22,MATCH(REC_SALES_FCST!$C97,REC_PRICE_FCST!$B$4:$B$22,0),MATCH(REC_SALES_FCST!LG$4,REC_PRICE_FCST!$B$4:$AF$4,0))</f>
        <v>57.483102265823469</v>
      </c>
      <c r="LH97" s="45">
        <f>+INDEX(REC_PRICE_FCST!$B$4:$AF$22,MATCH(REC_SALES_FCST!$C97,REC_PRICE_FCST!$B$4:$B$22,0),MATCH(REC_SALES_FCST!LH$4,REC_PRICE_FCST!$B$4:$AF$4,0))</f>
        <v>57.483102265823469</v>
      </c>
      <c r="LI97" s="45">
        <f>+INDEX(REC_PRICE_FCST!$B$4:$AF$22,MATCH(REC_SALES_FCST!$C97,REC_PRICE_FCST!$B$4:$B$22,0),MATCH(REC_SALES_FCST!LI$4,REC_PRICE_FCST!$B$4:$AF$4,0))</f>
        <v>57.483102265823469</v>
      </c>
      <c r="LJ97" s="45">
        <f>+INDEX(REC_PRICE_FCST!$B$4:$AF$22,MATCH(REC_SALES_FCST!$C97,REC_PRICE_FCST!$B$4:$B$22,0),MATCH(REC_SALES_FCST!LJ$4,REC_PRICE_FCST!$B$4:$AF$4,0))</f>
        <v>57.483102265823469</v>
      </c>
      <c r="LK97" s="45">
        <f>+INDEX(REC_PRICE_FCST!$B$4:$AF$22,MATCH(REC_SALES_FCST!$C97,REC_PRICE_FCST!$B$4:$B$22,0),MATCH(REC_SALES_FCST!LK$4,REC_PRICE_FCST!$B$4:$AF$4,0))</f>
        <v>57.483102265823469</v>
      </c>
      <c r="LL97" s="45">
        <f>+INDEX(REC_PRICE_FCST!$B$4:$AF$22,MATCH(REC_SALES_FCST!$C97,REC_PRICE_FCST!$B$4:$B$22,0),MATCH(REC_SALES_FCST!LL$4,REC_PRICE_FCST!$B$4:$AF$4,0))</f>
        <v>57.483102265823469</v>
      </c>
      <c r="LM97" s="45">
        <f>+INDEX(REC_PRICE_FCST!$B$4:$AF$22,MATCH(REC_SALES_FCST!$C97,REC_PRICE_FCST!$B$4:$B$22,0),MATCH(REC_SALES_FCST!LM$4,REC_PRICE_FCST!$B$4:$AF$4,0))</f>
        <v>57.483102265823469</v>
      </c>
      <c r="LN97" s="45">
        <f>+INDEX(REC_PRICE_FCST!$B$4:$AF$22,MATCH(REC_SALES_FCST!$C97,REC_PRICE_FCST!$B$4:$B$22,0),MATCH(REC_SALES_FCST!LN$4,REC_PRICE_FCST!$B$4:$AF$4,0))</f>
        <v>57.483102265823469</v>
      </c>
      <c r="LO97" s="45">
        <f>+INDEX(REC_PRICE_FCST!$B$4:$AF$22,MATCH(REC_SALES_FCST!$C97,REC_PRICE_FCST!$B$4:$B$22,0),MATCH(REC_SALES_FCST!LO$4,REC_PRICE_FCST!$B$4:$AF$4,0))</f>
        <v>57.483102265823469</v>
      </c>
      <c r="LP97" s="45">
        <f>+INDEX(REC_PRICE_FCST!$B$4:$AF$22,MATCH(REC_SALES_FCST!$C97,REC_PRICE_FCST!$B$4:$B$22,0),MATCH(REC_SALES_FCST!LP$4,REC_PRICE_FCST!$B$4:$AF$4,0))</f>
        <v>59.207595333798174</v>
      </c>
      <c r="LQ97" s="45">
        <f>+INDEX(REC_PRICE_FCST!$B$4:$AF$22,MATCH(REC_SALES_FCST!$C97,REC_PRICE_FCST!$B$4:$B$22,0),MATCH(REC_SALES_FCST!LQ$4,REC_PRICE_FCST!$B$4:$AF$4,0))</f>
        <v>59.207595333798174</v>
      </c>
      <c r="LR97" s="45">
        <f>+INDEX(REC_PRICE_FCST!$B$4:$AF$22,MATCH(REC_SALES_FCST!$C97,REC_PRICE_FCST!$B$4:$B$22,0),MATCH(REC_SALES_FCST!LR$4,REC_PRICE_FCST!$B$4:$AF$4,0))</f>
        <v>59.207595333798174</v>
      </c>
      <c r="LS97" s="45">
        <f>+INDEX(REC_PRICE_FCST!$B$4:$AF$22,MATCH(REC_SALES_FCST!$C97,REC_PRICE_FCST!$B$4:$B$22,0),MATCH(REC_SALES_FCST!LS$4,REC_PRICE_FCST!$B$4:$AF$4,0))</f>
        <v>59.207595333798174</v>
      </c>
      <c r="LT97" s="45">
        <f>+INDEX(REC_PRICE_FCST!$B$4:$AF$22,MATCH(REC_SALES_FCST!$C97,REC_PRICE_FCST!$B$4:$B$22,0),MATCH(REC_SALES_FCST!LT$4,REC_PRICE_FCST!$B$4:$AF$4,0))</f>
        <v>59.207595333798174</v>
      </c>
      <c r="LU97" s="45">
        <f>+INDEX(REC_PRICE_FCST!$B$4:$AF$22,MATCH(REC_SALES_FCST!$C97,REC_PRICE_FCST!$B$4:$B$22,0),MATCH(REC_SALES_FCST!LU$4,REC_PRICE_FCST!$B$4:$AF$4,0))</f>
        <v>59.207595333798174</v>
      </c>
      <c r="LV97" s="45">
        <f>+INDEX(REC_PRICE_FCST!$B$4:$AF$22,MATCH(REC_SALES_FCST!$C97,REC_PRICE_FCST!$B$4:$B$22,0),MATCH(REC_SALES_FCST!LV$4,REC_PRICE_FCST!$B$4:$AF$4,0))</f>
        <v>59.207595333798174</v>
      </c>
      <c r="LW97" s="45">
        <f>+INDEX(REC_PRICE_FCST!$B$4:$AF$22,MATCH(REC_SALES_FCST!$C97,REC_PRICE_FCST!$B$4:$B$22,0),MATCH(REC_SALES_FCST!LW$4,REC_PRICE_FCST!$B$4:$AF$4,0))</f>
        <v>59.207595333798174</v>
      </c>
      <c r="LX97" s="45">
        <f>+INDEX(REC_PRICE_FCST!$B$4:$AF$22,MATCH(REC_SALES_FCST!$C97,REC_PRICE_FCST!$B$4:$B$22,0),MATCH(REC_SALES_FCST!LX$4,REC_PRICE_FCST!$B$4:$AF$4,0))</f>
        <v>59.207595333798174</v>
      </c>
      <c r="LY97" s="45">
        <f>+INDEX(REC_PRICE_FCST!$B$4:$AF$22,MATCH(REC_SALES_FCST!$C97,REC_PRICE_FCST!$B$4:$B$22,0),MATCH(REC_SALES_FCST!LY$4,REC_PRICE_FCST!$B$4:$AF$4,0))</f>
        <v>59.207595333798174</v>
      </c>
      <c r="LZ97" s="45">
        <f>+INDEX(REC_PRICE_FCST!$B$4:$AF$22,MATCH(REC_SALES_FCST!$C97,REC_PRICE_FCST!$B$4:$B$22,0),MATCH(REC_SALES_FCST!LZ$4,REC_PRICE_FCST!$B$4:$AF$4,0))</f>
        <v>59.207595333798174</v>
      </c>
      <c r="MA97" s="45">
        <f>+INDEX(REC_PRICE_FCST!$B$4:$AF$22,MATCH(REC_SALES_FCST!$C97,REC_PRICE_FCST!$B$4:$B$22,0),MATCH(REC_SALES_FCST!MA$4,REC_PRICE_FCST!$B$4:$AF$4,0))</f>
        <v>59.207595333798174</v>
      </c>
      <c r="MB97" s="45">
        <f>+INDEX(REC_PRICE_FCST!$B$4:$AF$22,MATCH(REC_SALES_FCST!$C97,REC_PRICE_FCST!$B$4:$B$22,0),MATCH(REC_SALES_FCST!MB$4,REC_PRICE_FCST!$B$4:$AF$4,0))</f>
        <v>60.983823193812121</v>
      </c>
      <c r="MC97" s="45">
        <f>+INDEX(REC_PRICE_FCST!$B$4:$AF$22,MATCH(REC_SALES_FCST!$C97,REC_PRICE_FCST!$B$4:$B$22,0),MATCH(REC_SALES_FCST!MC$4,REC_PRICE_FCST!$B$4:$AF$4,0))</f>
        <v>60.983823193812121</v>
      </c>
      <c r="MD97" s="45">
        <f>+INDEX(REC_PRICE_FCST!$B$4:$AF$22,MATCH(REC_SALES_FCST!$C97,REC_PRICE_FCST!$B$4:$B$22,0),MATCH(REC_SALES_FCST!MD$4,REC_PRICE_FCST!$B$4:$AF$4,0))</f>
        <v>60.983823193812121</v>
      </c>
      <c r="ME97" s="45">
        <f>+INDEX(REC_PRICE_FCST!$B$4:$AF$22,MATCH(REC_SALES_FCST!$C97,REC_PRICE_FCST!$B$4:$B$22,0),MATCH(REC_SALES_FCST!ME$4,REC_PRICE_FCST!$B$4:$AF$4,0))</f>
        <v>60.983823193812121</v>
      </c>
      <c r="MF97" s="45">
        <f>+INDEX(REC_PRICE_FCST!$B$4:$AF$22,MATCH(REC_SALES_FCST!$C97,REC_PRICE_FCST!$B$4:$B$22,0),MATCH(REC_SALES_FCST!MF$4,REC_PRICE_FCST!$B$4:$AF$4,0))</f>
        <v>60.983823193812121</v>
      </c>
      <c r="MG97" s="45">
        <f>+INDEX(REC_PRICE_FCST!$B$4:$AF$22,MATCH(REC_SALES_FCST!$C97,REC_PRICE_FCST!$B$4:$B$22,0),MATCH(REC_SALES_FCST!MG$4,REC_PRICE_FCST!$B$4:$AF$4,0))</f>
        <v>60.983823193812121</v>
      </c>
      <c r="MH97" s="45">
        <f>+INDEX(REC_PRICE_FCST!$B$4:$AF$22,MATCH(REC_SALES_FCST!$C97,REC_PRICE_FCST!$B$4:$B$22,0),MATCH(REC_SALES_FCST!MH$4,REC_PRICE_FCST!$B$4:$AF$4,0))</f>
        <v>60.983823193812121</v>
      </c>
      <c r="MI97" s="45">
        <f>+INDEX(REC_PRICE_FCST!$B$4:$AF$22,MATCH(REC_SALES_FCST!$C97,REC_PRICE_FCST!$B$4:$B$22,0),MATCH(REC_SALES_FCST!MI$4,REC_PRICE_FCST!$B$4:$AF$4,0))</f>
        <v>60.983823193812121</v>
      </c>
      <c r="MJ97" s="45">
        <f>+INDEX(REC_PRICE_FCST!$B$4:$AF$22,MATCH(REC_SALES_FCST!$C97,REC_PRICE_FCST!$B$4:$B$22,0),MATCH(REC_SALES_FCST!MJ$4,REC_PRICE_FCST!$B$4:$AF$4,0))</f>
        <v>60.983823193812121</v>
      </c>
      <c r="MK97" s="45">
        <f>+INDEX(REC_PRICE_FCST!$B$4:$AF$22,MATCH(REC_SALES_FCST!$C97,REC_PRICE_FCST!$B$4:$B$22,0),MATCH(REC_SALES_FCST!MK$4,REC_PRICE_FCST!$B$4:$AF$4,0))</f>
        <v>60.983823193812121</v>
      </c>
      <c r="ML97" s="45">
        <f>+INDEX(REC_PRICE_FCST!$B$4:$AF$22,MATCH(REC_SALES_FCST!$C97,REC_PRICE_FCST!$B$4:$B$22,0),MATCH(REC_SALES_FCST!ML$4,REC_PRICE_FCST!$B$4:$AF$4,0))</f>
        <v>60.983823193812121</v>
      </c>
      <c r="MM97" s="45">
        <f>+INDEX(REC_PRICE_FCST!$B$4:$AF$22,MATCH(REC_SALES_FCST!$C97,REC_PRICE_FCST!$B$4:$B$22,0),MATCH(REC_SALES_FCST!MM$4,REC_PRICE_FCST!$B$4:$AF$4,0))</f>
        <v>60.983823193812121</v>
      </c>
      <c r="MN97" s="45">
        <f>+INDEX(REC_PRICE_FCST!$B$4:$AF$22,MATCH(REC_SALES_FCST!$C97,REC_PRICE_FCST!$B$4:$B$22,0),MATCH(REC_SALES_FCST!MN$4,REC_PRICE_FCST!$B$4:$AF$4,0))</f>
        <v>62.813337889626489</v>
      </c>
      <c r="MO97" s="45">
        <f>+INDEX(REC_PRICE_FCST!$B$4:$AF$22,MATCH(REC_SALES_FCST!$C97,REC_PRICE_FCST!$B$4:$B$22,0),MATCH(REC_SALES_FCST!MO$4,REC_PRICE_FCST!$B$4:$AF$4,0))</f>
        <v>62.813337889626489</v>
      </c>
      <c r="MP97" s="45">
        <f>+INDEX(REC_PRICE_FCST!$B$4:$AF$22,MATCH(REC_SALES_FCST!$C97,REC_PRICE_FCST!$B$4:$B$22,0),MATCH(REC_SALES_FCST!MP$4,REC_PRICE_FCST!$B$4:$AF$4,0))</f>
        <v>62.813337889626489</v>
      </c>
      <c r="MQ97" s="45">
        <f>+INDEX(REC_PRICE_FCST!$B$4:$AF$22,MATCH(REC_SALES_FCST!$C97,REC_PRICE_FCST!$B$4:$B$22,0),MATCH(REC_SALES_FCST!MQ$4,REC_PRICE_FCST!$B$4:$AF$4,0))</f>
        <v>62.813337889626489</v>
      </c>
      <c r="MR97" s="45">
        <f>+INDEX(REC_PRICE_FCST!$B$4:$AF$22,MATCH(REC_SALES_FCST!$C97,REC_PRICE_FCST!$B$4:$B$22,0),MATCH(REC_SALES_FCST!MR$4,REC_PRICE_FCST!$B$4:$AF$4,0))</f>
        <v>62.813337889626489</v>
      </c>
      <c r="MS97" s="45">
        <f>+INDEX(REC_PRICE_FCST!$B$4:$AF$22,MATCH(REC_SALES_FCST!$C97,REC_PRICE_FCST!$B$4:$B$22,0),MATCH(REC_SALES_FCST!MS$4,REC_PRICE_FCST!$B$4:$AF$4,0))</f>
        <v>62.813337889626489</v>
      </c>
      <c r="MT97" s="45">
        <f>+INDEX(REC_PRICE_FCST!$B$4:$AF$22,MATCH(REC_SALES_FCST!$C97,REC_PRICE_FCST!$B$4:$B$22,0),MATCH(REC_SALES_FCST!MT$4,REC_PRICE_FCST!$B$4:$AF$4,0))</f>
        <v>62.813337889626489</v>
      </c>
      <c r="MU97" s="45">
        <f>+INDEX(REC_PRICE_FCST!$B$4:$AF$22,MATCH(REC_SALES_FCST!$C97,REC_PRICE_FCST!$B$4:$B$22,0),MATCH(REC_SALES_FCST!MU$4,REC_PRICE_FCST!$B$4:$AF$4,0))</f>
        <v>62.813337889626489</v>
      </c>
      <c r="MV97" s="45">
        <f>+INDEX(REC_PRICE_FCST!$B$4:$AF$22,MATCH(REC_SALES_FCST!$C97,REC_PRICE_FCST!$B$4:$B$22,0),MATCH(REC_SALES_FCST!MV$4,REC_PRICE_FCST!$B$4:$AF$4,0))</f>
        <v>62.813337889626489</v>
      </c>
      <c r="MW97" s="45">
        <f>+INDEX(REC_PRICE_FCST!$B$4:$AF$22,MATCH(REC_SALES_FCST!$C97,REC_PRICE_FCST!$B$4:$B$22,0),MATCH(REC_SALES_FCST!MW$4,REC_PRICE_FCST!$B$4:$AF$4,0))</f>
        <v>62.813337889626489</v>
      </c>
      <c r="MX97" s="45">
        <f>+INDEX(REC_PRICE_FCST!$B$4:$AF$22,MATCH(REC_SALES_FCST!$C97,REC_PRICE_FCST!$B$4:$B$22,0),MATCH(REC_SALES_FCST!MX$4,REC_PRICE_FCST!$B$4:$AF$4,0))</f>
        <v>62.813337889626489</v>
      </c>
      <c r="MY97" s="45">
        <f>+INDEX(REC_PRICE_FCST!$B$4:$AF$22,MATCH(REC_SALES_FCST!$C97,REC_PRICE_FCST!$B$4:$B$22,0),MATCH(REC_SALES_FCST!MY$4,REC_PRICE_FCST!$B$4:$AF$4,0))</f>
        <v>62.813337889626489</v>
      </c>
    </row>
    <row r="98" spans="1:363" x14ac:dyDescent="0.25">
      <c r="A98" s="175"/>
      <c r="B98" s="78" t="s">
        <v>212</v>
      </c>
      <c r="C98" s="4" t="s">
        <v>92</v>
      </c>
      <c r="D98" s="45">
        <f>+INDEX(REC_PRICE_FCST!$B$4:$V$22,MATCH(REC_SALES_FCST!$C98,REC_PRICE_FCST!$B$4:$B$22,0),MATCH(REC_SALES_FCST!D$4,REC_PRICE_FCST!$B$4:$V$4,0))</f>
        <v>35</v>
      </c>
      <c r="E98" s="45">
        <f>+INDEX(REC_PRICE_FCST!$B$4:$V$22,MATCH(REC_SALES_FCST!$C98,REC_PRICE_FCST!$B$4:$B$22,0),MATCH(REC_SALES_FCST!E$4,REC_PRICE_FCST!$B$4:$V$4,0))</f>
        <v>35</v>
      </c>
      <c r="F98" s="45">
        <f>+INDEX(REC_PRICE_FCST!$B$4:$V$22,MATCH(REC_SALES_FCST!$C98,REC_PRICE_FCST!$B$4:$B$22,0),MATCH(REC_SALES_FCST!F$4,REC_PRICE_FCST!$B$4:$V$4,0))</f>
        <v>35</v>
      </c>
      <c r="G98" s="45">
        <f>+INDEX(REC_PRICE_FCST!$B$4:$V$22,MATCH(REC_SALES_FCST!$C98,REC_PRICE_FCST!$B$4:$B$22,0),MATCH(REC_SALES_FCST!G$4,REC_PRICE_FCST!$B$4:$V$4,0))</f>
        <v>35</v>
      </c>
      <c r="H98" s="45">
        <f>+INDEX(REC_PRICE_FCST!$B$4:$V$22,MATCH(REC_SALES_FCST!$C98,REC_PRICE_FCST!$B$4:$B$22,0),MATCH(REC_SALES_FCST!H$4,REC_PRICE_FCST!$B$4:$V$4,0))</f>
        <v>35</v>
      </c>
      <c r="I98" s="45">
        <f>+INDEX(REC_PRICE_FCST!$B$4:$V$22,MATCH(REC_SALES_FCST!$C98,REC_PRICE_FCST!$B$4:$B$22,0),MATCH(REC_SALES_FCST!I$4,REC_PRICE_FCST!$B$4:$V$4,0))</f>
        <v>35</v>
      </c>
      <c r="J98" s="45">
        <f>+INDEX(REC_PRICE_FCST!$B$4:$V$22,MATCH(REC_SALES_FCST!$C98,REC_PRICE_FCST!$B$4:$B$22,0),MATCH(REC_SALES_FCST!J$4,REC_PRICE_FCST!$B$4:$V$4,0))</f>
        <v>35</v>
      </c>
      <c r="K98" s="45">
        <f>+INDEX(REC_PRICE_FCST!$B$4:$V$22,MATCH(REC_SALES_FCST!$C98,REC_PRICE_FCST!$B$4:$B$22,0),MATCH(REC_SALES_FCST!K$4,REC_PRICE_FCST!$B$4:$V$4,0))</f>
        <v>35</v>
      </c>
      <c r="L98" s="45">
        <f>+INDEX(REC_PRICE_FCST!$B$4:$V$22,MATCH(REC_SALES_FCST!$C98,REC_PRICE_FCST!$B$4:$B$22,0),MATCH(REC_SALES_FCST!L$4,REC_PRICE_FCST!$B$4:$V$4,0))</f>
        <v>35</v>
      </c>
      <c r="M98" s="45">
        <f>+INDEX(REC_PRICE_FCST!$B$4:$V$22,MATCH(REC_SALES_FCST!$C98,REC_PRICE_FCST!$B$4:$B$22,0),MATCH(REC_SALES_FCST!M$4,REC_PRICE_FCST!$B$4:$V$4,0))</f>
        <v>35</v>
      </c>
      <c r="N98" s="45">
        <f>+INDEX(REC_PRICE_FCST!$B$4:$V$22,MATCH(REC_SALES_FCST!$C98,REC_PRICE_FCST!$B$4:$B$22,0),MATCH(REC_SALES_FCST!N$4,REC_PRICE_FCST!$B$4:$V$4,0))</f>
        <v>35</v>
      </c>
      <c r="O98" s="45">
        <f>+INDEX(REC_PRICE_FCST!$B$4:$V$22,MATCH(REC_SALES_FCST!$C98,REC_PRICE_FCST!$B$4:$B$22,0),MATCH(REC_SALES_FCST!O$4,REC_PRICE_FCST!$B$4:$V$4,0))</f>
        <v>35</v>
      </c>
      <c r="P98" s="45">
        <f>+INDEX(REC_PRICE_FCST!$B$4:$AF$22,MATCH(REC_SALES_FCST!$C98,REC_PRICE_FCST!$B$4:$B$22,0),MATCH(REC_SALES_FCST!P$4,REC_PRICE_FCST!$B$4:$AF$4,0))</f>
        <v>35</v>
      </c>
      <c r="Q98" s="45">
        <f>+INDEX(REC_PRICE_FCST!$B$4:$AF$22,MATCH(REC_SALES_FCST!$C98,REC_PRICE_FCST!$B$4:$B$22,0),MATCH(REC_SALES_FCST!Q$4,REC_PRICE_FCST!$B$4:$AF$4,0))</f>
        <v>35</v>
      </c>
      <c r="R98" s="45">
        <f>+INDEX(REC_PRICE_FCST!$B$4:$AF$22,MATCH(REC_SALES_FCST!$C98,REC_PRICE_FCST!$B$4:$B$22,0),MATCH(REC_SALES_FCST!R$4,REC_PRICE_FCST!$B$4:$AF$4,0))</f>
        <v>35</v>
      </c>
      <c r="S98" s="45">
        <f>+INDEX(REC_PRICE_FCST!$B$4:$AF$22,MATCH(REC_SALES_FCST!$C98,REC_PRICE_FCST!$B$4:$B$22,0),MATCH(REC_SALES_FCST!S$4,REC_PRICE_FCST!$B$4:$AF$4,0))</f>
        <v>35</v>
      </c>
      <c r="T98" s="45">
        <f>+INDEX(REC_PRICE_FCST!$B$4:$AF$22,MATCH(REC_SALES_FCST!$C98,REC_PRICE_FCST!$B$4:$B$22,0),MATCH(REC_SALES_FCST!T$4,REC_PRICE_FCST!$B$4:$AF$4,0))</f>
        <v>35</v>
      </c>
      <c r="U98" s="45">
        <f>+INDEX(REC_PRICE_FCST!$B$4:$AF$22,MATCH(REC_SALES_FCST!$C98,REC_PRICE_FCST!$B$4:$B$22,0),MATCH(REC_SALES_FCST!U$4,REC_PRICE_FCST!$B$4:$AF$4,0))</f>
        <v>35</v>
      </c>
      <c r="V98" s="45">
        <f>+INDEX(REC_PRICE_FCST!$B$4:$AF$22,MATCH(REC_SALES_FCST!$C98,REC_PRICE_FCST!$B$4:$B$22,0),MATCH(REC_SALES_FCST!V$4,REC_PRICE_FCST!$B$4:$AF$4,0))</f>
        <v>35</v>
      </c>
      <c r="W98" s="45">
        <f>+INDEX(REC_PRICE_FCST!$B$4:$AF$22,MATCH(REC_SALES_FCST!$C98,REC_PRICE_FCST!$B$4:$B$22,0),MATCH(REC_SALES_FCST!W$4,REC_PRICE_FCST!$B$4:$AF$4,0))</f>
        <v>35</v>
      </c>
      <c r="X98" s="45">
        <f>+INDEX(REC_PRICE_FCST!$B$4:$AF$22,MATCH(REC_SALES_FCST!$C98,REC_PRICE_FCST!$B$4:$B$22,0),MATCH(REC_SALES_FCST!X$4,REC_PRICE_FCST!$B$4:$AF$4,0))</f>
        <v>35</v>
      </c>
      <c r="Y98" s="45">
        <f>+INDEX(REC_PRICE_FCST!$B$4:$AF$22,MATCH(REC_SALES_FCST!$C98,REC_PRICE_FCST!$B$4:$B$22,0),MATCH(REC_SALES_FCST!Y$4,REC_PRICE_FCST!$B$4:$AF$4,0))</f>
        <v>35</v>
      </c>
      <c r="Z98" s="45">
        <f>+INDEX(REC_PRICE_FCST!$B$4:$AF$22,MATCH(REC_SALES_FCST!$C98,REC_PRICE_FCST!$B$4:$B$22,0),MATCH(REC_SALES_FCST!Z$4,REC_PRICE_FCST!$B$4:$AF$4,0))</f>
        <v>35</v>
      </c>
      <c r="AA98" s="45">
        <f>+INDEX(REC_PRICE_FCST!$B$4:$AF$22,MATCH(REC_SALES_FCST!$C98,REC_PRICE_FCST!$B$4:$B$22,0),MATCH(REC_SALES_FCST!AA$4,REC_PRICE_FCST!$B$4:$AF$4,0))</f>
        <v>35</v>
      </c>
      <c r="AB98" s="45">
        <f>+INDEX(REC_PRICE_FCST!$B$4:$AF$22,MATCH(REC_SALES_FCST!$C98,REC_PRICE_FCST!$B$4:$B$22,0),MATCH(REC_SALES_FCST!AB$4,REC_PRICE_FCST!$B$4:$AF$4,0))</f>
        <v>32</v>
      </c>
      <c r="AC98" s="45">
        <f>+INDEX(REC_PRICE_FCST!$B$4:$AF$22,MATCH(REC_SALES_FCST!$C98,REC_PRICE_FCST!$B$4:$B$22,0),MATCH(REC_SALES_FCST!AC$4,REC_PRICE_FCST!$B$4:$AF$4,0))</f>
        <v>32</v>
      </c>
      <c r="AD98" s="45">
        <f>+INDEX(REC_PRICE_FCST!$B$4:$AF$22,MATCH(REC_SALES_FCST!$C98,REC_PRICE_FCST!$B$4:$B$22,0),MATCH(REC_SALES_FCST!AD$4,REC_PRICE_FCST!$B$4:$AF$4,0))</f>
        <v>32</v>
      </c>
      <c r="AE98" s="45">
        <f>+INDEX(REC_PRICE_FCST!$B$4:$AF$22,MATCH(REC_SALES_FCST!$C98,REC_PRICE_FCST!$B$4:$B$22,0),MATCH(REC_SALES_FCST!AE$4,REC_PRICE_FCST!$B$4:$AF$4,0))</f>
        <v>32</v>
      </c>
      <c r="AF98" s="45">
        <f>+INDEX(REC_PRICE_FCST!$B$4:$AF$22,MATCH(REC_SALES_FCST!$C98,REC_PRICE_FCST!$B$4:$B$22,0),MATCH(REC_SALES_FCST!AF$4,REC_PRICE_FCST!$B$4:$AF$4,0))</f>
        <v>32</v>
      </c>
      <c r="AG98" s="45">
        <f>+INDEX(REC_PRICE_FCST!$B$4:$AF$22,MATCH(REC_SALES_FCST!$C98,REC_PRICE_FCST!$B$4:$B$22,0),MATCH(REC_SALES_FCST!AG$4,REC_PRICE_FCST!$B$4:$AF$4,0))</f>
        <v>32</v>
      </c>
      <c r="AH98" s="45">
        <f>+INDEX(REC_PRICE_FCST!$B$4:$AF$22,MATCH(REC_SALES_FCST!$C98,REC_PRICE_FCST!$B$4:$B$22,0),MATCH(REC_SALES_FCST!AH$4,REC_PRICE_FCST!$B$4:$AF$4,0))</f>
        <v>32</v>
      </c>
      <c r="AI98" s="45">
        <f>+INDEX(REC_PRICE_FCST!$B$4:$AF$22,MATCH(REC_SALES_FCST!$C98,REC_PRICE_FCST!$B$4:$B$22,0),MATCH(REC_SALES_FCST!AI$4,REC_PRICE_FCST!$B$4:$AF$4,0))</f>
        <v>32</v>
      </c>
      <c r="AJ98" s="45">
        <f>+INDEX(REC_PRICE_FCST!$B$4:$AF$22,MATCH(REC_SALES_FCST!$C98,REC_PRICE_FCST!$B$4:$B$22,0),MATCH(REC_SALES_FCST!AJ$4,REC_PRICE_FCST!$B$4:$AF$4,0))</f>
        <v>32</v>
      </c>
      <c r="AK98" s="45">
        <f>+INDEX(REC_PRICE_FCST!$B$4:$AF$22,MATCH(REC_SALES_FCST!$C98,REC_PRICE_FCST!$B$4:$B$22,0),MATCH(REC_SALES_FCST!AK$4,REC_PRICE_FCST!$B$4:$AF$4,0))</f>
        <v>32</v>
      </c>
      <c r="AL98" s="45">
        <f>+INDEX(REC_PRICE_FCST!$B$4:$AF$22,MATCH(REC_SALES_FCST!$C98,REC_PRICE_FCST!$B$4:$B$22,0),MATCH(REC_SALES_FCST!AL$4,REC_PRICE_FCST!$B$4:$AF$4,0))</f>
        <v>32</v>
      </c>
      <c r="AM98" s="45">
        <f>+INDEX(REC_PRICE_FCST!$B$4:$AF$22,MATCH(REC_SALES_FCST!$C98,REC_PRICE_FCST!$B$4:$B$22,0),MATCH(REC_SALES_FCST!AM$4,REC_PRICE_FCST!$B$4:$AF$4,0))</f>
        <v>32</v>
      </c>
      <c r="AN98" s="45">
        <f>+INDEX(REC_PRICE_FCST!$B$4:$AF$22,MATCH(REC_SALES_FCST!$C98,REC_PRICE_FCST!$B$4:$B$22,0),MATCH(REC_SALES_FCST!AN$4,REC_PRICE_FCST!$B$4:$AF$4,0))</f>
        <v>29</v>
      </c>
      <c r="AO98" s="45">
        <f>+INDEX(REC_PRICE_FCST!$B$4:$AF$22,MATCH(REC_SALES_FCST!$C98,REC_PRICE_FCST!$B$4:$B$22,0),MATCH(REC_SALES_FCST!AO$4,REC_PRICE_FCST!$B$4:$AF$4,0))</f>
        <v>29</v>
      </c>
      <c r="AP98" s="45">
        <f>+INDEX(REC_PRICE_FCST!$B$4:$AF$22,MATCH(REC_SALES_FCST!$C98,REC_PRICE_FCST!$B$4:$B$22,0),MATCH(REC_SALES_FCST!AP$4,REC_PRICE_FCST!$B$4:$AF$4,0))</f>
        <v>29</v>
      </c>
      <c r="AQ98" s="45">
        <f>+INDEX(REC_PRICE_FCST!$B$4:$AF$22,MATCH(REC_SALES_FCST!$C98,REC_PRICE_FCST!$B$4:$B$22,0),MATCH(REC_SALES_FCST!AQ$4,REC_PRICE_FCST!$B$4:$AF$4,0))</f>
        <v>29</v>
      </c>
      <c r="AR98" s="45">
        <f>+INDEX(REC_PRICE_FCST!$B$4:$AF$22,MATCH(REC_SALES_FCST!$C98,REC_PRICE_FCST!$B$4:$B$22,0),MATCH(REC_SALES_FCST!AR$4,REC_PRICE_FCST!$B$4:$AF$4,0))</f>
        <v>29</v>
      </c>
      <c r="AS98" s="45">
        <f>+INDEX(REC_PRICE_FCST!$B$4:$AF$22,MATCH(REC_SALES_FCST!$C98,REC_PRICE_FCST!$B$4:$B$22,0),MATCH(REC_SALES_FCST!AS$4,REC_PRICE_FCST!$B$4:$AF$4,0))</f>
        <v>29</v>
      </c>
      <c r="AT98" s="45">
        <f>+INDEX(REC_PRICE_FCST!$B$4:$AF$22,MATCH(REC_SALES_FCST!$C98,REC_PRICE_FCST!$B$4:$B$22,0),MATCH(REC_SALES_FCST!AT$4,REC_PRICE_FCST!$B$4:$AF$4,0))</f>
        <v>29</v>
      </c>
      <c r="AU98" s="45">
        <f>+INDEX(REC_PRICE_FCST!$B$4:$AF$22,MATCH(REC_SALES_FCST!$C98,REC_PRICE_FCST!$B$4:$B$22,0),MATCH(REC_SALES_FCST!AU$4,REC_PRICE_FCST!$B$4:$AF$4,0))</f>
        <v>29</v>
      </c>
      <c r="AV98" s="45">
        <f>+INDEX(REC_PRICE_FCST!$B$4:$AF$22,MATCH(REC_SALES_FCST!$C98,REC_PRICE_FCST!$B$4:$B$22,0),MATCH(REC_SALES_FCST!AV$4,REC_PRICE_FCST!$B$4:$AF$4,0))</f>
        <v>29</v>
      </c>
      <c r="AW98" s="45">
        <f>+INDEX(REC_PRICE_FCST!$B$4:$AF$22,MATCH(REC_SALES_FCST!$C98,REC_PRICE_FCST!$B$4:$B$22,0),MATCH(REC_SALES_FCST!AW$4,REC_PRICE_FCST!$B$4:$AF$4,0))</f>
        <v>29</v>
      </c>
      <c r="AX98" s="45">
        <f>+INDEX(REC_PRICE_FCST!$B$4:$AF$22,MATCH(REC_SALES_FCST!$C98,REC_PRICE_FCST!$B$4:$B$22,0),MATCH(REC_SALES_FCST!AX$4,REC_PRICE_FCST!$B$4:$AF$4,0))</f>
        <v>29</v>
      </c>
      <c r="AY98" s="45">
        <f>+INDEX(REC_PRICE_FCST!$B$4:$AF$22,MATCH(REC_SALES_FCST!$C98,REC_PRICE_FCST!$B$4:$B$22,0),MATCH(REC_SALES_FCST!AY$4,REC_PRICE_FCST!$B$4:$AF$4,0))</f>
        <v>29</v>
      </c>
      <c r="AZ98" s="45">
        <f>+INDEX(REC_PRICE_FCST!$B$4:$AF$22,MATCH(REC_SALES_FCST!$C98,REC_PRICE_FCST!$B$4:$B$22,0),MATCH(REC_SALES_FCST!AZ$4,REC_PRICE_FCST!$B$4:$AF$4,0))</f>
        <v>29</v>
      </c>
      <c r="BA98" s="45">
        <f>+INDEX(REC_PRICE_FCST!$B$4:$AF$22,MATCH(REC_SALES_FCST!$C98,REC_PRICE_FCST!$B$4:$B$22,0),MATCH(REC_SALES_FCST!BA$4,REC_PRICE_FCST!$B$4:$AF$4,0))</f>
        <v>29</v>
      </c>
      <c r="BB98" s="45">
        <f>+INDEX(REC_PRICE_FCST!$B$4:$AF$22,MATCH(REC_SALES_FCST!$C98,REC_PRICE_FCST!$B$4:$B$22,0),MATCH(REC_SALES_FCST!BB$4,REC_PRICE_FCST!$B$4:$AF$4,0))</f>
        <v>29</v>
      </c>
      <c r="BC98" s="45">
        <f>+INDEX(REC_PRICE_FCST!$B$4:$AF$22,MATCH(REC_SALES_FCST!$C98,REC_PRICE_FCST!$B$4:$B$22,0),MATCH(REC_SALES_FCST!BC$4,REC_PRICE_FCST!$B$4:$AF$4,0))</f>
        <v>29</v>
      </c>
      <c r="BD98" s="45">
        <f>+INDEX(REC_PRICE_FCST!$B$4:$AF$22,MATCH(REC_SALES_FCST!$C98,REC_PRICE_FCST!$B$4:$B$22,0),MATCH(REC_SALES_FCST!BD$4,REC_PRICE_FCST!$B$4:$AF$4,0))</f>
        <v>29</v>
      </c>
      <c r="BE98" s="45">
        <f>+INDEX(REC_PRICE_FCST!$B$4:$AF$22,MATCH(REC_SALES_FCST!$C98,REC_PRICE_FCST!$B$4:$B$22,0),MATCH(REC_SALES_FCST!BE$4,REC_PRICE_FCST!$B$4:$AF$4,0))</f>
        <v>29</v>
      </c>
      <c r="BF98" s="45">
        <f>+INDEX(REC_PRICE_FCST!$B$4:$AF$22,MATCH(REC_SALES_FCST!$C98,REC_PRICE_FCST!$B$4:$B$22,0),MATCH(REC_SALES_FCST!BF$4,REC_PRICE_FCST!$B$4:$AF$4,0))</f>
        <v>29</v>
      </c>
      <c r="BG98" s="45">
        <f>+INDEX(REC_PRICE_FCST!$B$4:$AF$22,MATCH(REC_SALES_FCST!$C98,REC_PRICE_FCST!$B$4:$B$22,0),MATCH(REC_SALES_FCST!BG$4,REC_PRICE_FCST!$B$4:$AF$4,0))</f>
        <v>29</v>
      </c>
      <c r="BH98" s="45">
        <f>+INDEX(REC_PRICE_FCST!$B$4:$AF$22,MATCH(REC_SALES_FCST!$C98,REC_PRICE_FCST!$B$4:$B$22,0),MATCH(REC_SALES_FCST!BH$4,REC_PRICE_FCST!$B$4:$AF$4,0))</f>
        <v>29</v>
      </c>
      <c r="BI98" s="45">
        <f>+INDEX(REC_PRICE_FCST!$B$4:$AF$22,MATCH(REC_SALES_FCST!$C98,REC_PRICE_FCST!$B$4:$B$22,0),MATCH(REC_SALES_FCST!BI$4,REC_PRICE_FCST!$B$4:$AF$4,0))</f>
        <v>29</v>
      </c>
      <c r="BJ98" s="45">
        <f>+INDEX(REC_PRICE_FCST!$B$4:$AF$22,MATCH(REC_SALES_FCST!$C98,REC_PRICE_FCST!$B$4:$B$22,0),MATCH(REC_SALES_FCST!BJ$4,REC_PRICE_FCST!$B$4:$AF$4,0))</f>
        <v>29</v>
      </c>
      <c r="BK98" s="45">
        <f>+INDEX(REC_PRICE_FCST!$B$4:$AF$22,MATCH(REC_SALES_FCST!$C98,REC_PRICE_FCST!$B$4:$B$22,0),MATCH(REC_SALES_FCST!BK$4,REC_PRICE_FCST!$B$4:$AF$4,0))</f>
        <v>29</v>
      </c>
      <c r="BL98" s="45">
        <f>+INDEX(REC_PRICE_FCST!$B$4:$AF$22,MATCH(REC_SALES_FCST!$C98,REC_PRICE_FCST!$B$4:$B$22,0),MATCH(REC_SALES_FCST!BL$4,REC_PRICE_FCST!$B$4:$AF$4,0))</f>
        <v>28.400000000000002</v>
      </c>
      <c r="BM98" s="45">
        <f>+INDEX(REC_PRICE_FCST!$B$4:$AF$22,MATCH(REC_SALES_FCST!$C98,REC_PRICE_FCST!$B$4:$B$22,0),MATCH(REC_SALES_FCST!BM$4,REC_PRICE_FCST!$B$4:$AF$4,0))</f>
        <v>28.400000000000002</v>
      </c>
      <c r="BN98" s="45">
        <f>+INDEX(REC_PRICE_FCST!$B$4:$AF$22,MATCH(REC_SALES_FCST!$C98,REC_PRICE_FCST!$B$4:$B$22,0),MATCH(REC_SALES_FCST!BN$4,REC_PRICE_FCST!$B$4:$AF$4,0))</f>
        <v>28.400000000000002</v>
      </c>
      <c r="BO98" s="45">
        <f>+INDEX(REC_PRICE_FCST!$B$4:$AF$22,MATCH(REC_SALES_FCST!$C98,REC_PRICE_FCST!$B$4:$B$22,0),MATCH(REC_SALES_FCST!BO$4,REC_PRICE_FCST!$B$4:$AF$4,0))</f>
        <v>28.400000000000002</v>
      </c>
      <c r="BP98" s="45">
        <f>+INDEX(REC_PRICE_FCST!$B$4:$AF$22,MATCH(REC_SALES_FCST!$C98,REC_PRICE_FCST!$B$4:$B$22,0),MATCH(REC_SALES_FCST!BP$4,REC_PRICE_FCST!$B$4:$AF$4,0))</f>
        <v>28.400000000000002</v>
      </c>
      <c r="BQ98" s="45">
        <f>+INDEX(REC_PRICE_FCST!$B$4:$AF$22,MATCH(REC_SALES_FCST!$C98,REC_PRICE_FCST!$B$4:$B$22,0),MATCH(REC_SALES_FCST!BQ$4,REC_PRICE_FCST!$B$4:$AF$4,0))</f>
        <v>28.400000000000002</v>
      </c>
      <c r="BR98" s="45">
        <f>+INDEX(REC_PRICE_FCST!$B$4:$AF$22,MATCH(REC_SALES_FCST!$C98,REC_PRICE_FCST!$B$4:$B$22,0),MATCH(REC_SALES_FCST!BR$4,REC_PRICE_FCST!$B$4:$AF$4,0))</f>
        <v>28.400000000000002</v>
      </c>
      <c r="BS98" s="45">
        <f>+INDEX(REC_PRICE_FCST!$B$4:$AF$22,MATCH(REC_SALES_FCST!$C98,REC_PRICE_FCST!$B$4:$B$22,0),MATCH(REC_SALES_FCST!BS$4,REC_PRICE_FCST!$B$4:$AF$4,0))</f>
        <v>28.400000000000002</v>
      </c>
      <c r="BT98" s="45">
        <f>+INDEX(REC_PRICE_FCST!$B$4:$AF$22,MATCH(REC_SALES_FCST!$C98,REC_PRICE_FCST!$B$4:$B$22,0),MATCH(REC_SALES_FCST!BT$4,REC_PRICE_FCST!$B$4:$AF$4,0))</f>
        <v>28.400000000000002</v>
      </c>
      <c r="BU98" s="45">
        <f>+INDEX(REC_PRICE_FCST!$B$4:$AF$22,MATCH(REC_SALES_FCST!$C98,REC_PRICE_FCST!$B$4:$B$22,0),MATCH(REC_SALES_FCST!BU$4,REC_PRICE_FCST!$B$4:$AF$4,0))</f>
        <v>28.400000000000002</v>
      </c>
      <c r="BV98" s="45">
        <f>+INDEX(REC_PRICE_FCST!$B$4:$AF$22,MATCH(REC_SALES_FCST!$C98,REC_PRICE_FCST!$B$4:$B$22,0),MATCH(REC_SALES_FCST!BV$4,REC_PRICE_FCST!$B$4:$AF$4,0))</f>
        <v>28.400000000000002</v>
      </c>
      <c r="BW98" s="45">
        <f>+INDEX(REC_PRICE_FCST!$B$4:$AF$22,MATCH(REC_SALES_FCST!$C98,REC_PRICE_FCST!$B$4:$B$22,0),MATCH(REC_SALES_FCST!BW$4,REC_PRICE_FCST!$B$4:$AF$4,0))</f>
        <v>28.400000000000002</v>
      </c>
      <c r="BX98" s="45">
        <f>+INDEX(REC_PRICE_FCST!$B$4:$AF$22,MATCH(REC_SALES_FCST!$C98,REC_PRICE_FCST!$B$4:$B$22,0),MATCH(REC_SALES_FCST!BX$4,REC_PRICE_FCST!$B$4:$AF$4,0))</f>
        <v>29.327000000000002</v>
      </c>
      <c r="BY98" s="45">
        <f>+INDEX(REC_PRICE_FCST!$B$4:$AF$22,MATCH(REC_SALES_FCST!$C98,REC_PRICE_FCST!$B$4:$B$22,0),MATCH(REC_SALES_FCST!BY$4,REC_PRICE_FCST!$B$4:$AF$4,0))</f>
        <v>29.327000000000002</v>
      </c>
      <c r="BZ98" s="45">
        <f>+INDEX(REC_PRICE_FCST!$B$4:$AF$22,MATCH(REC_SALES_FCST!$C98,REC_PRICE_FCST!$B$4:$B$22,0),MATCH(REC_SALES_FCST!BZ$4,REC_PRICE_FCST!$B$4:$AF$4,0))</f>
        <v>29.327000000000002</v>
      </c>
      <c r="CA98" s="45">
        <f>+INDEX(REC_PRICE_FCST!$B$4:$AF$22,MATCH(REC_SALES_FCST!$C98,REC_PRICE_FCST!$B$4:$B$22,0),MATCH(REC_SALES_FCST!CA$4,REC_PRICE_FCST!$B$4:$AF$4,0))</f>
        <v>29.327000000000002</v>
      </c>
      <c r="CB98" s="45">
        <f>+INDEX(REC_PRICE_FCST!$B$4:$AF$22,MATCH(REC_SALES_FCST!$C98,REC_PRICE_FCST!$B$4:$B$22,0),MATCH(REC_SALES_FCST!CB$4,REC_PRICE_FCST!$B$4:$AF$4,0))</f>
        <v>29.327000000000002</v>
      </c>
      <c r="CC98" s="45">
        <f>+INDEX(REC_PRICE_FCST!$B$4:$AF$22,MATCH(REC_SALES_FCST!$C98,REC_PRICE_FCST!$B$4:$B$22,0),MATCH(REC_SALES_FCST!CC$4,REC_PRICE_FCST!$B$4:$AF$4,0))</f>
        <v>29.327000000000002</v>
      </c>
      <c r="CD98" s="45">
        <f>+INDEX(REC_PRICE_FCST!$B$4:$AF$22,MATCH(REC_SALES_FCST!$C98,REC_PRICE_FCST!$B$4:$B$22,0),MATCH(REC_SALES_FCST!CD$4,REC_PRICE_FCST!$B$4:$AF$4,0))</f>
        <v>29.327000000000002</v>
      </c>
      <c r="CE98" s="45">
        <f>+INDEX(REC_PRICE_FCST!$B$4:$AF$22,MATCH(REC_SALES_FCST!$C98,REC_PRICE_FCST!$B$4:$B$22,0),MATCH(REC_SALES_FCST!CE$4,REC_PRICE_FCST!$B$4:$AF$4,0))</f>
        <v>29.327000000000002</v>
      </c>
      <c r="CF98" s="45">
        <f>+INDEX(REC_PRICE_FCST!$B$4:$AF$22,MATCH(REC_SALES_FCST!$C98,REC_PRICE_FCST!$B$4:$B$22,0),MATCH(REC_SALES_FCST!CF$4,REC_PRICE_FCST!$B$4:$AF$4,0))</f>
        <v>29.327000000000002</v>
      </c>
      <c r="CG98" s="45">
        <f>+INDEX(REC_PRICE_FCST!$B$4:$AF$22,MATCH(REC_SALES_FCST!$C98,REC_PRICE_FCST!$B$4:$B$22,0),MATCH(REC_SALES_FCST!CG$4,REC_PRICE_FCST!$B$4:$AF$4,0))</f>
        <v>29.327000000000002</v>
      </c>
      <c r="CH98" s="45">
        <f>+INDEX(REC_PRICE_FCST!$B$4:$AF$22,MATCH(REC_SALES_FCST!$C98,REC_PRICE_FCST!$B$4:$B$22,0),MATCH(REC_SALES_FCST!CH$4,REC_PRICE_FCST!$B$4:$AF$4,0))</f>
        <v>29.327000000000002</v>
      </c>
      <c r="CI98" s="45">
        <f>+INDEX(REC_PRICE_FCST!$B$4:$AF$22,MATCH(REC_SALES_FCST!$C98,REC_PRICE_FCST!$B$4:$B$22,0),MATCH(REC_SALES_FCST!CI$4,REC_PRICE_FCST!$B$4:$AF$4,0))</f>
        <v>29.327000000000002</v>
      </c>
      <c r="CJ98" s="45">
        <f>+INDEX(REC_PRICE_FCST!$B$4:$AF$22,MATCH(REC_SALES_FCST!$C98,REC_PRICE_FCST!$B$4:$B$22,0),MATCH(REC_SALES_FCST!CJ$4,REC_PRICE_FCST!$B$4:$AF$4,0))</f>
        <v>30.28181</v>
      </c>
      <c r="CK98" s="45">
        <f>+INDEX(REC_PRICE_FCST!$B$4:$AF$22,MATCH(REC_SALES_FCST!$C98,REC_PRICE_FCST!$B$4:$B$22,0),MATCH(REC_SALES_FCST!CK$4,REC_PRICE_FCST!$B$4:$AF$4,0))</f>
        <v>30.28181</v>
      </c>
      <c r="CL98" s="45">
        <f>+INDEX(REC_PRICE_FCST!$B$4:$AF$22,MATCH(REC_SALES_FCST!$C98,REC_PRICE_FCST!$B$4:$B$22,0),MATCH(REC_SALES_FCST!CL$4,REC_PRICE_FCST!$B$4:$AF$4,0))</f>
        <v>30.28181</v>
      </c>
      <c r="CM98" s="45">
        <f>+INDEX(REC_PRICE_FCST!$B$4:$AF$22,MATCH(REC_SALES_FCST!$C98,REC_PRICE_FCST!$B$4:$B$22,0),MATCH(REC_SALES_FCST!CM$4,REC_PRICE_FCST!$B$4:$AF$4,0))</f>
        <v>30.28181</v>
      </c>
      <c r="CN98" s="45">
        <f>+INDEX(REC_PRICE_FCST!$B$4:$AF$22,MATCH(REC_SALES_FCST!$C98,REC_PRICE_FCST!$B$4:$B$22,0),MATCH(REC_SALES_FCST!CN$4,REC_PRICE_FCST!$B$4:$AF$4,0))</f>
        <v>30.28181</v>
      </c>
      <c r="CO98" s="45">
        <f>+INDEX(REC_PRICE_FCST!$B$4:$AF$22,MATCH(REC_SALES_FCST!$C98,REC_PRICE_FCST!$B$4:$B$22,0),MATCH(REC_SALES_FCST!CO$4,REC_PRICE_FCST!$B$4:$AF$4,0))</f>
        <v>30.28181</v>
      </c>
      <c r="CP98" s="45">
        <f>+INDEX(REC_PRICE_FCST!$B$4:$AF$22,MATCH(REC_SALES_FCST!$C98,REC_PRICE_FCST!$B$4:$B$22,0),MATCH(REC_SALES_FCST!CP$4,REC_PRICE_FCST!$B$4:$AF$4,0))</f>
        <v>30.28181</v>
      </c>
      <c r="CQ98" s="45">
        <f>+INDEX(REC_PRICE_FCST!$B$4:$AF$22,MATCH(REC_SALES_FCST!$C98,REC_PRICE_FCST!$B$4:$B$22,0),MATCH(REC_SALES_FCST!CQ$4,REC_PRICE_FCST!$B$4:$AF$4,0))</f>
        <v>30.28181</v>
      </c>
      <c r="CR98" s="45">
        <f>+INDEX(REC_PRICE_FCST!$B$4:$AF$22,MATCH(REC_SALES_FCST!$C98,REC_PRICE_FCST!$B$4:$B$22,0),MATCH(REC_SALES_FCST!CR$4,REC_PRICE_FCST!$B$4:$AF$4,0))</f>
        <v>30.28181</v>
      </c>
      <c r="CS98" s="45">
        <f>+INDEX(REC_PRICE_FCST!$B$4:$AF$22,MATCH(REC_SALES_FCST!$C98,REC_PRICE_FCST!$B$4:$B$22,0),MATCH(REC_SALES_FCST!CS$4,REC_PRICE_FCST!$B$4:$AF$4,0))</f>
        <v>30.28181</v>
      </c>
      <c r="CT98" s="45">
        <f>+INDEX(REC_PRICE_FCST!$B$4:$AF$22,MATCH(REC_SALES_FCST!$C98,REC_PRICE_FCST!$B$4:$B$22,0),MATCH(REC_SALES_FCST!CT$4,REC_PRICE_FCST!$B$4:$AF$4,0))</f>
        <v>30.28181</v>
      </c>
      <c r="CU98" s="45">
        <f>+INDEX(REC_PRICE_FCST!$B$4:$AF$22,MATCH(REC_SALES_FCST!$C98,REC_PRICE_FCST!$B$4:$B$22,0),MATCH(REC_SALES_FCST!CU$4,REC_PRICE_FCST!$B$4:$AF$4,0))</f>
        <v>30.28181</v>
      </c>
      <c r="CV98" s="45">
        <f>+INDEX(REC_PRICE_FCST!$B$4:$AF$22,MATCH(REC_SALES_FCST!$C98,REC_PRICE_FCST!$B$4:$B$22,0),MATCH(REC_SALES_FCST!CV$4,REC_PRICE_FCST!$B$4:$AF$4,0))</f>
        <v>31.265264299999998</v>
      </c>
      <c r="CW98" s="45">
        <f>+INDEX(REC_PRICE_FCST!$B$4:$AF$22,MATCH(REC_SALES_FCST!$C98,REC_PRICE_FCST!$B$4:$B$22,0),MATCH(REC_SALES_FCST!CW$4,REC_PRICE_FCST!$B$4:$AF$4,0))</f>
        <v>31.265264299999998</v>
      </c>
      <c r="CX98" s="45">
        <f>+INDEX(REC_PRICE_FCST!$B$4:$AF$22,MATCH(REC_SALES_FCST!$C98,REC_PRICE_FCST!$B$4:$B$22,0),MATCH(REC_SALES_FCST!CX$4,REC_PRICE_FCST!$B$4:$AF$4,0))</f>
        <v>31.265264299999998</v>
      </c>
      <c r="CY98" s="45">
        <f>+INDEX(REC_PRICE_FCST!$B$4:$AF$22,MATCH(REC_SALES_FCST!$C98,REC_PRICE_FCST!$B$4:$B$22,0),MATCH(REC_SALES_FCST!CY$4,REC_PRICE_FCST!$B$4:$AF$4,0))</f>
        <v>31.265264299999998</v>
      </c>
      <c r="CZ98" s="45">
        <f>+INDEX(REC_PRICE_FCST!$B$4:$AF$22,MATCH(REC_SALES_FCST!$C98,REC_PRICE_FCST!$B$4:$B$22,0),MATCH(REC_SALES_FCST!CZ$4,REC_PRICE_FCST!$B$4:$AF$4,0))</f>
        <v>31.265264299999998</v>
      </c>
      <c r="DA98" s="45">
        <f>+INDEX(REC_PRICE_FCST!$B$4:$AF$22,MATCH(REC_SALES_FCST!$C98,REC_PRICE_FCST!$B$4:$B$22,0),MATCH(REC_SALES_FCST!DA$4,REC_PRICE_FCST!$B$4:$AF$4,0))</f>
        <v>31.265264299999998</v>
      </c>
      <c r="DB98" s="45">
        <f>+INDEX(REC_PRICE_FCST!$B$4:$AF$22,MATCH(REC_SALES_FCST!$C98,REC_PRICE_FCST!$B$4:$B$22,0),MATCH(REC_SALES_FCST!DB$4,REC_PRICE_FCST!$B$4:$AF$4,0))</f>
        <v>31.265264299999998</v>
      </c>
      <c r="DC98" s="45">
        <f>+INDEX(REC_PRICE_FCST!$B$4:$AF$22,MATCH(REC_SALES_FCST!$C98,REC_PRICE_FCST!$B$4:$B$22,0),MATCH(REC_SALES_FCST!DC$4,REC_PRICE_FCST!$B$4:$AF$4,0))</f>
        <v>31.265264299999998</v>
      </c>
      <c r="DD98" s="45">
        <f>+INDEX(REC_PRICE_FCST!$B$4:$AF$22,MATCH(REC_SALES_FCST!$C98,REC_PRICE_FCST!$B$4:$B$22,0),MATCH(REC_SALES_FCST!DD$4,REC_PRICE_FCST!$B$4:$AF$4,0))</f>
        <v>31.265264299999998</v>
      </c>
      <c r="DE98" s="45">
        <f>+INDEX(REC_PRICE_FCST!$B$4:$AF$22,MATCH(REC_SALES_FCST!$C98,REC_PRICE_FCST!$B$4:$B$22,0),MATCH(REC_SALES_FCST!DE$4,REC_PRICE_FCST!$B$4:$AF$4,0))</f>
        <v>31.265264299999998</v>
      </c>
      <c r="DF98" s="45">
        <f>+INDEX(REC_PRICE_FCST!$B$4:$AF$22,MATCH(REC_SALES_FCST!$C98,REC_PRICE_FCST!$B$4:$B$22,0),MATCH(REC_SALES_FCST!DF$4,REC_PRICE_FCST!$B$4:$AF$4,0))</f>
        <v>31.265264299999998</v>
      </c>
      <c r="DG98" s="45">
        <f>+INDEX(REC_PRICE_FCST!$B$4:$AF$22,MATCH(REC_SALES_FCST!$C98,REC_PRICE_FCST!$B$4:$B$22,0),MATCH(REC_SALES_FCST!DG$4,REC_PRICE_FCST!$B$4:$AF$4,0))</f>
        <v>31.265264299999998</v>
      </c>
      <c r="DH98" s="45">
        <f>+INDEX(REC_PRICE_FCST!$B$4:$AF$22,MATCH(REC_SALES_FCST!$C98,REC_PRICE_FCST!$B$4:$B$22,0),MATCH(REC_SALES_FCST!DH$4,REC_PRICE_FCST!$B$4:$AF$4,0))</f>
        <v>32.278222229000001</v>
      </c>
      <c r="DI98" s="45">
        <f>+INDEX(REC_PRICE_FCST!$B$4:$AF$22,MATCH(REC_SALES_FCST!$C98,REC_PRICE_FCST!$B$4:$B$22,0),MATCH(REC_SALES_FCST!DI$4,REC_PRICE_FCST!$B$4:$AF$4,0))</f>
        <v>32.278222229000001</v>
      </c>
      <c r="DJ98" s="45">
        <f>+INDEX(REC_PRICE_FCST!$B$4:$AF$22,MATCH(REC_SALES_FCST!$C98,REC_PRICE_FCST!$B$4:$B$22,0),MATCH(REC_SALES_FCST!DJ$4,REC_PRICE_FCST!$B$4:$AF$4,0))</f>
        <v>32.278222229000001</v>
      </c>
      <c r="DK98" s="45">
        <f>+INDEX(REC_PRICE_FCST!$B$4:$AF$22,MATCH(REC_SALES_FCST!$C98,REC_PRICE_FCST!$B$4:$B$22,0),MATCH(REC_SALES_FCST!DK$4,REC_PRICE_FCST!$B$4:$AF$4,0))</f>
        <v>32.278222229000001</v>
      </c>
      <c r="DL98" s="45">
        <f>+INDEX(REC_PRICE_FCST!$B$4:$AF$22,MATCH(REC_SALES_FCST!$C98,REC_PRICE_FCST!$B$4:$B$22,0),MATCH(REC_SALES_FCST!DL$4,REC_PRICE_FCST!$B$4:$AF$4,0))</f>
        <v>32.278222229000001</v>
      </c>
      <c r="DM98" s="45">
        <f>+INDEX(REC_PRICE_FCST!$B$4:$AF$22,MATCH(REC_SALES_FCST!$C98,REC_PRICE_FCST!$B$4:$B$22,0),MATCH(REC_SALES_FCST!DM$4,REC_PRICE_FCST!$B$4:$AF$4,0))</f>
        <v>32.278222229000001</v>
      </c>
      <c r="DN98" s="45">
        <f>+INDEX(REC_PRICE_FCST!$B$4:$AF$22,MATCH(REC_SALES_FCST!$C98,REC_PRICE_FCST!$B$4:$B$22,0),MATCH(REC_SALES_FCST!DN$4,REC_PRICE_FCST!$B$4:$AF$4,0))</f>
        <v>32.278222229000001</v>
      </c>
      <c r="DO98" s="45">
        <f>+INDEX(REC_PRICE_FCST!$B$4:$AF$22,MATCH(REC_SALES_FCST!$C98,REC_PRICE_FCST!$B$4:$B$22,0),MATCH(REC_SALES_FCST!DO$4,REC_PRICE_FCST!$B$4:$AF$4,0))</f>
        <v>32.278222229000001</v>
      </c>
      <c r="DP98" s="45">
        <f>+INDEX(REC_PRICE_FCST!$B$4:$AF$22,MATCH(REC_SALES_FCST!$C98,REC_PRICE_FCST!$B$4:$B$22,0),MATCH(REC_SALES_FCST!DP$4,REC_PRICE_FCST!$B$4:$AF$4,0))</f>
        <v>32.278222229000001</v>
      </c>
      <c r="DQ98" s="45">
        <f>+INDEX(REC_PRICE_FCST!$B$4:$AF$22,MATCH(REC_SALES_FCST!$C98,REC_PRICE_FCST!$B$4:$B$22,0),MATCH(REC_SALES_FCST!DQ$4,REC_PRICE_FCST!$B$4:$AF$4,0))</f>
        <v>32.278222229000001</v>
      </c>
      <c r="DR98" s="45">
        <f>+INDEX(REC_PRICE_FCST!$B$4:$AF$22,MATCH(REC_SALES_FCST!$C98,REC_PRICE_FCST!$B$4:$B$22,0),MATCH(REC_SALES_FCST!DR$4,REC_PRICE_FCST!$B$4:$AF$4,0))</f>
        <v>32.278222229000001</v>
      </c>
      <c r="DS98" s="45">
        <f>+INDEX(REC_PRICE_FCST!$B$4:$AF$22,MATCH(REC_SALES_FCST!$C98,REC_PRICE_FCST!$B$4:$B$22,0),MATCH(REC_SALES_FCST!DS$4,REC_PRICE_FCST!$B$4:$AF$4,0))</f>
        <v>32.278222229000001</v>
      </c>
      <c r="DT98" s="45">
        <f>+INDEX(REC_PRICE_FCST!$B$4:$AF$22,MATCH(REC_SALES_FCST!$C98,REC_PRICE_FCST!$B$4:$B$22,0),MATCH(REC_SALES_FCST!DT$4,REC_PRICE_FCST!$B$4:$AF$4,0))</f>
        <v>33.321568895870001</v>
      </c>
      <c r="DU98" s="45">
        <f>+INDEX(REC_PRICE_FCST!$B$4:$AF$22,MATCH(REC_SALES_FCST!$C98,REC_PRICE_FCST!$B$4:$B$22,0),MATCH(REC_SALES_FCST!DU$4,REC_PRICE_FCST!$B$4:$AF$4,0))</f>
        <v>33.321568895870001</v>
      </c>
      <c r="DV98" s="45">
        <f>+INDEX(REC_PRICE_FCST!$B$4:$AF$22,MATCH(REC_SALES_FCST!$C98,REC_PRICE_FCST!$B$4:$B$22,0),MATCH(REC_SALES_FCST!DV$4,REC_PRICE_FCST!$B$4:$AF$4,0))</f>
        <v>33.321568895870001</v>
      </c>
      <c r="DW98" s="45">
        <f>+INDEX(REC_PRICE_FCST!$B$4:$AF$22,MATCH(REC_SALES_FCST!$C98,REC_PRICE_FCST!$B$4:$B$22,0),MATCH(REC_SALES_FCST!DW$4,REC_PRICE_FCST!$B$4:$AF$4,0))</f>
        <v>33.321568895870001</v>
      </c>
      <c r="DX98" s="45">
        <f>+INDEX(REC_PRICE_FCST!$B$4:$AF$22,MATCH(REC_SALES_FCST!$C98,REC_PRICE_FCST!$B$4:$B$22,0),MATCH(REC_SALES_FCST!DX$4,REC_PRICE_FCST!$B$4:$AF$4,0))</f>
        <v>33.321568895870001</v>
      </c>
      <c r="DY98" s="45">
        <f>+INDEX(REC_PRICE_FCST!$B$4:$AF$22,MATCH(REC_SALES_FCST!$C98,REC_PRICE_FCST!$B$4:$B$22,0),MATCH(REC_SALES_FCST!DY$4,REC_PRICE_FCST!$B$4:$AF$4,0))</f>
        <v>33.321568895870001</v>
      </c>
      <c r="DZ98" s="45">
        <f>+INDEX(REC_PRICE_FCST!$B$4:$AF$22,MATCH(REC_SALES_FCST!$C98,REC_PRICE_FCST!$B$4:$B$22,0),MATCH(REC_SALES_FCST!DZ$4,REC_PRICE_FCST!$B$4:$AF$4,0))</f>
        <v>33.321568895870001</v>
      </c>
      <c r="EA98" s="45">
        <f>+INDEX(REC_PRICE_FCST!$B$4:$AF$22,MATCH(REC_SALES_FCST!$C98,REC_PRICE_FCST!$B$4:$B$22,0),MATCH(REC_SALES_FCST!EA$4,REC_PRICE_FCST!$B$4:$AF$4,0))</f>
        <v>33.321568895870001</v>
      </c>
      <c r="EB98" s="45">
        <f>+INDEX(REC_PRICE_FCST!$B$4:$AF$22,MATCH(REC_SALES_FCST!$C98,REC_PRICE_FCST!$B$4:$B$22,0),MATCH(REC_SALES_FCST!EB$4,REC_PRICE_FCST!$B$4:$AF$4,0))</f>
        <v>33.321568895870001</v>
      </c>
      <c r="EC98" s="45">
        <f>+INDEX(REC_PRICE_FCST!$B$4:$AF$22,MATCH(REC_SALES_FCST!$C98,REC_PRICE_FCST!$B$4:$B$22,0),MATCH(REC_SALES_FCST!EC$4,REC_PRICE_FCST!$B$4:$AF$4,0))</f>
        <v>33.321568895870001</v>
      </c>
      <c r="ED98" s="45">
        <f>+INDEX(REC_PRICE_FCST!$B$4:$AF$22,MATCH(REC_SALES_FCST!$C98,REC_PRICE_FCST!$B$4:$B$22,0),MATCH(REC_SALES_FCST!ED$4,REC_PRICE_FCST!$B$4:$AF$4,0))</f>
        <v>33.321568895870001</v>
      </c>
      <c r="EE98" s="45">
        <f>+INDEX(REC_PRICE_FCST!$B$4:$AF$22,MATCH(REC_SALES_FCST!$C98,REC_PRICE_FCST!$B$4:$B$22,0),MATCH(REC_SALES_FCST!EE$4,REC_PRICE_FCST!$B$4:$AF$4,0))</f>
        <v>33.321568895870001</v>
      </c>
      <c r="EF98" s="45">
        <f>+INDEX(REC_PRICE_FCST!$B$4:$AF$22,MATCH(REC_SALES_FCST!$C98,REC_PRICE_FCST!$B$4:$B$22,0),MATCH(REC_SALES_FCST!EF$4,REC_PRICE_FCST!$B$4:$AF$4,0))</f>
        <v>34.396215962746105</v>
      </c>
      <c r="EG98" s="45">
        <f>+INDEX(REC_PRICE_FCST!$B$4:$AF$22,MATCH(REC_SALES_FCST!$C98,REC_PRICE_FCST!$B$4:$B$22,0),MATCH(REC_SALES_FCST!EG$4,REC_PRICE_FCST!$B$4:$AF$4,0))</f>
        <v>34.396215962746105</v>
      </c>
      <c r="EH98" s="45">
        <f>+INDEX(REC_PRICE_FCST!$B$4:$AF$22,MATCH(REC_SALES_FCST!$C98,REC_PRICE_FCST!$B$4:$B$22,0),MATCH(REC_SALES_FCST!EH$4,REC_PRICE_FCST!$B$4:$AF$4,0))</f>
        <v>34.396215962746105</v>
      </c>
      <c r="EI98" s="45">
        <f>+INDEX(REC_PRICE_FCST!$B$4:$AF$22,MATCH(REC_SALES_FCST!$C98,REC_PRICE_FCST!$B$4:$B$22,0),MATCH(REC_SALES_FCST!EI$4,REC_PRICE_FCST!$B$4:$AF$4,0))</f>
        <v>34.396215962746105</v>
      </c>
      <c r="EJ98" s="45">
        <f>+INDEX(REC_PRICE_FCST!$B$4:$AF$22,MATCH(REC_SALES_FCST!$C98,REC_PRICE_FCST!$B$4:$B$22,0),MATCH(REC_SALES_FCST!EJ$4,REC_PRICE_FCST!$B$4:$AF$4,0))</f>
        <v>34.396215962746105</v>
      </c>
      <c r="EK98" s="45">
        <f>+INDEX(REC_PRICE_FCST!$B$4:$AF$22,MATCH(REC_SALES_FCST!$C98,REC_PRICE_FCST!$B$4:$B$22,0),MATCH(REC_SALES_FCST!EK$4,REC_PRICE_FCST!$B$4:$AF$4,0))</f>
        <v>34.396215962746105</v>
      </c>
      <c r="EL98" s="45">
        <f>+INDEX(REC_PRICE_FCST!$B$4:$AF$22,MATCH(REC_SALES_FCST!$C98,REC_PRICE_FCST!$B$4:$B$22,0),MATCH(REC_SALES_FCST!EL$4,REC_PRICE_FCST!$B$4:$AF$4,0))</f>
        <v>34.396215962746105</v>
      </c>
      <c r="EM98" s="45">
        <f>+INDEX(REC_PRICE_FCST!$B$4:$AF$22,MATCH(REC_SALES_FCST!$C98,REC_PRICE_FCST!$B$4:$B$22,0),MATCH(REC_SALES_FCST!EM$4,REC_PRICE_FCST!$B$4:$AF$4,0))</f>
        <v>34.396215962746105</v>
      </c>
      <c r="EN98" s="45">
        <f>+INDEX(REC_PRICE_FCST!$B$4:$AF$22,MATCH(REC_SALES_FCST!$C98,REC_PRICE_FCST!$B$4:$B$22,0),MATCH(REC_SALES_FCST!EN$4,REC_PRICE_FCST!$B$4:$AF$4,0))</f>
        <v>34.396215962746105</v>
      </c>
      <c r="EO98" s="45">
        <f>+INDEX(REC_PRICE_FCST!$B$4:$AF$22,MATCH(REC_SALES_FCST!$C98,REC_PRICE_FCST!$B$4:$B$22,0),MATCH(REC_SALES_FCST!EO$4,REC_PRICE_FCST!$B$4:$AF$4,0))</f>
        <v>34.396215962746105</v>
      </c>
      <c r="EP98" s="45">
        <f>+INDEX(REC_PRICE_FCST!$B$4:$AF$22,MATCH(REC_SALES_FCST!$C98,REC_PRICE_FCST!$B$4:$B$22,0),MATCH(REC_SALES_FCST!EP$4,REC_PRICE_FCST!$B$4:$AF$4,0))</f>
        <v>34.396215962746105</v>
      </c>
      <c r="EQ98" s="45">
        <f>+INDEX(REC_PRICE_FCST!$B$4:$AF$22,MATCH(REC_SALES_FCST!$C98,REC_PRICE_FCST!$B$4:$B$22,0),MATCH(REC_SALES_FCST!EQ$4,REC_PRICE_FCST!$B$4:$AF$4,0))</f>
        <v>34.396215962746105</v>
      </c>
      <c r="ER98" s="45">
        <f>+INDEX(REC_PRICE_FCST!$B$4:$AF$22,MATCH(REC_SALES_FCST!$C98,REC_PRICE_FCST!$B$4:$B$22,0),MATCH(REC_SALES_FCST!ER$4,REC_PRICE_FCST!$B$4:$AF$4,0))</f>
        <v>35.503102441628492</v>
      </c>
      <c r="ES98" s="45">
        <f>+INDEX(REC_PRICE_FCST!$B$4:$AF$22,MATCH(REC_SALES_FCST!$C98,REC_PRICE_FCST!$B$4:$B$22,0),MATCH(REC_SALES_FCST!ES$4,REC_PRICE_FCST!$B$4:$AF$4,0))</f>
        <v>35.503102441628492</v>
      </c>
      <c r="ET98" s="45">
        <f>+INDEX(REC_PRICE_FCST!$B$4:$AF$22,MATCH(REC_SALES_FCST!$C98,REC_PRICE_FCST!$B$4:$B$22,0),MATCH(REC_SALES_FCST!ET$4,REC_PRICE_FCST!$B$4:$AF$4,0))</f>
        <v>35.503102441628492</v>
      </c>
      <c r="EU98" s="45">
        <f>+INDEX(REC_PRICE_FCST!$B$4:$AF$22,MATCH(REC_SALES_FCST!$C98,REC_PRICE_FCST!$B$4:$B$22,0),MATCH(REC_SALES_FCST!EU$4,REC_PRICE_FCST!$B$4:$AF$4,0))</f>
        <v>35.503102441628492</v>
      </c>
      <c r="EV98" s="45">
        <f>+INDEX(REC_PRICE_FCST!$B$4:$AF$22,MATCH(REC_SALES_FCST!$C98,REC_PRICE_FCST!$B$4:$B$22,0),MATCH(REC_SALES_FCST!EV$4,REC_PRICE_FCST!$B$4:$AF$4,0))</f>
        <v>35.503102441628492</v>
      </c>
      <c r="EW98" s="45">
        <f>+INDEX(REC_PRICE_FCST!$B$4:$AF$22,MATCH(REC_SALES_FCST!$C98,REC_PRICE_FCST!$B$4:$B$22,0),MATCH(REC_SALES_FCST!EW$4,REC_PRICE_FCST!$B$4:$AF$4,0))</f>
        <v>35.503102441628492</v>
      </c>
      <c r="EX98" s="45">
        <f>+INDEX(REC_PRICE_FCST!$B$4:$AF$22,MATCH(REC_SALES_FCST!$C98,REC_PRICE_FCST!$B$4:$B$22,0),MATCH(REC_SALES_FCST!EX$4,REC_PRICE_FCST!$B$4:$AF$4,0))</f>
        <v>35.503102441628492</v>
      </c>
      <c r="EY98" s="45">
        <f>+INDEX(REC_PRICE_FCST!$B$4:$AF$22,MATCH(REC_SALES_FCST!$C98,REC_PRICE_FCST!$B$4:$B$22,0),MATCH(REC_SALES_FCST!EY$4,REC_PRICE_FCST!$B$4:$AF$4,0))</f>
        <v>35.503102441628492</v>
      </c>
      <c r="EZ98" s="45">
        <f>+INDEX(REC_PRICE_FCST!$B$4:$AF$22,MATCH(REC_SALES_FCST!$C98,REC_PRICE_FCST!$B$4:$B$22,0),MATCH(REC_SALES_FCST!EZ$4,REC_PRICE_FCST!$B$4:$AF$4,0))</f>
        <v>35.503102441628492</v>
      </c>
      <c r="FA98" s="45">
        <f>+INDEX(REC_PRICE_FCST!$B$4:$AF$22,MATCH(REC_SALES_FCST!$C98,REC_PRICE_FCST!$B$4:$B$22,0),MATCH(REC_SALES_FCST!FA$4,REC_PRICE_FCST!$B$4:$AF$4,0))</f>
        <v>35.503102441628492</v>
      </c>
      <c r="FB98" s="45">
        <f>+INDEX(REC_PRICE_FCST!$B$4:$AF$22,MATCH(REC_SALES_FCST!$C98,REC_PRICE_FCST!$B$4:$B$22,0),MATCH(REC_SALES_FCST!FB$4,REC_PRICE_FCST!$B$4:$AF$4,0))</f>
        <v>35.503102441628492</v>
      </c>
      <c r="FC98" s="45">
        <f>+INDEX(REC_PRICE_FCST!$B$4:$AF$22,MATCH(REC_SALES_FCST!$C98,REC_PRICE_FCST!$B$4:$B$22,0),MATCH(REC_SALES_FCST!FC$4,REC_PRICE_FCST!$B$4:$AF$4,0))</f>
        <v>35.503102441628492</v>
      </c>
      <c r="FD98" s="45">
        <f>+INDEX(REC_PRICE_FCST!$B$4:$AF$22,MATCH(REC_SALES_FCST!$C98,REC_PRICE_FCST!$B$4:$B$22,0),MATCH(REC_SALES_FCST!FD$4,REC_PRICE_FCST!$B$4:$AF$4,0))</f>
        <v>36.643195514877348</v>
      </c>
      <c r="FE98" s="45">
        <f>+INDEX(REC_PRICE_FCST!$B$4:$AF$22,MATCH(REC_SALES_FCST!$C98,REC_PRICE_FCST!$B$4:$B$22,0),MATCH(REC_SALES_FCST!FE$4,REC_PRICE_FCST!$B$4:$AF$4,0))</f>
        <v>36.643195514877348</v>
      </c>
      <c r="FF98" s="45">
        <f>+INDEX(REC_PRICE_FCST!$B$4:$AF$22,MATCH(REC_SALES_FCST!$C98,REC_PRICE_FCST!$B$4:$B$22,0),MATCH(REC_SALES_FCST!FF$4,REC_PRICE_FCST!$B$4:$AF$4,0))</f>
        <v>36.643195514877348</v>
      </c>
      <c r="FG98" s="45">
        <f>+INDEX(REC_PRICE_FCST!$B$4:$AF$22,MATCH(REC_SALES_FCST!$C98,REC_PRICE_FCST!$B$4:$B$22,0),MATCH(REC_SALES_FCST!FG$4,REC_PRICE_FCST!$B$4:$AF$4,0))</f>
        <v>36.643195514877348</v>
      </c>
      <c r="FH98" s="45">
        <f>+INDEX(REC_PRICE_FCST!$B$4:$AF$22,MATCH(REC_SALES_FCST!$C98,REC_PRICE_FCST!$B$4:$B$22,0),MATCH(REC_SALES_FCST!FH$4,REC_PRICE_FCST!$B$4:$AF$4,0))</f>
        <v>36.643195514877348</v>
      </c>
      <c r="FI98" s="45">
        <f>+INDEX(REC_PRICE_FCST!$B$4:$AF$22,MATCH(REC_SALES_FCST!$C98,REC_PRICE_FCST!$B$4:$B$22,0),MATCH(REC_SALES_FCST!FI$4,REC_PRICE_FCST!$B$4:$AF$4,0))</f>
        <v>36.643195514877348</v>
      </c>
      <c r="FJ98" s="45">
        <f>+INDEX(REC_PRICE_FCST!$B$4:$AF$22,MATCH(REC_SALES_FCST!$C98,REC_PRICE_FCST!$B$4:$B$22,0),MATCH(REC_SALES_FCST!FJ$4,REC_PRICE_FCST!$B$4:$AF$4,0))</f>
        <v>36.643195514877348</v>
      </c>
      <c r="FK98" s="45">
        <f>+INDEX(REC_PRICE_FCST!$B$4:$AF$22,MATCH(REC_SALES_FCST!$C98,REC_PRICE_FCST!$B$4:$B$22,0),MATCH(REC_SALES_FCST!FK$4,REC_PRICE_FCST!$B$4:$AF$4,0))</f>
        <v>36.643195514877348</v>
      </c>
      <c r="FL98" s="45">
        <f>+INDEX(REC_PRICE_FCST!$B$4:$AF$22,MATCH(REC_SALES_FCST!$C98,REC_PRICE_FCST!$B$4:$B$22,0),MATCH(REC_SALES_FCST!FL$4,REC_PRICE_FCST!$B$4:$AF$4,0))</f>
        <v>36.643195514877348</v>
      </c>
      <c r="FM98" s="45">
        <f>+INDEX(REC_PRICE_FCST!$B$4:$AF$22,MATCH(REC_SALES_FCST!$C98,REC_PRICE_FCST!$B$4:$B$22,0),MATCH(REC_SALES_FCST!FM$4,REC_PRICE_FCST!$B$4:$AF$4,0))</f>
        <v>36.643195514877348</v>
      </c>
      <c r="FN98" s="45">
        <f>+INDEX(REC_PRICE_FCST!$B$4:$AF$22,MATCH(REC_SALES_FCST!$C98,REC_PRICE_FCST!$B$4:$B$22,0),MATCH(REC_SALES_FCST!FN$4,REC_PRICE_FCST!$B$4:$AF$4,0))</f>
        <v>36.643195514877348</v>
      </c>
      <c r="FO98" s="45">
        <f>+INDEX(REC_PRICE_FCST!$B$4:$AF$22,MATCH(REC_SALES_FCST!$C98,REC_PRICE_FCST!$B$4:$B$22,0),MATCH(REC_SALES_FCST!FO$4,REC_PRICE_FCST!$B$4:$AF$4,0))</f>
        <v>36.643195514877348</v>
      </c>
      <c r="FP98" s="45">
        <f>+INDEX(REC_PRICE_FCST!$B$4:$AF$22,MATCH(REC_SALES_FCST!$C98,REC_PRICE_FCST!$B$4:$B$22,0),MATCH(REC_SALES_FCST!FP$4,REC_PRICE_FCST!$B$4:$AF$4,0))</f>
        <v>37.817491380323666</v>
      </c>
      <c r="FQ98" s="45">
        <f>+INDEX(REC_PRICE_FCST!$B$4:$AF$22,MATCH(REC_SALES_FCST!$C98,REC_PRICE_FCST!$B$4:$B$22,0),MATCH(REC_SALES_FCST!FQ$4,REC_PRICE_FCST!$B$4:$AF$4,0))</f>
        <v>37.817491380323666</v>
      </c>
      <c r="FR98" s="45">
        <f>+INDEX(REC_PRICE_FCST!$B$4:$AF$22,MATCH(REC_SALES_FCST!$C98,REC_PRICE_FCST!$B$4:$B$22,0),MATCH(REC_SALES_FCST!FR$4,REC_PRICE_FCST!$B$4:$AF$4,0))</f>
        <v>37.817491380323666</v>
      </c>
      <c r="FS98" s="45">
        <f>+INDEX(REC_PRICE_FCST!$B$4:$AF$22,MATCH(REC_SALES_FCST!$C98,REC_PRICE_FCST!$B$4:$B$22,0),MATCH(REC_SALES_FCST!FS$4,REC_PRICE_FCST!$B$4:$AF$4,0))</f>
        <v>37.817491380323666</v>
      </c>
      <c r="FT98" s="45">
        <f>+INDEX(REC_PRICE_FCST!$B$4:$AF$22,MATCH(REC_SALES_FCST!$C98,REC_PRICE_FCST!$B$4:$B$22,0),MATCH(REC_SALES_FCST!FT$4,REC_PRICE_FCST!$B$4:$AF$4,0))</f>
        <v>37.817491380323666</v>
      </c>
      <c r="FU98" s="45">
        <f>+INDEX(REC_PRICE_FCST!$B$4:$AF$22,MATCH(REC_SALES_FCST!$C98,REC_PRICE_FCST!$B$4:$B$22,0),MATCH(REC_SALES_FCST!FU$4,REC_PRICE_FCST!$B$4:$AF$4,0))</f>
        <v>37.817491380323666</v>
      </c>
      <c r="FV98" s="45">
        <f>+INDEX(REC_PRICE_FCST!$B$4:$AF$22,MATCH(REC_SALES_FCST!$C98,REC_PRICE_FCST!$B$4:$B$22,0),MATCH(REC_SALES_FCST!FV$4,REC_PRICE_FCST!$B$4:$AF$4,0))</f>
        <v>37.817491380323666</v>
      </c>
      <c r="FW98" s="45">
        <f>+INDEX(REC_PRICE_FCST!$B$4:$AF$22,MATCH(REC_SALES_FCST!$C98,REC_PRICE_FCST!$B$4:$B$22,0),MATCH(REC_SALES_FCST!FW$4,REC_PRICE_FCST!$B$4:$AF$4,0))</f>
        <v>37.817491380323666</v>
      </c>
      <c r="FX98" s="45">
        <f>+INDEX(REC_PRICE_FCST!$B$4:$AF$22,MATCH(REC_SALES_FCST!$C98,REC_PRICE_FCST!$B$4:$B$22,0),MATCH(REC_SALES_FCST!FX$4,REC_PRICE_FCST!$B$4:$AF$4,0))</f>
        <v>37.817491380323666</v>
      </c>
      <c r="FY98" s="45">
        <f>+INDEX(REC_PRICE_FCST!$B$4:$AF$22,MATCH(REC_SALES_FCST!$C98,REC_PRICE_FCST!$B$4:$B$22,0),MATCH(REC_SALES_FCST!FY$4,REC_PRICE_FCST!$B$4:$AF$4,0))</f>
        <v>37.817491380323666</v>
      </c>
      <c r="FZ98" s="45">
        <f>+INDEX(REC_PRICE_FCST!$B$4:$AF$22,MATCH(REC_SALES_FCST!$C98,REC_PRICE_FCST!$B$4:$B$22,0),MATCH(REC_SALES_FCST!FZ$4,REC_PRICE_FCST!$B$4:$AF$4,0))</f>
        <v>37.817491380323666</v>
      </c>
      <c r="GA98" s="45">
        <f>+INDEX(REC_PRICE_FCST!$B$4:$AF$22,MATCH(REC_SALES_FCST!$C98,REC_PRICE_FCST!$B$4:$B$22,0),MATCH(REC_SALES_FCST!GA$4,REC_PRICE_FCST!$B$4:$AF$4,0))</f>
        <v>37.817491380323666</v>
      </c>
      <c r="GB98" s="45">
        <f>+INDEX(REC_PRICE_FCST!$B$4:$AF$22,MATCH(REC_SALES_FCST!$C98,REC_PRICE_FCST!$B$4:$B$22,0),MATCH(REC_SALES_FCST!GB$4,REC_PRICE_FCST!$B$4:$AF$4,0))</f>
        <v>39.027016121733375</v>
      </c>
      <c r="GC98" s="45">
        <f>+INDEX(REC_PRICE_FCST!$B$4:$AF$22,MATCH(REC_SALES_FCST!$C98,REC_PRICE_FCST!$B$4:$B$22,0),MATCH(REC_SALES_FCST!GC$4,REC_PRICE_FCST!$B$4:$AF$4,0))</f>
        <v>39.027016121733375</v>
      </c>
      <c r="GD98" s="45">
        <f>+INDEX(REC_PRICE_FCST!$B$4:$AF$22,MATCH(REC_SALES_FCST!$C98,REC_PRICE_FCST!$B$4:$B$22,0),MATCH(REC_SALES_FCST!GD$4,REC_PRICE_FCST!$B$4:$AF$4,0))</f>
        <v>39.027016121733375</v>
      </c>
      <c r="GE98" s="45">
        <f>+INDEX(REC_PRICE_FCST!$B$4:$AF$22,MATCH(REC_SALES_FCST!$C98,REC_PRICE_FCST!$B$4:$B$22,0),MATCH(REC_SALES_FCST!GE$4,REC_PRICE_FCST!$B$4:$AF$4,0))</f>
        <v>39.027016121733375</v>
      </c>
      <c r="GF98" s="45">
        <f>+INDEX(REC_PRICE_FCST!$B$4:$AF$22,MATCH(REC_SALES_FCST!$C98,REC_PRICE_FCST!$B$4:$B$22,0),MATCH(REC_SALES_FCST!GF$4,REC_PRICE_FCST!$B$4:$AF$4,0))</f>
        <v>39.027016121733375</v>
      </c>
      <c r="GG98" s="45">
        <f>+INDEX(REC_PRICE_FCST!$B$4:$AF$22,MATCH(REC_SALES_FCST!$C98,REC_PRICE_FCST!$B$4:$B$22,0),MATCH(REC_SALES_FCST!GG$4,REC_PRICE_FCST!$B$4:$AF$4,0))</f>
        <v>39.027016121733375</v>
      </c>
      <c r="GH98" s="45">
        <f>+INDEX(REC_PRICE_FCST!$B$4:$AF$22,MATCH(REC_SALES_FCST!$C98,REC_PRICE_FCST!$B$4:$B$22,0),MATCH(REC_SALES_FCST!GH$4,REC_PRICE_FCST!$B$4:$AF$4,0))</f>
        <v>39.027016121733375</v>
      </c>
      <c r="GI98" s="45">
        <f>+INDEX(REC_PRICE_FCST!$B$4:$AF$22,MATCH(REC_SALES_FCST!$C98,REC_PRICE_FCST!$B$4:$B$22,0),MATCH(REC_SALES_FCST!GI$4,REC_PRICE_FCST!$B$4:$AF$4,0))</f>
        <v>39.027016121733375</v>
      </c>
      <c r="GJ98" s="45">
        <f>+INDEX(REC_PRICE_FCST!$B$4:$AF$22,MATCH(REC_SALES_FCST!$C98,REC_PRICE_FCST!$B$4:$B$22,0),MATCH(REC_SALES_FCST!GJ$4,REC_PRICE_FCST!$B$4:$AF$4,0))</f>
        <v>39.027016121733375</v>
      </c>
      <c r="GK98" s="45">
        <f>+INDEX(REC_PRICE_FCST!$B$4:$AF$22,MATCH(REC_SALES_FCST!$C98,REC_PRICE_FCST!$B$4:$B$22,0),MATCH(REC_SALES_FCST!GK$4,REC_PRICE_FCST!$B$4:$AF$4,0))</f>
        <v>39.027016121733375</v>
      </c>
      <c r="GL98" s="45">
        <f>+INDEX(REC_PRICE_FCST!$B$4:$AF$22,MATCH(REC_SALES_FCST!$C98,REC_PRICE_FCST!$B$4:$B$22,0),MATCH(REC_SALES_FCST!GL$4,REC_PRICE_FCST!$B$4:$AF$4,0))</f>
        <v>39.027016121733375</v>
      </c>
      <c r="GM98" s="45">
        <f>+INDEX(REC_PRICE_FCST!$B$4:$AF$22,MATCH(REC_SALES_FCST!$C98,REC_PRICE_FCST!$B$4:$B$22,0),MATCH(REC_SALES_FCST!GM$4,REC_PRICE_FCST!$B$4:$AF$4,0))</f>
        <v>39.027016121733375</v>
      </c>
      <c r="GN98" s="45">
        <f>+INDEX(REC_PRICE_FCST!$B$4:$AF$22,MATCH(REC_SALES_FCST!$C98,REC_PRICE_FCST!$B$4:$B$22,0),MATCH(REC_SALES_FCST!GN$4,REC_PRICE_FCST!$B$4:$AF$4,0))</f>
        <v>40.272826605385376</v>
      </c>
      <c r="GO98" s="45">
        <f>+INDEX(REC_PRICE_FCST!$B$4:$AF$22,MATCH(REC_SALES_FCST!$C98,REC_PRICE_FCST!$B$4:$B$22,0),MATCH(REC_SALES_FCST!GO$4,REC_PRICE_FCST!$B$4:$AF$4,0))</f>
        <v>40.272826605385376</v>
      </c>
      <c r="GP98" s="45">
        <f>+INDEX(REC_PRICE_FCST!$B$4:$AF$22,MATCH(REC_SALES_FCST!$C98,REC_PRICE_FCST!$B$4:$B$22,0),MATCH(REC_SALES_FCST!GP$4,REC_PRICE_FCST!$B$4:$AF$4,0))</f>
        <v>40.272826605385376</v>
      </c>
      <c r="GQ98" s="45">
        <f>+INDEX(REC_PRICE_FCST!$B$4:$AF$22,MATCH(REC_SALES_FCST!$C98,REC_PRICE_FCST!$B$4:$B$22,0),MATCH(REC_SALES_FCST!GQ$4,REC_PRICE_FCST!$B$4:$AF$4,0))</f>
        <v>40.272826605385376</v>
      </c>
      <c r="GR98" s="45">
        <f>+INDEX(REC_PRICE_FCST!$B$4:$AF$22,MATCH(REC_SALES_FCST!$C98,REC_PRICE_FCST!$B$4:$B$22,0),MATCH(REC_SALES_FCST!GR$4,REC_PRICE_FCST!$B$4:$AF$4,0))</f>
        <v>40.272826605385376</v>
      </c>
      <c r="GS98" s="45">
        <f>+INDEX(REC_PRICE_FCST!$B$4:$AF$22,MATCH(REC_SALES_FCST!$C98,REC_PRICE_FCST!$B$4:$B$22,0),MATCH(REC_SALES_FCST!GS$4,REC_PRICE_FCST!$B$4:$AF$4,0))</f>
        <v>40.272826605385376</v>
      </c>
      <c r="GT98" s="45">
        <f>+INDEX(REC_PRICE_FCST!$B$4:$AF$22,MATCH(REC_SALES_FCST!$C98,REC_PRICE_FCST!$B$4:$B$22,0),MATCH(REC_SALES_FCST!GT$4,REC_PRICE_FCST!$B$4:$AF$4,0))</f>
        <v>40.272826605385376</v>
      </c>
      <c r="GU98" s="45">
        <f>+INDEX(REC_PRICE_FCST!$B$4:$AF$22,MATCH(REC_SALES_FCST!$C98,REC_PRICE_FCST!$B$4:$B$22,0),MATCH(REC_SALES_FCST!GU$4,REC_PRICE_FCST!$B$4:$AF$4,0))</f>
        <v>40.272826605385376</v>
      </c>
      <c r="GV98" s="45">
        <f>+INDEX(REC_PRICE_FCST!$B$4:$AF$22,MATCH(REC_SALES_FCST!$C98,REC_PRICE_FCST!$B$4:$B$22,0),MATCH(REC_SALES_FCST!GV$4,REC_PRICE_FCST!$B$4:$AF$4,0))</f>
        <v>40.272826605385376</v>
      </c>
      <c r="GW98" s="45">
        <f>+INDEX(REC_PRICE_FCST!$B$4:$AF$22,MATCH(REC_SALES_FCST!$C98,REC_PRICE_FCST!$B$4:$B$22,0),MATCH(REC_SALES_FCST!GW$4,REC_PRICE_FCST!$B$4:$AF$4,0))</f>
        <v>40.272826605385376</v>
      </c>
      <c r="GX98" s="45">
        <f>+INDEX(REC_PRICE_FCST!$B$4:$AF$22,MATCH(REC_SALES_FCST!$C98,REC_PRICE_FCST!$B$4:$B$22,0),MATCH(REC_SALES_FCST!GX$4,REC_PRICE_FCST!$B$4:$AF$4,0))</f>
        <v>40.272826605385376</v>
      </c>
      <c r="GY98" s="45">
        <f>+INDEX(REC_PRICE_FCST!$B$4:$AF$22,MATCH(REC_SALES_FCST!$C98,REC_PRICE_FCST!$B$4:$B$22,0),MATCH(REC_SALES_FCST!GY$4,REC_PRICE_FCST!$B$4:$AF$4,0))</f>
        <v>40.272826605385376</v>
      </c>
      <c r="GZ98" s="45">
        <f>+INDEX(REC_PRICE_FCST!$B$4:$AF$22,MATCH(REC_SALES_FCST!$C98,REC_PRICE_FCST!$B$4:$B$22,0),MATCH(REC_SALES_FCST!GZ$4,REC_PRICE_FCST!$B$4:$AF$4,0))</f>
        <v>41.55601140354694</v>
      </c>
      <c r="HA98" s="45">
        <f>+INDEX(REC_PRICE_FCST!$B$4:$AF$22,MATCH(REC_SALES_FCST!$C98,REC_PRICE_FCST!$B$4:$B$22,0),MATCH(REC_SALES_FCST!HA$4,REC_PRICE_FCST!$B$4:$AF$4,0))</f>
        <v>41.55601140354694</v>
      </c>
      <c r="HB98" s="45">
        <f>+INDEX(REC_PRICE_FCST!$B$4:$AF$22,MATCH(REC_SALES_FCST!$C98,REC_PRICE_FCST!$B$4:$B$22,0),MATCH(REC_SALES_FCST!HB$4,REC_PRICE_FCST!$B$4:$AF$4,0))</f>
        <v>41.55601140354694</v>
      </c>
      <c r="HC98" s="45">
        <f>+INDEX(REC_PRICE_FCST!$B$4:$AF$22,MATCH(REC_SALES_FCST!$C98,REC_PRICE_FCST!$B$4:$B$22,0),MATCH(REC_SALES_FCST!HC$4,REC_PRICE_FCST!$B$4:$AF$4,0))</f>
        <v>41.55601140354694</v>
      </c>
      <c r="HD98" s="45">
        <f>+INDEX(REC_PRICE_FCST!$B$4:$AF$22,MATCH(REC_SALES_FCST!$C98,REC_PRICE_FCST!$B$4:$B$22,0),MATCH(REC_SALES_FCST!HD$4,REC_PRICE_FCST!$B$4:$AF$4,0))</f>
        <v>41.55601140354694</v>
      </c>
      <c r="HE98" s="45">
        <f>+INDEX(REC_PRICE_FCST!$B$4:$AF$22,MATCH(REC_SALES_FCST!$C98,REC_PRICE_FCST!$B$4:$B$22,0),MATCH(REC_SALES_FCST!HE$4,REC_PRICE_FCST!$B$4:$AF$4,0))</f>
        <v>41.55601140354694</v>
      </c>
      <c r="HF98" s="45">
        <f>+INDEX(REC_PRICE_FCST!$B$4:$AF$22,MATCH(REC_SALES_FCST!$C98,REC_PRICE_FCST!$B$4:$B$22,0),MATCH(REC_SALES_FCST!HF$4,REC_PRICE_FCST!$B$4:$AF$4,0))</f>
        <v>41.55601140354694</v>
      </c>
      <c r="HG98" s="45">
        <f>+INDEX(REC_PRICE_FCST!$B$4:$AF$22,MATCH(REC_SALES_FCST!$C98,REC_PRICE_FCST!$B$4:$B$22,0),MATCH(REC_SALES_FCST!HG$4,REC_PRICE_FCST!$B$4:$AF$4,0))</f>
        <v>41.55601140354694</v>
      </c>
      <c r="HH98" s="45">
        <f>+INDEX(REC_PRICE_FCST!$B$4:$AF$22,MATCH(REC_SALES_FCST!$C98,REC_PRICE_FCST!$B$4:$B$22,0),MATCH(REC_SALES_FCST!HH$4,REC_PRICE_FCST!$B$4:$AF$4,0))</f>
        <v>41.55601140354694</v>
      </c>
      <c r="HI98" s="45">
        <f>+INDEX(REC_PRICE_FCST!$B$4:$AF$22,MATCH(REC_SALES_FCST!$C98,REC_PRICE_FCST!$B$4:$B$22,0),MATCH(REC_SALES_FCST!HI$4,REC_PRICE_FCST!$B$4:$AF$4,0))</f>
        <v>41.55601140354694</v>
      </c>
      <c r="HJ98" s="45">
        <f>+INDEX(REC_PRICE_FCST!$B$4:$AF$22,MATCH(REC_SALES_FCST!$C98,REC_PRICE_FCST!$B$4:$B$22,0),MATCH(REC_SALES_FCST!HJ$4,REC_PRICE_FCST!$B$4:$AF$4,0))</f>
        <v>41.55601140354694</v>
      </c>
      <c r="HK98" s="45">
        <f>+INDEX(REC_PRICE_FCST!$B$4:$AF$22,MATCH(REC_SALES_FCST!$C98,REC_PRICE_FCST!$B$4:$B$22,0),MATCH(REC_SALES_FCST!HK$4,REC_PRICE_FCST!$B$4:$AF$4,0))</f>
        <v>41.55601140354694</v>
      </c>
      <c r="HL98" s="45">
        <f>+INDEX(REC_PRICE_FCST!$B$4:$AF$22,MATCH(REC_SALES_FCST!$C98,REC_PRICE_FCST!$B$4:$B$22,0),MATCH(REC_SALES_FCST!HL$4,REC_PRICE_FCST!$B$4:$AF$4,0))</f>
        <v>42.877691745653351</v>
      </c>
      <c r="HM98" s="45">
        <f>+INDEX(REC_PRICE_FCST!$B$4:$AF$22,MATCH(REC_SALES_FCST!$C98,REC_PRICE_FCST!$B$4:$B$22,0),MATCH(REC_SALES_FCST!HM$4,REC_PRICE_FCST!$B$4:$AF$4,0))</f>
        <v>42.877691745653351</v>
      </c>
      <c r="HN98" s="45">
        <f>+INDEX(REC_PRICE_FCST!$B$4:$AF$22,MATCH(REC_SALES_FCST!$C98,REC_PRICE_FCST!$B$4:$B$22,0),MATCH(REC_SALES_FCST!HN$4,REC_PRICE_FCST!$B$4:$AF$4,0))</f>
        <v>42.877691745653351</v>
      </c>
      <c r="HO98" s="45">
        <f>+INDEX(REC_PRICE_FCST!$B$4:$AF$22,MATCH(REC_SALES_FCST!$C98,REC_PRICE_FCST!$B$4:$B$22,0),MATCH(REC_SALES_FCST!HO$4,REC_PRICE_FCST!$B$4:$AF$4,0))</f>
        <v>42.877691745653351</v>
      </c>
      <c r="HP98" s="45">
        <f>+INDEX(REC_PRICE_FCST!$B$4:$AF$22,MATCH(REC_SALES_FCST!$C98,REC_PRICE_FCST!$B$4:$B$22,0),MATCH(REC_SALES_FCST!HP$4,REC_PRICE_FCST!$B$4:$AF$4,0))</f>
        <v>42.877691745653351</v>
      </c>
      <c r="HQ98" s="45">
        <f>+INDEX(REC_PRICE_FCST!$B$4:$AF$22,MATCH(REC_SALES_FCST!$C98,REC_PRICE_FCST!$B$4:$B$22,0),MATCH(REC_SALES_FCST!HQ$4,REC_PRICE_FCST!$B$4:$AF$4,0))</f>
        <v>42.877691745653351</v>
      </c>
      <c r="HR98" s="45">
        <f>+INDEX(REC_PRICE_FCST!$B$4:$AF$22,MATCH(REC_SALES_FCST!$C98,REC_PRICE_FCST!$B$4:$B$22,0),MATCH(REC_SALES_FCST!HR$4,REC_PRICE_FCST!$B$4:$AF$4,0))</f>
        <v>42.877691745653351</v>
      </c>
      <c r="HS98" s="45">
        <f>+INDEX(REC_PRICE_FCST!$B$4:$AF$22,MATCH(REC_SALES_FCST!$C98,REC_PRICE_FCST!$B$4:$B$22,0),MATCH(REC_SALES_FCST!HS$4,REC_PRICE_FCST!$B$4:$AF$4,0))</f>
        <v>42.877691745653351</v>
      </c>
      <c r="HT98" s="45">
        <f>+INDEX(REC_PRICE_FCST!$B$4:$AF$22,MATCH(REC_SALES_FCST!$C98,REC_PRICE_FCST!$B$4:$B$22,0),MATCH(REC_SALES_FCST!HT$4,REC_PRICE_FCST!$B$4:$AF$4,0))</f>
        <v>42.877691745653351</v>
      </c>
      <c r="HU98" s="45">
        <f>+INDEX(REC_PRICE_FCST!$B$4:$AF$22,MATCH(REC_SALES_FCST!$C98,REC_PRICE_FCST!$B$4:$B$22,0),MATCH(REC_SALES_FCST!HU$4,REC_PRICE_FCST!$B$4:$AF$4,0))</f>
        <v>42.877691745653351</v>
      </c>
      <c r="HV98" s="45">
        <f>+INDEX(REC_PRICE_FCST!$B$4:$AF$22,MATCH(REC_SALES_FCST!$C98,REC_PRICE_FCST!$B$4:$B$22,0),MATCH(REC_SALES_FCST!HV$4,REC_PRICE_FCST!$B$4:$AF$4,0))</f>
        <v>42.877691745653351</v>
      </c>
      <c r="HW98" s="45">
        <f>+INDEX(REC_PRICE_FCST!$B$4:$AF$22,MATCH(REC_SALES_FCST!$C98,REC_PRICE_FCST!$B$4:$B$22,0),MATCH(REC_SALES_FCST!HW$4,REC_PRICE_FCST!$B$4:$AF$4,0))</f>
        <v>42.877691745653351</v>
      </c>
      <c r="HX98" s="45">
        <f>+INDEX(REC_PRICE_FCST!$B$4:$AF$22,MATCH(REC_SALES_FCST!$C98,REC_PRICE_FCST!$B$4:$B$22,0),MATCH(REC_SALES_FCST!HX$4,REC_PRICE_FCST!$B$4:$AF$4,0))</f>
        <v>44.239022498022955</v>
      </c>
      <c r="HY98" s="45">
        <f>+INDEX(REC_PRICE_FCST!$B$4:$AF$22,MATCH(REC_SALES_FCST!$C98,REC_PRICE_FCST!$B$4:$B$22,0),MATCH(REC_SALES_FCST!HY$4,REC_PRICE_FCST!$B$4:$AF$4,0))</f>
        <v>44.239022498022955</v>
      </c>
      <c r="HZ98" s="45">
        <f>+INDEX(REC_PRICE_FCST!$B$4:$AF$22,MATCH(REC_SALES_FCST!$C98,REC_PRICE_FCST!$B$4:$B$22,0),MATCH(REC_SALES_FCST!HZ$4,REC_PRICE_FCST!$B$4:$AF$4,0))</f>
        <v>44.239022498022955</v>
      </c>
      <c r="IA98" s="45">
        <f>+INDEX(REC_PRICE_FCST!$B$4:$AF$22,MATCH(REC_SALES_FCST!$C98,REC_PRICE_FCST!$B$4:$B$22,0),MATCH(REC_SALES_FCST!IA$4,REC_PRICE_FCST!$B$4:$AF$4,0))</f>
        <v>44.239022498022955</v>
      </c>
      <c r="IB98" s="45">
        <f>+INDEX(REC_PRICE_FCST!$B$4:$AF$22,MATCH(REC_SALES_FCST!$C98,REC_PRICE_FCST!$B$4:$B$22,0),MATCH(REC_SALES_FCST!IB$4,REC_PRICE_FCST!$B$4:$AF$4,0))</f>
        <v>44.239022498022955</v>
      </c>
      <c r="IC98" s="45">
        <f>+INDEX(REC_PRICE_FCST!$B$4:$AF$22,MATCH(REC_SALES_FCST!$C98,REC_PRICE_FCST!$B$4:$B$22,0),MATCH(REC_SALES_FCST!IC$4,REC_PRICE_FCST!$B$4:$AF$4,0))</f>
        <v>44.239022498022955</v>
      </c>
      <c r="ID98" s="45">
        <f>+INDEX(REC_PRICE_FCST!$B$4:$AF$22,MATCH(REC_SALES_FCST!$C98,REC_PRICE_FCST!$B$4:$B$22,0),MATCH(REC_SALES_FCST!ID$4,REC_PRICE_FCST!$B$4:$AF$4,0))</f>
        <v>44.239022498022955</v>
      </c>
      <c r="IE98" s="45">
        <f>+INDEX(REC_PRICE_FCST!$B$4:$AF$22,MATCH(REC_SALES_FCST!$C98,REC_PRICE_FCST!$B$4:$B$22,0),MATCH(REC_SALES_FCST!IE$4,REC_PRICE_FCST!$B$4:$AF$4,0))</f>
        <v>44.239022498022955</v>
      </c>
      <c r="IF98" s="45">
        <f>+INDEX(REC_PRICE_FCST!$B$4:$AF$22,MATCH(REC_SALES_FCST!$C98,REC_PRICE_FCST!$B$4:$B$22,0),MATCH(REC_SALES_FCST!IF$4,REC_PRICE_FCST!$B$4:$AF$4,0))</f>
        <v>44.239022498022955</v>
      </c>
      <c r="IG98" s="45">
        <f>+INDEX(REC_PRICE_FCST!$B$4:$AF$22,MATCH(REC_SALES_FCST!$C98,REC_PRICE_FCST!$B$4:$B$22,0),MATCH(REC_SALES_FCST!IG$4,REC_PRICE_FCST!$B$4:$AF$4,0))</f>
        <v>44.239022498022955</v>
      </c>
      <c r="IH98" s="45">
        <f>+INDEX(REC_PRICE_FCST!$B$4:$AF$22,MATCH(REC_SALES_FCST!$C98,REC_PRICE_FCST!$B$4:$B$22,0),MATCH(REC_SALES_FCST!IH$4,REC_PRICE_FCST!$B$4:$AF$4,0))</f>
        <v>44.239022498022955</v>
      </c>
      <c r="II98" s="45">
        <f>+INDEX(REC_PRICE_FCST!$B$4:$AF$22,MATCH(REC_SALES_FCST!$C98,REC_PRICE_FCST!$B$4:$B$22,0),MATCH(REC_SALES_FCST!II$4,REC_PRICE_FCST!$B$4:$AF$4,0))</f>
        <v>44.239022498022955</v>
      </c>
      <c r="IJ98" s="45">
        <f>+INDEX(REC_PRICE_FCST!$B$4:$AF$22,MATCH(REC_SALES_FCST!$C98,REC_PRICE_FCST!$B$4:$B$22,0),MATCH(REC_SALES_FCST!IJ$4,REC_PRICE_FCST!$B$4:$AF$4,0))</f>
        <v>45.641193172963646</v>
      </c>
      <c r="IK98" s="45">
        <f>+INDEX(REC_PRICE_FCST!$B$4:$AF$22,MATCH(REC_SALES_FCST!$C98,REC_PRICE_FCST!$B$4:$B$22,0),MATCH(REC_SALES_FCST!IK$4,REC_PRICE_FCST!$B$4:$AF$4,0))</f>
        <v>45.641193172963646</v>
      </c>
      <c r="IL98" s="45">
        <f>+INDEX(REC_PRICE_FCST!$B$4:$AF$22,MATCH(REC_SALES_FCST!$C98,REC_PRICE_FCST!$B$4:$B$22,0),MATCH(REC_SALES_FCST!IL$4,REC_PRICE_FCST!$B$4:$AF$4,0))</f>
        <v>45.641193172963646</v>
      </c>
      <c r="IM98" s="45">
        <f>+INDEX(REC_PRICE_FCST!$B$4:$AF$22,MATCH(REC_SALES_FCST!$C98,REC_PRICE_FCST!$B$4:$B$22,0),MATCH(REC_SALES_FCST!IM$4,REC_PRICE_FCST!$B$4:$AF$4,0))</f>
        <v>45.641193172963646</v>
      </c>
      <c r="IN98" s="45">
        <f>+INDEX(REC_PRICE_FCST!$B$4:$AF$22,MATCH(REC_SALES_FCST!$C98,REC_PRICE_FCST!$B$4:$B$22,0),MATCH(REC_SALES_FCST!IN$4,REC_PRICE_FCST!$B$4:$AF$4,0))</f>
        <v>45.641193172963646</v>
      </c>
      <c r="IO98" s="45">
        <f>+INDEX(REC_PRICE_FCST!$B$4:$AF$22,MATCH(REC_SALES_FCST!$C98,REC_PRICE_FCST!$B$4:$B$22,0),MATCH(REC_SALES_FCST!IO$4,REC_PRICE_FCST!$B$4:$AF$4,0))</f>
        <v>45.641193172963646</v>
      </c>
      <c r="IP98" s="45">
        <f>+INDEX(REC_PRICE_FCST!$B$4:$AF$22,MATCH(REC_SALES_FCST!$C98,REC_PRICE_FCST!$B$4:$B$22,0),MATCH(REC_SALES_FCST!IP$4,REC_PRICE_FCST!$B$4:$AF$4,0))</f>
        <v>45.641193172963646</v>
      </c>
      <c r="IQ98" s="45">
        <f>+INDEX(REC_PRICE_FCST!$B$4:$AF$22,MATCH(REC_SALES_FCST!$C98,REC_PRICE_FCST!$B$4:$B$22,0),MATCH(REC_SALES_FCST!IQ$4,REC_PRICE_FCST!$B$4:$AF$4,0))</f>
        <v>45.641193172963646</v>
      </c>
      <c r="IR98" s="45">
        <f>+INDEX(REC_PRICE_FCST!$B$4:$AF$22,MATCH(REC_SALES_FCST!$C98,REC_PRICE_FCST!$B$4:$B$22,0),MATCH(REC_SALES_FCST!IR$4,REC_PRICE_FCST!$B$4:$AF$4,0))</f>
        <v>45.641193172963646</v>
      </c>
      <c r="IS98" s="45">
        <f>+INDEX(REC_PRICE_FCST!$B$4:$AF$22,MATCH(REC_SALES_FCST!$C98,REC_PRICE_FCST!$B$4:$B$22,0),MATCH(REC_SALES_FCST!IS$4,REC_PRICE_FCST!$B$4:$AF$4,0))</f>
        <v>45.641193172963646</v>
      </c>
      <c r="IT98" s="45">
        <f>+INDEX(REC_PRICE_FCST!$B$4:$AF$22,MATCH(REC_SALES_FCST!$C98,REC_PRICE_FCST!$B$4:$B$22,0),MATCH(REC_SALES_FCST!IT$4,REC_PRICE_FCST!$B$4:$AF$4,0))</f>
        <v>45.641193172963646</v>
      </c>
      <c r="IU98" s="45">
        <f>+INDEX(REC_PRICE_FCST!$B$4:$AF$22,MATCH(REC_SALES_FCST!$C98,REC_PRICE_FCST!$B$4:$B$22,0),MATCH(REC_SALES_FCST!IU$4,REC_PRICE_FCST!$B$4:$AF$4,0))</f>
        <v>45.641193172963646</v>
      </c>
      <c r="IV98" s="45">
        <f>+INDEX(REC_PRICE_FCST!$B$4:$AF$22,MATCH(REC_SALES_FCST!$C98,REC_PRICE_FCST!$B$4:$B$22,0),MATCH(REC_SALES_FCST!IV$4,REC_PRICE_FCST!$B$4:$AF$4,0))</f>
        <v>47.085428968152556</v>
      </c>
      <c r="IW98" s="45">
        <f>+INDEX(REC_PRICE_FCST!$B$4:$AF$22,MATCH(REC_SALES_FCST!$C98,REC_PRICE_FCST!$B$4:$B$22,0),MATCH(REC_SALES_FCST!IW$4,REC_PRICE_FCST!$B$4:$AF$4,0))</f>
        <v>47.085428968152556</v>
      </c>
      <c r="IX98" s="45">
        <f>+INDEX(REC_PRICE_FCST!$B$4:$AF$22,MATCH(REC_SALES_FCST!$C98,REC_PRICE_FCST!$B$4:$B$22,0),MATCH(REC_SALES_FCST!IX$4,REC_PRICE_FCST!$B$4:$AF$4,0))</f>
        <v>47.085428968152556</v>
      </c>
      <c r="IY98" s="45">
        <f>+INDEX(REC_PRICE_FCST!$B$4:$AF$22,MATCH(REC_SALES_FCST!$C98,REC_PRICE_FCST!$B$4:$B$22,0),MATCH(REC_SALES_FCST!IY$4,REC_PRICE_FCST!$B$4:$AF$4,0))</f>
        <v>47.085428968152556</v>
      </c>
      <c r="IZ98" s="45">
        <f>+INDEX(REC_PRICE_FCST!$B$4:$AF$22,MATCH(REC_SALES_FCST!$C98,REC_PRICE_FCST!$B$4:$B$22,0),MATCH(REC_SALES_FCST!IZ$4,REC_PRICE_FCST!$B$4:$AF$4,0))</f>
        <v>47.085428968152556</v>
      </c>
      <c r="JA98" s="45">
        <f>+INDEX(REC_PRICE_FCST!$B$4:$AF$22,MATCH(REC_SALES_FCST!$C98,REC_PRICE_FCST!$B$4:$B$22,0),MATCH(REC_SALES_FCST!JA$4,REC_PRICE_FCST!$B$4:$AF$4,0))</f>
        <v>47.085428968152556</v>
      </c>
      <c r="JB98" s="45">
        <f>+INDEX(REC_PRICE_FCST!$B$4:$AF$22,MATCH(REC_SALES_FCST!$C98,REC_PRICE_FCST!$B$4:$B$22,0),MATCH(REC_SALES_FCST!JB$4,REC_PRICE_FCST!$B$4:$AF$4,0))</f>
        <v>47.085428968152556</v>
      </c>
      <c r="JC98" s="45">
        <f>+INDEX(REC_PRICE_FCST!$B$4:$AF$22,MATCH(REC_SALES_FCST!$C98,REC_PRICE_FCST!$B$4:$B$22,0),MATCH(REC_SALES_FCST!JC$4,REC_PRICE_FCST!$B$4:$AF$4,0))</f>
        <v>47.085428968152556</v>
      </c>
      <c r="JD98" s="45">
        <f>+INDEX(REC_PRICE_FCST!$B$4:$AF$22,MATCH(REC_SALES_FCST!$C98,REC_PRICE_FCST!$B$4:$B$22,0),MATCH(REC_SALES_FCST!JD$4,REC_PRICE_FCST!$B$4:$AF$4,0))</f>
        <v>47.085428968152556</v>
      </c>
      <c r="JE98" s="45">
        <f>+INDEX(REC_PRICE_FCST!$B$4:$AF$22,MATCH(REC_SALES_FCST!$C98,REC_PRICE_FCST!$B$4:$B$22,0),MATCH(REC_SALES_FCST!JE$4,REC_PRICE_FCST!$B$4:$AF$4,0))</f>
        <v>47.085428968152556</v>
      </c>
      <c r="JF98" s="45">
        <f>+INDEX(REC_PRICE_FCST!$B$4:$AF$22,MATCH(REC_SALES_FCST!$C98,REC_PRICE_FCST!$B$4:$B$22,0),MATCH(REC_SALES_FCST!JF$4,REC_PRICE_FCST!$B$4:$AF$4,0))</f>
        <v>47.085428968152556</v>
      </c>
      <c r="JG98" s="45">
        <f>+INDEX(REC_PRICE_FCST!$B$4:$AF$22,MATCH(REC_SALES_FCST!$C98,REC_PRICE_FCST!$B$4:$B$22,0),MATCH(REC_SALES_FCST!JG$4,REC_PRICE_FCST!$B$4:$AF$4,0))</f>
        <v>47.085428968152556</v>
      </c>
      <c r="JH98" s="45">
        <f>+INDEX(REC_PRICE_FCST!$B$4:$AF$22,MATCH(REC_SALES_FCST!$C98,REC_PRICE_FCST!$B$4:$B$22,0),MATCH(REC_SALES_FCST!JH$4,REC_PRICE_FCST!$B$4:$AF$4,0))</f>
        <v>48.572991837197137</v>
      </c>
      <c r="JI98" s="45">
        <f>+INDEX(REC_PRICE_FCST!$B$4:$AF$22,MATCH(REC_SALES_FCST!$C98,REC_PRICE_FCST!$B$4:$B$22,0),MATCH(REC_SALES_FCST!JI$4,REC_PRICE_FCST!$B$4:$AF$4,0))</f>
        <v>48.572991837197137</v>
      </c>
      <c r="JJ98" s="45">
        <f>+INDEX(REC_PRICE_FCST!$B$4:$AF$22,MATCH(REC_SALES_FCST!$C98,REC_PRICE_FCST!$B$4:$B$22,0),MATCH(REC_SALES_FCST!JJ$4,REC_PRICE_FCST!$B$4:$AF$4,0))</f>
        <v>48.572991837197137</v>
      </c>
      <c r="JK98" s="45">
        <f>+INDEX(REC_PRICE_FCST!$B$4:$AF$22,MATCH(REC_SALES_FCST!$C98,REC_PRICE_FCST!$B$4:$B$22,0),MATCH(REC_SALES_FCST!JK$4,REC_PRICE_FCST!$B$4:$AF$4,0))</f>
        <v>48.572991837197137</v>
      </c>
      <c r="JL98" s="45">
        <f>+INDEX(REC_PRICE_FCST!$B$4:$AF$22,MATCH(REC_SALES_FCST!$C98,REC_PRICE_FCST!$B$4:$B$22,0),MATCH(REC_SALES_FCST!JL$4,REC_PRICE_FCST!$B$4:$AF$4,0))</f>
        <v>48.572991837197137</v>
      </c>
      <c r="JM98" s="45">
        <f>+INDEX(REC_PRICE_FCST!$B$4:$AF$22,MATCH(REC_SALES_FCST!$C98,REC_PRICE_FCST!$B$4:$B$22,0),MATCH(REC_SALES_FCST!JM$4,REC_PRICE_FCST!$B$4:$AF$4,0))</f>
        <v>48.572991837197137</v>
      </c>
      <c r="JN98" s="45">
        <f>+INDEX(REC_PRICE_FCST!$B$4:$AF$22,MATCH(REC_SALES_FCST!$C98,REC_PRICE_FCST!$B$4:$B$22,0),MATCH(REC_SALES_FCST!JN$4,REC_PRICE_FCST!$B$4:$AF$4,0))</f>
        <v>48.572991837197137</v>
      </c>
      <c r="JO98" s="45">
        <f>+INDEX(REC_PRICE_FCST!$B$4:$AF$22,MATCH(REC_SALES_FCST!$C98,REC_PRICE_FCST!$B$4:$B$22,0),MATCH(REC_SALES_FCST!JO$4,REC_PRICE_FCST!$B$4:$AF$4,0))</f>
        <v>48.572991837197137</v>
      </c>
      <c r="JP98" s="45">
        <f>+INDEX(REC_PRICE_FCST!$B$4:$AF$22,MATCH(REC_SALES_FCST!$C98,REC_PRICE_FCST!$B$4:$B$22,0),MATCH(REC_SALES_FCST!JP$4,REC_PRICE_FCST!$B$4:$AF$4,0))</f>
        <v>48.572991837197137</v>
      </c>
      <c r="JQ98" s="45">
        <f>+INDEX(REC_PRICE_FCST!$B$4:$AF$22,MATCH(REC_SALES_FCST!$C98,REC_PRICE_FCST!$B$4:$B$22,0),MATCH(REC_SALES_FCST!JQ$4,REC_PRICE_FCST!$B$4:$AF$4,0))</f>
        <v>48.572991837197137</v>
      </c>
      <c r="JR98" s="45">
        <f>+INDEX(REC_PRICE_FCST!$B$4:$AF$22,MATCH(REC_SALES_FCST!$C98,REC_PRICE_FCST!$B$4:$B$22,0),MATCH(REC_SALES_FCST!JR$4,REC_PRICE_FCST!$B$4:$AF$4,0))</f>
        <v>48.572991837197137</v>
      </c>
      <c r="JS98" s="45">
        <f>+INDEX(REC_PRICE_FCST!$B$4:$AF$22,MATCH(REC_SALES_FCST!$C98,REC_PRICE_FCST!$B$4:$B$22,0),MATCH(REC_SALES_FCST!JS$4,REC_PRICE_FCST!$B$4:$AF$4,0))</f>
        <v>48.572991837197137</v>
      </c>
      <c r="JT98" s="45">
        <f>+INDEX(REC_PRICE_FCST!$B$4:$AF$22,MATCH(REC_SALES_FCST!$C98,REC_PRICE_FCST!$B$4:$B$22,0),MATCH(REC_SALES_FCST!JT$4,REC_PRICE_FCST!$B$4:$AF$4,0))</f>
        <v>50.105181592313052</v>
      </c>
      <c r="JU98" s="45">
        <f>+INDEX(REC_PRICE_FCST!$B$4:$AF$22,MATCH(REC_SALES_FCST!$C98,REC_PRICE_FCST!$B$4:$B$22,0),MATCH(REC_SALES_FCST!JU$4,REC_PRICE_FCST!$B$4:$AF$4,0))</f>
        <v>50.105181592313052</v>
      </c>
      <c r="JV98" s="45">
        <f>+INDEX(REC_PRICE_FCST!$B$4:$AF$22,MATCH(REC_SALES_FCST!$C98,REC_PRICE_FCST!$B$4:$B$22,0),MATCH(REC_SALES_FCST!JV$4,REC_PRICE_FCST!$B$4:$AF$4,0))</f>
        <v>50.105181592313052</v>
      </c>
      <c r="JW98" s="45">
        <f>+INDEX(REC_PRICE_FCST!$B$4:$AF$22,MATCH(REC_SALES_FCST!$C98,REC_PRICE_FCST!$B$4:$B$22,0),MATCH(REC_SALES_FCST!JW$4,REC_PRICE_FCST!$B$4:$AF$4,0))</f>
        <v>50.105181592313052</v>
      </c>
      <c r="JX98" s="45">
        <f>+INDEX(REC_PRICE_FCST!$B$4:$AF$22,MATCH(REC_SALES_FCST!$C98,REC_PRICE_FCST!$B$4:$B$22,0),MATCH(REC_SALES_FCST!JX$4,REC_PRICE_FCST!$B$4:$AF$4,0))</f>
        <v>50.105181592313052</v>
      </c>
      <c r="JY98" s="45">
        <f>+INDEX(REC_PRICE_FCST!$B$4:$AF$22,MATCH(REC_SALES_FCST!$C98,REC_PRICE_FCST!$B$4:$B$22,0),MATCH(REC_SALES_FCST!JY$4,REC_PRICE_FCST!$B$4:$AF$4,0))</f>
        <v>50.105181592313052</v>
      </c>
      <c r="JZ98" s="45">
        <f>+INDEX(REC_PRICE_FCST!$B$4:$AF$22,MATCH(REC_SALES_FCST!$C98,REC_PRICE_FCST!$B$4:$B$22,0),MATCH(REC_SALES_FCST!JZ$4,REC_PRICE_FCST!$B$4:$AF$4,0))</f>
        <v>50.105181592313052</v>
      </c>
      <c r="KA98" s="45">
        <f>+INDEX(REC_PRICE_FCST!$B$4:$AF$22,MATCH(REC_SALES_FCST!$C98,REC_PRICE_FCST!$B$4:$B$22,0),MATCH(REC_SALES_FCST!KA$4,REC_PRICE_FCST!$B$4:$AF$4,0))</f>
        <v>50.105181592313052</v>
      </c>
      <c r="KB98" s="45">
        <f>+INDEX(REC_PRICE_FCST!$B$4:$AF$22,MATCH(REC_SALES_FCST!$C98,REC_PRICE_FCST!$B$4:$B$22,0),MATCH(REC_SALES_FCST!KB$4,REC_PRICE_FCST!$B$4:$AF$4,0))</f>
        <v>50.105181592313052</v>
      </c>
      <c r="KC98" s="45">
        <f>+INDEX(REC_PRICE_FCST!$B$4:$AF$22,MATCH(REC_SALES_FCST!$C98,REC_PRICE_FCST!$B$4:$B$22,0),MATCH(REC_SALES_FCST!KC$4,REC_PRICE_FCST!$B$4:$AF$4,0))</f>
        <v>50.105181592313052</v>
      </c>
      <c r="KD98" s="45">
        <f>+INDEX(REC_PRICE_FCST!$B$4:$AF$22,MATCH(REC_SALES_FCST!$C98,REC_PRICE_FCST!$B$4:$B$22,0),MATCH(REC_SALES_FCST!KD$4,REC_PRICE_FCST!$B$4:$AF$4,0))</f>
        <v>50.105181592313052</v>
      </c>
      <c r="KE98" s="45">
        <f>+INDEX(REC_PRICE_FCST!$B$4:$AF$22,MATCH(REC_SALES_FCST!$C98,REC_PRICE_FCST!$B$4:$B$22,0),MATCH(REC_SALES_FCST!KE$4,REC_PRICE_FCST!$B$4:$AF$4,0))</f>
        <v>50.105181592313052</v>
      </c>
      <c r="KF98" s="45">
        <f>+INDEX(REC_PRICE_FCST!$B$4:$AF$22,MATCH(REC_SALES_FCST!$C98,REC_PRICE_FCST!$B$4:$B$22,0),MATCH(REC_SALES_FCST!KF$4,REC_PRICE_FCST!$B$4:$AF$4,0))</f>
        <v>51.683337040082442</v>
      </c>
      <c r="KG98" s="45">
        <f>+INDEX(REC_PRICE_FCST!$B$4:$AF$22,MATCH(REC_SALES_FCST!$C98,REC_PRICE_FCST!$B$4:$B$22,0),MATCH(REC_SALES_FCST!KG$4,REC_PRICE_FCST!$B$4:$AF$4,0))</f>
        <v>51.683337040082442</v>
      </c>
      <c r="KH98" s="45">
        <f>+INDEX(REC_PRICE_FCST!$B$4:$AF$22,MATCH(REC_SALES_FCST!$C98,REC_PRICE_FCST!$B$4:$B$22,0),MATCH(REC_SALES_FCST!KH$4,REC_PRICE_FCST!$B$4:$AF$4,0))</f>
        <v>51.683337040082442</v>
      </c>
      <c r="KI98" s="45">
        <f>+INDEX(REC_PRICE_FCST!$B$4:$AF$22,MATCH(REC_SALES_FCST!$C98,REC_PRICE_FCST!$B$4:$B$22,0),MATCH(REC_SALES_FCST!KI$4,REC_PRICE_FCST!$B$4:$AF$4,0))</f>
        <v>51.683337040082442</v>
      </c>
      <c r="KJ98" s="45">
        <f>+INDEX(REC_PRICE_FCST!$B$4:$AF$22,MATCH(REC_SALES_FCST!$C98,REC_PRICE_FCST!$B$4:$B$22,0),MATCH(REC_SALES_FCST!KJ$4,REC_PRICE_FCST!$B$4:$AF$4,0))</f>
        <v>51.683337040082442</v>
      </c>
      <c r="KK98" s="45">
        <f>+INDEX(REC_PRICE_FCST!$B$4:$AF$22,MATCH(REC_SALES_FCST!$C98,REC_PRICE_FCST!$B$4:$B$22,0),MATCH(REC_SALES_FCST!KK$4,REC_PRICE_FCST!$B$4:$AF$4,0))</f>
        <v>51.683337040082442</v>
      </c>
      <c r="KL98" s="45">
        <f>+INDEX(REC_PRICE_FCST!$B$4:$AF$22,MATCH(REC_SALES_FCST!$C98,REC_PRICE_FCST!$B$4:$B$22,0),MATCH(REC_SALES_FCST!KL$4,REC_PRICE_FCST!$B$4:$AF$4,0))</f>
        <v>51.683337040082442</v>
      </c>
      <c r="KM98" s="45">
        <f>+INDEX(REC_PRICE_FCST!$B$4:$AF$22,MATCH(REC_SALES_FCST!$C98,REC_PRICE_FCST!$B$4:$B$22,0),MATCH(REC_SALES_FCST!KM$4,REC_PRICE_FCST!$B$4:$AF$4,0))</f>
        <v>51.683337040082442</v>
      </c>
      <c r="KN98" s="45">
        <f>+INDEX(REC_PRICE_FCST!$B$4:$AF$22,MATCH(REC_SALES_FCST!$C98,REC_PRICE_FCST!$B$4:$B$22,0),MATCH(REC_SALES_FCST!KN$4,REC_PRICE_FCST!$B$4:$AF$4,0))</f>
        <v>51.683337040082442</v>
      </c>
      <c r="KO98" s="45">
        <f>+INDEX(REC_PRICE_FCST!$B$4:$AF$22,MATCH(REC_SALES_FCST!$C98,REC_PRICE_FCST!$B$4:$B$22,0),MATCH(REC_SALES_FCST!KO$4,REC_PRICE_FCST!$B$4:$AF$4,0))</f>
        <v>51.683337040082442</v>
      </c>
      <c r="KP98" s="45">
        <f>+INDEX(REC_PRICE_FCST!$B$4:$AF$22,MATCH(REC_SALES_FCST!$C98,REC_PRICE_FCST!$B$4:$B$22,0),MATCH(REC_SALES_FCST!KP$4,REC_PRICE_FCST!$B$4:$AF$4,0))</f>
        <v>51.683337040082442</v>
      </c>
      <c r="KQ98" s="45">
        <f>+INDEX(REC_PRICE_FCST!$B$4:$AF$22,MATCH(REC_SALES_FCST!$C98,REC_PRICE_FCST!$B$4:$B$22,0),MATCH(REC_SALES_FCST!KQ$4,REC_PRICE_FCST!$B$4:$AF$4,0))</f>
        <v>51.683337040082442</v>
      </c>
      <c r="KR98" s="45">
        <f>+INDEX(REC_PRICE_FCST!$B$4:$AF$22,MATCH(REC_SALES_FCST!$C98,REC_PRICE_FCST!$B$4:$B$22,0),MATCH(REC_SALES_FCST!KR$4,REC_PRICE_FCST!$B$4:$AF$4,0))</f>
        <v>53.308837151284919</v>
      </c>
      <c r="KS98" s="45">
        <f>+INDEX(REC_PRICE_FCST!$B$4:$AF$22,MATCH(REC_SALES_FCST!$C98,REC_PRICE_FCST!$B$4:$B$22,0),MATCH(REC_SALES_FCST!KS$4,REC_PRICE_FCST!$B$4:$AF$4,0))</f>
        <v>53.308837151284919</v>
      </c>
      <c r="KT98" s="45">
        <f>+INDEX(REC_PRICE_FCST!$B$4:$AF$22,MATCH(REC_SALES_FCST!$C98,REC_PRICE_FCST!$B$4:$B$22,0),MATCH(REC_SALES_FCST!KT$4,REC_PRICE_FCST!$B$4:$AF$4,0))</f>
        <v>53.308837151284919</v>
      </c>
      <c r="KU98" s="45">
        <f>+INDEX(REC_PRICE_FCST!$B$4:$AF$22,MATCH(REC_SALES_FCST!$C98,REC_PRICE_FCST!$B$4:$B$22,0),MATCH(REC_SALES_FCST!KU$4,REC_PRICE_FCST!$B$4:$AF$4,0))</f>
        <v>53.308837151284919</v>
      </c>
      <c r="KV98" s="45">
        <f>+INDEX(REC_PRICE_FCST!$B$4:$AF$22,MATCH(REC_SALES_FCST!$C98,REC_PRICE_FCST!$B$4:$B$22,0),MATCH(REC_SALES_FCST!KV$4,REC_PRICE_FCST!$B$4:$AF$4,0))</f>
        <v>53.308837151284919</v>
      </c>
      <c r="KW98" s="45">
        <f>+INDEX(REC_PRICE_FCST!$B$4:$AF$22,MATCH(REC_SALES_FCST!$C98,REC_PRICE_FCST!$B$4:$B$22,0),MATCH(REC_SALES_FCST!KW$4,REC_PRICE_FCST!$B$4:$AF$4,0))</f>
        <v>53.308837151284919</v>
      </c>
      <c r="KX98" s="45">
        <f>+INDEX(REC_PRICE_FCST!$B$4:$AF$22,MATCH(REC_SALES_FCST!$C98,REC_PRICE_FCST!$B$4:$B$22,0),MATCH(REC_SALES_FCST!KX$4,REC_PRICE_FCST!$B$4:$AF$4,0))</f>
        <v>53.308837151284919</v>
      </c>
      <c r="KY98" s="45">
        <f>+INDEX(REC_PRICE_FCST!$B$4:$AF$22,MATCH(REC_SALES_FCST!$C98,REC_PRICE_FCST!$B$4:$B$22,0),MATCH(REC_SALES_FCST!KY$4,REC_PRICE_FCST!$B$4:$AF$4,0))</f>
        <v>53.308837151284919</v>
      </c>
      <c r="KZ98" s="45">
        <f>+INDEX(REC_PRICE_FCST!$B$4:$AF$22,MATCH(REC_SALES_FCST!$C98,REC_PRICE_FCST!$B$4:$B$22,0),MATCH(REC_SALES_FCST!KZ$4,REC_PRICE_FCST!$B$4:$AF$4,0))</f>
        <v>53.308837151284919</v>
      </c>
      <c r="LA98" s="45">
        <f>+INDEX(REC_PRICE_FCST!$B$4:$AF$22,MATCH(REC_SALES_FCST!$C98,REC_PRICE_FCST!$B$4:$B$22,0),MATCH(REC_SALES_FCST!LA$4,REC_PRICE_FCST!$B$4:$AF$4,0))</f>
        <v>53.308837151284919</v>
      </c>
      <c r="LB98" s="45">
        <f>+INDEX(REC_PRICE_FCST!$B$4:$AF$22,MATCH(REC_SALES_FCST!$C98,REC_PRICE_FCST!$B$4:$B$22,0),MATCH(REC_SALES_FCST!LB$4,REC_PRICE_FCST!$B$4:$AF$4,0))</f>
        <v>53.308837151284919</v>
      </c>
      <c r="LC98" s="45">
        <f>+INDEX(REC_PRICE_FCST!$B$4:$AF$22,MATCH(REC_SALES_FCST!$C98,REC_PRICE_FCST!$B$4:$B$22,0),MATCH(REC_SALES_FCST!LC$4,REC_PRICE_FCST!$B$4:$AF$4,0))</f>
        <v>53.308837151284919</v>
      </c>
      <c r="LD98" s="45">
        <f>+INDEX(REC_PRICE_FCST!$B$4:$AF$22,MATCH(REC_SALES_FCST!$C98,REC_PRICE_FCST!$B$4:$B$22,0),MATCH(REC_SALES_FCST!LD$4,REC_PRICE_FCST!$B$4:$AF$4,0))</f>
        <v>54.983102265823469</v>
      </c>
      <c r="LE98" s="45">
        <f>+INDEX(REC_PRICE_FCST!$B$4:$AF$22,MATCH(REC_SALES_FCST!$C98,REC_PRICE_FCST!$B$4:$B$22,0),MATCH(REC_SALES_FCST!LE$4,REC_PRICE_FCST!$B$4:$AF$4,0))</f>
        <v>54.983102265823469</v>
      </c>
      <c r="LF98" s="45">
        <f>+INDEX(REC_PRICE_FCST!$B$4:$AF$22,MATCH(REC_SALES_FCST!$C98,REC_PRICE_FCST!$B$4:$B$22,0),MATCH(REC_SALES_FCST!LF$4,REC_PRICE_FCST!$B$4:$AF$4,0))</f>
        <v>54.983102265823469</v>
      </c>
      <c r="LG98" s="45">
        <f>+INDEX(REC_PRICE_FCST!$B$4:$AF$22,MATCH(REC_SALES_FCST!$C98,REC_PRICE_FCST!$B$4:$B$22,0),MATCH(REC_SALES_FCST!LG$4,REC_PRICE_FCST!$B$4:$AF$4,0))</f>
        <v>54.983102265823469</v>
      </c>
      <c r="LH98" s="45">
        <f>+INDEX(REC_PRICE_FCST!$B$4:$AF$22,MATCH(REC_SALES_FCST!$C98,REC_PRICE_FCST!$B$4:$B$22,0),MATCH(REC_SALES_FCST!LH$4,REC_PRICE_FCST!$B$4:$AF$4,0))</f>
        <v>54.983102265823469</v>
      </c>
      <c r="LI98" s="45">
        <f>+INDEX(REC_PRICE_FCST!$B$4:$AF$22,MATCH(REC_SALES_FCST!$C98,REC_PRICE_FCST!$B$4:$B$22,0),MATCH(REC_SALES_FCST!LI$4,REC_PRICE_FCST!$B$4:$AF$4,0))</f>
        <v>54.983102265823469</v>
      </c>
      <c r="LJ98" s="45">
        <f>+INDEX(REC_PRICE_FCST!$B$4:$AF$22,MATCH(REC_SALES_FCST!$C98,REC_PRICE_FCST!$B$4:$B$22,0),MATCH(REC_SALES_FCST!LJ$4,REC_PRICE_FCST!$B$4:$AF$4,0))</f>
        <v>54.983102265823469</v>
      </c>
      <c r="LK98" s="45">
        <f>+INDEX(REC_PRICE_FCST!$B$4:$AF$22,MATCH(REC_SALES_FCST!$C98,REC_PRICE_FCST!$B$4:$B$22,0),MATCH(REC_SALES_FCST!LK$4,REC_PRICE_FCST!$B$4:$AF$4,0))</f>
        <v>54.983102265823469</v>
      </c>
      <c r="LL98" s="45">
        <f>+INDEX(REC_PRICE_FCST!$B$4:$AF$22,MATCH(REC_SALES_FCST!$C98,REC_PRICE_FCST!$B$4:$B$22,0),MATCH(REC_SALES_FCST!LL$4,REC_PRICE_FCST!$B$4:$AF$4,0))</f>
        <v>54.983102265823469</v>
      </c>
      <c r="LM98" s="45">
        <f>+INDEX(REC_PRICE_FCST!$B$4:$AF$22,MATCH(REC_SALES_FCST!$C98,REC_PRICE_FCST!$B$4:$B$22,0),MATCH(REC_SALES_FCST!LM$4,REC_PRICE_FCST!$B$4:$AF$4,0))</f>
        <v>54.983102265823469</v>
      </c>
      <c r="LN98" s="45">
        <f>+INDEX(REC_PRICE_FCST!$B$4:$AF$22,MATCH(REC_SALES_FCST!$C98,REC_PRICE_FCST!$B$4:$B$22,0),MATCH(REC_SALES_FCST!LN$4,REC_PRICE_FCST!$B$4:$AF$4,0))</f>
        <v>54.983102265823469</v>
      </c>
      <c r="LO98" s="45">
        <f>+INDEX(REC_PRICE_FCST!$B$4:$AF$22,MATCH(REC_SALES_FCST!$C98,REC_PRICE_FCST!$B$4:$B$22,0),MATCH(REC_SALES_FCST!LO$4,REC_PRICE_FCST!$B$4:$AF$4,0))</f>
        <v>54.983102265823469</v>
      </c>
      <c r="LP98" s="45">
        <f>+INDEX(REC_PRICE_FCST!$B$4:$AF$22,MATCH(REC_SALES_FCST!$C98,REC_PRICE_FCST!$B$4:$B$22,0),MATCH(REC_SALES_FCST!LP$4,REC_PRICE_FCST!$B$4:$AF$4,0))</f>
        <v>56.707595333798174</v>
      </c>
      <c r="LQ98" s="45">
        <f>+INDEX(REC_PRICE_FCST!$B$4:$AF$22,MATCH(REC_SALES_FCST!$C98,REC_PRICE_FCST!$B$4:$B$22,0),MATCH(REC_SALES_FCST!LQ$4,REC_PRICE_FCST!$B$4:$AF$4,0))</f>
        <v>56.707595333798174</v>
      </c>
      <c r="LR98" s="45">
        <f>+INDEX(REC_PRICE_FCST!$B$4:$AF$22,MATCH(REC_SALES_FCST!$C98,REC_PRICE_FCST!$B$4:$B$22,0),MATCH(REC_SALES_FCST!LR$4,REC_PRICE_FCST!$B$4:$AF$4,0))</f>
        <v>56.707595333798174</v>
      </c>
      <c r="LS98" s="45">
        <f>+INDEX(REC_PRICE_FCST!$B$4:$AF$22,MATCH(REC_SALES_FCST!$C98,REC_PRICE_FCST!$B$4:$B$22,0),MATCH(REC_SALES_FCST!LS$4,REC_PRICE_FCST!$B$4:$AF$4,0))</f>
        <v>56.707595333798174</v>
      </c>
      <c r="LT98" s="45">
        <f>+INDEX(REC_PRICE_FCST!$B$4:$AF$22,MATCH(REC_SALES_FCST!$C98,REC_PRICE_FCST!$B$4:$B$22,0),MATCH(REC_SALES_FCST!LT$4,REC_PRICE_FCST!$B$4:$AF$4,0))</f>
        <v>56.707595333798174</v>
      </c>
      <c r="LU98" s="45">
        <f>+INDEX(REC_PRICE_FCST!$B$4:$AF$22,MATCH(REC_SALES_FCST!$C98,REC_PRICE_FCST!$B$4:$B$22,0),MATCH(REC_SALES_FCST!LU$4,REC_PRICE_FCST!$B$4:$AF$4,0))</f>
        <v>56.707595333798174</v>
      </c>
      <c r="LV98" s="45">
        <f>+INDEX(REC_PRICE_FCST!$B$4:$AF$22,MATCH(REC_SALES_FCST!$C98,REC_PRICE_FCST!$B$4:$B$22,0),MATCH(REC_SALES_FCST!LV$4,REC_PRICE_FCST!$B$4:$AF$4,0))</f>
        <v>56.707595333798174</v>
      </c>
      <c r="LW98" s="45">
        <f>+INDEX(REC_PRICE_FCST!$B$4:$AF$22,MATCH(REC_SALES_FCST!$C98,REC_PRICE_FCST!$B$4:$B$22,0),MATCH(REC_SALES_FCST!LW$4,REC_PRICE_FCST!$B$4:$AF$4,0))</f>
        <v>56.707595333798174</v>
      </c>
      <c r="LX98" s="45">
        <f>+INDEX(REC_PRICE_FCST!$B$4:$AF$22,MATCH(REC_SALES_FCST!$C98,REC_PRICE_FCST!$B$4:$B$22,0),MATCH(REC_SALES_FCST!LX$4,REC_PRICE_FCST!$B$4:$AF$4,0))</f>
        <v>56.707595333798174</v>
      </c>
      <c r="LY98" s="45">
        <f>+INDEX(REC_PRICE_FCST!$B$4:$AF$22,MATCH(REC_SALES_FCST!$C98,REC_PRICE_FCST!$B$4:$B$22,0),MATCH(REC_SALES_FCST!LY$4,REC_PRICE_FCST!$B$4:$AF$4,0))</f>
        <v>56.707595333798174</v>
      </c>
      <c r="LZ98" s="45">
        <f>+INDEX(REC_PRICE_FCST!$B$4:$AF$22,MATCH(REC_SALES_FCST!$C98,REC_PRICE_FCST!$B$4:$B$22,0),MATCH(REC_SALES_FCST!LZ$4,REC_PRICE_FCST!$B$4:$AF$4,0))</f>
        <v>56.707595333798174</v>
      </c>
      <c r="MA98" s="45">
        <f>+INDEX(REC_PRICE_FCST!$B$4:$AF$22,MATCH(REC_SALES_FCST!$C98,REC_PRICE_FCST!$B$4:$B$22,0),MATCH(REC_SALES_FCST!MA$4,REC_PRICE_FCST!$B$4:$AF$4,0))</f>
        <v>56.707595333798174</v>
      </c>
      <c r="MB98" s="45">
        <f>+INDEX(REC_PRICE_FCST!$B$4:$AF$22,MATCH(REC_SALES_FCST!$C98,REC_PRICE_FCST!$B$4:$B$22,0),MATCH(REC_SALES_FCST!MB$4,REC_PRICE_FCST!$B$4:$AF$4,0))</f>
        <v>58.483823193812121</v>
      </c>
      <c r="MC98" s="45">
        <f>+INDEX(REC_PRICE_FCST!$B$4:$AF$22,MATCH(REC_SALES_FCST!$C98,REC_PRICE_FCST!$B$4:$B$22,0),MATCH(REC_SALES_FCST!MC$4,REC_PRICE_FCST!$B$4:$AF$4,0))</f>
        <v>58.483823193812121</v>
      </c>
      <c r="MD98" s="45">
        <f>+INDEX(REC_PRICE_FCST!$B$4:$AF$22,MATCH(REC_SALES_FCST!$C98,REC_PRICE_FCST!$B$4:$B$22,0),MATCH(REC_SALES_FCST!MD$4,REC_PRICE_FCST!$B$4:$AF$4,0))</f>
        <v>58.483823193812121</v>
      </c>
      <c r="ME98" s="45">
        <f>+INDEX(REC_PRICE_FCST!$B$4:$AF$22,MATCH(REC_SALES_FCST!$C98,REC_PRICE_FCST!$B$4:$B$22,0),MATCH(REC_SALES_FCST!ME$4,REC_PRICE_FCST!$B$4:$AF$4,0))</f>
        <v>58.483823193812121</v>
      </c>
      <c r="MF98" s="45">
        <f>+INDEX(REC_PRICE_FCST!$B$4:$AF$22,MATCH(REC_SALES_FCST!$C98,REC_PRICE_FCST!$B$4:$B$22,0),MATCH(REC_SALES_FCST!MF$4,REC_PRICE_FCST!$B$4:$AF$4,0))</f>
        <v>58.483823193812121</v>
      </c>
      <c r="MG98" s="45">
        <f>+INDEX(REC_PRICE_FCST!$B$4:$AF$22,MATCH(REC_SALES_FCST!$C98,REC_PRICE_FCST!$B$4:$B$22,0),MATCH(REC_SALES_FCST!MG$4,REC_PRICE_FCST!$B$4:$AF$4,0))</f>
        <v>58.483823193812121</v>
      </c>
      <c r="MH98" s="45">
        <f>+INDEX(REC_PRICE_FCST!$B$4:$AF$22,MATCH(REC_SALES_FCST!$C98,REC_PRICE_FCST!$B$4:$B$22,0),MATCH(REC_SALES_FCST!MH$4,REC_PRICE_FCST!$B$4:$AF$4,0))</f>
        <v>58.483823193812121</v>
      </c>
      <c r="MI98" s="45">
        <f>+INDEX(REC_PRICE_FCST!$B$4:$AF$22,MATCH(REC_SALES_FCST!$C98,REC_PRICE_FCST!$B$4:$B$22,0),MATCH(REC_SALES_FCST!MI$4,REC_PRICE_FCST!$B$4:$AF$4,0))</f>
        <v>58.483823193812121</v>
      </c>
      <c r="MJ98" s="45">
        <f>+INDEX(REC_PRICE_FCST!$B$4:$AF$22,MATCH(REC_SALES_FCST!$C98,REC_PRICE_FCST!$B$4:$B$22,0),MATCH(REC_SALES_FCST!MJ$4,REC_PRICE_FCST!$B$4:$AF$4,0))</f>
        <v>58.483823193812121</v>
      </c>
      <c r="MK98" s="45">
        <f>+INDEX(REC_PRICE_FCST!$B$4:$AF$22,MATCH(REC_SALES_FCST!$C98,REC_PRICE_FCST!$B$4:$B$22,0),MATCH(REC_SALES_FCST!MK$4,REC_PRICE_FCST!$B$4:$AF$4,0))</f>
        <v>58.483823193812121</v>
      </c>
      <c r="ML98" s="45">
        <f>+INDEX(REC_PRICE_FCST!$B$4:$AF$22,MATCH(REC_SALES_FCST!$C98,REC_PRICE_FCST!$B$4:$B$22,0),MATCH(REC_SALES_FCST!ML$4,REC_PRICE_FCST!$B$4:$AF$4,0))</f>
        <v>58.483823193812121</v>
      </c>
      <c r="MM98" s="45">
        <f>+INDEX(REC_PRICE_FCST!$B$4:$AF$22,MATCH(REC_SALES_FCST!$C98,REC_PRICE_FCST!$B$4:$B$22,0),MATCH(REC_SALES_FCST!MM$4,REC_PRICE_FCST!$B$4:$AF$4,0))</f>
        <v>58.483823193812121</v>
      </c>
      <c r="MN98" s="45">
        <f>+INDEX(REC_PRICE_FCST!$B$4:$AF$22,MATCH(REC_SALES_FCST!$C98,REC_PRICE_FCST!$B$4:$B$22,0),MATCH(REC_SALES_FCST!MN$4,REC_PRICE_FCST!$B$4:$AF$4,0))</f>
        <v>60.313337889626489</v>
      </c>
      <c r="MO98" s="45">
        <f>+INDEX(REC_PRICE_FCST!$B$4:$AF$22,MATCH(REC_SALES_FCST!$C98,REC_PRICE_FCST!$B$4:$B$22,0),MATCH(REC_SALES_FCST!MO$4,REC_PRICE_FCST!$B$4:$AF$4,0))</f>
        <v>60.313337889626489</v>
      </c>
      <c r="MP98" s="45">
        <f>+INDEX(REC_PRICE_FCST!$B$4:$AF$22,MATCH(REC_SALES_FCST!$C98,REC_PRICE_FCST!$B$4:$B$22,0),MATCH(REC_SALES_FCST!MP$4,REC_PRICE_FCST!$B$4:$AF$4,0))</f>
        <v>60.313337889626489</v>
      </c>
      <c r="MQ98" s="45">
        <f>+INDEX(REC_PRICE_FCST!$B$4:$AF$22,MATCH(REC_SALES_FCST!$C98,REC_PRICE_FCST!$B$4:$B$22,0),MATCH(REC_SALES_FCST!MQ$4,REC_PRICE_FCST!$B$4:$AF$4,0))</f>
        <v>60.313337889626489</v>
      </c>
      <c r="MR98" s="45">
        <f>+INDEX(REC_PRICE_FCST!$B$4:$AF$22,MATCH(REC_SALES_FCST!$C98,REC_PRICE_FCST!$B$4:$B$22,0),MATCH(REC_SALES_FCST!MR$4,REC_PRICE_FCST!$B$4:$AF$4,0))</f>
        <v>60.313337889626489</v>
      </c>
      <c r="MS98" s="45">
        <f>+INDEX(REC_PRICE_FCST!$B$4:$AF$22,MATCH(REC_SALES_FCST!$C98,REC_PRICE_FCST!$B$4:$B$22,0),MATCH(REC_SALES_FCST!MS$4,REC_PRICE_FCST!$B$4:$AF$4,0))</f>
        <v>60.313337889626489</v>
      </c>
      <c r="MT98" s="45">
        <f>+INDEX(REC_PRICE_FCST!$B$4:$AF$22,MATCH(REC_SALES_FCST!$C98,REC_PRICE_FCST!$B$4:$B$22,0),MATCH(REC_SALES_FCST!MT$4,REC_PRICE_FCST!$B$4:$AF$4,0))</f>
        <v>60.313337889626489</v>
      </c>
      <c r="MU98" s="45">
        <f>+INDEX(REC_PRICE_FCST!$B$4:$AF$22,MATCH(REC_SALES_FCST!$C98,REC_PRICE_FCST!$B$4:$B$22,0),MATCH(REC_SALES_FCST!MU$4,REC_PRICE_FCST!$B$4:$AF$4,0))</f>
        <v>60.313337889626489</v>
      </c>
      <c r="MV98" s="45">
        <f>+INDEX(REC_PRICE_FCST!$B$4:$AF$22,MATCH(REC_SALES_FCST!$C98,REC_PRICE_FCST!$B$4:$B$22,0),MATCH(REC_SALES_FCST!MV$4,REC_PRICE_FCST!$B$4:$AF$4,0))</f>
        <v>60.313337889626489</v>
      </c>
      <c r="MW98" s="45">
        <f>+INDEX(REC_PRICE_FCST!$B$4:$AF$22,MATCH(REC_SALES_FCST!$C98,REC_PRICE_FCST!$B$4:$B$22,0),MATCH(REC_SALES_FCST!MW$4,REC_PRICE_FCST!$B$4:$AF$4,0))</f>
        <v>60.313337889626489</v>
      </c>
      <c r="MX98" s="45">
        <f>+INDEX(REC_PRICE_FCST!$B$4:$AF$22,MATCH(REC_SALES_FCST!$C98,REC_PRICE_FCST!$B$4:$B$22,0),MATCH(REC_SALES_FCST!MX$4,REC_PRICE_FCST!$B$4:$AF$4,0))</f>
        <v>60.313337889626489</v>
      </c>
      <c r="MY98" s="45">
        <f>+INDEX(REC_PRICE_FCST!$B$4:$AF$22,MATCH(REC_SALES_FCST!$C98,REC_PRICE_FCST!$B$4:$B$22,0),MATCH(REC_SALES_FCST!MY$4,REC_PRICE_FCST!$B$4:$AF$4,0))</f>
        <v>60.313337889626489</v>
      </c>
    </row>
    <row r="99" spans="1:363" x14ac:dyDescent="0.25">
      <c r="A99" s="175"/>
      <c r="B99" s="78" t="s">
        <v>367</v>
      </c>
      <c r="C99" s="4" t="str">
        <f>+C97</f>
        <v>MA_1</v>
      </c>
      <c r="D99" s="45">
        <f>+INDEX(REC_PRICE_FCST!$B$4:$V$22,MATCH(REC_SALES_FCST!$C99,REC_PRICE_FCST!$B$4:$B$22,0),MATCH(REC_SALES_FCST!D$4,REC_PRICE_FCST!$B$4:$V$4,0))</f>
        <v>36</v>
      </c>
      <c r="E99" s="45">
        <f>+INDEX(REC_PRICE_FCST!$B$4:$V$22,MATCH(REC_SALES_FCST!$C99,REC_PRICE_FCST!$B$4:$B$22,0),MATCH(REC_SALES_FCST!E$4,REC_PRICE_FCST!$B$4:$V$4,0))</f>
        <v>36</v>
      </c>
      <c r="F99" s="45">
        <f>+INDEX(REC_PRICE_FCST!$B$4:$V$22,MATCH(REC_SALES_FCST!$C99,REC_PRICE_FCST!$B$4:$B$22,0),MATCH(REC_SALES_FCST!F$4,REC_PRICE_FCST!$B$4:$V$4,0))</f>
        <v>36</v>
      </c>
      <c r="G99" s="45">
        <f>+INDEX(REC_PRICE_FCST!$B$4:$V$22,MATCH(REC_SALES_FCST!$C99,REC_PRICE_FCST!$B$4:$B$22,0),MATCH(REC_SALES_FCST!G$4,REC_PRICE_FCST!$B$4:$V$4,0))</f>
        <v>36</v>
      </c>
      <c r="H99" s="45">
        <f>+INDEX(REC_PRICE_FCST!$B$4:$V$22,MATCH(REC_SALES_FCST!$C99,REC_PRICE_FCST!$B$4:$B$22,0),MATCH(REC_SALES_FCST!H$4,REC_PRICE_FCST!$B$4:$V$4,0))</f>
        <v>36</v>
      </c>
      <c r="I99" s="45">
        <f>+INDEX(REC_PRICE_FCST!$B$4:$V$22,MATCH(REC_SALES_FCST!$C99,REC_PRICE_FCST!$B$4:$B$22,0),MATCH(REC_SALES_FCST!I$4,REC_PRICE_FCST!$B$4:$V$4,0))</f>
        <v>36</v>
      </c>
      <c r="J99" s="45">
        <f>+INDEX(REC_PRICE_FCST!$B$4:$V$22,MATCH(REC_SALES_FCST!$C99,REC_PRICE_FCST!$B$4:$B$22,0),MATCH(REC_SALES_FCST!J$4,REC_PRICE_FCST!$B$4:$V$4,0))</f>
        <v>36</v>
      </c>
      <c r="K99" s="45">
        <f>+INDEX(REC_PRICE_FCST!$B$4:$V$22,MATCH(REC_SALES_FCST!$C99,REC_PRICE_FCST!$B$4:$B$22,0),MATCH(REC_SALES_FCST!K$4,REC_PRICE_FCST!$B$4:$V$4,0))</f>
        <v>36</v>
      </c>
      <c r="L99" s="45">
        <f>+INDEX(REC_PRICE_FCST!$B$4:$V$22,MATCH(REC_SALES_FCST!$C99,REC_PRICE_FCST!$B$4:$B$22,0),MATCH(REC_SALES_FCST!L$4,REC_PRICE_FCST!$B$4:$V$4,0))</f>
        <v>36</v>
      </c>
      <c r="M99" s="45">
        <f>+INDEX(REC_PRICE_FCST!$B$4:$V$22,MATCH(REC_SALES_FCST!$C99,REC_PRICE_FCST!$B$4:$B$22,0),MATCH(REC_SALES_FCST!M$4,REC_PRICE_FCST!$B$4:$V$4,0))</f>
        <v>36</v>
      </c>
      <c r="N99" s="45">
        <f>+INDEX(REC_PRICE_FCST!$B$4:$V$22,MATCH(REC_SALES_FCST!$C99,REC_PRICE_FCST!$B$4:$B$22,0),MATCH(REC_SALES_FCST!N$4,REC_PRICE_FCST!$B$4:$V$4,0))</f>
        <v>36</v>
      </c>
      <c r="O99" s="45">
        <f>+INDEX(REC_PRICE_FCST!$B$4:$V$22,MATCH(REC_SALES_FCST!$C99,REC_PRICE_FCST!$B$4:$B$22,0),MATCH(REC_SALES_FCST!O$4,REC_PRICE_FCST!$B$4:$V$4,0))</f>
        <v>36</v>
      </c>
      <c r="P99" s="45">
        <f>+INDEX(REC_PRICE_FCST!$B$4:$AF$22,MATCH(REC_SALES_FCST!$C99,REC_PRICE_FCST!$B$4:$B$22,0),MATCH(REC_SALES_FCST!P$4,REC_PRICE_FCST!$B$4:$AF$4,0))</f>
        <v>36</v>
      </c>
      <c r="Q99" s="45">
        <f>+INDEX(REC_PRICE_FCST!$B$4:$AF$22,MATCH(REC_SALES_FCST!$C99,REC_PRICE_FCST!$B$4:$B$22,0),MATCH(REC_SALES_FCST!Q$4,REC_PRICE_FCST!$B$4:$AF$4,0))</f>
        <v>36</v>
      </c>
      <c r="R99" s="45">
        <f>+INDEX(REC_PRICE_FCST!$B$4:$AF$22,MATCH(REC_SALES_FCST!$C99,REC_PRICE_FCST!$B$4:$B$22,0),MATCH(REC_SALES_FCST!R$4,REC_PRICE_FCST!$B$4:$AF$4,0))</f>
        <v>36</v>
      </c>
      <c r="S99" s="45">
        <f>+INDEX(REC_PRICE_FCST!$B$4:$AF$22,MATCH(REC_SALES_FCST!$C99,REC_PRICE_FCST!$B$4:$B$22,0),MATCH(REC_SALES_FCST!S$4,REC_PRICE_FCST!$B$4:$AF$4,0))</f>
        <v>36</v>
      </c>
      <c r="T99" s="45">
        <f>+INDEX(REC_PRICE_FCST!$B$4:$AF$22,MATCH(REC_SALES_FCST!$C99,REC_PRICE_FCST!$B$4:$B$22,0),MATCH(REC_SALES_FCST!T$4,REC_PRICE_FCST!$B$4:$AF$4,0))</f>
        <v>36</v>
      </c>
      <c r="U99" s="45">
        <f>+INDEX(REC_PRICE_FCST!$B$4:$AF$22,MATCH(REC_SALES_FCST!$C99,REC_PRICE_FCST!$B$4:$B$22,0),MATCH(REC_SALES_FCST!U$4,REC_PRICE_FCST!$B$4:$AF$4,0))</f>
        <v>36</v>
      </c>
      <c r="V99" s="45">
        <f>+INDEX(REC_PRICE_FCST!$B$4:$AF$22,MATCH(REC_SALES_FCST!$C99,REC_PRICE_FCST!$B$4:$B$22,0),MATCH(REC_SALES_FCST!V$4,REC_PRICE_FCST!$B$4:$AF$4,0))</f>
        <v>36</v>
      </c>
      <c r="W99" s="45">
        <f>+INDEX(REC_PRICE_FCST!$B$4:$AF$22,MATCH(REC_SALES_FCST!$C99,REC_PRICE_FCST!$B$4:$B$22,0),MATCH(REC_SALES_FCST!W$4,REC_PRICE_FCST!$B$4:$AF$4,0))</f>
        <v>36</v>
      </c>
      <c r="X99" s="45">
        <f>+INDEX(REC_PRICE_FCST!$B$4:$AF$22,MATCH(REC_SALES_FCST!$C99,REC_PRICE_FCST!$B$4:$B$22,0),MATCH(REC_SALES_FCST!X$4,REC_PRICE_FCST!$B$4:$AF$4,0))</f>
        <v>36</v>
      </c>
      <c r="Y99" s="45">
        <f>+INDEX(REC_PRICE_FCST!$B$4:$AF$22,MATCH(REC_SALES_FCST!$C99,REC_PRICE_FCST!$B$4:$B$22,0),MATCH(REC_SALES_FCST!Y$4,REC_PRICE_FCST!$B$4:$AF$4,0))</f>
        <v>36</v>
      </c>
      <c r="Z99" s="45">
        <f>+INDEX(REC_PRICE_FCST!$B$4:$AF$22,MATCH(REC_SALES_FCST!$C99,REC_PRICE_FCST!$B$4:$B$22,0),MATCH(REC_SALES_FCST!Z$4,REC_PRICE_FCST!$B$4:$AF$4,0))</f>
        <v>36</v>
      </c>
      <c r="AA99" s="45">
        <f>+INDEX(REC_PRICE_FCST!$B$4:$AF$22,MATCH(REC_SALES_FCST!$C99,REC_PRICE_FCST!$B$4:$B$22,0),MATCH(REC_SALES_FCST!AA$4,REC_PRICE_FCST!$B$4:$AF$4,0))</f>
        <v>36</v>
      </c>
      <c r="AB99" s="45">
        <f>+INDEX(REC_PRICE_FCST!$B$4:$AF$22,MATCH(REC_SALES_FCST!$C99,REC_PRICE_FCST!$B$4:$B$22,0),MATCH(REC_SALES_FCST!AB$4,REC_PRICE_FCST!$B$4:$AF$4,0))</f>
        <v>33</v>
      </c>
      <c r="AC99" s="45">
        <f>+INDEX(REC_PRICE_FCST!$B$4:$AF$22,MATCH(REC_SALES_FCST!$C99,REC_PRICE_FCST!$B$4:$B$22,0),MATCH(REC_SALES_FCST!AC$4,REC_PRICE_FCST!$B$4:$AF$4,0))</f>
        <v>33</v>
      </c>
      <c r="AD99" s="45">
        <f>+INDEX(REC_PRICE_FCST!$B$4:$AF$22,MATCH(REC_SALES_FCST!$C99,REC_PRICE_FCST!$B$4:$B$22,0),MATCH(REC_SALES_FCST!AD$4,REC_PRICE_FCST!$B$4:$AF$4,0))</f>
        <v>33</v>
      </c>
      <c r="AE99" s="45">
        <f>+INDEX(REC_PRICE_FCST!$B$4:$AF$22,MATCH(REC_SALES_FCST!$C99,REC_PRICE_FCST!$B$4:$B$22,0),MATCH(REC_SALES_FCST!AE$4,REC_PRICE_FCST!$B$4:$AF$4,0))</f>
        <v>33</v>
      </c>
      <c r="AF99" s="45">
        <f>+INDEX(REC_PRICE_FCST!$B$4:$AF$22,MATCH(REC_SALES_FCST!$C99,REC_PRICE_FCST!$B$4:$B$22,0),MATCH(REC_SALES_FCST!AF$4,REC_PRICE_FCST!$B$4:$AF$4,0))</f>
        <v>33</v>
      </c>
      <c r="AG99" s="45">
        <f>+INDEX(REC_PRICE_FCST!$B$4:$AF$22,MATCH(REC_SALES_FCST!$C99,REC_PRICE_FCST!$B$4:$B$22,0),MATCH(REC_SALES_FCST!AG$4,REC_PRICE_FCST!$B$4:$AF$4,0))</f>
        <v>33</v>
      </c>
      <c r="AH99" s="45">
        <f>+INDEX(REC_PRICE_FCST!$B$4:$AF$22,MATCH(REC_SALES_FCST!$C99,REC_PRICE_FCST!$B$4:$B$22,0),MATCH(REC_SALES_FCST!AH$4,REC_PRICE_FCST!$B$4:$AF$4,0))</f>
        <v>33</v>
      </c>
      <c r="AI99" s="45">
        <f>+INDEX(REC_PRICE_FCST!$B$4:$AF$22,MATCH(REC_SALES_FCST!$C99,REC_PRICE_FCST!$B$4:$B$22,0),MATCH(REC_SALES_FCST!AI$4,REC_PRICE_FCST!$B$4:$AF$4,0))</f>
        <v>33</v>
      </c>
      <c r="AJ99" s="45">
        <f>+INDEX(REC_PRICE_FCST!$B$4:$AF$22,MATCH(REC_SALES_FCST!$C99,REC_PRICE_FCST!$B$4:$B$22,0),MATCH(REC_SALES_FCST!AJ$4,REC_PRICE_FCST!$B$4:$AF$4,0))</f>
        <v>33</v>
      </c>
      <c r="AK99" s="45">
        <f>+INDEX(REC_PRICE_FCST!$B$4:$AF$22,MATCH(REC_SALES_FCST!$C99,REC_PRICE_FCST!$B$4:$B$22,0),MATCH(REC_SALES_FCST!AK$4,REC_PRICE_FCST!$B$4:$AF$4,0))</f>
        <v>33</v>
      </c>
      <c r="AL99" s="45">
        <f>+INDEX(REC_PRICE_FCST!$B$4:$AF$22,MATCH(REC_SALES_FCST!$C99,REC_PRICE_FCST!$B$4:$B$22,0),MATCH(REC_SALES_FCST!AL$4,REC_PRICE_FCST!$B$4:$AF$4,0))</f>
        <v>33</v>
      </c>
      <c r="AM99" s="45">
        <f>+INDEX(REC_PRICE_FCST!$B$4:$AF$22,MATCH(REC_SALES_FCST!$C99,REC_PRICE_FCST!$B$4:$B$22,0),MATCH(REC_SALES_FCST!AM$4,REC_PRICE_FCST!$B$4:$AF$4,0))</f>
        <v>33</v>
      </c>
      <c r="AN99" s="45">
        <f>+INDEX(REC_PRICE_FCST!$B$4:$AF$22,MATCH(REC_SALES_FCST!$C99,REC_PRICE_FCST!$B$4:$B$22,0),MATCH(REC_SALES_FCST!AN$4,REC_PRICE_FCST!$B$4:$AF$4,0))</f>
        <v>30</v>
      </c>
      <c r="AO99" s="45">
        <f>+INDEX(REC_PRICE_FCST!$B$4:$AF$22,MATCH(REC_SALES_FCST!$C99,REC_PRICE_FCST!$B$4:$B$22,0),MATCH(REC_SALES_FCST!AO$4,REC_PRICE_FCST!$B$4:$AF$4,0))</f>
        <v>30</v>
      </c>
      <c r="AP99" s="45">
        <f>+INDEX(REC_PRICE_FCST!$B$4:$AF$22,MATCH(REC_SALES_FCST!$C99,REC_PRICE_FCST!$B$4:$B$22,0),MATCH(REC_SALES_FCST!AP$4,REC_PRICE_FCST!$B$4:$AF$4,0))</f>
        <v>30</v>
      </c>
      <c r="AQ99" s="45">
        <f>+INDEX(REC_PRICE_FCST!$B$4:$AF$22,MATCH(REC_SALES_FCST!$C99,REC_PRICE_FCST!$B$4:$B$22,0),MATCH(REC_SALES_FCST!AQ$4,REC_PRICE_FCST!$B$4:$AF$4,0))</f>
        <v>30</v>
      </c>
      <c r="AR99" s="45">
        <f>+INDEX(REC_PRICE_FCST!$B$4:$AF$22,MATCH(REC_SALES_FCST!$C99,REC_PRICE_FCST!$B$4:$B$22,0),MATCH(REC_SALES_FCST!AR$4,REC_PRICE_FCST!$B$4:$AF$4,0))</f>
        <v>30</v>
      </c>
      <c r="AS99" s="45">
        <f>+INDEX(REC_PRICE_FCST!$B$4:$AF$22,MATCH(REC_SALES_FCST!$C99,REC_PRICE_FCST!$B$4:$B$22,0),MATCH(REC_SALES_FCST!AS$4,REC_PRICE_FCST!$B$4:$AF$4,0))</f>
        <v>30</v>
      </c>
      <c r="AT99" s="45">
        <f>+INDEX(REC_PRICE_FCST!$B$4:$AF$22,MATCH(REC_SALES_FCST!$C99,REC_PRICE_FCST!$B$4:$B$22,0),MATCH(REC_SALES_FCST!AT$4,REC_PRICE_FCST!$B$4:$AF$4,0))</f>
        <v>30</v>
      </c>
      <c r="AU99" s="45">
        <f>+INDEX(REC_PRICE_FCST!$B$4:$AF$22,MATCH(REC_SALES_FCST!$C99,REC_PRICE_FCST!$B$4:$B$22,0),MATCH(REC_SALES_FCST!AU$4,REC_PRICE_FCST!$B$4:$AF$4,0))</f>
        <v>30</v>
      </c>
      <c r="AV99" s="45">
        <f>+INDEX(REC_PRICE_FCST!$B$4:$AF$22,MATCH(REC_SALES_FCST!$C99,REC_PRICE_FCST!$B$4:$B$22,0),MATCH(REC_SALES_FCST!AV$4,REC_PRICE_FCST!$B$4:$AF$4,0))</f>
        <v>30</v>
      </c>
      <c r="AW99" s="45">
        <f>+INDEX(REC_PRICE_FCST!$B$4:$AF$22,MATCH(REC_SALES_FCST!$C99,REC_PRICE_FCST!$B$4:$B$22,0),MATCH(REC_SALES_FCST!AW$4,REC_PRICE_FCST!$B$4:$AF$4,0))</f>
        <v>30</v>
      </c>
      <c r="AX99" s="45">
        <f>+INDEX(REC_PRICE_FCST!$B$4:$AF$22,MATCH(REC_SALES_FCST!$C99,REC_PRICE_FCST!$B$4:$B$22,0),MATCH(REC_SALES_FCST!AX$4,REC_PRICE_FCST!$B$4:$AF$4,0))</f>
        <v>30</v>
      </c>
      <c r="AY99" s="45">
        <f>+INDEX(REC_PRICE_FCST!$B$4:$AF$22,MATCH(REC_SALES_FCST!$C99,REC_PRICE_FCST!$B$4:$B$22,0),MATCH(REC_SALES_FCST!AY$4,REC_PRICE_FCST!$B$4:$AF$4,0))</f>
        <v>30</v>
      </c>
      <c r="AZ99" s="45">
        <f>+INDEX(REC_PRICE_FCST!$B$4:$AF$22,MATCH(REC_SALES_FCST!$C99,REC_PRICE_FCST!$B$4:$B$22,0),MATCH(REC_SALES_FCST!AZ$4,REC_PRICE_FCST!$B$4:$AF$4,0))</f>
        <v>30</v>
      </c>
      <c r="BA99" s="45">
        <f>+INDEX(REC_PRICE_FCST!$B$4:$AF$22,MATCH(REC_SALES_FCST!$C99,REC_PRICE_FCST!$B$4:$B$22,0),MATCH(REC_SALES_FCST!BA$4,REC_PRICE_FCST!$B$4:$AF$4,0))</f>
        <v>30</v>
      </c>
      <c r="BB99" s="45">
        <f>+INDEX(REC_PRICE_FCST!$B$4:$AF$22,MATCH(REC_SALES_FCST!$C99,REC_PRICE_FCST!$B$4:$B$22,0),MATCH(REC_SALES_FCST!BB$4,REC_PRICE_FCST!$B$4:$AF$4,0))</f>
        <v>30</v>
      </c>
      <c r="BC99" s="45">
        <f>+INDEX(REC_PRICE_FCST!$B$4:$AF$22,MATCH(REC_SALES_FCST!$C99,REC_PRICE_FCST!$B$4:$B$22,0),MATCH(REC_SALES_FCST!BC$4,REC_PRICE_FCST!$B$4:$AF$4,0))</f>
        <v>30</v>
      </c>
      <c r="BD99" s="45">
        <f>+INDEX(REC_PRICE_FCST!$B$4:$AF$22,MATCH(REC_SALES_FCST!$C99,REC_PRICE_FCST!$B$4:$B$22,0),MATCH(REC_SALES_FCST!BD$4,REC_PRICE_FCST!$B$4:$AF$4,0))</f>
        <v>30</v>
      </c>
      <c r="BE99" s="45">
        <f>+INDEX(REC_PRICE_FCST!$B$4:$AF$22,MATCH(REC_SALES_FCST!$C99,REC_PRICE_FCST!$B$4:$B$22,0),MATCH(REC_SALES_FCST!BE$4,REC_PRICE_FCST!$B$4:$AF$4,0))</f>
        <v>30</v>
      </c>
      <c r="BF99" s="45">
        <f>+INDEX(REC_PRICE_FCST!$B$4:$AF$22,MATCH(REC_SALES_FCST!$C99,REC_PRICE_FCST!$B$4:$B$22,0),MATCH(REC_SALES_FCST!BF$4,REC_PRICE_FCST!$B$4:$AF$4,0))</f>
        <v>30</v>
      </c>
      <c r="BG99" s="45">
        <f>+INDEX(REC_PRICE_FCST!$B$4:$AF$22,MATCH(REC_SALES_FCST!$C99,REC_PRICE_FCST!$B$4:$B$22,0),MATCH(REC_SALES_FCST!BG$4,REC_PRICE_FCST!$B$4:$AF$4,0))</f>
        <v>30</v>
      </c>
      <c r="BH99" s="45">
        <f>+INDEX(REC_PRICE_FCST!$B$4:$AF$22,MATCH(REC_SALES_FCST!$C99,REC_PRICE_FCST!$B$4:$B$22,0),MATCH(REC_SALES_FCST!BH$4,REC_PRICE_FCST!$B$4:$AF$4,0))</f>
        <v>30</v>
      </c>
      <c r="BI99" s="45">
        <f>+INDEX(REC_PRICE_FCST!$B$4:$AF$22,MATCH(REC_SALES_FCST!$C99,REC_PRICE_FCST!$B$4:$B$22,0),MATCH(REC_SALES_FCST!BI$4,REC_PRICE_FCST!$B$4:$AF$4,0))</f>
        <v>30</v>
      </c>
      <c r="BJ99" s="45">
        <f>+INDEX(REC_PRICE_FCST!$B$4:$AF$22,MATCH(REC_SALES_FCST!$C99,REC_PRICE_FCST!$B$4:$B$22,0),MATCH(REC_SALES_FCST!BJ$4,REC_PRICE_FCST!$B$4:$AF$4,0))</f>
        <v>30</v>
      </c>
      <c r="BK99" s="45">
        <f>+INDEX(REC_PRICE_FCST!$B$4:$AF$22,MATCH(REC_SALES_FCST!$C99,REC_PRICE_FCST!$B$4:$B$22,0),MATCH(REC_SALES_FCST!BK$4,REC_PRICE_FCST!$B$4:$AF$4,0))</f>
        <v>30</v>
      </c>
      <c r="BL99" s="45">
        <f>+INDEX(REC_PRICE_FCST!$B$4:$AF$22,MATCH(REC_SALES_FCST!$C99,REC_PRICE_FCST!$B$4:$B$22,0),MATCH(REC_SALES_FCST!BL$4,REC_PRICE_FCST!$B$4:$AF$4,0))</f>
        <v>30.900000000000002</v>
      </c>
      <c r="BM99" s="45">
        <f>+INDEX(REC_PRICE_FCST!$B$4:$AF$22,MATCH(REC_SALES_FCST!$C99,REC_PRICE_FCST!$B$4:$B$22,0),MATCH(REC_SALES_FCST!BM$4,REC_PRICE_FCST!$B$4:$AF$4,0))</f>
        <v>30.900000000000002</v>
      </c>
      <c r="BN99" s="45">
        <f>+INDEX(REC_PRICE_FCST!$B$4:$AF$22,MATCH(REC_SALES_FCST!$C99,REC_PRICE_FCST!$B$4:$B$22,0),MATCH(REC_SALES_FCST!BN$4,REC_PRICE_FCST!$B$4:$AF$4,0))</f>
        <v>30.900000000000002</v>
      </c>
      <c r="BO99" s="45">
        <f>+INDEX(REC_PRICE_FCST!$B$4:$AF$22,MATCH(REC_SALES_FCST!$C99,REC_PRICE_FCST!$B$4:$B$22,0),MATCH(REC_SALES_FCST!BO$4,REC_PRICE_FCST!$B$4:$AF$4,0))</f>
        <v>30.900000000000002</v>
      </c>
      <c r="BP99" s="45">
        <f>+INDEX(REC_PRICE_FCST!$B$4:$AF$22,MATCH(REC_SALES_FCST!$C99,REC_PRICE_FCST!$B$4:$B$22,0),MATCH(REC_SALES_FCST!BP$4,REC_PRICE_FCST!$B$4:$AF$4,0))</f>
        <v>30.900000000000002</v>
      </c>
      <c r="BQ99" s="45">
        <f>+INDEX(REC_PRICE_FCST!$B$4:$AF$22,MATCH(REC_SALES_FCST!$C99,REC_PRICE_FCST!$B$4:$B$22,0),MATCH(REC_SALES_FCST!BQ$4,REC_PRICE_FCST!$B$4:$AF$4,0))</f>
        <v>30.900000000000002</v>
      </c>
      <c r="BR99" s="45">
        <f>+INDEX(REC_PRICE_FCST!$B$4:$AF$22,MATCH(REC_SALES_FCST!$C99,REC_PRICE_FCST!$B$4:$B$22,0),MATCH(REC_SALES_FCST!BR$4,REC_PRICE_FCST!$B$4:$AF$4,0))</f>
        <v>30.900000000000002</v>
      </c>
      <c r="BS99" s="45">
        <f>+INDEX(REC_PRICE_FCST!$B$4:$AF$22,MATCH(REC_SALES_FCST!$C99,REC_PRICE_FCST!$B$4:$B$22,0),MATCH(REC_SALES_FCST!BS$4,REC_PRICE_FCST!$B$4:$AF$4,0))</f>
        <v>30.900000000000002</v>
      </c>
      <c r="BT99" s="45">
        <f>+INDEX(REC_PRICE_FCST!$B$4:$AF$22,MATCH(REC_SALES_FCST!$C99,REC_PRICE_FCST!$B$4:$B$22,0),MATCH(REC_SALES_FCST!BT$4,REC_PRICE_FCST!$B$4:$AF$4,0))</f>
        <v>30.900000000000002</v>
      </c>
      <c r="BU99" s="45">
        <f>+INDEX(REC_PRICE_FCST!$B$4:$AF$22,MATCH(REC_SALES_FCST!$C99,REC_PRICE_FCST!$B$4:$B$22,0),MATCH(REC_SALES_FCST!BU$4,REC_PRICE_FCST!$B$4:$AF$4,0))</f>
        <v>30.900000000000002</v>
      </c>
      <c r="BV99" s="45">
        <f>+INDEX(REC_PRICE_FCST!$B$4:$AF$22,MATCH(REC_SALES_FCST!$C99,REC_PRICE_FCST!$B$4:$B$22,0),MATCH(REC_SALES_FCST!BV$4,REC_PRICE_FCST!$B$4:$AF$4,0))</f>
        <v>30.900000000000002</v>
      </c>
      <c r="BW99" s="45">
        <f>+INDEX(REC_PRICE_FCST!$B$4:$AF$22,MATCH(REC_SALES_FCST!$C99,REC_PRICE_FCST!$B$4:$B$22,0),MATCH(REC_SALES_FCST!BW$4,REC_PRICE_FCST!$B$4:$AF$4,0))</f>
        <v>30.900000000000002</v>
      </c>
      <c r="BX99" s="45">
        <f>+INDEX(REC_PRICE_FCST!$B$4:$AF$22,MATCH(REC_SALES_FCST!$C99,REC_PRICE_FCST!$B$4:$B$22,0),MATCH(REC_SALES_FCST!BX$4,REC_PRICE_FCST!$B$4:$AF$4,0))</f>
        <v>31.827000000000002</v>
      </c>
      <c r="BY99" s="45">
        <f>+INDEX(REC_PRICE_FCST!$B$4:$AF$22,MATCH(REC_SALES_FCST!$C99,REC_PRICE_FCST!$B$4:$B$22,0),MATCH(REC_SALES_FCST!BY$4,REC_PRICE_FCST!$B$4:$AF$4,0))</f>
        <v>31.827000000000002</v>
      </c>
      <c r="BZ99" s="45">
        <f>+INDEX(REC_PRICE_FCST!$B$4:$AF$22,MATCH(REC_SALES_FCST!$C99,REC_PRICE_FCST!$B$4:$B$22,0),MATCH(REC_SALES_FCST!BZ$4,REC_PRICE_FCST!$B$4:$AF$4,0))</f>
        <v>31.827000000000002</v>
      </c>
      <c r="CA99" s="45">
        <f>+INDEX(REC_PRICE_FCST!$B$4:$AF$22,MATCH(REC_SALES_FCST!$C99,REC_PRICE_FCST!$B$4:$B$22,0),MATCH(REC_SALES_FCST!CA$4,REC_PRICE_FCST!$B$4:$AF$4,0))</f>
        <v>31.827000000000002</v>
      </c>
      <c r="CB99" s="45">
        <f>+INDEX(REC_PRICE_FCST!$B$4:$AF$22,MATCH(REC_SALES_FCST!$C99,REC_PRICE_FCST!$B$4:$B$22,0),MATCH(REC_SALES_FCST!CB$4,REC_PRICE_FCST!$B$4:$AF$4,0))</f>
        <v>31.827000000000002</v>
      </c>
      <c r="CC99" s="45">
        <f>+INDEX(REC_PRICE_FCST!$B$4:$AF$22,MATCH(REC_SALES_FCST!$C99,REC_PRICE_FCST!$B$4:$B$22,0),MATCH(REC_SALES_FCST!CC$4,REC_PRICE_FCST!$B$4:$AF$4,0))</f>
        <v>31.827000000000002</v>
      </c>
      <c r="CD99" s="45">
        <f>+INDEX(REC_PRICE_FCST!$B$4:$AF$22,MATCH(REC_SALES_FCST!$C99,REC_PRICE_FCST!$B$4:$B$22,0),MATCH(REC_SALES_FCST!CD$4,REC_PRICE_FCST!$B$4:$AF$4,0))</f>
        <v>31.827000000000002</v>
      </c>
      <c r="CE99" s="45">
        <f>+INDEX(REC_PRICE_FCST!$B$4:$AF$22,MATCH(REC_SALES_FCST!$C99,REC_PRICE_FCST!$B$4:$B$22,0),MATCH(REC_SALES_FCST!CE$4,REC_PRICE_FCST!$B$4:$AF$4,0))</f>
        <v>31.827000000000002</v>
      </c>
      <c r="CF99" s="45">
        <f>+INDEX(REC_PRICE_FCST!$B$4:$AF$22,MATCH(REC_SALES_FCST!$C99,REC_PRICE_FCST!$B$4:$B$22,0),MATCH(REC_SALES_FCST!CF$4,REC_PRICE_FCST!$B$4:$AF$4,0))</f>
        <v>31.827000000000002</v>
      </c>
      <c r="CG99" s="45">
        <f>+INDEX(REC_PRICE_FCST!$B$4:$AF$22,MATCH(REC_SALES_FCST!$C99,REC_PRICE_FCST!$B$4:$B$22,0),MATCH(REC_SALES_FCST!CG$4,REC_PRICE_FCST!$B$4:$AF$4,0))</f>
        <v>31.827000000000002</v>
      </c>
      <c r="CH99" s="45">
        <f>+INDEX(REC_PRICE_FCST!$B$4:$AF$22,MATCH(REC_SALES_FCST!$C99,REC_PRICE_FCST!$B$4:$B$22,0),MATCH(REC_SALES_FCST!CH$4,REC_PRICE_FCST!$B$4:$AF$4,0))</f>
        <v>31.827000000000002</v>
      </c>
      <c r="CI99" s="45">
        <f>+INDEX(REC_PRICE_FCST!$B$4:$AF$22,MATCH(REC_SALES_FCST!$C99,REC_PRICE_FCST!$B$4:$B$22,0),MATCH(REC_SALES_FCST!CI$4,REC_PRICE_FCST!$B$4:$AF$4,0))</f>
        <v>31.827000000000002</v>
      </c>
      <c r="CJ99" s="45">
        <f>+INDEX(REC_PRICE_FCST!$B$4:$AF$22,MATCH(REC_SALES_FCST!$C99,REC_PRICE_FCST!$B$4:$B$22,0),MATCH(REC_SALES_FCST!CJ$4,REC_PRICE_FCST!$B$4:$AF$4,0))</f>
        <v>32.78181</v>
      </c>
      <c r="CK99" s="45">
        <f>+INDEX(REC_PRICE_FCST!$B$4:$AF$22,MATCH(REC_SALES_FCST!$C99,REC_PRICE_FCST!$B$4:$B$22,0),MATCH(REC_SALES_FCST!CK$4,REC_PRICE_FCST!$B$4:$AF$4,0))</f>
        <v>32.78181</v>
      </c>
      <c r="CL99" s="45">
        <f>+INDEX(REC_PRICE_FCST!$B$4:$AF$22,MATCH(REC_SALES_FCST!$C99,REC_PRICE_FCST!$B$4:$B$22,0),MATCH(REC_SALES_FCST!CL$4,REC_PRICE_FCST!$B$4:$AF$4,0))</f>
        <v>32.78181</v>
      </c>
      <c r="CM99" s="45">
        <f>+INDEX(REC_PRICE_FCST!$B$4:$AF$22,MATCH(REC_SALES_FCST!$C99,REC_PRICE_FCST!$B$4:$B$22,0),MATCH(REC_SALES_FCST!CM$4,REC_PRICE_FCST!$B$4:$AF$4,0))</f>
        <v>32.78181</v>
      </c>
      <c r="CN99" s="45">
        <f>+INDEX(REC_PRICE_FCST!$B$4:$AF$22,MATCH(REC_SALES_FCST!$C99,REC_PRICE_FCST!$B$4:$B$22,0),MATCH(REC_SALES_FCST!CN$4,REC_PRICE_FCST!$B$4:$AF$4,0))</f>
        <v>32.78181</v>
      </c>
      <c r="CO99" s="45">
        <f>+INDEX(REC_PRICE_FCST!$B$4:$AF$22,MATCH(REC_SALES_FCST!$C99,REC_PRICE_FCST!$B$4:$B$22,0),MATCH(REC_SALES_FCST!CO$4,REC_PRICE_FCST!$B$4:$AF$4,0))</f>
        <v>32.78181</v>
      </c>
      <c r="CP99" s="45">
        <f>+INDEX(REC_PRICE_FCST!$B$4:$AF$22,MATCH(REC_SALES_FCST!$C99,REC_PRICE_FCST!$B$4:$B$22,0),MATCH(REC_SALES_FCST!CP$4,REC_PRICE_FCST!$B$4:$AF$4,0))</f>
        <v>32.78181</v>
      </c>
      <c r="CQ99" s="45">
        <f>+INDEX(REC_PRICE_FCST!$B$4:$AF$22,MATCH(REC_SALES_FCST!$C99,REC_PRICE_FCST!$B$4:$B$22,0),MATCH(REC_SALES_FCST!CQ$4,REC_PRICE_FCST!$B$4:$AF$4,0))</f>
        <v>32.78181</v>
      </c>
      <c r="CR99" s="45">
        <f>+INDEX(REC_PRICE_FCST!$B$4:$AF$22,MATCH(REC_SALES_FCST!$C99,REC_PRICE_FCST!$B$4:$B$22,0),MATCH(REC_SALES_FCST!CR$4,REC_PRICE_FCST!$B$4:$AF$4,0))</f>
        <v>32.78181</v>
      </c>
      <c r="CS99" s="45">
        <f>+INDEX(REC_PRICE_FCST!$B$4:$AF$22,MATCH(REC_SALES_FCST!$C99,REC_PRICE_FCST!$B$4:$B$22,0),MATCH(REC_SALES_FCST!CS$4,REC_PRICE_FCST!$B$4:$AF$4,0))</f>
        <v>32.78181</v>
      </c>
      <c r="CT99" s="45">
        <f>+INDEX(REC_PRICE_FCST!$B$4:$AF$22,MATCH(REC_SALES_FCST!$C99,REC_PRICE_FCST!$B$4:$B$22,0),MATCH(REC_SALES_FCST!CT$4,REC_PRICE_FCST!$B$4:$AF$4,0))</f>
        <v>32.78181</v>
      </c>
      <c r="CU99" s="45">
        <f>+INDEX(REC_PRICE_FCST!$B$4:$AF$22,MATCH(REC_SALES_FCST!$C99,REC_PRICE_FCST!$B$4:$B$22,0),MATCH(REC_SALES_FCST!CU$4,REC_PRICE_FCST!$B$4:$AF$4,0))</f>
        <v>32.78181</v>
      </c>
      <c r="CV99" s="45">
        <f>+INDEX(REC_PRICE_FCST!$B$4:$AF$22,MATCH(REC_SALES_FCST!$C99,REC_PRICE_FCST!$B$4:$B$22,0),MATCH(REC_SALES_FCST!CV$4,REC_PRICE_FCST!$B$4:$AF$4,0))</f>
        <v>33.765264299999998</v>
      </c>
      <c r="CW99" s="45">
        <f>+INDEX(REC_PRICE_FCST!$B$4:$AF$22,MATCH(REC_SALES_FCST!$C99,REC_PRICE_FCST!$B$4:$B$22,0),MATCH(REC_SALES_FCST!CW$4,REC_PRICE_FCST!$B$4:$AF$4,0))</f>
        <v>33.765264299999998</v>
      </c>
      <c r="CX99" s="45">
        <f>+INDEX(REC_PRICE_FCST!$B$4:$AF$22,MATCH(REC_SALES_FCST!$C99,REC_PRICE_FCST!$B$4:$B$22,0),MATCH(REC_SALES_FCST!CX$4,REC_PRICE_FCST!$B$4:$AF$4,0))</f>
        <v>33.765264299999998</v>
      </c>
      <c r="CY99" s="45">
        <f>+INDEX(REC_PRICE_FCST!$B$4:$AF$22,MATCH(REC_SALES_FCST!$C99,REC_PRICE_FCST!$B$4:$B$22,0),MATCH(REC_SALES_FCST!CY$4,REC_PRICE_FCST!$B$4:$AF$4,0))</f>
        <v>33.765264299999998</v>
      </c>
      <c r="CZ99" s="45">
        <f>+INDEX(REC_PRICE_FCST!$B$4:$AF$22,MATCH(REC_SALES_FCST!$C99,REC_PRICE_FCST!$B$4:$B$22,0),MATCH(REC_SALES_FCST!CZ$4,REC_PRICE_FCST!$B$4:$AF$4,0))</f>
        <v>33.765264299999998</v>
      </c>
      <c r="DA99" s="45">
        <f>+INDEX(REC_PRICE_FCST!$B$4:$AF$22,MATCH(REC_SALES_FCST!$C99,REC_PRICE_FCST!$B$4:$B$22,0),MATCH(REC_SALES_FCST!DA$4,REC_PRICE_FCST!$B$4:$AF$4,0))</f>
        <v>33.765264299999998</v>
      </c>
      <c r="DB99" s="45">
        <f>+INDEX(REC_PRICE_FCST!$B$4:$AF$22,MATCH(REC_SALES_FCST!$C99,REC_PRICE_FCST!$B$4:$B$22,0),MATCH(REC_SALES_FCST!DB$4,REC_PRICE_FCST!$B$4:$AF$4,0))</f>
        <v>33.765264299999998</v>
      </c>
      <c r="DC99" s="45">
        <f>+INDEX(REC_PRICE_FCST!$B$4:$AF$22,MATCH(REC_SALES_FCST!$C99,REC_PRICE_FCST!$B$4:$B$22,0),MATCH(REC_SALES_FCST!DC$4,REC_PRICE_FCST!$B$4:$AF$4,0))</f>
        <v>33.765264299999998</v>
      </c>
      <c r="DD99" s="45">
        <f>+INDEX(REC_PRICE_FCST!$B$4:$AF$22,MATCH(REC_SALES_FCST!$C99,REC_PRICE_FCST!$B$4:$B$22,0),MATCH(REC_SALES_FCST!DD$4,REC_PRICE_FCST!$B$4:$AF$4,0))</f>
        <v>33.765264299999998</v>
      </c>
      <c r="DE99" s="45">
        <f>+INDEX(REC_PRICE_FCST!$B$4:$AF$22,MATCH(REC_SALES_FCST!$C99,REC_PRICE_FCST!$B$4:$B$22,0),MATCH(REC_SALES_FCST!DE$4,REC_PRICE_FCST!$B$4:$AF$4,0))</f>
        <v>33.765264299999998</v>
      </c>
      <c r="DF99" s="45">
        <f>+INDEX(REC_PRICE_FCST!$B$4:$AF$22,MATCH(REC_SALES_FCST!$C99,REC_PRICE_FCST!$B$4:$B$22,0),MATCH(REC_SALES_FCST!DF$4,REC_PRICE_FCST!$B$4:$AF$4,0))</f>
        <v>33.765264299999998</v>
      </c>
      <c r="DG99" s="45">
        <f>+INDEX(REC_PRICE_FCST!$B$4:$AF$22,MATCH(REC_SALES_FCST!$C99,REC_PRICE_FCST!$B$4:$B$22,0),MATCH(REC_SALES_FCST!DG$4,REC_PRICE_FCST!$B$4:$AF$4,0))</f>
        <v>33.765264299999998</v>
      </c>
      <c r="DH99" s="45">
        <f>+INDEX(REC_PRICE_FCST!$B$4:$AF$22,MATCH(REC_SALES_FCST!$C99,REC_PRICE_FCST!$B$4:$B$22,0),MATCH(REC_SALES_FCST!DH$4,REC_PRICE_FCST!$B$4:$AF$4,0))</f>
        <v>34.778222229000001</v>
      </c>
      <c r="DI99" s="45">
        <f>+INDEX(REC_PRICE_FCST!$B$4:$AF$22,MATCH(REC_SALES_FCST!$C99,REC_PRICE_FCST!$B$4:$B$22,0),MATCH(REC_SALES_FCST!DI$4,REC_PRICE_FCST!$B$4:$AF$4,0))</f>
        <v>34.778222229000001</v>
      </c>
      <c r="DJ99" s="45">
        <f>+INDEX(REC_PRICE_FCST!$B$4:$AF$22,MATCH(REC_SALES_FCST!$C99,REC_PRICE_FCST!$B$4:$B$22,0),MATCH(REC_SALES_FCST!DJ$4,REC_PRICE_FCST!$B$4:$AF$4,0))</f>
        <v>34.778222229000001</v>
      </c>
      <c r="DK99" s="45">
        <f>+INDEX(REC_PRICE_FCST!$B$4:$AF$22,MATCH(REC_SALES_FCST!$C99,REC_PRICE_FCST!$B$4:$B$22,0),MATCH(REC_SALES_FCST!DK$4,REC_PRICE_FCST!$B$4:$AF$4,0))</f>
        <v>34.778222229000001</v>
      </c>
      <c r="DL99" s="45">
        <f>+INDEX(REC_PRICE_FCST!$B$4:$AF$22,MATCH(REC_SALES_FCST!$C99,REC_PRICE_FCST!$B$4:$B$22,0),MATCH(REC_SALES_FCST!DL$4,REC_PRICE_FCST!$B$4:$AF$4,0))</f>
        <v>34.778222229000001</v>
      </c>
      <c r="DM99" s="45">
        <f>+INDEX(REC_PRICE_FCST!$B$4:$AF$22,MATCH(REC_SALES_FCST!$C99,REC_PRICE_FCST!$B$4:$B$22,0),MATCH(REC_SALES_FCST!DM$4,REC_PRICE_FCST!$B$4:$AF$4,0))</f>
        <v>34.778222229000001</v>
      </c>
      <c r="DN99" s="45">
        <f>+INDEX(REC_PRICE_FCST!$B$4:$AF$22,MATCH(REC_SALES_FCST!$C99,REC_PRICE_FCST!$B$4:$B$22,0),MATCH(REC_SALES_FCST!DN$4,REC_PRICE_FCST!$B$4:$AF$4,0))</f>
        <v>34.778222229000001</v>
      </c>
      <c r="DO99" s="45">
        <f>+INDEX(REC_PRICE_FCST!$B$4:$AF$22,MATCH(REC_SALES_FCST!$C99,REC_PRICE_FCST!$B$4:$B$22,0),MATCH(REC_SALES_FCST!DO$4,REC_PRICE_FCST!$B$4:$AF$4,0))</f>
        <v>34.778222229000001</v>
      </c>
      <c r="DP99" s="45">
        <f>+INDEX(REC_PRICE_FCST!$B$4:$AF$22,MATCH(REC_SALES_FCST!$C99,REC_PRICE_FCST!$B$4:$B$22,0),MATCH(REC_SALES_FCST!DP$4,REC_PRICE_FCST!$B$4:$AF$4,0))</f>
        <v>34.778222229000001</v>
      </c>
      <c r="DQ99" s="45">
        <f>+INDEX(REC_PRICE_FCST!$B$4:$AF$22,MATCH(REC_SALES_FCST!$C99,REC_PRICE_FCST!$B$4:$B$22,0),MATCH(REC_SALES_FCST!DQ$4,REC_PRICE_FCST!$B$4:$AF$4,0))</f>
        <v>34.778222229000001</v>
      </c>
      <c r="DR99" s="45">
        <f>+INDEX(REC_PRICE_FCST!$B$4:$AF$22,MATCH(REC_SALES_FCST!$C99,REC_PRICE_FCST!$B$4:$B$22,0),MATCH(REC_SALES_FCST!DR$4,REC_PRICE_FCST!$B$4:$AF$4,0))</f>
        <v>34.778222229000001</v>
      </c>
      <c r="DS99" s="45">
        <f>+INDEX(REC_PRICE_FCST!$B$4:$AF$22,MATCH(REC_SALES_FCST!$C99,REC_PRICE_FCST!$B$4:$B$22,0),MATCH(REC_SALES_FCST!DS$4,REC_PRICE_FCST!$B$4:$AF$4,0))</f>
        <v>34.778222229000001</v>
      </c>
      <c r="DT99" s="45">
        <f>+INDEX(REC_PRICE_FCST!$B$4:$AF$22,MATCH(REC_SALES_FCST!$C99,REC_PRICE_FCST!$B$4:$B$22,0),MATCH(REC_SALES_FCST!DT$4,REC_PRICE_FCST!$B$4:$AF$4,0))</f>
        <v>35.821568895870001</v>
      </c>
      <c r="DU99" s="45">
        <f>+INDEX(REC_PRICE_FCST!$B$4:$AF$22,MATCH(REC_SALES_FCST!$C99,REC_PRICE_FCST!$B$4:$B$22,0),MATCH(REC_SALES_FCST!DU$4,REC_PRICE_FCST!$B$4:$AF$4,0))</f>
        <v>35.821568895870001</v>
      </c>
      <c r="DV99" s="45">
        <f>+INDEX(REC_PRICE_FCST!$B$4:$AF$22,MATCH(REC_SALES_FCST!$C99,REC_PRICE_FCST!$B$4:$B$22,0),MATCH(REC_SALES_FCST!DV$4,REC_PRICE_FCST!$B$4:$AF$4,0))</f>
        <v>35.821568895870001</v>
      </c>
      <c r="DW99" s="45">
        <f>+INDEX(REC_PRICE_FCST!$B$4:$AF$22,MATCH(REC_SALES_FCST!$C99,REC_PRICE_FCST!$B$4:$B$22,0),MATCH(REC_SALES_FCST!DW$4,REC_PRICE_FCST!$B$4:$AF$4,0))</f>
        <v>35.821568895870001</v>
      </c>
      <c r="DX99" s="45">
        <f>+INDEX(REC_PRICE_FCST!$B$4:$AF$22,MATCH(REC_SALES_FCST!$C99,REC_PRICE_FCST!$B$4:$B$22,0),MATCH(REC_SALES_FCST!DX$4,REC_PRICE_FCST!$B$4:$AF$4,0))</f>
        <v>35.821568895870001</v>
      </c>
      <c r="DY99" s="45">
        <f>+INDEX(REC_PRICE_FCST!$B$4:$AF$22,MATCH(REC_SALES_FCST!$C99,REC_PRICE_FCST!$B$4:$B$22,0),MATCH(REC_SALES_FCST!DY$4,REC_PRICE_FCST!$B$4:$AF$4,0))</f>
        <v>35.821568895870001</v>
      </c>
      <c r="DZ99" s="45">
        <f>+INDEX(REC_PRICE_FCST!$B$4:$AF$22,MATCH(REC_SALES_FCST!$C99,REC_PRICE_FCST!$B$4:$B$22,0),MATCH(REC_SALES_FCST!DZ$4,REC_PRICE_FCST!$B$4:$AF$4,0))</f>
        <v>35.821568895870001</v>
      </c>
      <c r="EA99" s="45">
        <f>+INDEX(REC_PRICE_FCST!$B$4:$AF$22,MATCH(REC_SALES_FCST!$C99,REC_PRICE_FCST!$B$4:$B$22,0),MATCH(REC_SALES_FCST!EA$4,REC_PRICE_FCST!$B$4:$AF$4,0))</f>
        <v>35.821568895870001</v>
      </c>
      <c r="EB99" s="45">
        <f>+INDEX(REC_PRICE_FCST!$B$4:$AF$22,MATCH(REC_SALES_FCST!$C99,REC_PRICE_FCST!$B$4:$B$22,0),MATCH(REC_SALES_FCST!EB$4,REC_PRICE_FCST!$B$4:$AF$4,0))</f>
        <v>35.821568895870001</v>
      </c>
      <c r="EC99" s="45">
        <f>+INDEX(REC_PRICE_FCST!$B$4:$AF$22,MATCH(REC_SALES_FCST!$C99,REC_PRICE_FCST!$B$4:$B$22,0),MATCH(REC_SALES_FCST!EC$4,REC_PRICE_FCST!$B$4:$AF$4,0))</f>
        <v>35.821568895870001</v>
      </c>
      <c r="ED99" s="45">
        <f>+INDEX(REC_PRICE_FCST!$B$4:$AF$22,MATCH(REC_SALES_FCST!$C99,REC_PRICE_FCST!$B$4:$B$22,0),MATCH(REC_SALES_FCST!ED$4,REC_PRICE_FCST!$B$4:$AF$4,0))</f>
        <v>35.821568895870001</v>
      </c>
      <c r="EE99" s="45">
        <f>+INDEX(REC_PRICE_FCST!$B$4:$AF$22,MATCH(REC_SALES_FCST!$C99,REC_PRICE_FCST!$B$4:$B$22,0),MATCH(REC_SALES_FCST!EE$4,REC_PRICE_FCST!$B$4:$AF$4,0))</f>
        <v>35.821568895870001</v>
      </c>
      <c r="EF99" s="45">
        <f>+INDEX(REC_PRICE_FCST!$B$4:$AF$22,MATCH(REC_SALES_FCST!$C99,REC_PRICE_FCST!$B$4:$B$22,0),MATCH(REC_SALES_FCST!EF$4,REC_PRICE_FCST!$B$4:$AF$4,0))</f>
        <v>36.896215962746105</v>
      </c>
      <c r="EG99" s="45">
        <f>+INDEX(REC_PRICE_FCST!$B$4:$AF$22,MATCH(REC_SALES_FCST!$C99,REC_PRICE_FCST!$B$4:$B$22,0),MATCH(REC_SALES_FCST!EG$4,REC_PRICE_FCST!$B$4:$AF$4,0))</f>
        <v>36.896215962746105</v>
      </c>
      <c r="EH99" s="45">
        <f>+INDEX(REC_PRICE_FCST!$B$4:$AF$22,MATCH(REC_SALES_FCST!$C99,REC_PRICE_FCST!$B$4:$B$22,0),MATCH(REC_SALES_FCST!EH$4,REC_PRICE_FCST!$B$4:$AF$4,0))</f>
        <v>36.896215962746105</v>
      </c>
      <c r="EI99" s="45">
        <f>+INDEX(REC_PRICE_FCST!$B$4:$AF$22,MATCH(REC_SALES_FCST!$C99,REC_PRICE_FCST!$B$4:$B$22,0),MATCH(REC_SALES_FCST!EI$4,REC_PRICE_FCST!$B$4:$AF$4,0))</f>
        <v>36.896215962746105</v>
      </c>
      <c r="EJ99" s="45">
        <f>+INDEX(REC_PRICE_FCST!$B$4:$AF$22,MATCH(REC_SALES_FCST!$C99,REC_PRICE_FCST!$B$4:$B$22,0),MATCH(REC_SALES_FCST!EJ$4,REC_PRICE_FCST!$B$4:$AF$4,0))</f>
        <v>36.896215962746105</v>
      </c>
      <c r="EK99" s="45">
        <f>+INDEX(REC_PRICE_FCST!$B$4:$AF$22,MATCH(REC_SALES_FCST!$C99,REC_PRICE_FCST!$B$4:$B$22,0),MATCH(REC_SALES_FCST!EK$4,REC_PRICE_FCST!$B$4:$AF$4,0))</f>
        <v>36.896215962746105</v>
      </c>
      <c r="EL99" s="45">
        <f>+INDEX(REC_PRICE_FCST!$B$4:$AF$22,MATCH(REC_SALES_FCST!$C99,REC_PRICE_FCST!$B$4:$B$22,0),MATCH(REC_SALES_FCST!EL$4,REC_PRICE_FCST!$B$4:$AF$4,0))</f>
        <v>36.896215962746105</v>
      </c>
      <c r="EM99" s="45">
        <f>+INDEX(REC_PRICE_FCST!$B$4:$AF$22,MATCH(REC_SALES_FCST!$C99,REC_PRICE_FCST!$B$4:$B$22,0),MATCH(REC_SALES_FCST!EM$4,REC_PRICE_FCST!$B$4:$AF$4,0))</f>
        <v>36.896215962746105</v>
      </c>
      <c r="EN99" s="45">
        <f>+INDEX(REC_PRICE_FCST!$B$4:$AF$22,MATCH(REC_SALES_FCST!$C99,REC_PRICE_FCST!$B$4:$B$22,0),MATCH(REC_SALES_FCST!EN$4,REC_PRICE_FCST!$B$4:$AF$4,0))</f>
        <v>36.896215962746105</v>
      </c>
      <c r="EO99" s="45">
        <f>+INDEX(REC_PRICE_FCST!$B$4:$AF$22,MATCH(REC_SALES_FCST!$C99,REC_PRICE_FCST!$B$4:$B$22,0),MATCH(REC_SALES_FCST!EO$4,REC_PRICE_FCST!$B$4:$AF$4,0))</f>
        <v>36.896215962746105</v>
      </c>
      <c r="EP99" s="45">
        <f>+INDEX(REC_PRICE_FCST!$B$4:$AF$22,MATCH(REC_SALES_FCST!$C99,REC_PRICE_FCST!$B$4:$B$22,0),MATCH(REC_SALES_FCST!EP$4,REC_PRICE_FCST!$B$4:$AF$4,0))</f>
        <v>36.896215962746105</v>
      </c>
      <c r="EQ99" s="45">
        <f>+INDEX(REC_PRICE_FCST!$B$4:$AF$22,MATCH(REC_SALES_FCST!$C99,REC_PRICE_FCST!$B$4:$B$22,0),MATCH(REC_SALES_FCST!EQ$4,REC_PRICE_FCST!$B$4:$AF$4,0))</f>
        <v>36.896215962746105</v>
      </c>
      <c r="ER99" s="45">
        <f>+INDEX(REC_PRICE_FCST!$B$4:$AF$22,MATCH(REC_SALES_FCST!$C99,REC_PRICE_FCST!$B$4:$B$22,0),MATCH(REC_SALES_FCST!ER$4,REC_PRICE_FCST!$B$4:$AF$4,0))</f>
        <v>38.003102441628492</v>
      </c>
      <c r="ES99" s="45">
        <f>+INDEX(REC_PRICE_FCST!$B$4:$AF$22,MATCH(REC_SALES_FCST!$C99,REC_PRICE_FCST!$B$4:$B$22,0),MATCH(REC_SALES_FCST!ES$4,REC_PRICE_FCST!$B$4:$AF$4,0))</f>
        <v>38.003102441628492</v>
      </c>
      <c r="ET99" s="45">
        <f>+INDEX(REC_PRICE_FCST!$B$4:$AF$22,MATCH(REC_SALES_FCST!$C99,REC_PRICE_FCST!$B$4:$B$22,0),MATCH(REC_SALES_FCST!ET$4,REC_PRICE_FCST!$B$4:$AF$4,0))</f>
        <v>38.003102441628492</v>
      </c>
      <c r="EU99" s="45">
        <f>+INDEX(REC_PRICE_FCST!$B$4:$AF$22,MATCH(REC_SALES_FCST!$C99,REC_PRICE_FCST!$B$4:$B$22,0),MATCH(REC_SALES_FCST!EU$4,REC_PRICE_FCST!$B$4:$AF$4,0))</f>
        <v>38.003102441628492</v>
      </c>
      <c r="EV99" s="45">
        <f>+INDEX(REC_PRICE_FCST!$B$4:$AF$22,MATCH(REC_SALES_FCST!$C99,REC_PRICE_FCST!$B$4:$B$22,0),MATCH(REC_SALES_FCST!EV$4,REC_PRICE_FCST!$B$4:$AF$4,0))</f>
        <v>38.003102441628492</v>
      </c>
      <c r="EW99" s="45">
        <f>+INDEX(REC_PRICE_FCST!$B$4:$AF$22,MATCH(REC_SALES_FCST!$C99,REC_PRICE_FCST!$B$4:$B$22,0),MATCH(REC_SALES_FCST!EW$4,REC_PRICE_FCST!$B$4:$AF$4,0))</f>
        <v>38.003102441628492</v>
      </c>
      <c r="EX99" s="45">
        <f>+INDEX(REC_PRICE_FCST!$B$4:$AF$22,MATCH(REC_SALES_FCST!$C99,REC_PRICE_FCST!$B$4:$B$22,0),MATCH(REC_SALES_FCST!EX$4,REC_PRICE_FCST!$B$4:$AF$4,0))</f>
        <v>38.003102441628492</v>
      </c>
      <c r="EY99" s="45">
        <f>+INDEX(REC_PRICE_FCST!$B$4:$AF$22,MATCH(REC_SALES_FCST!$C99,REC_PRICE_FCST!$B$4:$B$22,0),MATCH(REC_SALES_FCST!EY$4,REC_PRICE_FCST!$B$4:$AF$4,0))</f>
        <v>38.003102441628492</v>
      </c>
      <c r="EZ99" s="45">
        <f>+INDEX(REC_PRICE_FCST!$B$4:$AF$22,MATCH(REC_SALES_FCST!$C99,REC_PRICE_FCST!$B$4:$B$22,0),MATCH(REC_SALES_FCST!EZ$4,REC_PRICE_FCST!$B$4:$AF$4,0))</f>
        <v>38.003102441628492</v>
      </c>
      <c r="FA99" s="45">
        <f>+INDEX(REC_PRICE_FCST!$B$4:$AF$22,MATCH(REC_SALES_FCST!$C99,REC_PRICE_FCST!$B$4:$B$22,0),MATCH(REC_SALES_FCST!FA$4,REC_PRICE_FCST!$B$4:$AF$4,0))</f>
        <v>38.003102441628492</v>
      </c>
      <c r="FB99" s="45">
        <f>+INDEX(REC_PRICE_FCST!$B$4:$AF$22,MATCH(REC_SALES_FCST!$C99,REC_PRICE_FCST!$B$4:$B$22,0),MATCH(REC_SALES_FCST!FB$4,REC_PRICE_FCST!$B$4:$AF$4,0))</f>
        <v>38.003102441628492</v>
      </c>
      <c r="FC99" s="45">
        <f>+INDEX(REC_PRICE_FCST!$B$4:$AF$22,MATCH(REC_SALES_FCST!$C99,REC_PRICE_FCST!$B$4:$B$22,0),MATCH(REC_SALES_FCST!FC$4,REC_PRICE_FCST!$B$4:$AF$4,0))</f>
        <v>38.003102441628492</v>
      </c>
      <c r="FD99" s="45">
        <f>+INDEX(REC_PRICE_FCST!$B$4:$AF$22,MATCH(REC_SALES_FCST!$C99,REC_PRICE_FCST!$B$4:$B$22,0),MATCH(REC_SALES_FCST!FD$4,REC_PRICE_FCST!$B$4:$AF$4,0))</f>
        <v>39.143195514877348</v>
      </c>
      <c r="FE99" s="45">
        <f>+INDEX(REC_PRICE_FCST!$B$4:$AF$22,MATCH(REC_SALES_FCST!$C99,REC_PRICE_FCST!$B$4:$B$22,0),MATCH(REC_SALES_FCST!FE$4,REC_PRICE_FCST!$B$4:$AF$4,0))</f>
        <v>39.143195514877348</v>
      </c>
      <c r="FF99" s="45">
        <f>+INDEX(REC_PRICE_FCST!$B$4:$AF$22,MATCH(REC_SALES_FCST!$C99,REC_PRICE_FCST!$B$4:$B$22,0),MATCH(REC_SALES_FCST!FF$4,REC_PRICE_FCST!$B$4:$AF$4,0))</f>
        <v>39.143195514877348</v>
      </c>
      <c r="FG99" s="45">
        <f>+INDEX(REC_PRICE_FCST!$B$4:$AF$22,MATCH(REC_SALES_FCST!$C99,REC_PRICE_FCST!$B$4:$B$22,0),MATCH(REC_SALES_FCST!FG$4,REC_PRICE_FCST!$B$4:$AF$4,0))</f>
        <v>39.143195514877348</v>
      </c>
      <c r="FH99" s="45">
        <f>+INDEX(REC_PRICE_FCST!$B$4:$AF$22,MATCH(REC_SALES_FCST!$C99,REC_PRICE_FCST!$B$4:$B$22,0),MATCH(REC_SALES_FCST!FH$4,REC_PRICE_FCST!$B$4:$AF$4,0))</f>
        <v>39.143195514877348</v>
      </c>
      <c r="FI99" s="45">
        <f>+INDEX(REC_PRICE_FCST!$B$4:$AF$22,MATCH(REC_SALES_FCST!$C99,REC_PRICE_FCST!$B$4:$B$22,0),MATCH(REC_SALES_FCST!FI$4,REC_PRICE_FCST!$B$4:$AF$4,0))</f>
        <v>39.143195514877348</v>
      </c>
      <c r="FJ99" s="45">
        <f>+INDEX(REC_PRICE_FCST!$B$4:$AF$22,MATCH(REC_SALES_FCST!$C99,REC_PRICE_FCST!$B$4:$B$22,0),MATCH(REC_SALES_FCST!FJ$4,REC_PRICE_FCST!$B$4:$AF$4,0))</f>
        <v>39.143195514877348</v>
      </c>
      <c r="FK99" s="45">
        <f>+INDEX(REC_PRICE_FCST!$B$4:$AF$22,MATCH(REC_SALES_FCST!$C99,REC_PRICE_FCST!$B$4:$B$22,0),MATCH(REC_SALES_FCST!FK$4,REC_PRICE_FCST!$B$4:$AF$4,0))</f>
        <v>39.143195514877348</v>
      </c>
      <c r="FL99" s="45">
        <f>+INDEX(REC_PRICE_FCST!$B$4:$AF$22,MATCH(REC_SALES_FCST!$C99,REC_PRICE_FCST!$B$4:$B$22,0),MATCH(REC_SALES_FCST!FL$4,REC_PRICE_FCST!$B$4:$AF$4,0))</f>
        <v>39.143195514877348</v>
      </c>
      <c r="FM99" s="45">
        <f>+INDEX(REC_PRICE_FCST!$B$4:$AF$22,MATCH(REC_SALES_FCST!$C99,REC_PRICE_FCST!$B$4:$B$22,0),MATCH(REC_SALES_FCST!FM$4,REC_PRICE_FCST!$B$4:$AF$4,0))</f>
        <v>39.143195514877348</v>
      </c>
      <c r="FN99" s="45">
        <f>+INDEX(REC_PRICE_FCST!$B$4:$AF$22,MATCH(REC_SALES_FCST!$C99,REC_PRICE_FCST!$B$4:$B$22,0),MATCH(REC_SALES_FCST!FN$4,REC_PRICE_FCST!$B$4:$AF$4,0))</f>
        <v>39.143195514877348</v>
      </c>
      <c r="FO99" s="45">
        <f>+INDEX(REC_PRICE_FCST!$B$4:$AF$22,MATCH(REC_SALES_FCST!$C99,REC_PRICE_FCST!$B$4:$B$22,0),MATCH(REC_SALES_FCST!FO$4,REC_PRICE_FCST!$B$4:$AF$4,0))</f>
        <v>39.143195514877348</v>
      </c>
      <c r="FP99" s="45">
        <f>+INDEX(REC_PRICE_FCST!$B$4:$AF$22,MATCH(REC_SALES_FCST!$C99,REC_PRICE_FCST!$B$4:$B$22,0),MATCH(REC_SALES_FCST!FP$4,REC_PRICE_FCST!$B$4:$AF$4,0))</f>
        <v>40.317491380323666</v>
      </c>
      <c r="FQ99" s="45">
        <f>+INDEX(REC_PRICE_FCST!$B$4:$AF$22,MATCH(REC_SALES_FCST!$C99,REC_PRICE_FCST!$B$4:$B$22,0),MATCH(REC_SALES_FCST!FQ$4,REC_PRICE_FCST!$B$4:$AF$4,0))</f>
        <v>40.317491380323666</v>
      </c>
      <c r="FR99" s="45">
        <f>+INDEX(REC_PRICE_FCST!$B$4:$AF$22,MATCH(REC_SALES_FCST!$C99,REC_PRICE_FCST!$B$4:$B$22,0),MATCH(REC_SALES_FCST!FR$4,REC_PRICE_FCST!$B$4:$AF$4,0))</f>
        <v>40.317491380323666</v>
      </c>
      <c r="FS99" s="45">
        <f>+INDEX(REC_PRICE_FCST!$B$4:$AF$22,MATCH(REC_SALES_FCST!$C99,REC_PRICE_FCST!$B$4:$B$22,0),MATCH(REC_SALES_FCST!FS$4,REC_PRICE_FCST!$B$4:$AF$4,0))</f>
        <v>40.317491380323666</v>
      </c>
      <c r="FT99" s="45">
        <f>+INDEX(REC_PRICE_FCST!$B$4:$AF$22,MATCH(REC_SALES_FCST!$C99,REC_PRICE_FCST!$B$4:$B$22,0),MATCH(REC_SALES_FCST!FT$4,REC_PRICE_FCST!$B$4:$AF$4,0))</f>
        <v>40.317491380323666</v>
      </c>
      <c r="FU99" s="45">
        <f>+INDEX(REC_PRICE_FCST!$B$4:$AF$22,MATCH(REC_SALES_FCST!$C99,REC_PRICE_FCST!$B$4:$B$22,0),MATCH(REC_SALES_FCST!FU$4,REC_PRICE_FCST!$B$4:$AF$4,0))</f>
        <v>40.317491380323666</v>
      </c>
      <c r="FV99" s="45">
        <f>+INDEX(REC_PRICE_FCST!$B$4:$AF$22,MATCH(REC_SALES_FCST!$C99,REC_PRICE_FCST!$B$4:$B$22,0),MATCH(REC_SALES_FCST!FV$4,REC_PRICE_FCST!$B$4:$AF$4,0))</f>
        <v>40.317491380323666</v>
      </c>
      <c r="FW99" s="45">
        <f>+INDEX(REC_PRICE_FCST!$B$4:$AF$22,MATCH(REC_SALES_FCST!$C99,REC_PRICE_FCST!$B$4:$B$22,0),MATCH(REC_SALES_FCST!FW$4,REC_PRICE_FCST!$B$4:$AF$4,0))</f>
        <v>40.317491380323666</v>
      </c>
      <c r="FX99" s="45">
        <f>+INDEX(REC_PRICE_FCST!$B$4:$AF$22,MATCH(REC_SALES_FCST!$C99,REC_PRICE_FCST!$B$4:$B$22,0),MATCH(REC_SALES_FCST!FX$4,REC_PRICE_FCST!$B$4:$AF$4,0))</f>
        <v>40.317491380323666</v>
      </c>
      <c r="FY99" s="45">
        <f>+INDEX(REC_PRICE_FCST!$B$4:$AF$22,MATCH(REC_SALES_FCST!$C99,REC_PRICE_FCST!$B$4:$B$22,0),MATCH(REC_SALES_FCST!FY$4,REC_PRICE_FCST!$B$4:$AF$4,0))</f>
        <v>40.317491380323666</v>
      </c>
      <c r="FZ99" s="45">
        <f>+INDEX(REC_PRICE_FCST!$B$4:$AF$22,MATCH(REC_SALES_FCST!$C99,REC_PRICE_FCST!$B$4:$B$22,0),MATCH(REC_SALES_FCST!FZ$4,REC_PRICE_FCST!$B$4:$AF$4,0))</f>
        <v>40.317491380323666</v>
      </c>
      <c r="GA99" s="45">
        <f>+INDEX(REC_PRICE_FCST!$B$4:$AF$22,MATCH(REC_SALES_FCST!$C99,REC_PRICE_FCST!$B$4:$B$22,0),MATCH(REC_SALES_FCST!GA$4,REC_PRICE_FCST!$B$4:$AF$4,0))</f>
        <v>40.317491380323666</v>
      </c>
      <c r="GB99" s="45">
        <f>+INDEX(REC_PRICE_FCST!$B$4:$AF$22,MATCH(REC_SALES_FCST!$C99,REC_PRICE_FCST!$B$4:$B$22,0),MATCH(REC_SALES_FCST!GB$4,REC_PRICE_FCST!$B$4:$AF$4,0))</f>
        <v>41.527016121733375</v>
      </c>
      <c r="GC99" s="45">
        <f>+INDEX(REC_PRICE_FCST!$B$4:$AF$22,MATCH(REC_SALES_FCST!$C99,REC_PRICE_FCST!$B$4:$B$22,0),MATCH(REC_SALES_FCST!GC$4,REC_PRICE_FCST!$B$4:$AF$4,0))</f>
        <v>41.527016121733375</v>
      </c>
      <c r="GD99" s="45">
        <f>+INDEX(REC_PRICE_FCST!$B$4:$AF$22,MATCH(REC_SALES_FCST!$C99,REC_PRICE_FCST!$B$4:$B$22,0),MATCH(REC_SALES_FCST!GD$4,REC_PRICE_FCST!$B$4:$AF$4,0))</f>
        <v>41.527016121733375</v>
      </c>
      <c r="GE99" s="45">
        <f>+INDEX(REC_PRICE_FCST!$B$4:$AF$22,MATCH(REC_SALES_FCST!$C99,REC_PRICE_FCST!$B$4:$B$22,0),MATCH(REC_SALES_FCST!GE$4,REC_PRICE_FCST!$B$4:$AF$4,0))</f>
        <v>41.527016121733375</v>
      </c>
      <c r="GF99" s="45">
        <f>+INDEX(REC_PRICE_FCST!$B$4:$AF$22,MATCH(REC_SALES_FCST!$C99,REC_PRICE_FCST!$B$4:$B$22,0),MATCH(REC_SALES_FCST!GF$4,REC_PRICE_FCST!$B$4:$AF$4,0))</f>
        <v>41.527016121733375</v>
      </c>
      <c r="GG99" s="45">
        <f>+INDEX(REC_PRICE_FCST!$B$4:$AF$22,MATCH(REC_SALES_FCST!$C99,REC_PRICE_FCST!$B$4:$B$22,0),MATCH(REC_SALES_FCST!GG$4,REC_PRICE_FCST!$B$4:$AF$4,0))</f>
        <v>41.527016121733375</v>
      </c>
      <c r="GH99" s="45">
        <f>+INDEX(REC_PRICE_FCST!$B$4:$AF$22,MATCH(REC_SALES_FCST!$C99,REC_PRICE_FCST!$B$4:$B$22,0),MATCH(REC_SALES_FCST!GH$4,REC_PRICE_FCST!$B$4:$AF$4,0))</f>
        <v>41.527016121733375</v>
      </c>
      <c r="GI99" s="45">
        <f>+INDEX(REC_PRICE_FCST!$B$4:$AF$22,MATCH(REC_SALES_FCST!$C99,REC_PRICE_FCST!$B$4:$B$22,0),MATCH(REC_SALES_FCST!GI$4,REC_PRICE_FCST!$B$4:$AF$4,0))</f>
        <v>41.527016121733375</v>
      </c>
      <c r="GJ99" s="45">
        <f>+INDEX(REC_PRICE_FCST!$B$4:$AF$22,MATCH(REC_SALES_FCST!$C99,REC_PRICE_FCST!$B$4:$B$22,0),MATCH(REC_SALES_FCST!GJ$4,REC_PRICE_FCST!$B$4:$AF$4,0))</f>
        <v>41.527016121733375</v>
      </c>
      <c r="GK99" s="45">
        <f>+INDEX(REC_PRICE_FCST!$B$4:$AF$22,MATCH(REC_SALES_FCST!$C99,REC_PRICE_FCST!$B$4:$B$22,0),MATCH(REC_SALES_FCST!GK$4,REC_PRICE_FCST!$B$4:$AF$4,0))</f>
        <v>41.527016121733375</v>
      </c>
      <c r="GL99" s="45">
        <f>+INDEX(REC_PRICE_FCST!$B$4:$AF$22,MATCH(REC_SALES_FCST!$C99,REC_PRICE_FCST!$B$4:$B$22,0),MATCH(REC_SALES_FCST!GL$4,REC_PRICE_FCST!$B$4:$AF$4,0))</f>
        <v>41.527016121733375</v>
      </c>
      <c r="GM99" s="45">
        <f>+INDEX(REC_PRICE_FCST!$B$4:$AF$22,MATCH(REC_SALES_FCST!$C99,REC_PRICE_FCST!$B$4:$B$22,0),MATCH(REC_SALES_FCST!GM$4,REC_PRICE_FCST!$B$4:$AF$4,0))</f>
        <v>41.527016121733375</v>
      </c>
      <c r="GN99" s="45">
        <f>+INDEX(REC_PRICE_FCST!$B$4:$AF$22,MATCH(REC_SALES_FCST!$C99,REC_PRICE_FCST!$B$4:$B$22,0),MATCH(REC_SALES_FCST!GN$4,REC_PRICE_FCST!$B$4:$AF$4,0))</f>
        <v>42.772826605385376</v>
      </c>
      <c r="GO99" s="45">
        <f>+INDEX(REC_PRICE_FCST!$B$4:$AF$22,MATCH(REC_SALES_FCST!$C99,REC_PRICE_FCST!$B$4:$B$22,0),MATCH(REC_SALES_FCST!GO$4,REC_PRICE_FCST!$B$4:$AF$4,0))</f>
        <v>42.772826605385376</v>
      </c>
      <c r="GP99" s="45">
        <f>+INDEX(REC_PRICE_FCST!$B$4:$AF$22,MATCH(REC_SALES_FCST!$C99,REC_PRICE_FCST!$B$4:$B$22,0),MATCH(REC_SALES_FCST!GP$4,REC_PRICE_FCST!$B$4:$AF$4,0))</f>
        <v>42.772826605385376</v>
      </c>
      <c r="GQ99" s="45">
        <f>+INDEX(REC_PRICE_FCST!$B$4:$AF$22,MATCH(REC_SALES_FCST!$C99,REC_PRICE_FCST!$B$4:$B$22,0),MATCH(REC_SALES_FCST!GQ$4,REC_PRICE_FCST!$B$4:$AF$4,0))</f>
        <v>42.772826605385376</v>
      </c>
      <c r="GR99" s="45">
        <f>+INDEX(REC_PRICE_FCST!$B$4:$AF$22,MATCH(REC_SALES_FCST!$C99,REC_PRICE_FCST!$B$4:$B$22,0),MATCH(REC_SALES_FCST!GR$4,REC_PRICE_FCST!$B$4:$AF$4,0))</f>
        <v>42.772826605385376</v>
      </c>
      <c r="GS99" s="45">
        <f>+INDEX(REC_PRICE_FCST!$B$4:$AF$22,MATCH(REC_SALES_FCST!$C99,REC_PRICE_FCST!$B$4:$B$22,0),MATCH(REC_SALES_FCST!GS$4,REC_PRICE_FCST!$B$4:$AF$4,0))</f>
        <v>42.772826605385376</v>
      </c>
      <c r="GT99" s="45">
        <f>+INDEX(REC_PRICE_FCST!$B$4:$AF$22,MATCH(REC_SALES_FCST!$C99,REC_PRICE_FCST!$B$4:$B$22,0),MATCH(REC_SALES_FCST!GT$4,REC_PRICE_FCST!$B$4:$AF$4,0))</f>
        <v>42.772826605385376</v>
      </c>
      <c r="GU99" s="45">
        <f>+INDEX(REC_PRICE_FCST!$B$4:$AF$22,MATCH(REC_SALES_FCST!$C99,REC_PRICE_FCST!$B$4:$B$22,0),MATCH(REC_SALES_FCST!GU$4,REC_PRICE_FCST!$B$4:$AF$4,0))</f>
        <v>42.772826605385376</v>
      </c>
      <c r="GV99" s="45">
        <f>+INDEX(REC_PRICE_FCST!$B$4:$AF$22,MATCH(REC_SALES_FCST!$C99,REC_PRICE_FCST!$B$4:$B$22,0),MATCH(REC_SALES_FCST!GV$4,REC_PRICE_FCST!$B$4:$AF$4,0))</f>
        <v>42.772826605385376</v>
      </c>
      <c r="GW99" s="45">
        <f>+INDEX(REC_PRICE_FCST!$B$4:$AF$22,MATCH(REC_SALES_FCST!$C99,REC_PRICE_FCST!$B$4:$B$22,0),MATCH(REC_SALES_FCST!GW$4,REC_PRICE_FCST!$B$4:$AF$4,0))</f>
        <v>42.772826605385376</v>
      </c>
      <c r="GX99" s="45">
        <f>+INDEX(REC_PRICE_FCST!$B$4:$AF$22,MATCH(REC_SALES_FCST!$C99,REC_PRICE_FCST!$B$4:$B$22,0),MATCH(REC_SALES_FCST!GX$4,REC_PRICE_FCST!$B$4:$AF$4,0))</f>
        <v>42.772826605385376</v>
      </c>
      <c r="GY99" s="45">
        <f>+INDEX(REC_PRICE_FCST!$B$4:$AF$22,MATCH(REC_SALES_FCST!$C99,REC_PRICE_FCST!$B$4:$B$22,0),MATCH(REC_SALES_FCST!GY$4,REC_PRICE_FCST!$B$4:$AF$4,0))</f>
        <v>42.772826605385376</v>
      </c>
      <c r="GZ99" s="45">
        <f>+INDEX(REC_PRICE_FCST!$B$4:$AF$22,MATCH(REC_SALES_FCST!$C99,REC_PRICE_FCST!$B$4:$B$22,0),MATCH(REC_SALES_FCST!GZ$4,REC_PRICE_FCST!$B$4:$AF$4,0))</f>
        <v>44.05601140354694</v>
      </c>
      <c r="HA99" s="45">
        <f>+INDEX(REC_PRICE_FCST!$B$4:$AF$22,MATCH(REC_SALES_FCST!$C99,REC_PRICE_FCST!$B$4:$B$22,0),MATCH(REC_SALES_FCST!HA$4,REC_PRICE_FCST!$B$4:$AF$4,0))</f>
        <v>44.05601140354694</v>
      </c>
      <c r="HB99" s="45">
        <f>+INDEX(REC_PRICE_FCST!$B$4:$AF$22,MATCH(REC_SALES_FCST!$C99,REC_PRICE_FCST!$B$4:$B$22,0),MATCH(REC_SALES_FCST!HB$4,REC_PRICE_FCST!$B$4:$AF$4,0))</f>
        <v>44.05601140354694</v>
      </c>
      <c r="HC99" s="45">
        <f>+INDEX(REC_PRICE_FCST!$B$4:$AF$22,MATCH(REC_SALES_FCST!$C99,REC_PRICE_FCST!$B$4:$B$22,0),MATCH(REC_SALES_FCST!HC$4,REC_PRICE_FCST!$B$4:$AF$4,0))</f>
        <v>44.05601140354694</v>
      </c>
      <c r="HD99" s="45">
        <f>+INDEX(REC_PRICE_FCST!$B$4:$AF$22,MATCH(REC_SALES_FCST!$C99,REC_PRICE_FCST!$B$4:$B$22,0),MATCH(REC_SALES_FCST!HD$4,REC_PRICE_FCST!$B$4:$AF$4,0))</f>
        <v>44.05601140354694</v>
      </c>
      <c r="HE99" s="45">
        <f>+INDEX(REC_PRICE_FCST!$B$4:$AF$22,MATCH(REC_SALES_FCST!$C99,REC_PRICE_FCST!$B$4:$B$22,0),MATCH(REC_SALES_FCST!HE$4,REC_PRICE_FCST!$B$4:$AF$4,0))</f>
        <v>44.05601140354694</v>
      </c>
      <c r="HF99" s="45">
        <f>+INDEX(REC_PRICE_FCST!$B$4:$AF$22,MATCH(REC_SALES_FCST!$C99,REC_PRICE_FCST!$B$4:$B$22,0),MATCH(REC_SALES_FCST!HF$4,REC_PRICE_FCST!$B$4:$AF$4,0))</f>
        <v>44.05601140354694</v>
      </c>
      <c r="HG99" s="45">
        <f>+INDEX(REC_PRICE_FCST!$B$4:$AF$22,MATCH(REC_SALES_FCST!$C99,REC_PRICE_FCST!$B$4:$B$22,0),MATCH(REC_SALES_FCST!HG$4,REC_PRICE_FCST!$B$4:$AF$4,0))</f>
        <v>44.05601140354694</v>
      </c>
      <c r="HH99" s="45">
        <f>+INDEX(REC_PRICE_FCST!$B$4:$AF$22,MATCH(REC_SALES_FCST!$C99,REC_PRICE_FCST!$B$4:$B$22,0),MATCH(REC_SALES_FCST!HH$4,REC_PRICE_FCST!$B$4:$AF$4,0))</f>
        <v>44.05601140354694</v>
      </c>
      <c r="HI99" s="45">
        <f>+INDEX(REC_PRICE_FCST!$B$4:$AF$22,MATCH(REC_SALES_FCST!$C99,REC_PRICE_FCST!$B$4:$B$22,0),MATCH(REC_SALES_FCST!HI$4,REC_PRICE_FCST!$B$4:$AF$4,0))</f>
        <v>44.05601140354694</v>
      </c>
      <c r="HJ99" s="45">
        <f>+INDEX(REC_PRICE_FCST!$B$4:$AF$22,MATCH(REC_SALES_FCST!$C99,REC_PRICE_FCST!$B$4:$B$22,0),MATCH(REC_SALES_FCST!HJ$4,REC_PRICE_FCST!$B$4:$AF$4,0))</f>
        <v>44.05601140354694</v>
      </c>
      <c r="HK99" s="45">
        <f>+INDEX(REC_PRICE_FCST!$B$4:$AF$22,MATCH(REC_SALES_FCST!$C99,REC_PRICE_FCST!$B$4:$B$22,0),MATCH(REC_SALES_FCST!HK$4,REC_PRICE_FCST!$B$4:$AF$4,0))</f>
        <v>44.05601140354694</v>
      </c>
      <c r="HL99" s="45">
        <f>+INDEX(REC_PRICE_FCST!$B$4:$AF$22,MATCH(REC_SALES_FCST!$C99,REC_PRICE_FCST!$B$4:$B$22,0),MATCH(REC_SALES_FCST!HL$4,REC_PRICE_FCST!$B$4:$AF$4,0))</f>
        <v>45.377691745653351</v>
      </c>
      <c r="HM99" s="45">
        <f>+INDEX(REC_PRICE_FCST!$B$4:$AF$22,MATCH(REC_SALES_FCST!$C99,REC_PRICE_FCST!$B$4:$B$22,0),MATCH(REC_SALES_FCST!HM$4,REC_PRICE_FCST!$B$4:$AF$4,0))</f>
        <v>45.377691745653351</v>
      </c>
      <c r="HN99" s="45">
        <f>+INDEX(REC_PRICE_FCST!$B$4:$AF$22,MATCH(REC_SALES_FCST!$C99,REC_PRICE_FCST!$B$4:$B$22,0),MATCH(REC_SALES_FCST!HN$4,REC_PRICE_FCST!$B$4:$AF$4,0))</f>
        <v>45.377691745653351</v>
      </c>
      <c r="HO99" s="45">
        <f>+INDEX(REC_PRICE_FCST!$B$4:$AF$22,MATCH(REC_SALES_FCST!$C99,REC_PRICE_FCST!$B$4:$B$22,0),MATCH(REC_SALES_FCST!HO$4,REC_PRICE_FCST!$B$4:$AF$4,0))</f>
        <v>45.377691745653351</v>
      </c>
      <c r="HP99" s="45">
        <f>+INDEX(REC_PRICE_FCST!$B$4:$AF$22,MATCH(REC_SALES_FCST!$C99,REC_PRICE_FCST!$B$4:$B$22,0),MATCH(REC_SALES_FCST!HP$4,REC_PRICE_FCST!$B$4:$AF$4,0))</f>
        <v>45.377691745653351</v>
      </c>
      <c r="HQ99" s="45">
        <f>+INDEX(REC_PRICE_FCST!$B$4:$AF$22,MATCH(REC_SALES_FCST!$C99,REC_PRICE_FCST!$B$4:$B$22,0),MATCH(REC_SALES_FCST!HQ$4,REC_PRICE_FCST!$B$4:$AF$4,0))</f>
        <v>45.377691745653351</v>
      </c>
      <c r="HR99" s="45">
        <f>+INDEX(REC_PRICE_FCST!$B$4:$AF$22,MATCH(REC_SALES_FCST!$C99,REC_PRICE_FCST!$B$4:$B$22,0),MATCH(REC_SALES_FCST!HR$4,REC_PRICE_FCST!$B$4:$AF$4,0))</f>
        <v>45.377691745653351</v>
      </c>
      <c r="HS99" s="45">
        <f>+INDEX(REC_PRICE_FCST!$B$4:$AF$22,MATCH(REC_SALES_FCST!$C99,REC_PRICE_FCST!$B$4:$B$22,0),MATCH(REC_SALES_FCST!HS$4,REC_PRICE_FCST!$B$4:$AF$4,0))</f>
        <v>45.377691745653351</v>
      </c>
      <c r="HT99" s="45">
        <f>+INDEX(REC_PRICE_FCST!$B$4:$AF$22,MATCH(REC_SALES_FCST!$C99,REC_PRICE_FCST!$B$4:$B$22,0),MATCH(REC_SALES_FCST!HT$4,REC_PRICE_FCST!$B$4:$AF$4,0))</f>
        <v>45.377691745653351</v>
      </c>
      <c r="HU99" s="45">
        <f>+INDEX(REC_PRICE_FCST!$B$4:$AF$22,MATCH(REC_SALES_FCST!$C99,REC_PRICE_FCST!$B$4:$B$22,0),MATCH(REC_SALES_FCST!HU$4,REC_PRICE_FCST!$B$4:$AF$4,0))</f>
        <v>45.377691745653351</v>
      </c>
      <c r="HV99" s="45">
        <f>+INDEX(REC_PRICE_FCST!$B$4:$AF$22,MATCH(REC_SALES_FCST!$C99,REC_PRICE_FCST!$B$4:$B$22,0),MATCH(REC_SALES_FCST!HV$4,REC_PRICE_FCST!$B$4:$AF$4,0))</f>
        <v>45.377691745653351</v>
      </c>
      <c r="HW99" s="45">
        <f>+INDEX(REC_PRICE_FCST!$B$4:$AF$22,MATCH(REC_SALES_FCST!$C99,REC_PRICE_FCST!$B$4:$B$22,0),MATCH(REC_SALES_FCST!HW$4,REC_PRICE_FCST!$B$4:$AF$4,0))</f>
        <v>45.377691745653351</v>
      </c>
      <c r="HX99" s="45">
        <f>+INDEX(REC_PRICE_FCST!$B$4:$AF$22,MATCH(REC_SALES_FCST!$C99,REC_PRICE_FCST!$B$4:$B$22,0),MATCH(REC_SALES_FCST!HX$4,REC_PRICE_FCST!$B$4:$AF$4,0))</f>
        <v>46.739022498022955</v>
      </c>
      <c r="HY99" s="45">
        <f>+INDEX(REC_PRICE_FCST!$B$4:$AF$22,MATCH(REC_SALES_FCST!$C99,REC_PRICE_FCST!$B$4:$B$22,0),MATCH(REC_SALES_FCST!HY$4,REC_PRICE_FCST!$B$4:$AF$4,0))</f>
        <v>46.739022498022955</v>
      </c>
      <c r="HZ99" s="45">
        <f>+INDEX(REC_PRICE_FCST!$B$4:$AF$22,MATCH(REC_SALES_FCST!$C99,REC_PRICE_FCST!$B$4:$B$22,0),MATCH(REC_SALES_FCST!HZ$4,REC_PRICE_FCST!$B$4:$AF$4,0))</f>
        <v>46.739022498022955</v>
      </c>
      <c r="IA99" s="45">
        <f>+INDEX(REC_PRICE_FCST!$B$4:$AF$22,MATCH(REC_SALES_FCST!$C99,REC_PRICE_FCST!$B$4:$B$22,0),MATCH(REC_SALES_FCST!IA$4,REC_PRICE_FCST!$B$4:$AF$4,0))</f>
        <v>46.739022498022955</v>
      </c>
      <c r="IB99" s="45">
        <f>+INDEX(REC_PRICE_FCST!$B$4:$AF$22,MATCH(REC_SALES_FCST!$C99,REC_PRICE_FCST!$B$4:$B$22,0),MATCH(REC_SALES_FCST!IB$4,REC_PRICE_FCST!$B$4:$AF$4,0))</f>
        <v>46.739022498022955</v>
      </c>
      <c r="IC99" s="45">
        <f>+INDEX(REC_PRICE_FCST!$B$4:$AF$22,MATCH(REC_SALES_FCST!$C99,REC_PRICE_FCST!$B$4:$B$22,0),MATCH(REC_SALES_FCST!IC$4,REC_PRICE_FCST!$B$4:$AF$4,0))</f>
        <v>46.739022498022955</v>
      </c>
      <c r="ID99" s="45">
        <f>+INDEX(REC_PRICE_FCST!$B$4:$AF$22,MATCH(REC_SALES_FCST!$C99,REC_PRICE_FCST!$B$4:$B$22,0),MATCH(REC_SALES_FCST!ID$4,REC_PRICE_FCST!$B$4:$AF$4,0))</f>
        <v>46.739022498022955</v>
      </c>
      <c r="IE99" s="45">
        <f>+INDEX(REC_PRICE_FCST!$B$4:$AF$22,MATCH(REC_SALES_FCST!$C99,REC_PRICE_FCST!$B$4:$B$22,0),MATCH(REC_SALES_FCST!IE$4,REC_PRICE_FCST!$B$4:$AF$4,0))</f>
        <v>46.739022498022955</v>
      </c>
      <c r="IF99" s="45">
        <f>+INDEX(REC_PRICE_FCST!$B$4:$AF$22,MATCH(REC_SALES_FCST!$C99,REC_PRICE_FCST!$B$4:$B$22,0),MATCH(REC_SALES_FCST!IF$4,REC_PRICE_FCST!$B$4:$AF$4,0))</f>
        <v>46.739022498022955</v>
      </c>
      <c r="IG99" s="45">
        <f>+INDEX(REC_PRICE_FCST!$B$4:$AF$22,MATCH(REC_SALES_FCST!$C99,REC_PRICE_FCST!$B$4:$B$22,0),MATCH(REC_SALES_FCST!IG$4,REC_PRICE_FCST!$B$4:$AF$4,0))</f>
        <v>46.739022498022955</v>
      </c>
      <c r="IH99" s="45">
        <f>+INDEX(REC_PRICE_FCST!$B$4:$AF$22,MATCH(REC_SALES_FCST!$C99,REC_PRICE_FCST!$B$4:$B$22,0),MATCH(REC_SALES_FCST!IH$4,REC_PRICE_FCST!$B$4:$AF$4,0))</f>
        <v>46.739022498022955</v>
      </c>
      <c r="II99" s="45">
        <f>+INDEX(REC_PRICE_FCST!$B$4:$AF$22,MATCH(REC_SALES_FCST!$C99,REC_PRICE_FCST!$B$4:$B$22,0),MATCH(REC_SALES_FCST!II$4,REC_PRICE_FCST!$B$4:$AF$4,0))</f>
        <v>46.739022498022955</v>
      </c>
      <c r="IJ99" s="45">
        <f>+INDEX(REC_PRICE_FCST!$B$4:$AF$22,MATCH(REC_SALES_FCST!$C99,REC_PRICE_FCST!$B$4:$B$22,0),MATCH(REC_SALES_FCST!IJ$4,REC_PRICE_FCST!$B$4:$AF$4,0))</f>
        <v>48.141193172963646</v>
      </c>
      <c r="IK99" s="45">
        <f>+INDEX(REC_PRICE_FCST!$B$4:$AF$22,MATCH(REC_SALES_FCST!$C99,REC_PRICE_FCST!$B$4:$B$22,0),MATCH(REC_SALES_FCST!IK$4,REC_PRICE_FCST!$B$4:$AF$4,0))</f>
        <v>48.141193172963646</v>
      </c>
      <c r="IL99" s="45">
        <f>+INDEX(REC_PRICE_FCST!$B$4:$AF$22,MATCH(REC_SALES_FCST!$C99,REC_PRICE_FCST!$B$4:$B$22,0),MATCH(REC_SALES_FCST!IL$4,REC_PRICE_FCST!$B$4:$AF$4,0))</f>
        <v>48.141193172963646</v>
      </c>
      <c r="IM99" s="45">
        <f>+INDEX(REC_PRICE_FCST!$B$4:$AF$22,MATCH(REC_SALES_FCST!$C99,REC_PRICE_FCST!$B$4:$B$22,0),MATCH(REC_SALES_FCST!IM$4,REC_PRICE_FCST!$B$4:$AF$4,0))</f>
        <v>48.141193172963646</v>
      </c>
      <c r="IN99" s="45">
        <f>+INDEX(REC_PRICE_FCST!$B$4:$AF$22,MATCH(REC_SALES_FCST!$C99,REC_PRICE_FCST!$B$4:$B$22,0),MATCH(REC_SALES_FCST!IN$4,REC_PRICE_FCST!$B$4:$AF$4,0))</f>
        <v>48.141193172963646</v>
      </c>
      <c r="IO99" s="45">
        <f>+INDEX(REC_PRICE_FCST!$B$4:$AF$22,MATCH(REC_SALES_FCST!$C99,REC_PRICE_FCST!$B$4:$B$22,0),MATCH(REC_SALES_FCST!IO$4,REC_PRICE_FCST!$B$4:$AF$4,0))</f>
        <v>48.141193172963646</v>
      </c>
      <c r="IP99" s="45">
        <f>+INDEX(REC_PRICE_FCST!$B$4:$AF$22,MATCH(REC_SALES_FCST!$C99,REC_PRICE_FCST!$B$4:$B$22,0),MATCH(REC_SALES_FCST!IP$4,REC_PRICE_FCST!$B$4:$AF$4,0))</f>
        <v>48.141193172963646</v>
      </c>
      <c r="IQ99" s="45">
        <f>+INDEX(REC_PRICE_FCST!$B$4:$AF$22,MATCH(REC_SALES_FCST!$C99,REC_PRICE_FCST!$B$4:$B$22,0),MATCH(REC_SALES_FCST!IQ$4,REC_PRICE_FCST!$B$4:$AF$4,0))</f>
        <v>48.141193172963646</v>
      </c>
      <c r="IR99" s="45">
        <f>+INDEX(REC_PRICE_FCST!$B$4:$AF$22,MATCH(REC_SALES_FCST!$C99,REC_PRICE_FCST!$B$4:$B$22,0),MATCH(REC_SALES_FCST!IR$4,REC_PRICE_FCST!$B$4:$AF$4,0))</f>
        <v>48.141193172963646</v>
      </c>
      <c r="IS99" s="45">
        <f>+INDEX(REC_PRICE_FCST!$B$4:$AF$22,MATCH(REC_SALES_FCST!$C99,REC_PRICE_FCST!$B$4:$B$22,0),MATCH(REC_SALES_FCST!IS$4,REC_PRICE_FCST!$B$4:$AF$4,0))</f>
        <v>48.141193172963646</v>
      </c>
      <c r="IT99" s="45">
        <f>+INDEX(REC_PRICE_FCST!$B$4:$AF$22,MATCH(REC_SALES_FCST!$C99,REC_PRICE_FCST!$B$4:$B$22,0),MATCH(REC_SALES_FCST!IT$4,REC_PRICE_FCST!$B$4:$AF$4,0))</f>
        <v>48.141193172963646</v>
      </c>
      <c r="IU99" s="45">
        <f>+INDEX(REC_PRICE_FCST!$B$4:$AF$22,MATCH(REC_SALES_FCST!$C99,REC_PRICE_FCST!$B$4:$B$22,0),MATCH(REC_SALES_FCST!IU$4,REC_PRICE_FCST!$B$4:$AF$4,0))</f>
        <v>48.141193172963646</v>
      </c>
      <c r="IV99" s="45">
        <f>+INDEX(REC_PRICE_FCST!$B$4:$AF$22,MATCH(REC_SALES_FCST!$C99,REC_PRICE_FCST!$B$4:$B$22,0),MATCH(REC_SALES_FCST!IV$4,REC_PRICE_FCST!$B$4:$AF$4,0))</f>
        <v>49.585428968152556</v>
      </c>
      <c r="IW99" s="45">
        <f>+INDEX(REC_PRICE_FCST!$B$4:$AF$22,MATCH(REC_SALES_FCST!$C99,REC_PRICE_FCST!$B$4:$B$22,0),MATCH(REC_SALES_FCST!IW$4,REC_PRICE_FCST!$B$4:$AF$4,0))</f>
        <v>49.585428968152556</v>
      </c>
      <c r="IX99" s="45">
        <f>+INDEX(REC_PRICE_FCST!$B$4:$AF$22,MATCH(REC_SALES_FCST!$C99,REC_PRICE_FCST!$B$4:$B$22,0),MATCH(REC_SALES_FCST!IX$4,REC_PRICE_FCST!$B$4:$AF$4,0))</f>
        <v>49.585428968152556</v>
      </c>
      <c r="IY99" s="45">
        <f>+INDEX(REC_PRICE_FCST!$B$4:$AF$22,MATCH(REC_SALES_FCST!$C99,REC_PRICE_FCST!$B$4:$B$22,0),MATCH(REC_SALES_FCST!IY$4,REC_PRICE_FCST!$B$4:$AF$4,0))</f>
        <v>49.585428968152556</v>
      </c>
      <c r="IZ99" s="45">
        <f>+INDEX(REC_PRICE_FCST!$B$4:$AF$22,MATCH(REC_SALES_FCST!$C99,REC_PRICE_FCST!$B$4:$B$22,0),MATCH(REC_SALES_FCST!IZ$4,REC_PRICE_FCST!$B$4:$AF$4,0))</f>
        <v>49.585428968152556</v>
      </c>
      <c r="JA99" s="45">
        <f>+INDEX(REC_PRICE_FCST!$B$4:$AF$22,MATCH(REC_SALES_FCST!$C99,REC_PRICE_FCST!$B$4:$B$22,0),MATCH(REC_SALES_FCST!JA$4,REC_PRICE_FCST!$B$4:$AF$4,0))</f>
        <v>49.585428968152556</v>
      </c>
      <c r="JB99" s="45">
        <f>+INDEX(REC_PRICE_FCST!$B$4:$AF$22,MATCH(REC_SALES_FCST!$C99,REC_PRICE_FCST!$B$4:$B$22,0),MATCH(REC_SALES_FCST!JB$4,REC_PRICE_FCST!$B$4:$AF$4,0))</f>
        <v>49.585428968152556</v>
      </c>
      <c r="JC99" s="45">
        <f>+INDEX(REC_PRICE_FCST!$B$4:$AF$22,MATCH(REC_SALES_FCST!$C99,REC_PRICE_FCST!$B$4:$B$22,0),MATCH(REC_SALES_FCST!JC$4,REC_PRICE_FCST!$B$4:$AF$4,0))</f>
        <v>49.585428968152556</v>
      </c>
      <c r="JD99" s="45">
        <f>+INDEX(REC_PRICE_FCST!$B$4:$AF$22,MATCH(REC_SALES_FCST!$C99,REC_PRICE_FCST!$B$4:$B$22,0),MATCH(REC_SALES_FCST!JD$4,REC_PRICE_FCST!$B$4:$AF$4,0))</f>
        <v>49.585428968152556</v>
      </c>
      <c r="JE99" s="45">
        <f>+INDEX(REC_PRICE_FCST!$B$4:$AF$22,MATCH(REC_SALES_FCST!$C99,REC_PRICE_FCST!$B$4:$B$22,0),MATCH(REC_SALES_FCST!JE$4,REC_PRICE_FCST!$B$4:$AF$4,0))</f>
        <v>49.585428968152556</v>
      </c>
      <c r="JF99" s="45">
        <f>+INDEX(REC_PRICE_FCST!$B$4:$AF$22,MATCH(REC_SALES_FCST!$C99,REC_PRICE_FCST!$B$4:$B$22,0),MATCH(REC_SALES_FCST!JF$4,REC_PRICE_FCST!$B$4:$AF$4,0))</f>
        <v>49.585428968152556</v>
      </c>
      <c r="JG99" s="45">
        <f>+INDEX(REC_PRICE_FCST!$B$4:$AF$22,MATCH(REC_SALES_FCST!$C99,REC_PRICE_FCST!$B$4:$B$22,0),MATCH(REC_SALES_FCST!JG$4,REC_PRICE_FCST!$B$4:$AF$4,0))</f>
        <v>49.585428968152556</v>
      </c>
      <c r="JH99" s="45">
        <f>+INDEX(REC_PRICE_FCST!$B$4:$AF$22,MATCH(REC_SALES_FCST!$C99,REC_PRICE_FCST!$B$4:$B$22,0),MATCH(REC_SALES_FCST!JH$4,REC_PRICE_FCST!$B$4:$AF$4,0))</f>
        <v>51.072991837197137</v>
      </c>
      <c r="JI99" s="45">
        <f>+INDEX(REC_PRICE_FCST!$B$4:$AF$22,MATCH(REC_SALES_FCST!$C99,REC_PRICE_FCST!$B$4:$B$22,0),MATCH(REC_SALES_FCST!JI$4,REC_PRICE_FCST!$B$4:$AF$4,0))</f>
        <v>51.072991837197137</v>
      </c>
      <c r="JJ99" s="45">
        <f>+INDEX(REC_PRICE_FCST!$B$4:$AF$22,MATCH(REC_SALES_FCST!$C99,REC_PRICE_FCST!$B$4:$B$22,0),MATCH(REC_SALES_FCST!JJ$4,REC_PRICE_FCST!$B$4:$AF$4,0))</f>
        <v>51.072991837197137</v>
      </c>
      <c r="JK99" s="45">
        <f>+INDEX(REC_PRICE_FCST!$B$4:$AF$22,MATCH(REC_SALES_FCST!$C99,REC_PRICE_FCST!$B$4:$B$22,0),MATCH(REC_SALES_FCST!JK$4,REC_PRICE_FCST!$B$4:$AF$4,0))</f>
        <v>51.072991837197137</v>
      </c>
      <c r="JL99" s="45">
        <f>+INDEX(REC_PRICE_FCST!$B$4:$AF$22,MATCH(REC_SALES_FCST!$C99,REC_PRICE_FCST!$B$4:$B$22,0),MATCH(REC_SALES_FCST!JL$4,REC_PRICE_FCST!$B$4:$AF$4,0))</f>
        <v>51.072991837197137</v>
      </c>
      <c r="JM99" s="45">
        <f>+INDEX(REC_PRICE_FCST!$B$4:$AF$22,MATCH(REC_SALES_FCST!$C99,REC_PRICE_FCST!$B$4:$B$22,0),MATCH(REC_SALES_FCST!JM$4,REC_PRICE_FCST!$B$4:$AF$4,0))</f>
        <v>51.072991837197137</v>
      </c>
      <c r="JN99" s="45">
        <f>+INDEX(REC_PRICE_FCST!$B$4:$AF$22,MATCH(REC_SALES_FCST!$C99,REC_PRICE_FCST!$B$4:$B$22,0),MATCH(REC_SALES_FCST!JN$4,REC_PRICE_FCST!$B$4:$AF$4,0))</f>
        <v>51.072991837197137</v>
      </c>
      <c r="JO99" s="45">
        <f>+INDEX(REC_PRICE_FCST!$B$4:$AF$22,MATCH(REC_SALES_FCST!$C99,REC_PRICE_FCST!$B$4:$B$22,0),MATCH(REC_SALES_FCST!JO$4,REC_PRICE_FCST!$B$4:$AF$4,0))</f>
        <v>51.072991837197137</v>
      </c>
      <c r="JP99" s="45">
        <f>+INDEX(REC_PRICE_FCST!$B$4:$AF$22,MATCH(REC_SALES_FCST!$C99,REC_PRICE_FCST!$B$4:$B$22,0),MATCH(REC_SALES_FCST!JP$4,REC_PRICE_FCST!$B$4:$AF$4,0))</f>
        <v>51.072991837197137</v>
      </c>
      <c r="JQ99" s="45">
        <f>+INDEX(REC_PRICE_FCST!$B$4:$AF$22,MATCH(REC_SALES_FCST!$C99,REC_PRICE_FCST!$B$4:$B$22,0),MATCH(REC_SALES_FCST!JQ$4,REC_PRICE_FCST!$B$4:$AF$4,0))</f>
        <v>51.072991837197137</v>
      </c>
      <c r="JR99" s="45">
        <f>+INDEX(REC_PRICE_FCST!$B$4:$AF$22,MATCH(REC_SALES_FCST!$C99,REC_PRICE_FCST!$B$4:$B$22,0),MATCH(REC_SALES_FCST!JR$4,REC_PRICE_FCST!$B$4:$AF$4,0))</f>
        <v>51.072991837197137</v>
      </c>
      <c r="JS99" s="45">
        <f>+INDEX(REC_PRICE_FCST!$B$4:$AF$22,MATCH(REC_SALES_FCST!$C99,REC_PRICE_FCST!$B$4:$B$22,0),MATCH(REC_SALES_FCST!JS$4,REC_PRICE_FCST!$B$4:$AF$4,0))</f>
        <v>51.072991837197137</v>
      </c>
      <c r="JT99" s="45">
        <f>+INDEX(REC_PRICE_FCST!$B$4:$AF$22,MATCH(REC_SALES_FCST!$C99,REC_PRICE_FCST!$B$4:$B$22,0),MATCH(REC_SALES_FCST!JT$4,REC_PRICE_FCST!$B$4:$AF$4,0))</f>
        <v>52.605181592313052</v>
      </c>
      <c r="JU99" s="45">
        <f>+INDEX(REC_PRICE_FCST!$B$4:$AF$22,MATCH(REC_SALES_FCST!$C99,REC_PRICE_FCST!$B$4:$B$22,0),MATCH(REC_SALES_FCST!JU$4,REC_PRICE_FCST!$B$4:$AF$4,0))</f>
        <v>52.605181592313052</v>
      </c>
      <c r="JV99" s="45">
        <f>+INDEX(REC_PRICE_FCST!$B$4:$AF$22,MATCH(REC_SALES_FCST!$C99,REC_PRICE_FCST!$B$4:$B$22,0),MATCH(REC_SALES_FCST!JV$4,REC_PRICE_FCST!$B$4:$AF$4,0))</f>
        <v>52.605181592313052</v>
      </c>
      <c r="JW99" s="45">
        <f>+INDEX(REC_PRICE_FCST!$B$4:$AF$22,MATCH(REC_SALES_FCST!$C99,REC_PRICE_FCST!$B$4:$B$22,0),MATCH(REC_SALES_FCST!JW$4,REC_PRICE_FCST!$B$4:$AF$4,0))</f>
        <v>52.605181592313052</v>
      </c>
      <c r="JX99" s="45">
        <f>+INDEX(REC_PRICE_FCST!$B$4:$AF$22,MATCH(REC_SALES_FCST!$C99,REC_PRICE_FCST!$B$4:$B$22,0),MATCH(REC_SALES_FCST!JX$4,REC_PRICE_FCST!$B$4:$AF$4,0))</f>
        <v>52.605181592313052</v>
      </c>
      <c r="JY99" s="45">
        <f>+INDEX(REC_PRICE_FCST!$B$4:$AF$22,MATCH(REC_SALES_FCST!$C99,REC_PRICE_FCST!$B$4:$B$22,0),MATCH(REC_SALES_FCST!JY$4,REC_PRICE_FCST!$B$4:$AF$4,0))</f>
        <v>52.605181592313052</v>
      </c>
      <c r="JZ99" s="45">
        <f>+INDEX(REC_PRICE_FCST!$B$4:$AF$22,MATCH(REC_SALES_FCST!$C99,REC_PRICE_FCST!$B$4:$B$22,0),MATCH(REC_SALES_FCST!JZ$4,REC_PRICE_FCST!$B$4:$AF$4,0))</f>
        <v>52.605181592313052</v>
      </c>
      <c r="KA99" s="45">
        <f>+INDEX(REC_PRICE_FCST!$B$4:$AF$22,MATCH(REC_SALES_FCST!$C99,REC_PRICE_FCST!$B$4:$B$22,0),MATCH(REC_SALES_FCST!KA$4,REC_PRICE_FCST!$B$4:$AF$4,0))</f>
        <v>52.605181592313052</v>
      </c>
      <c r="KB99" s="45">
        <f>+INDEX(REC_PRICE_FCST!$B$4:$AF$22,MATCH(REC_SALES_FCST!$C99,REC_PRICE_FCST!$B$4:$B$22,0),MATCH(REC_SALES_FCST!KB$4,REC_PRICE_FCST!$B$4:$AF$4,0))</f>
        <v>52.605181592313052</v>
      </c>
      <c r="KC99" s="45">
        <f>+INDEX(REC_PRICE_FCST!$B$4:$AF$22,MATCH(REC_SALES_FCST!$C99,REC_PRICE_FCST!$B$4:$B$22,0),MATCH(REC_SALES_FCST!KC$4,REC_PRICE_FCST!$B$4:$AF$4,0))</f>
        <v>52.605181592313052</v>
      </c>
      <c r="KD99" s="45">
        <f>+INDEX(REC_PRICE_FCST!$B$4:$AF$22,MATCH(REC_SALES_FCST!$C99,REC_PRICE_FCST!$B$4:$B$22,0),MATCH(REC_SALES_FCST!KD$4,REC_PRICE_FCST!$B$4:$AF$4,0))</f>
        <v>52.605181592313052</v>
      </c>
      <c r="KE99" s="45">
        <f>+INDEX(REC_PRICE_FCST!$B$4:$AF$22,MATCH(REC_SALES_FCST!$C99,REC_PRICE_FCST!$B$4:$B$22,0),MATCH(REC_SALES_FCST!KE$4,REC_PRICE_FCST!$B$4:$AF$4,0))</f>
        <v>52.605181592313052</v>
      </c>
      <c r="KF99" s="45">
        <f>+INDEX(REC_PRICE_FCST!$B$4:$AF$22,MATCH(REC_SALES_FCST!$C99,REC_PRICE_FCST!$B$4:$B$22,0),MATCH(REC_SALES_FCST!KF$4,REC_PRICE_FCST!$B$4:$AF$4,0))</f>
        <v>54.183337040082442</v>
      </c>
      <c r="KG99" s="45">
        <f>+INDEX(REC_PRICE_FCST!$B$4:$AF$22,MATCH(REC_SALES_FCST!$C99,REC_PRICE_FCST!$B$4:$B$22,0),MATCH(REC_SALES_FCST!KG$4,REC_PRICE_FCST!$B$4:$AF$4,0))</f>
        <v>54.183337040082442</v>
      </c>
      <c r="KH99" s="45">
        <f>+INDEX(REC_PRICE_FCST!$B$4:$AF$22,MATCH(REC_SALES_FCST!$C99,REC_PRICE_FCST!$B$4:$B$22,0),MATCH(REC_SALES_FCST!KH$4,REC_PRICE_FCST!$B$4:$AF$4,0))</f>
        <v>54.183337040082442</v>
      </c>
      <c r="KI99" s="45">
        <f>+INDEX(REC_PRICE_FCST!$B$4:$AF$22,MATCH(REC_SALES_FCST!$C99,REC_PRICE_FCST!$B$4:$B$22,0),MATCH(REC_SALES_FCST!KI$4,REC_PRICE_FCST!$B$4:$AF$4,0))</f>
        <v>54.183337040082442</v>
      </c>
      <c r="KJ99" s="45">
        <f>+INDEX(REC_PRICE_FCST!$B$4:$AF$22,MATCH(REC_SALES_FCST!$C99,REC_PRICE_FCST!$B$4:$B$22,0),MATCH(REC_SALES_FCST!KJ$4,REC_PRICE_FCST!$B$4:$AF$4,0))</f>
        <v>54.183337040082442</v>
      </c>
      <c r="KK99" s="45">
        <f>+INDEX(REC_PRICE_FCST!$B$4:$AF$22,MATCH(REC_SALES_FCST!$C99,REC_PRICE_FCST!$B$4:$B$22,0),MATCH(REC_SALES_FCST!KK$4,REC_PRICE_FCST!$B$4:$AF$4,0))</f>
        <v>54.183337040082442</v>
      </c>
      <c r="KL99" s="45">
        <f>+INDEX(REC_PRICE_FCST!$B$4:$AF$22,MATCH(REC_SALES_FCST!$C99,REC_PRICE_FCST!$B$4:$B$22,0),MATCH(REC_SALES_FCST!KL$4,REC_PRICE_FCST!$B$4:$AF$4,0))</f>
        <v>54.183337040082442</v>
      </c>
      <c r="KM99" s="45">
        <f>+INDEX(REC_PRICE_FCST!$B$4:$AF$22,MATCH(REC_SALES_FCST!$C99,REC_PRICE_FCST!$B$4:$B$22,0),MATCH(REC_SALES_FCST!KM$4,REC_PRICE_FCST!$B$4:$AF$4,0))</f>
        <v>54.183337040082442</v>
      </c>
      <c r="KN99" s="45">
        <f>+INDEX(REC_PRICE_FCST!$B$4:$AF$22,MATCH(REC_SALES_FCST!$C99,REC_PRICE_FCST!$B$4:$B$22,0),MATCH(REC_SALES_FCST!KN$4,REC_PRICE_FCST!$B$4:$AF$4,0))</f>
        <v>54.183337040082442</v>
      </c>
      <c r="KO99" s="45">
        <f>+INDEX(REC_PRICE_FCST!$B$4:$AF$22,MATCH(REC_SALES_FCST!$C99,REC_PRICE_FCST!$B$4:$B$22,0),MATCH(REC_SALES_FCST!KO$4,REC_PRICE_FCST!$B$4:$AF$4,0))</f>
        <v>54.183337040082442</v>
      </c>
      <c r="KP99" s="45">
        <f>+INDEX(REC_PRICE_FCST!$B$4:$AF$22,MATCH(REC_SALES_FCST!$C99,REC_PRICE_FCST!$B$4:$B$22,0),MATCH(REC_SALES_FCST!KP$4,REC_PRICE_FCST!$B$4:$AF$4,0))</f>
        <v>54.183337040082442</v>
      </c>
      <c r="KQ99" s="45">
        <f>+INDEX(REC_PRICE_FCST!$B$4:$AF$22,MATCH(REC_SALES_FCST!$C99,REC_PRICE_FCST!$B$4:$B$22,0),MATCH(REC_SALES_FCST!KQ$4,REC_PRICE_FCST!$B$4:$AF$4,0))</f>
        <v>54.183337040082442</v>
      </c>
      <c r="KR99" s="45">
        <f>+INDEX(REC_PRICE_FCST!$B$4:$AF$22,MATCH(REC_SALES_FCST!$C99,REC_PRICE_FCST!$B$4:$B$22,0),MATCH(REC_SALES_FCST!KR$4,REC_PRICE_FCST!$B$4:$AF$4,0))</f>
        <v>55.808837151284919</v>
      </c>
      <c r="KS99" s="45">
        <f>+INDEX(REC_PRICE_FCST!$B$4:$AF$22,MATCH(REC_SALES_FCST!$C99,REC_PRICE_FCST!$B$4:$B$22,0),MATCH(REC_SALES_FCST!KS$4,REC_PRICE_FCST!$B$4:$AF$4,0))</f>
        <v>55.808837151284919</v>
      </c>
      <c r="KT99" s="45">
        <f>+INDEX(REC_PRICE_FCST!$B$4:$AF$22,MATCH(REC_SALES_FCST!$C99,REC_PRICE_FCST!$B$4:$B$22,0),MATCH(REC_SALES_FCST!KT$4,REC_PRICE_FCST!$B$4:$AF$4,0))</f>
        <v>55.808837151284919</v>
      </c>
      <c r="KU99" s="45">
        <f>+INDEX(REC_PRICE_FCST!$B$4:$AF$22,MATCH(REC_SALES_FCST!$C99,REC_PRICE_FCST!$B$4:$B$22,0),MATCH(REC_SALES_FCST!KU$4,REC_PRICE_FCST!$B$4:$AF$4,0))</f>
        <v>55.808837151284919</v>
      </c>
      <c r="KV99" s="45">
        <f>+INDEX(REC_PRICE_FCST!$B$4:$AF$22,MATCH(REC_SALES_FCST!$C99,REC_PRICE_FCST!$B$4:$B$22,0),MATCH(REC_SALES_FCST!KV$4,REC_PRICE_FCST!$B$4:$AF$4,0))</f>
        <v>55.808837151284919</v>
      </c>
      <c r="KW99" s="45">
        <f>+INDEX(REC_PRICE_FCST!$B$4:$AF$22,MATCH(REC_SALES_FCST!$C99,REC_PRICE_FCST!$B$4:$B$22,0),MATCH(REC_SALES_FCST!KW$4,REC_PRICE_FCST!$B$4:$AF$4,0))</f>
        <v>55.808837151284919</v>
      </c>
      <c r="KX99" s="45">
        <f>+INDEX(REC_PRICE_FCST!$B$4:$AF$22,MATCH(REC_SALES_FCST!$C99,REC_PRICE_FCST!$B$4:$B$22,0),MATCH(REC_SALES_FCST!KX$4,REC_PRICE_FCST!$B$4:$AF$4,0))</f>
        <v>55.808837151284919</v>
      </c>
      <c r="KY99" s="45">
        <f>+INDEX(REC_PRICE_FCST!$B$4:$AF$22,MATCH(REC_SALES_FCST!$C99,REC_PRICE_FCST!$B$4:$B$22,0),MATCH(REC_SALES_FCST!KY$4,REC_PRICE_FCST!$B$4:$AF$4,0))</f>
        <v>55.808837151284919</v>
      </c>
      <c r="KZ99" s="45">
        <f>+INDEX(REC_PRICE_FCST!$B$4:$AF$22,MATCH(REC_SALES_FCST!$C99,REC_PRICE_FCST!$B$4:$B$22,0),MATCH(REC_SALES_FCST!KZ$4,REC_PRICE_FCST!$B$4:$AF$4,0))</f>
        <v>55.808837151284919</v>
      </c>
      <c r="LA99" s="45">
        <f>+INDEX(REC_PRICE_FCST!$B$4:$AF$22,MATCH(REC_SALES_FCST!$C99,REC_PRICE_FCST!$B$4:$B$22,0),MATCH(REC_SALES_FCST!LA$4,REC_PRICE_FCST!$B$4:$AF$4,0))</f>
        <v>55.808837151284919</v>
      </c>
      <c r="LB99" s="45">
        <f>+INDEX(REC_PRICE_FCST!$B$4:$AF$22,MATCH(REC_SALES_FCST!$C99,REC_PRICE_FCST!$B$4:$B$22,0),MATCH(REC_SALES_FCST!LB$4,REC_PRICE_FCST!$B$4:$AF$4,0))</f>
        <v>55.808837151284919</v>
      </c>
      <c r="LC99" s="45">
        <f>+INDEX(REC_PRICE_FCST!$B$4:$AF$22,MATCH(REC_SALES_FCST!$C99,REC_PRICE_FCST!$B$4:$B$22,0),MATCH(REC_SALES_FCST!LC$4,REC_PRICE_FCST!$B$4:$AF$4,0))</f>
        <v>55.808837151284919</v>
      </c>
      <c r="LD99" s="45">
        <f>+INDEX(REC_PRICE_FCST!$B$4:$AF$22,MATCH(REC_SALES_FCST!$C99,REC_PRICE_FCST!$B$4:$B$22,0),MATCH(REC_SALES_FCST!LD$4,REC_PRICE_FCST!$B$4:$AF$4,0))</f>
        <v>57.483102265823469</v>
      </c>
      <c r="LE99" s="45">
        <f>+INDEX(REC_PRICE_FCST!$B$4:$AF$22,MATCH(REC_SALES_FCST!$C99,REC_PRICE_FCST!$B$4:$B$22,0),MATCH(REC_SALES_FCST!LE$4,REC_PRICE_FCST!$B$4:$AF$4,0))</f>
        <v>57.483102265823469</v>
      </c>
      <c r="LF99" s="45">
        <f>+INDEX(REC_PRICE_FCST!$B$4:$AF$22,MATCH(REC_SALES_FCST!$C99,REC_PRICE_FCST!$B$4:$B$22,0),MATCH(REC_SALES_FCST!LF$4,REC_PRICE_FCST!$B$4:$AF$4,0))</f>
        <v>57.483102265823469</v>
      </c>
      <c r="LG99" s="45">
        <f>+INDEX(REC_PRICE_FCST!$B$4:$AF$22,MATCH(REC_SALES_FCST!$C99,REC_PRICE_FCST!$B$4:$B$22,0),MATCH(REC_SALES_FCST!LG$4,REC_PRICE_FCST!$B$4:$AF$4,0))</f>
        <v>57.483102265823469</v>
      </c>
      <c r="LH99" s="45">
        <f>+INDEX(REC_PRICE_FCST!$B$4:$AF$22,MATCH(REC_SALES_FCST!$C99,REC_PRICE_FCST!$B$4:$B$22,0),MATCH(REC_SALES_FCST!LH$4,REC_PRICE_FCST!$B$4:$AF$4,0))</f>
        <v>57.483102265823469</v>
      </c>
      <c r="LI99" s="45">
        <f>+INDEX(REC_PRICE_FCST!$B$4:$AF$22,MATCH(REC_SALES_FCST!$C99,REC_PRICE_FCST!$B$4:$B$22,0),MATCH(REC_SALES_FCST!LI$4,REC_PRICE_FCST!$B$4:$AF$4,0))</f>
        <v>57.483102265823469</v>
      </c>
      <c r="LJ99" s="45">
        <f>+INDEX(REC_PRICE_FCST!$B$4:$AF$22,MATCH(REC_SALES_FCST!$C99,REC_PRICE_FCST!$B$4:$B$22,0),MATCH(REC_SALES_FCST!LJ$4,REC_PRICE_FCST!$B$4:$AF$4,0))</f>
        <v>57.483102265823469</v>
      </c>
      <c r="LK99" s="45">
        <f>+INDEX(REC_PRICE_FCST!$B$4:$AF$22,MATCH(REC_SALES_FCST!$C99,REC_PRICE_FCST!$B$4:$B$22,0),MATCH(REC_SALES_FCST!LK$4,REC_PRICE_FCST!$B$4:$AF$4,0))</f>
        <v>57.483102265823469</v>
      </c>
      <c r="LL99" s="45">
        <f>+INDEX(REC_PRICE_FCST!$B$4:$AF$22,MATCH(REC_SALES_FCST!$C99,REC_PRICE_FCST!$B$4:$B$22,0),MATCH(REC_SALES_FCST!LL$4,REC_PRICE_FCST!$B$4:$AF$4,0))</f>
        <v>57.483102265823469</v>
      </c>
      <c r="LM99" s="45">
        <f>+INDEX(REC_PRICE_FCST!$B$4:$AF$22,MATCH(REC_SALES_FCST!$C99,REC_PRICE_FCST!$B$4:$B$22,0),MATCH(REC_SALES_FCST!LM$4,REC_PRICE_FCST!$B$4:$AF$4,0))</f>
        <v>57.483102265823469</v>
      </c>
      <c r="LN99" s="45">
        <f>+INDEX(REC_PRICE_FCST!$B$4:$AF$22,MATCH(REC_SALES_FCST!$C99,REC_PRICE_FCST!$B$4:$B$22,0),MATCH(REC_SALES_FCST!LN$4,REC_PRICE_FCST!$B$4:$AF$4,0))</f>
        <v>57.483102265823469</v>
      </c>
      <c r="LO99" s="45">
        <f>+INDEX(REC_PRICE_FCST!$B$4:$AF$22,MATCH(REC_SALES_FCST!$C99,REC_PRICE_FCST!$B$4:$B$22,0),MATCH(REC_SALES_FCST!LO$4,REC_PRICE_FCST!$B$4:$AF$4,0))</f>
        <v>57.483102265823469</v>
      </c>
      <c r="LP99" s="45">
        <f>+INDEX(REC_PRICE_FCST!$B$4:$AF$22,MATCH(REC_SALES_FCST!$C99,REC_PRICE_FCST!$B$4:$B$22,0),MATCH(REC_SALES_FCST!LP$4,REC_PRICE_FCST!$B$4:$AF$4,0))</f>
        <v>59.207595333798174</v>
      </c>
      <c r="LQ99" s="45">
        <f>+INDEX(REC_PRICE_FCST!$B$4:$AF$22,MATCH(REC_SALES_FCST!$C99,REC_PRICE_FCST!$B$4:$B$22,0),MATCH(REC_SALES_FCST!LQ$4,REC_PRICE_FCST!$B$4:$AF$4,0))</f>
        <v>59.207595333798174</v>
      </c>
      <c r="LR99" s="45">
        <f>+INDEX(REC_PRICE_FCST!$B$4:$AF$22,MATCH(REC_SALES_FCST!$C99,REC_PRICE_FCST!$B$4:$B$22,0),MATCH(REC_SALES_FCST!LR$4,REC_PRICE_FCST!$B$4:$AF$4,0))</f>
        <v>59.207595333798174</v>
      </c>
      <c r="LS99" s="45">
        <f>+INDEX(REC_PRICE_FCST!$B$4:$AF$22,MATCH(REC_SALES_FCST!$C99,REC_PRICE_FCST!$B$4:$B$22,0),MATCH(REC_SALES_FCST!LS$4,REC_PRICE_FCST!$B$4:$AF$4,0))</f>
        <v>59.207595333798174</v>
      </c>
      <c r="LT99" s="45">
        <f>+INDEX(REC_PRICE_FCST!$B$4:$AF$22,MATCH(REC_SALES_FCST!$C99,REC_PRICE_FCST!$B$4:$B$22,0),MATCH(REC_SALES_FCST!LT$4,REC_PRICE_FCST!$B$4:$AF$4,0))</f>
        <v>59.207595333798174</v>
      </c>
      <c r="LU99" s="45">
        <f>+INDEX(REC_PRICE_FCST!$B$4:$AF$22,MATCH(REC_SALES_FCST!$C99,REC_PRICE_FCST!$B$4:$B$22,0),MATCH(REC_SALES_FCST!LU$4,REC_PRICE_FCST!$B$4:$AF$4,0))</f>
        <v>59.207595333798174</v>
      </c>
      <c r="LV99" s="45">
        <f>+INDEX(REC_PRICE_FCST!$B$4:$AF$22,MATCH(REC_SALES_FCST!$C99,REC_PRICE_FCST!$B$4:$B$22,0),MATCH(REC_SALES_FCST!LV$4,REC_PRICE_FCST!$B$4:$AF$4,0))</f>
        <v>59.207595333798174</v>
      </c>
      <c r="LW99" s="45">
        <f>+INDEX(REC_PRICE_FCST!$B$4:$AF$22,MATCH(REC_SALES_FCST!$C99,REC_PRICE_FCST!$B$4:$B$22,0),MATCH(REC_SALES_FCST!LW$4,REC_PRICE_FCST!$B$4:$AF$4,0))</f>
        <v>59.207595333798174</v>
      </c>
      <c r="LX99" s="45">
        <f>+INDEX(REC_PRICE_FCST!$B$4:$AF$22,MATCH(REC_SALES_FCST!$C99,REC_PRICE_FCST!$B$4:$B$22,0),MATCH(REC_SALES_FCST!LX$4,REC_PRICE_FCST!$B$4:$AF$4,0))</f>
        <v>59.207595333798174</v>
      </c>
      <c r="LY99" s="45">
        <f>+INDEX(REC_PRICE_FCST!$B$4:$AF$22,MATCH(REC_SALES_FCST!$C99,REC_PRICE_FCST!$B$4:$B$22,0),MATCH(REC_SALES_FCST!LY$4,REC_PRICE_FCST!$B$4:$AF$4,0))</f>
        <v>59.207595333798174</v>
      </c>
      <c r="LZ99" s="45">
        <f>+INDEX(REC_PRICE_FCST!$B$4:$AF$22,MATCH(REC_SALES_FCST!$C99,REC_PRICE_FCST!$B$4:$B$22,0),MATCH(REC_SALES_FCST!LZ$4,REC_PRICE_FCST!$B$4:$AF$4,0))</f>
        <v>59.207595333798174</v>
      </c>
      <c r="MA99" s="45">
        <f>+INDEX(REC_PRICE_FCST!$B$4:$AF$22,MATCH(REC_SALES_FCST!$C99,REC_PRICE_FCST!$B$4:$B$22,0),MATCH(REC_SALES_FCST!MA$4,REC_PRICE_FCST!$B$4:$AF$4,0))</f>
        <v>59.207595333798174</v>
      </c>
      <c r="MB99" s="45">
        <f>+INDEX(REC_PRICE_FCST!$B$4:$AF$22,MATCH(REC_SALES_FCST!$C99,REC_PRICE_FCST!$B$4:$B$22,0),MATCH(REC_SALES_FCST!MB$4,REC_PRICE_FCST!$B$4:$AF$4,0))</f>
        <v>60.983823193812121</v>
      </c>
      <c r="MC99" s="45">
        <f>+INDEX(REC_PRICE_FCST!$B$4:$AF$22,MATCH(REC_SALES_FCST!$C99,REC_PRICE_FCST!$B$4:$B$22,0),MATCH(REC_SALES_FCST!MC$4,REC_PRICE_FCST!$B$4:$AF$4,0))</f>
        <v>60.983823193812121</v>
      </c>
      <c r="MD99" s="45">
        <f>+INDEX(REC_PRICE_FCST!$B$4:$AF$22,MATCH(REC_SALES_FCST!$C99,REC_PRICE_FCST!$B$4:$B$22,0),MATCH(REC_SALES_FCST!MD$4,REC_PRICE_FCST!$B$4:$AF$4,0))</f>
        <v>60.983823193812121</v>
      </c>
      <c r="ME99" s="45">
        <f>+INDEX(REC_PRICE_FCST!$B$4:$AF$22,MATCH(REC_SALES_FCST!$C99,REC_PRICE_FCST!$B$4:$B$22,0),MATCH(REC_SALES_FCST!ME$4,REC_PRICE_FCST!$B$4:$AF$4,0))</f>
        <v>60.983823193812121</v>
      </c>
      <c r="MF99" s="45">
        <f>+INDEX(REC_PRICE_FCST!$B$4:$AF$22,MATCH(REC_SALES_FCST!$C99,REC_PRICE_FCST!$B$4:$B$22,0),MATCH(REC_SALES_FCST!MF$4,REC_PRICE_FCST!$B$4:$AF$4,0))</f>
        <v>60.983823193812121</v>
      </c>
      <c r="MG99" s="45">
        <f>+INDEX(REC_PRICE_FCST!$B$4:$AF$22,MATCH(REC_SALES_FCST!$C99,REC_PRICE_FCST!$B$4:$B$22,0),MATCH(REC_SALES_FCST!MG$4,REC_PRICE_FCST!$B$4:$AF$4,0))</f>
        <v>60.983823193812121</v>
      </c>
      <c r="MH99" s="45">
        <f>+INDEX(REC_PRICE_FCST!$B$4:$AF$22,MATCH(REC_SALES_FCST!$C99,REC_PRICE_FCST!$B$4:$B$22,0),MATCH(REC_SALES_FCST!MH$4,REC_PRICE_FCST!$B$4:$AF$4,0))</f>
        <v>60.983823193812121</v>
      </c>
      <c r="MI99" s="45">
        <f>+INDEX(REC_PRICE_FCST!$B$4:$AF$22,MATCH(REC_SALES_FCST!$C99,REC_PRICE_FCST!$B$4:$B$22,0),MATCH(REC_SALES_FCST!MI$4,REC_PRICE_FCST!$B$4:$AF$4,0))</f>
        <v>60.983823193812121</v>
      </c>
      <c r="MJ99" s="45">
        <f>+INDEX(REC_PRICE_FCST!$B$4:$AF$22,MATCH(REC_SALES_FCST!$C99,REC_PRICE_FCST!$B$4:$B$22,0),MATCH(REC_SALES_FCST!MJ$4,REC_PRICE_FCST!$B$4:$AF$4,0))</f>
        <v>60.983823193812121</v>
      </c>
      <c r="MK99" s="45">
        <f>+INDEX(REC_PRICE_FCST!$B$4:$AF$22,MATCH(REC_SALES_FCST!$C99,REC_PRICE_FCST!$B$4:$B$22,0),MATCH(REC_SALES_FCST!MK$4,REC_PRICE_FCST!$B$4:$AF$4,0))</f>
        <v>60.983823193812121</v>
      </c>
      <c r="ML99" s="45">
        <f>+INDEX(REC_PRICE_FCST!$B$4:$AF$22,MATCH(REC_SALES_FCST!$C99,REC_PRICE_FCST!$B$4:$B$22,0),MATCH(REC_SALES_FCST!ML$4,REC_PRICE_FCST!$B$4:$AF$4,0))</f>
        <v>60.983823193812121</v>
      </c>
      <c r="MM99" s="45">
        <f>+INDEX(REC_PRICE_FCST!$B$4:$AF$22,MATCH(REC_SALES_FCST!$C99,REC_PRICE_FCST!$B$4:$B$22,0),MATCH(REC_SALES_FCST!MM$4,REC_PRICE_FCST!$B$4:$AF$4,0))</f>
        <v>60.983823193812121</v>
      </c>
      <c r="MN99" s="45">
        <f>+INDEX(REC_PRICE_FCST!$B$4:$AF$22,MATCH(REC_SALES_FCST!$C99,REC_PRICE_FCST!$B$4:$B$22,0),MATCH(REC_SALES_FCST!MN$4,REC_PRICE_FCST!$B$4:$AF$4,0))</f>
        <v>62.813337889626489</v>
      </c>
      <c r="MO99" s="45">
        <f>+INDEX(REC_PRICE_FCST!$B$4:$AF$22,MATCH(REC_SALES_FCST!$C99,REC_PRICE_FCST!$B$4:$B$22,0),MATCH(REC_SALES_FCST!MO$4,REC_PRICE_FCST!$B$4:$AF$4,0))</f>
        <v>62.813337889626489</v>
      </c>
      <c r="MP99" s="45">
        <f>+INDEX(REC_PRICE_FCST!$B$4:$AF$22,MATCH(REC_SALES_FCST!$C99,REC_PRICE_FCST!$B$4:$B$22,0),MATCH(REC_SALES_FCST!MP$4,REC_PRICE_FCST!$B$4:$AF$4,0))</f>
        <v>62.813337889626489</v>
      </c>
      <c r="MQ99" s="45">
        <f>+INDEX(REC_PRICE_FCST!$B$4:$AF$22,MATCH(REC_SALES_FCST!$C99,REC_PRICE_FCST!$B$4:$B$22,0),MATCH(REC_SALES_FCST!MQ$4,REC_PRICE_FCST!$B$4:$AF$4,0))</f>
        <v>62.813337889626489</v>
      </c>
      <c r="MR99" s="45">
        <f>+INDEX(REC_PRICE_FCST!$B$4:$AF$22,MATCH(REC_SALES_FCST!$C99,REC_PRICE_FCST!$B$4:$B$22,0),MATCH(REC_SALES_FCST!MR$4,REC_PRICE_FCST!$B$4:$AF$4,0))</f>
        <v>62.813337889626489</v>
      </c>
      <c r="MS99" s="45">
        <f>+INDEX(REC_PRICE_FCST!$B$4:$AF$22,MATCH(REC_SALES_FCST!$C99,REC_PRICE_FCST!$B$4:$B$22,0),MATCH(REC_SALES_FCST!MS$4,REC_PRICE_FCST!$B$4:$AF$4,0))</f>
        <v>62.813337889626489</v>
      </c>
      <c r="MT99" s="45">
        <f>+INDEX(REC_PRICE_FCST!$B$4:$AF$22,MATCH(REC_SALES_FCST!$C99,REC_PRICE_FCST!$B$4:$B$22,0),MATCH(REC_SALES_FCST!MT$4,REC_PRICE_FCST!$B$4:$AF$4,0))</f>
        <v>62.813337889626489</v>
      </c>
      <c r="MU99" s="45">
        <f>+INDEX(REC_PRICE_FCST!$B$4:$AF$22,MATCH(REC_SALES_FCST!$C99,REC_PRICE_FCST!$B$4:$B$22,0),MATCH(REC_SALES_FCST!MU$4,REC_PRICE_FCST!$B$4:$AF$4,0))</f>
        <v>62.813337889626489</v>
      </c>
      <c r="MV99" s="45">
        <f>+INDEX(REC_PRICE_FCST!$B$4:$AF$22,MATCH(REC_SALES_FCST!$C99,REC_PRICE_FCST!$B$4:$B$22,0),MATCH(REC_SALES_FCST!MV$4,REC_PRICE_FCST!$B$4:$AF$4,0))</f>
        <v>62.813337889626489</v>
      </c>
      <c r="MW99" s="45">
        <f>+INDEX(REC_PRICE_FCST!$B$4:$AF$22,MATCH(REC_SALES_FCST!$C99,REC_PRICE_FCST!$B$4:$B$22,0),MATCH(REC_SALES_FCST!MW$4,REC_PRICE_FCST!$B$4:$AF$4,0))</f>
        <v>62.813337889626489</v>
      </c>
      <c r="MX99" s="45">
        <f>+INDEX(REC_PRICE_FCST!$B$4:$AF$22,MATCH(REC_SALES_FCST!$C99,REC_PRICE_FCST!$B$4:$B$22,0),MATCH(REC_SALES_FCST!MX$4,REC_PRICE_FCST!$B$4:$AF$4,0))</f>
        <v>62.813337889626489</v>
      </c>
      <c r="MY99" s="45">
        <f>+INDEX(REC_PRICE_FCST!$B$4:$AF$22,MATCH(REC_SALES_FCST!$C99,REC_PRICE_FCST!$B$4:$B$22,0),MATCH(REC_SALES_FCST!MY$4,REC_PRICE_FCST!$B$4:$AF$4,0))</f>
        <v>62.813337889626489</v>
      </c>
    </row>
    <row r="100" spans="1:363" x14ac:dyDescent="0.25">
      <c r="A100" s="175"/>
      <c r="B100" s="78" t="s">
        <v>214</v>
      </c>
      <c r="C100" s="4" t="s">
        <v>92</v>
      </c>
      <c r="D100" s="45">
        <f>+INDEX(REC_PRICE_FCST!$B$4:$V$22,MATCH(REC_SALES_FCST!$C100,REC_PRICE_FCST!$B$4:$B$22,0),MATCH(REC_SALES_FCST!D$4,REC_PRICE_FCST!$B$4:$V$4,0))</f>
        <v>35</v>
      </c>
      <c r="E100" s="45">
        <f>+INDEX(REC_PRICE_FCST!$B$4:$V$22,MATCH(REC_SALES_FCST!$C100,REC_PRICE_FCST!$B$4:$B$22,0),MATCH(REC_SALES_FCST!E$4,REC_PRICE_FCST!$B$4:$V$4,0))</f>
        <v>35</v>
      </c>
      <c r="F100" s="45">
        <f>+INDEX(REC_PRICE_FCST!$B$4:$V$22,MATCH(REC_SALES_FCST!$C100,REC_PRICE_FCST!$B$4:$B$22,0),MATCH(REC_SALES_FCST!F$4,REC_PRICE_FCST!$B$4:$V$4,0))</f>
        <v>35</v>
      </c>
      <c r="G100" s="45">
        <f>+INDEX(REC_PRICE_FCST!$B$4:$V$22,MATCH(REC_SALES_FCST!$C100,REC_PRICE_FCST!$B$4:$B$22,0),MATCH(REC_SALES_FCST!G$4,REC_PRICE_FCST!$B$4:$V$4,0))</f>
        <v>35</v>
      </c>
      <c r="H100" s="45">
        <f>+INDEX(REC_PRICE_FCST!$B$4:$V$22,MATCH(REC_SALES_FCST!$C100,REC_PRICE_FCST!$B$4:$B$22,0),MATCH(REC_SALES_FCST!H$4,REC_PRICE_FCST!$B$4:$V$4,0))</f>
        <v>35</v>
      </c>
      <c r="I100" s="45">
        <f>+INDEX(REC_PRICE_FCST!$B$4:$V$22,MATCH(REC_SALES_FCST!$C100,REC_PRICE_FCST!$B$4:$B$22,0),MATCH(REC_SALES_FCST!I$4,REC_PRICE_FCST!$B$4:$V$4,0))</f>
        <v>35</v>
      </c>
      <c r="J100" s="45">
        <f>+INDEX(REC_PRICE_FCST!$B$4:$V$22,MATCH(REC_SALES_FCST!$C100,REC_PRICE_FCST!$B$4:$B$22,0),MATCH(REC_SALES_FCST!J$4,REC_PRICE_FCST!$B$4:$V$4,0))</f>
        <v>35</v>
      </c>
      <c r="K100" s="45">
        <f>+INDEX(REC_PRICE_FCST!$B$4:$V$22,MATCH(REC_SALES_FCST!$C100,REC_PRICE_FCST!$B$4:$B$22,0),MATCH(REC_SALES_FCST!K$4,REC_PRICE_FCST!$B$4:$V$4,0))</f>
        <v>35</v>
      </c>
      <c r="L100" s="45">
        <f>+INDEX(REC_PRICE_FCST!$B$4:$V$22,MATCH(REC_SALES_FCST!$C100,REC_PRICE_FCST!$B$4:$B$22,0),MATCH(REC_SALES_FCST!L$4,REC_PRICE_FCST!$B$4:$V$4,0))</f>
        <v>35</v>
      </c>
      <c r="M100" s="45">
        <f>+INDEX(REC_PRICE_FCST!$B$4:$V$22,MATCH(REC_SALES_FCST!$C100,REC_PRICE_FCST!$B$4:$B$22,0),MATCH(REC_SALES_FCST!M$4,REC_PRICE_FCST!$B$4:$V$4,0))</f>
        <v>35</v>
      </c>
      <c r="N100" s="45">
        <f>+INDEX(REC_PRICE_FCST!$B$4:$V$22,MATCH(REC_SALES_FCST!$C100,REC_PRICE_FCST!$B$4:$B$22,0),MATCH(REC_SALES_FCST!N$4,REC_PRICE_FCST!$B$4:$V$4,0))</f>
        <v>35</v>
      </c>
      <c r="O100" s="45">
        <f>+INDEX(REC_PRICE_FCST!$B$4:$V$22,MATCH(REC_SALES_FCST!$C100,REC_PRICE_FCST!$B$4:$B$22,0),MATCH(REC_SALES_FCST!O$4,REC_PRICE_FCST!$B$4:$V$4,0))</f>
        <v>35</v>
      </c>
      <c r="P100" s="45">
        <f>+INDEX(REC_PRICE_FCST!$B$4:$AF$22,MATCH(REC_SALES_FCST!$C100,REC_PRICE_FCST!$B$4:$B$22,0),MATCH(REC_SALES_FCST!P$4,REC_PRICE_FCST!$B$4:$AF$4,0))</f>
        <v>35</v>
      </c>
      <c r="Q100" s="45">
        <f>+INDEX(REC_PRICE_FCST!$B$4:$AF$22,MATCH(REC_SALES_FCST!$C100,REC_PRICE_FCST!$B$4:$B$22,0),MATCH(REC_SALES_FCST!Q$4,REC_PRICE_FCST!$B$4:$AF$4,0))</f>
        <v>35</v>
      </c>
      <c r="R100" s="45">
        <f>+INDEX(REC_PRICE_FCST!$B$4:$AF$22,MATCH(REC_SALES_FCST!$C100,REC_PRICE_FCST!$B$4:$B$22,0),MATCH(REC_SALES_FCST!R$4,REC_PRICE_FCST!$B$4:$AF$4,0))</f>
        <v>35</v>
      </c>
      <c r="S100" s="45">
        <f>+INDEX(REC_PRICE_FCST!$B$4:$AF$22,MATCH(REC_SALES_FCST!$C100,REC_PRICE_FCST!$B$4:$B$22,0),MATCH(REC_SALES_FCST!S$4,REC_PRICE_FCST!$B$4:$AF$4,0))</f>
        <v>35</v>
      </c>
      <c r="T100" s="45">
        <f>+INDEX(REC_PRICE_FCST!$B$4:$AF$22,MATCH(REC_SALES_FCST!$C100,REC_PRICE_FCST!$B$4:$B$22,0),MATCH(REC_SALES_FCST!T$4,REC_PRICE_FCST!$B$4:$AF$4,0))</f>
        <v>35</v>
      </c>
      <c r="U100" s="45">
        <f>+INDEX(REC_PRICE_FCST!$B$4:$AF$22,MATCH(REC_SALES_FCST!$C100,REC_PRICE_FCST!$B$4:$B$22,0),MATCH(REC_SALES_FCST!U$4,REC_PRICE_FCST!$B$4:$AF$4,0))</f>
        <v>35</v>
      </c>
      <c r="V100" s="45">
        <f>+INDEX(REC_PRICE_FCST!$B$4:$AF$22,MATCH(REC_SALES_FCST!$C100,REC_PRICE_FCST!$B$4:$B$22,0),MATCH(REC_SALES_FCST!V$4,REC_PRICE_FCST!$B$4:$AF$4,0))</f>
        <v>35</v>
      </c>
      <c r="W100" s="45">
        <f>+INDEX(REC_PRICE_FCST!$B$4:$AF$22,MATCH(REC_SALES_FCST!$C100,REC_PRICE_FCST!$B$4:$B$22,0),MATCH(REC_SALES_FCST!W$4,REC_PRICE_FCST!$B$4:$AF$4,0))</f>
        <v>35</v>
      </c>
      <c r="X100" s="45">
        <f>+INDEX(REC_PRICE_FCST!$B$4:$AF$22,MATCH(REC_SALES_FCST!$C100,REC_PRICE_FCST!$B$4:$B$22,0),MATCH(REC_SALES_FCST!X$4,REC_PRICE_FCST!$B$4:$AF$4,0))</f>
        <v>35</v>
      </c>
      <c r="Y100" s="45">
        <f>+INDEX(REC_PRICE_FCST!$B$4:$AF$22,MATCH(REC_SALES_FCST!$C100,REC_PRICE_FCST!$B$4:$B$22,0),MATCH(REC_SALES_FCST!Y$4,REC_PRICE_FCST!$B$4:$AF$4,0))</f>
        <v>35</v>
      </c>
      <c r="Z100" s="45">
        <f>+INDEX(REC_PRICE_FCST!$B$4:$AF$22,MATCH(REC_SALES_FCST!$C100,REC_PRICE_FCST!$B$4:$B$22,0),MATCH(REC_SALES_FCST!Z$4,REC_PRICE_FCST!$B$4:$AF$4,0))</f>
        <v>35</v>
      </c>
      <c r="AA100" s="45">
        <f>+INDEX(REC_PRICE_FCST!$B$4:$AF$22,MATCH(REC_SALES_FCST!$C100,REC_PRICE_FCST!$B$4:$B$22,0),MATCH(REC_SALES_FCST!AA$4,REC_PRICE_FCST!$B$4:$AF$4,0))</f>
        <v>35</v>
      </c>
      <c r="AB100" s="45">
        <f>+INDEX(REC_PRICE_FCST!$B$4:$AF$22,MATCH(REC_SALES_FCST!$C100,REC_PRICE_FCST!$B$4:$B$22,0),MATCH(REC_SALES_FCST!AB$4,REC_PRICE_FCST!$B$4:$AF$4,0))</f>
        <v>32</v>
      </c>
      <c r="AC100" s="45">
        <f>+INDEX(REC_PRICE_FCST!$B$4:$AF$22,MATCH(REC_SALES_FCST!$C100,REC_PRICE_FCST!$B$4:$B$22,0),MATCH(REC_SALES_FCST!AC$4,REC_PRICE_FCST!$B$4:$AF$4,0))</f>
        <v>32</v>
      </c>
      <c r="AD100" s="45">
        <f>+INDEX(REC_PRICE_FCST!$B$4:$AF$22,MATCH(REC_SALES_FCST!$C100,REC_PRICE_FCST!$B$4:$B$22,0),MATCH(REC_SALES_FCST!AD$4,REC_PRICE_FCST!$B$4:$AF$4,0))</f>
        <v>32</v>
      </c>
      <c r="AE100" s="45">
        <f>+INDEX(REC_PRICE_FCST!$B$4:$AF$22,MATCH(REC_SALES_FCST!$C100,REC_PRICE_FCST!$B$4:$B$22,0),MATCH(REC_SALES_FCST!AE$4,REC_PRICE_FCST!$B$4:$AF$4,0))</f>
        <v>32</v>
      </c>
      <c r="AF100" s="45">
        <f>+INDEX(REC_PRICE_FCST!$B$4:$AF$22,MATCH(REC_SALES_FCST!$C100,REC_PRICE_FCST!$B$4:$B$22,0),MATCH(REC_SALES_FCST!AF$4,REC_PRICE_FCST!$B$4:$AF$4,0))</f>
        <v>32</v>
      </c>
      <c r="AG100" s="45">
        <f>+INDEX(REC_PRICE_FCST!$B$4:$AF$22,MATCH(REC_SALES_FCST!$C100,REC_PRICE_FCST!$B$4:$B$22,0),MATCH(REC_SALES_FCST!AG$4,REC_PRICE_FCST!$B$4:$AF$4,0))</f>
        <v>32</v>
      </c>
      <c r="AH100" s="45">
        <f>+INDEX(REC_PRICE_FCST!$B$4:$AF$22,MATCH(REC_SALES_FCST!$C100,REC_PRICE_FCST!$B$4:$B$22,0),MATCH(REC_SALES_FCST!AH$4,REC_PRICE_FCST!$B$4:$AF$4,0))</f>
        <v>32</v>
      </c>
      <c r="AI100" s="45">
        <f>+INDEX(REC_PRICE_FCST!$B$4:$AF$22,MATCH(REC_SALES_FCST!$C100,REC_PRICE_FCST!$B$4:$B$22,0),MATCH(REC_SALES_FCST!AI$4,REC_PRICE_FCST!$B$4:$AF$4,0))</f>
        <v>32</v>
      </c>
      <c r="AJ100" s="45">
        <f>+INDEX(REC_PRICE_FCST!$B$4:$AF$22,MATCH(REC_SALES_FCST!$C100,REC_PRICE_FCST!$B$4:$B$22,0),MATCH(REC_SALES_FCST!AJ$4,REC_PRICE_FCST!$B$4:$AF$4,0))</f>
        <v>32</v>
      </c>
      <c r="AK100" s="45">
        <f>+INDEX(REC_PRICE_FCST!$B$4:$AF$22,MATCH(REC_SALES_FCST!$C100,REC_PRICE_FCST!$B$4:$B$22,0),MATCH(REC_SALES_FCST!AK$4,REC_PRICE_FCST!$B$4:$AF$4,0))</f>
        <v>32</v>
      </c>
      <c r="AL100" s="45">
        <f>+INDEX(REC_PRICE_FCST!$B$4:$AF$22,MATCH(REC_SALES_FCST!$C100,REC_PRICE_FCST!$B$4:$B$22,0),MATCH(REC_SALES_FCST!AL$4,REC_PRICE_FCST!$B$4:$AF$4,0))</f>
        <v>32</v>
      </c>
      <c r="AM100" s="45">
        <f>+INDEX(REC_PRICE_FCST!$B$4:$AF$22,MATCH(REC_SALES_FCST!$C100,REC_PRICE_FCST!$B$4:$B$22,0),MATCH(REC_SALES_FCST!AM$4,REC_PRICE_FCST!$B$4:$AF$4,0))</f>
        <v>32</v>
      </c>
      <c r="AN100" s="45">
        <f>+INDEX(REC_PRICE_FCST!$B$4:$AF$22,MATCH(REC_SALES_FCST!$C100,REC_PRICE_FCST!$B$4:$B$22,0),MATCH(REC_SALES_FCST!AN$4,REC_PRICE_FCST!$B$4:$AF$4,0))</f>
        <v>29</v>
      </c>
      <c r="AO100" s="45">
        <f>+INDEX(REC_PRICE_FCST!$B$4:$AF$22,MATCH(REC_SALES_FCST!$C100,REC_PRICE_FCST!$B$4:$B$22,0),MATCH(REC_SALES_FCST!AO$4,REC_PRICE_FCST!$B$4:$AF$4,0))</f>
        <v>29</v>
      </c>
      <c r="AP100" s="45">
        <f>+INDEX(REC_PRICE_FCST!$B$4:$AF$22,MATCH(REC_SALES_FCST!$C100,REC_PRICE_FCST!$B$4:$B$22,0),MATCH(REC_SALES_FCST!AP$4,REC_PRICE_FCST!$B$4:$AF$4,0))</f>
        <v>29</v>
      </c>
      <c r="AQ100" s="45">
        <f>+INDEX(REC_PRICE_FCST!$B$4:$AF$22,MATCH(REC_SALES_FCST!$C100,REC_PRICE_FCST!$B$4:$B$22,0),MATCH(REC_SALES_FCST!AQ$4,REC_PRICE_FCST!$B$4:$AF$4,0))</f>
        <v>29</v>
      </c>
      <c r="AR100" s="45">
        <f>+INDEX(REC_PRICE_FCST!$B$4:$AF$22,MATCH(REC_SALES_FCST!$C100,REC_PRICE_FCST!$B$4:$B$22,0),MATCH(REC_SALES_FCST!AR$4,REC_PRICE_FCST!$B$4:$AF$4,0))</f>
        <v>29</v>
      </c>
      <c r="AS100" s="45">
        <f>+INDEX(REC_PRICE_FCST!$B$4:$AF$22,MATCH(REC_SALES_FCST!$C100,REC_PRICE_FCST!$B$4:$B$22,0),MATCH(REC_SALES_FCST!AS$4,REC_PRICE_FCST!$B$4:$AF$4,0))</f>
        <v>29</v>
      </c>
      <c r="AT100" s="45">
        <f>+INDEX(REC_PRICE_FCST!$B$4:$AF$22,MATCH(REC_SALES_FCST!$C100,REC_PRICE_FCST!$B$4:$B$22,0),MATCH(REC_SALES_FCST!AT$4,REC_PRICE_FCST!$B$4:$AF$4,0))</f>
        <v>29</v>
      </c>
      <c r="AU100" s="45">
        <f>+INDEX(REC_PRICE_FCST!$B$4:$AF$22,MATCH(REC_SALES_FCST!$C100,REC_PRICE_FCST!$B$4:$B$22,0),MATCH(REC_SALES_FCST!AU$4,REC_PRICE_FCST!$B$4:$AF$4,0))</f>
        <v>29</v>
      </c>
      <c r="AV100" s="45">
        <f>+INDEX(REC_PRICE_FCST!$B$4:$AF$22,MATCH(REC_SALES_FCST!$C100,REC_PRICE_FCST!$B$4:$B$22,0),MATCH(REC_SALES_FCST!AV$4,REC_PRICE_FCST!$B$4:$AF$4,0))</f>
        <v>29</v>
      </c>
      <c r="AW100" s="45">
        <f>+INDEX(REC_PRICE_FCST!$B$4:$AF$22,MATCH(REC_SALES_FCST!$C100,REC_PRICE_FCST!$B$4:$B$22,0),MATCH(REC_SALES_FCST!AW$4,REC_PRICE_FCST!$B$4:$AF$4,0))</f>
        <v>29</v>
      </c>
      <c r="AX100" s="45">
        <f>+INDEX(REC_PRICE_FCST!$B$4:$AF$22,MATCH(REC_SALES_FCST!$C100,REC_PRICE_FCST!$B$4:$B$22,0),MATCH(REC_SALES_FCST!AX$4,REC_PRICE_FCST!$B$4:$AF$4,0))</f>
        <v>29</v>
      </c>
      <c r="AY100" s="45">
        <f>+INDEX(REC_PRICE_FCST!$B$4:$AF$22,MATCH(REC_SALES_FCST!$C100,REC_PRICE_FCST!$B$4:$B$22,0),MATCH(REC_SALES_FCST!AY$4,REC_PRICE_FCST!$B$4:$AF$4,0))</f>
        <v>29</v>
      </c>
      <c r="AZ100" s="45">
        <f>+INDEX(REC_PRICE_FCST!$B$4:$AF$22,MATCH(REC_SALES_FCST!$C100,REC_PRICE_FCST!$B$4:$B$22,0),MATCH(REC_SALES_FCST!AZ$4,REC_PRICE_FCST!$B$4:$AF$4,0))</f>
        <v>29</v>
      </c>
      <c r="BA100" s="45">
        <f>+INDEX(REC_PRICE_FCST!$B$4:$AF$22,MATCH(REC_SALES_FCST!$C100,REC_PRICE_FCST!$B$4:$B$22,0),MATCH(REC_SALES_FCST!BA$4,REC_PRICE_FCST!$B$4:$AF$4,0))</f>
        <v>29</v>
      </c>
      <c r="BB100" s="45">
        <f>+INDEX(REC_PRICE_FCST!$B$4:$AF$22,MATCH(REC_SALES_FCST!$C100,REC_PRICE_FCST!$B$4:$B$22,0),MATCH(REC_SALES_FCST!BB$4,REC_PRICE_FCST!$B$4:$AF$4,0))</f>
        <v>29</v>
      </c>
      <c r="BC100" s="45">
        <f>+INDEX(REC_PRICE_FCST!$B$4:$AF$22,MATCH(REC_SALES_FCST!$C100,REC_PRICE_FCST!$B$4:$B$22,0),MATCH(REC_SALES_FCST!BC$4,REC_PRICE_FCST!$B$4:$AF$4,0))</f>
        <v>29</v>
      </c>
      <c r="BD100" s="45">
        <f>+INDEX(REC_PRICE_FCST!$B$4:$AF$22,MATCH(REC_SALES_FCST!$C100,REC_PRICE_FCST!$B$4:$B$22,0),MATCH(REC_SALES_FCST!BD$4,REC_PRICE_FCST!$B$4:$AF$4,0))</f>
        <v>29</v>
      </c>
      <c r="BE100" s="45">
        <f>+INDEX(REC_PRICE_FCST!$B$4:$AF$22,MATCH(REC_SALES_FCST!$C100,REC_PRICE_FCST!$B$4:$B$22,0),MATCH(REC_SALES_FCST!BE$4,REC_PRICE_FCST!$B$4:$AF$4,0))</f>
        <v>29</v>
      </c>
      <c r="BF100" s="45">
        <f>+INDEX(REC_PRICE_FCST!$B$4:$AF$22,MATCH(REC_SALES_FCST!$C100,REC_PRICE_FCST!$B$4:$B$22,0),MATCH(REC_SALES_FCST!BF$4,REC_PRICE_FCST!$B$4:$AF$4,0))</f>
        <v>29</v>
      </c>
      <c r="BG100" s="45">
        <f>+INDEX(REC_PRICE_FCST!$B$4:$AF$22,MATCH(REC_SALES_FCST!$C100,REC_PRICE_FCST!$B$4:$B$22,0),MATCH(REC_SALES_FCST!BG$4,REC_PRICE_FCST!$B$4:$AF$4,0))</f>
        <v>29</v>
      </c>
      <c r="BH100" s="45">
        <f>+INDEX(REC_PRICE_FCST!$B$4:$AF$22,MATCH(REC_SALES_FCST!$C100,REC_PRICE_FCST!$B$4:$B$22,0),MATCH(REC_SALES_FCST!BH$4,REC_PRICE_FCST!$B$4:$AF$4,0))</f>
        <v>29</v>
      </c>
      <c r="BI100" s="45">
        <f>+INDEX(REC_PRICE_FCST!$B$4:$AF$22,MATCH(REC_SALES_FCST!$C100,REC_PRICE_FCST!$B$4:$B$22,0),MATCH(REC_SALES_FCST!BI$4,REC_PRICE_FCST!$B$4:$AF$4,0))</f>
        <v>29</v>
      </c>
      <c r="BJ100" s="45">
        <f>+INDEX(REC_PRICE_FCST!$B$4:$AF$22,MATCH(REC_SALES_FCST!$C100,REC_PRICE_FCST!$B$4:$B$22,0),MATCH(REC_SALES_FCST!BJ$4,REC_PRICE_FCST!$B$4:$AF$4,0))</f>
        <v>29</v>
      </c>
      <c r="BK100" s="45">
        <f>+INDEX(REC_PRICE_FCST!$B$4:$AF$22,MATCH(REC_SALES_FCST!$C100,REC_PRICE_FCST!$B$4:$B$22,0),MATCH(REC_SALES_FCST!BK$4,REC_PRICE_FCST!$B$4:$AF$4,0))</f>
        <v>29</v>
      </c>
      <c r="BL100" s="45">
        <f>+INDEX(REC_PRICE_FCST!$B$4:$AF$22,MATCH(REC_SALES_FCST!$C100,REC_PRICE_FCST!$B$4:$B$22,0),MATCH(REC_SALES_FCST!BL$4,REC_PRICE_FCST!$B$4:$AF$4,0))</f>
        <v>28.400000000000002</v>
      </c>
      <c r="BM100" s="45">
        <f>+INDEX(REC_PRICE_FCST!$B$4:$AF$22,MATCH(REC_SALES_FCST!$C100,REC_PRICE_FCST!$B$4:$B$22,0),MATCH(REC_SALES_FCST!BM$4,REC_PRICE_FCST!$B$4:$AF$4,0))</f>
        <v>28.400000000000002</v>
      </c>
      <c r="BN100" s="45">
        <f>+INDEX(REC_PRICE_FCST!$B$4:$AF$22,MATCH(REC_SALES_FCST!$C100,REC_PRICE_FCST!$B$4:$B$22,0),MATCH(REC_SALES_FCST!BN$4,REC_PRICE_FCST!$B$4:$AF$4,0))</f>
        <v>28.400000000000002</v>
      </c>
      <c r="BO100" s="45">
        <f>+INDEX(REC_PRICE_FCST!$B$4:$AF$22,MATCH(REC_SALES_FCST!$C100,REC_PRICE_FCST!$B$4:$B$22,0),MATCH(REC_SALES_FCST!BO$4,REC_PRICE_FCST!$B$4:$AF$4,0))</f>
        <v>28.400000000000002</v>
      </c>
      <c r="BP100" s="45">
        <f>+INDEX(REC_PRICE_FCST!$B$4:$AF$22,MATCH(REC_SALES_FCST!$C100,REC_PRICE_FCST!$B$4:$B$22,0),MATCH(REC_SALES_FCST!BP$4,REC_PRICE_FCST!$B$4:$AF$4,0))</f>
        <v>28.400000000000002</v>
      </c>
      <c r="BQ100" s="45">
        <f>+INDEX(REC_PRICE_FCST!$B$4:$AF$22,MATCH(REC_SALES_FCST!$C100,REC_PRICE_FCST!$B$4:$B$22,0),MATCH(REC_SALES_FCST!BQ$4,REC_PRICE_FCST!$B$4:$AF$4,0))</f>
        <v>28.400000000000002</v>
      </c>
      <c r="BR100" s="45">
        <f>+INDEX(REC_PRICE_FCST!$B$4:$AF$22,MATCH(REC_SALES_FCST!$C100,REC_PRICE_FCST!$B$4:$B$22,0),MATCH(REC_SALES_FCST!BR$4,REC_PRICE_FCST!$B$4:$AF$4,0))</f>
        <v>28.400000000000002</v>
      </c>
      <c r="BS100" s="45">
        <f>+INDEX(REC_PRICE_FCST!$B$4:$AF$22,MATCH(REC_SALES_FCST!$C100,REC_PRICE_FCST!$B$4:$B$22,0),MATCH(REC_SALES_FCST!BS$4,REC_PRICE_FCST!$B$4:$AF$4,0))</f>
        <v>28.400000000000002</v>
      </c>
      <c r="BT100" s="45">
        <f>+INDEX(REC_PRICE_FCST!$B$4:$AF$22,MATCH(REC_SALES_FCST!$C100,REC_PRICE_FCST!$B$4:$B$22,0),MATCH(REC_SALES_FCST!BT$4,REC_PRICE_FCST!$B$4:$AF$4,0))</f>
        <v>28.400000000000002</v>
      </c>
      <c r="BU100" s="45">
        <f>+INDEX(REC_PRICE_FCST!$B$4:$AF$22,MATCH(REC_SALES_FCST!$C100,REC_PRICE_FCST!$B$4:$B$22,0),MATCH(REC_SALES_FCST!BU$4,REC_PRICE_FCST!$B$4:$AF$4,0))</f>
        <v>28.400000000000002</v>
      </c>
      <c r="BV100" s="45">
        <f>+INDEX(REC_PRICE_FCST!$B$4:$AF$22,MATCH(REC_SALES_FCST!$C100,REC_PRICE_FCST!$B$4:$B$22,0),MATCH(REC_SALES_FCST!BV$4,REC_PRICE_FCST!$B$4:$AF$4,0))</f>
        <v>28.400000000000002</v>
      </c>
      <c r="BW100" s="45">
        <f>+INDEX(REC_PRICE_FCST!$B$4:$AF$22,MATCH(REC_SALES_FCST!$C100,REC_PRICE_FCST!$B$4:$B$22,0),MATCH(REC_SALES_FCST!BW$4,REC_PRICE_FCST!$B$4:$AF$4,0))</f>
        <v>28.400000000000002</v>
      </c>
      <c r="BX100" s="45">
        <f>+INDEX(REC_PRICE_FCST!$B$4:$AF$22,MATCH(REC_SALES_FCST!$C100,REC_PRICE_FCST!$B$4:$B$22,0),MATCH(REC_SALES_FCST!BX$4,REC_PRICE_FCST!$B$4:$AF$4,0))</f>
        <v>29.327000000000002</v>
      </c>
      <c r="BY100" s="45">
        <f>+INDEX(REC_PRICE_FCST!$B$4:$AF$22,MATCH(REC_SALES_FCST!$C100,REC_PRICE_FCST!$B$4:$B$22,0),MATCH(REC_SALES_FCST!BY$4,REC_PRICE_FCST!$B$4:$AF$4,0))</f>
        <v>29.327000000000002</v>
      </c>
      <c r="BZ100" s="45">
        <f>+INDEX(REC_PRICE_FCST!$B$4:$AF$22,MATCH(REC_SALES_FCST!$C100,REC_PRICE_FCST!$B$4:$B$22,0),MATCH(REC_SALES_FCST!BZ$4,REC_PRICE_FCST!$B$4:$AF$4,0))</f>
        <v>29.327000000000002</v>
      </c>
      <c r="CA100" s="45">
        <f>+INDEX(REC_PRICE_FCST!$B$4:$AF$22,MATCH(REC_SALES_FCST!$C100,REC_PRICE_FCST!$B$4:$B$22,0),MATCH(REC_SALES_FCST!CA$4,REC_PRICE_FCST!$B$4:$AF$4,0))</f>
        <v>29.327000000000002</v>
      </c>
      <c r="CB100" s="45">
        <f>+INDEX(REC_PRICE_FCST!$B$4:$AF$22,MATCH(REC_SALES_FCST!$C100,REC_PRICE_FCST!$B$4:$B$22,0),MATCH(REC_SALES_FCST!CB$4,REC_PRICE_FCST!$B$4:$AF$4,0))</f>
        <v>29.327000000000002</v>
      </c>
      <c r="CC100" s="45">
        <f>+INDEX(REC_PRICE_FCST!$B$4:$AF$22,MATCH(REC_SALES_FCST!$C100,REC_PRICE_FCST!$B$4:$B$22,0),MATCH(REC_SALES_FCST!CC$4,REC_PRICE_FCST!$B$4:$AF$4,0))</f>
        <v>29.327000000000002</v>
      </c>
      <c r="CD100" s="45">
        <f>+INDEX(REC_PRICE_FCST!$B$4:$AF$22,MATCH(REC_SALES_FCST!$C100,REC_PRICE_FCST!$B$4:$B$22,0),MATCH(REC_SALES_FCST!CD$4,REC_PRICE_FCST!$B$4:$AF$4,0))</f>
        <v>29.327000000000002</v>
      </c>
      <c r="CE100" s="45">
        <f>+INDEX(REC_PRICE_FCST!$B$4:$AF$22,MATCH(REC_SALES_FCST!$C100,REC_PRICE_FCST!$B$4:$B$22,0),MATCH(REC_SALES_FCST!CE$4,REC_PRICE_FCST!$B$4:$AF$4,0))</f>
        <v>29.327000000000002</v>
      </c>
      <c r="CF100" s="45">
        <f>+INDEX(REC_PRICE_FCST!$B$4:$AF$22,MATCH(REC_SALES_FCST!$C100,REC_PRICE_FCST!$B$4:$B$22,0),MATCH(REC_SALES_FCST!CF$4,REC_PRICE_FCST!$B$4:$AF$4,0))</f>
        <v>29.327000000000002</v>
      </c>
      <c r="CG100" s="45">
        <f>+INDEX(REC_PRICE_FCST!$B$4:$AF$22,MATCH(REC_SALES_FCST!$C100,REC_PRICE_FCST!$B$4:$B$22,0),MATCH(REC_SALES_FCST!CG$4,REC_PRICE_FCST!$B$4:$AF$4,0))</f>
        <v>29.327000000000002</v>
      </c>
      <c r="CH100" s="45">
        <f>+INDEX(REC_PRICE_FCST!$B$4:$AF$22,MATCH(REC_SALES_FCST!$C100,REC_PRICE_FCST!$B$4:$B$22,0),MATCH(REC_SALES_FCST!CH$4,REC_PRICE_FCST!$B$4:$AF$4,0))</f>
        <v>29.327000000000002</v>
      </c>
      <c r="CI100" s="45">
        <f>+INDEX(REC_PRICE_FCST!$B$4:$AF$22,MATCH(REC_SALES_FCST!$C100,REC_PRICE_FCST!$B$4:$B$22,0),MATCH(REC_SALES_FCST!CI$4,REC_PRICE_FCST!$B$4:$AF$4,0))</f>
        <v>29.327000000000002</v>
      </c>
      <c r="CJ100" s="45">
        <f>+INDEX(REC_PRICE_FCST!$B$4:$AF$22,MATCH(REC_SALES_FCST!$C100,REC_PRICE_FCST!$B$4:$B$22,0),MATCH(REC_SALES_FCST!CJ$4,REC_PRICE_FCST!$B$4:$AF$4,0))</f>
        <v>30.28181</v>
      </c>
      <c r="CK100" s="45">
        <f>+INDEX(REC_PRICE_FCST!$B$4:$AF$22,MATCH(REC_SALES_FCST!$C100,REC_PRICE_FCST!$B$4:$B$22,0),MATCH(REC_SALES_FCST!CK$4,REC_PRICE_FCST!$B$4:$AF$4,0))</f>
        <v>30.28181</v>
      </c>
      <c r="CL100" s="45">
        <f>+INDEX(REC_PRICE_FCST!$B$4:$AF$22,MATCH(REC_SALES_FCST!$C100,REC_PRICE_FCST!$B$4:$B$22,0),MATCH(REC_SALES_FCST!CL$4,REC_PRICE_FCST!$B$4:$AF$4,0))</f>
        <v>30.28181</v>
      </c>
      <c r="CM100" s="45">
        <f>+INDEX(REC_PRICE_FCST!$B$4:$AF$22,MATCH(REC_SALES_FCST!$C100,REC_PRICE_FCST!$B$4:$B$22,0),MATCH(REC_SALES_FCST!CM$4,REC_PRICE_FCST!$B$4:$AF$4,0))</f>
        <v>30.28181</v>
      </c>
      <c r="CN100" s="45">
        <f>+INDEX(REC_PRICE_FCST!$B$4:$AF$22,MATCH(REC_SALES_FCST!$C100,REC_PRICE_FCST!$B$4:$B$22,0),MATCH(REC_SALES_FCST!CN$4,REC_PRICE_FCST!$B$4:$AF$4,0))</f>
        <v>30.28181</v>
      </c>
      <c r="CO100" s="45">
        <f>+INDEX(REC_PRICE_FCST!$B$4:$AF$22,MATCH(REC_SALES_FCST!$C100,REC_PRICE_FCST!$B$4:$B$22,0),MATCH(REC_SALES_FCST!CO$4,REC_PRICE_FCST!$B$4:$AF$4,0))</f>
        <v>30.28181</v>
      </c>
      <c r="CP100" s="45">
        <f>+INDEX(REC_PRICE_FCST!$B$4:$AF$22,MATCH(REC_SALES_FCST!$C100,REC_PRICE_FCST!$B$4:$B$22,0),MATCH(REC_SALES_FCST!CP$4,REC_PRICE_FCST!$B$4:$AF$4,0))</f>
        <v>30.28181</v>
      </c>
      <c r="CQ100" s="45">
        <f>+INDEX(REC_PRICE_FCST!$B$4:$AF$22,MATCH(REC_SALES_FCST!$C100,REC_PRICE_FCST!$B$4:$B$22,0),MATCH(REC_SALES_FCST!CQ$4,REC_PRICE_FCST!$B$4:$AF$4,0))</f>
        <v>30.28181</v>
      </c>
      <c r="CR100" s="45">
        <f>+INDEX(REC_PRICE_FCST!$B$4:$AF$22,MATCH(REC_SALES_FCST!$C100,REC_PRICE_FCST!$B$4:$B$22,0),MATCH(REC_SALES_FCST!CR$4,REC_PRICE_FCST!$B$4:$AF$4,0))</f>
        <v>30.28181</v>
      </c>
      <c r="CS100" s="45">
        <f>+INDEX(REC_PRICE_FCST!$B$4:$AF$22,MATCH(REC_SALES_FCST!$C100,REC_PRICE_FCST!$B$4:$B$22,0),MATCH(REC_SALES_FCST!CS$4,REC_PRICE_FCST!$B$4:$AF$4,0))</f>
        <v>30.28181</v>
      </c>
      <c r="CT100" s="45">
        <f>+INDEX(REC_PRICE_FCST!$B$4:$AF$22,MATCH(REC_SALES_FCST!$C100,REC_PRICE_FCST!$B$4:$B$22,0),MATCH(REC_SALES_FCST!CT$4,REC_PRICE_FCST!$B$4:$AF$4,0))</f>
        <v>30.28181</v>
      </c>
      <c r="CU100" s="45">
        <f>+INDEX(REC_PRICE_FCST!$B$4:$AF$22,MATCH(REC_SALES_FCST!$C100,REC_PRICE_FCST!$B$4:$B$22,0),MATCH(REC_SALES_FCST!CU$4,REC_PRICE_FCST!$B$4:$AF$4,0))</f>
        <v>30.28181</v>
      </c>
      <c r="CV100" s="45">
        <f>+INDEX(REC_PRICE_FCST!$B$4:$AF$22,MATCH(REC_SALES_FCST!$C100,REC_PRICE_FCST!$B$4:$B$22,0),MATCH(REC_SALES_FCST!CV$4,REC_PRICE_FCST!$B$4:$AF$4,0))</f>
        <v>31.265264299999998</v>
      </c>
      <c r="CW100" s="45">
        <f>+INDEX(REC_PRICE_FCST!$B$4:$AF$22,MATCH(REC_SALES_FCST!$C100,REC_PRICE_FCST!$B$4:$B$22,0),MATCH(REC_SALES_FCST!CW$4,REC_PRICE_FCST!$B$4:$AF$4,0))</f>
        <v>31.265264299999998</v>
      </c>
      <c r="CX100" s="45">
        <f>+INDEX(REC_PRICE_FCST!$B$4:$AF$22,MATCH(REC_SALES_FCST!$C100,REC_PRICE_FCST!$B$4:$B$22,0),MATCH(REC_SALES_FCST!CX$4,REC_PRICE_FCST!$B$4:$AF$4,0))</f>
        <v>31.265264299999998</v>
      </c>
      <c r="CY100" s="45">
        <f>+INDEX(REC_PRICE_FCST!$B$4:$AF$22,MATCH(REC_SALES_FCST!$C100,REC_PRICE_FCST!$B$4:$B$22,0),MATCH(REC_SALES_FCST!CY$4,REC_PRICE_FCST!$B$4:$AF$4,0))</f>
        <v>31.265264299999998</v>
      </c>
      <c r="CZ100" s="45">
        <f>+INDEX(REC_PRICE_FCST!$B$4:$AF$22,MATCH(REC_SALES_FCST!$C100,REC_PRICE_FCST!$B$4:$B$22,0),MATCH(REC_SALES_FCST!CZ$4,REC_PRICE_FCST!$B$4:$AF$4,0))</f>
        <v>31.265264299999998</v>
      </c>
      <c r="DA100" s="45">
        <f>+INDEX(REC_PRICE_FCST!$B$4:$AF$22,MATCH(REC_SALES_FCST!$C100,REC_PRICE_FCST!$B$4:$B$22,0),MATCH(REC_SALES_FCST!DA$4,REC_PRICE_FCST!$B$4:$AF$4,0))</f>
        <v>31.265264299999998</v>
      </c>
      <c r="DB100" s="45">
        <f>+INDEX(REC_PRICE_FCST!$B$4:$AF$22,MATCH(REC_SALES_FCST!$C100,REC_PRICE_FCST!$B$4:$B$22,0),MATCH(REC_SALES_FCST!DB$4,REC_PRICE_FCST!$B$4:$AF$4,0))</f>
        <v>31.265264299999998</v>
      </c>
      <c r="DC100" s="45">
        <f>+INDEX(REC_PRICE_FCST!$B$4:$AF$22,MATCH(REC_SALES_FCST!$C100,REC_PRICE_FCST!$B$4:$B$22,0),MATCH(REC_SALES_FCST!DC$4,REC_PRICE_FCST!$B$4:$AF$4,0))</f>
        <v>31.265264299999998</v>
      </c>
      <c r="DD100" s="45">
        <f>+INDEX(REC_PRICE_FCST!$B$4:$AF$22,MATCH(REC_SALES_FCST!$C100,REC_PRICE_FCST!$B$4:$B$22,0),MATCH(REC_SALES_FCST!DD$4,REC_PRICE_FCST!$B$4:$AF$4,0))</f>
        <v>31.265264299999998</v>
      </c>
      <c r="DE100" s="45">
        <f>+INDEX(REC_PRICE_FCST!$B$4:$AF$22,MATCH(REC_SALES_FCST!$C100,REC_PRICE_FCST!$B$4:$B$22,0),MATCH(REC_SALES_FCST!DE$4,REC_PRICE_FCST!$B$4:$AF$4,0))</f>
        <v>31.265264299999998</v>
      </c>
      <c r="DF100" s="45">
        <f>+INDEX(REC_PRICE_FCST!$B$4:$AF$22,MATCH(REC_SALES_FCST!$C100,REC_PRICE_FCST!$B$4:$B$22,0),MATCH(REC_SALES_FCST!DF$4,REC_PRICE_FCST!$B$4:$AF$4,0))</f>
        <v>31.265264299999998</v>
      </c>
      <c r="DG100" s="45">
        <f>+INDEX(REC_PRICE_FCST!$B$4:$AF$22,MATCH(REC_SALES_FCST!$C100,REC_PRICE_FCST!$B$4:$B$22,0),MATCH(REC_SALES_FCST!DG$4,REC_PRICE_FCST!$B$4:$AF$4,0))</f>
        <v>31.265264299999998</v>
      </c>
      <c r="DH100" s="45">
        <f>+INDEX(REC_PRICE_FCST!$B$4:$AF$22,MATCH(REC_SALES_FCST!$C100,REC_PRICE_FCST!$B$4:$B$22,0),MATCH(REC_SALES_FCST!DH$4,REC_PRICE_FCST!$B$4:$AF$4,0))</f>
        <v>32.278222229000001</v>
      </c>
      <c r="DI100" s="45">
        <f>+INDEX(REC_PRICE_FCST!$B$4:$AF$22,MATCH(REC_SALES_FCST!$C100,REC_PRICE_FCST!$B$4:$B$22,0),MATCH(REC_SALES_FCST!DI$4,REC_PRICE_FCST!$B$4:$AF$4,0))</f>
        <v>32.278222229000001</v>
      </c>
      <c r="DJ100" s="45">
        <f>+INDEX(REC_PRICE_FCST!$B$4:$AF$22,MATCH(REC_SALES_FCST!$C100,REC_PRICE_FCST!$B$4:$B$22,0),MATCH(REC_SALES_FCST!DJ$4,REC_PRICE_FCST!$B$4:$AF$4,0))</f>
        <v>32.278222229000001</v>
      </c>
      <c r="DK100" s="45">
        <f>+INDEX(REC_PRICE_FCST!$B$4:$AF$22,MATCH(REC_SALES_FCST!$C100,REC_PRICE_FCST!$B$4:$B$22,0),MATCH(REC_SALES_FCST!DK$4,REC_PRICE_FCST!$B$4:$AF$4,0))</f>
        <v>32.278222229000001</v>
      </c>
      <c r="DL100" s="45">
        <f>+INDEX(REC_PRICE_FCST!$B$4:$AF$22,MATCH(REC_SALES_FCST!$C100,REC_PRICE_FCST!$B$4:$B$22,0),MATCH(REC_SALES_FCST!DL$4,REC_PRICE_FCST!$B$4:$AF$4,0))</f>
        <v>32.278222229000001</v>
      </c>
      <c r="DM100" s="45">
        <f>+INDEX(REC_PRICE_FCST!$B$4:$AF$22,MATCH(REC_SALES_FCST!$C100,REC_PRICE_FCST!$B$4:$B$22,0),MATCH(REC_SALES_FCST!DM$4,REC_PRICE_FCST!$B$4:$AF$4,0))</f>
        <v>32.278222229000001</v>
      </c>
      <c r="DN100" s="45">
        <f>+INDEX(REC_PRICE_FCST!$B$4:$AF$22,MATCH(REC_SALES_FCST!$C100,REC_PRICE_FCST!$B$4:$B$22,0),MATCH(REC_SALES_FCST!DN$4,REC_PRICE_FCST!$B$4:$AF$4,0))</f>
        <v>32.278222229000001</v>
      </c>
      <c r="DO100" s="45">
        <f>+INDEX(REC_PRICE_FCST!$B$4:$AF$22,MATCH(REC_SALES_FCST!$C100,REC_PRICE_FCST!$B$4:$B$22,0),MATCH(REC_SALES_FCST!DO$4,REC_PRICE_FCST!$B$4:$AF$4,0))</f>
        <v>32.278222229000001</v>
      </c>
      <c r="DP100" s="45">
        <f>+INDEX(REC_PRICE_FCST!$B$4:$AF$22,MATCH(REC_SALES_FCST!$C100,REC_PRICE_FCST!$B$4:$B$22,0),MATCH(REC_SALES_FCST!DP$4,REC_PRICE_FCST!$B$4:$AF$4,0))</f>
        <v>32.278222229000001</v>
      </c>
      <c r="DQ100" s="45">
        <f>+INDEX(REC_PRICE_FCST!$B$4:$AF$22,MATCH(REC_SALES_FCST!$C100,REC_PRICE_FCST!$B$4:$B$22,0),MATCH(REC_SALES_FCST!DQ$4,REC_PRICE_FCST!$B$4:$AF$4,0))</f>
        <v>32.278222229000001</v>
      </c>
      <c r="DR100" s="45">
        <f>+INDEX(REC_PRICE_FCST!$B$4:$AF$22,MATCH(REC_SALES_FCST!$C100,REC_PRICE_FCST!$B$4:$B$22,0),MATCH(REC_SALES_FCST!DR$4,REC_PRICE_FCST!$B$4:$AF$4,0))</f>
        <v>32.278222229000001</v>
      </c>
      <c r="DS100" s="45">
        <f>+INDEX(REC_PRICE_FCST!$B$4:$AF$22,MATCH(REC_SALES_FCST!$C100,REC_PRICE_FCST!$B$4:$B$22,0),MATCH(REC_SALES_FCST!DS$4,REC_PRICE_FCST!$B$4:$AF$4,0))</f>
        <v>32.278222229000001</v>
      </c>
      <c r="DT100" s="45">
        <f>+INDEX(REC_PRICE_FCST!$B$4:$AF$22,MATCH(REC_SALES_FCST!$C100,REC_PRICE_FCST!$B$4:$B$22,0),MATCH(REC_SALES_FCST!DT$4,REC_PRICE_FCST!$B$4:$AF$4,0))</f>
        <v>33.321568895870001</v>
      </c>
      <c r="DU100" s="45">
        <f>+INDEX(REC_PRICE_FCST!$B$4:$AF$22,MATCH(REC_SALES_FCST!$C100,REC_PRICE_FCST!$B$4:$B$22,0),MATCH(REC_SALES_FCST!DU$4,REC_PRICE_FCST!$B$4:$AF$4,0))</f>
        <v>33.321568895870001</v>
      </c>
      <c r="DV100" s="45">
        <f>+INDEX(REC_PRICE_FCST!$B$4:$AF$22,MATCH(REC_SALES_FCST!$C100,REC_PRICE_FCST!$B$4:$B$22,0),MATCH(REC_SALES_FCST!DV$4,REC_PRICE_FCST!$B$4:$AF$4,0))</f>
        <v>33.321568895870001</v>
      </c>
      <c r="DW100" s="45">
        <f>+INDEX(REC_PRICE_FCST!$B$4:$AF$22,MATCH(REC_SALES_FCST!$C100,REC_PRICE_FCST!$B$4:$B$22,0),MATCH(REC_SALES_FCST!DW$4,REC_PRICE_FCST!$B$4:$AF$4,0))</f>
        <v>33.321568895870001</v>
      </c>
      <c r="DX100" s="45">
        <f>+INDEX(REC_PRICE_FCST!$B$4:$AF$22,MATCH(REC_SALES_FCST!$C100,REC_PRICE_FCST!$B$4:$B$22,0),MATCH(REC_SALES_FCST!DX$4,REC_PRICE_FCST!$B$4:$AF$4,0))</f>
        <v>33.321568895870001</v>
      </c>
      <c r="DY100" s="45">
        <f>+INDEX(REC_PRICE_FCST!$B$4:$AF$22,MATCH(REC_SALES_FCST!$C100,REC_PRICE_FCST!$B$4:$B$22,0),MATCH(REC_SALES_FCST!DY$4,REC_PRICE_FCST!$B$4:$AF$4,0))</f>
        <v>33.321568895870001</v>
      </c>
      <c r="DZ100" s="45">
        <f>+INDEX(REC_PRICE_FCST!$B$4:$AF$22,MATCH(REC_SALES_FCST!$C100,REC_PRICE_FCST!$B$4:$B$22,0),MATCH(REC_SALES_FCST!DZ$4,REC_PRICE_FCST!$B$4:$AF$4,0))</f>
        <v>33.321568895870001</v>
      </c>
      <c r="EA100" s="45">
        <f>+INDEX(REC_PRICE_FCST!$B$4:$AF$22,MATCH(REC_SALES_FCST!$C100,REC_PRICE_FCST!$B$4:$B$22,0),MATCH(REC_SALES_FCST!EA$4,REC_PRICE_FCST!$B$4:$AF$4,0))</f>
        <v>33.321568895870001</v>
      </c>
      <c r="EB100" s="45">
        <f>+INDEX(REC_PRICE_FCST!$B$4:$AF$22,MATCH(REC_SALES_FCST!$C100,REC_PRICE_FCST!$B$4:$B$22,0),MATCH(REC_SALES_FCST!EB$4,REC_PRICE_FCST!$B$4:$AF$4,0))</f>
        <v>33.321568895870001</v>
      </c>
      <c r="EC100" s="45">
        <f>+INDEX(REC_PRICE_FCST!$B$4:$AF$22,MATCH(REC_SALES_FCST!$C100,REC_PRICE_FCST!$B$4:$B$22,0),MATCH(REC_SALES_FCST!EC$4,REC_PRICE_FCST!$B$4:$AF$4,0))</f>
        <v>33.321568895870001</v>
      </c>
      <c r="ED100" s="45">
        <f>+INDEX(REC_PRICE_FCST!$B$4:$AF$22,MATCH(REC_SALES_FCST!$C100,REC_PRICE_FCST!$B$4:$B$22,0),MATCH(REC_SALES_FCST!ED$4,REC_PRICE_FCST!$B$4:$AF$4,0))</f>
        <v>33.321568895870001</v>
      </c>
      <c r="EE100" s="45">
        <f>+INDEX(REC_PRICE_FCST!$B$4:$AF$22,MATCH(REC_SALES_FCST!$C100,REC_PRICE_FCST!$B$4:$B$22,0),MATCH(REC_SALES_FCST!EE$4,REC_PRICE_FCST!$B$4:$AF$4,0))</f>
        <v>33.321568895870001</v>
      </c>
      <c r="EF100" s="45">
        <f>+INDEX(REC_PRICE_FCST!$B$4:$AF$22,MATCH(REC_SALES_FCST!$C100,REC_PRICE_FCST!$B$4:$B$22,0),MATCH(REC_SALES_FCST!EF$4,REC_PRICE_FCST!$B$4:$AF$4,0))</f>
        <v>34.396215962746105</v>
      </c>
      <c r="EG100" s="45">
        <f>+INDEX(REC_PRICE_FCST!$B$4:$AF$22,MATCH(REC_SALES_FCST!$C100,REC_PRICE_FCST!$B$4:$B$22,0),MATCH(REC_SALES_FCST!EG$4,REC_PRICE_FCST!$B$4:$AF$4,0))</f>
        <v>34.396215962746105</v>
      </c>
      <c r="EH100" s="45">
        <f>+INDEX(REC_PRICE_FCST!$B$4:$AF$22,MATCH(REC_SALES_FCST!$C100,REC_PRICE_FCST!$B$4:$B$22,0),MATCH(REC_SALES_FCST!EH$4,REC_PRICE_FCST!$B$4:$AF$4,0))</f>
        <v>34.396215962746105</v>
      </c>
      <c r="EI100" s="45">
        <f>+INDEX(REC_PRICE_FCST!$B$4:$AF$22,MATCH(REC_SALES_FCST!$C100,REC_PRICE_FCST!$B$4:$B$22,0),MATCH(REC_SALES_FCST!EI$4,REC_PRICE_FCST!$B$4:$AF$4,0))</f>
        <v>34.396215962746105</v>
      </c>
      <c r="EJ100" s="45">
        <f>+INDEX(REC_PRICE_FCST!$B$4:$AF$22,MATCH(REC_SALES_FCST!$C100,REC_PRICE_FCST!$B$4:$B$22,0),MATCH(REC_SALES_FCST!EJ$4,REC_PRICE_FCST!$B$4:$AF$4,0))</f>
        <v>34.396215962746105</v>
      </c>
      <c r="EK100" s="45">
        <f>+INDEX(REC_PRICE_FCST!$B$4:$AF$22,MATCH(REC_SALES_FCST!$C100,REC_PRICE_FCST!$B$4:$B$22,0),MATCH(REC_SALES_FCST!EK$4,REC_PRICE_FCST!$B$4:$AF$4,0))</f>
        <v>34.396215962746105</v>
      </c>
      <c r="EL100" s="45">
        <f>+INDEX(REC_PRICE_FCST!$B$4:$AF$22,MATCH(REC_SALES_FCST!$C100,REC_PRICE_FCST!$B$4:$B$22,0),MATCH(REC_SALES_FCST!EL$4,REC_PRICE_FCST!$B$4:$AF$4,0))</f>
        <v>34.396215962746105</v>
      </c>
      <c r="EM100" s="45">
        <f>+INDEX(REC_PRICE_FCST!$B$4:$AF$22,MATCH(REC_SALES_FCST!$C100,REC_PRICE_FCST!$B$4:$B$22,0),MATCH(REC_SALES_FCST!EM$4,REC_PRICE_FCST!$B$4:$AF$4,0))</f>
        <v>34.396215962746105</v>
      </c>
      <c r="EN100" s="45">
        <f>+INDEX(REC_PRICE_FCST!$B$4:$AF$22,MATCH(REC_SALES_FCST!$C100,REC_PRICE_FCST!$B$4:$B$22,0),MATCH(REC_SALES_FCST!EN$4,REC_PRICE_FCST!$B$4:$AF$4,0))</f>
        <v>34.396215962746105</v>
      </c>
      <c r="EO100" s="45">
        <f>+INDEX(REC_PRICE_FCST!$B$4:$AF$22,MATCH(REC_SALES_FCST!$C100,REC_PRICE_FCST!$B$4:$B$22,0),MATCH(REC_SALES_FCST!EO$4,REC_PRICE_FCST!$B$4:$AF$4,0))</f>
        <v>34.396215962746105</v>
      </c>
      <c r="EP100" s="45">
        <f>+INDEX(REC_PRICE_FCST!$B$4:$AF$22,MATCH(REC_SALES_FCST!$C100,REC_PRICE_FCST!$B$4:$B$22,0),MATCH(REC_SALES_FCST!EP$4,REC_PRICE_FCST!$B$4:$AF$4,0))</f>
        <v>34.396215962746105</v>
      </c>
      <c r="EQ100" s="45">
        <f>+INDEX(REC_PRICE_FCST!$B$4:$AF$22,MATCH(REC_SALES_FCST!$C100,REC_PRICE_FCST!$B$4:$B$22,0),MATCH(REC_SALES_FCST!EQ$4,REC_PRICE_FCST!$B$4:$AF$4,0))</f>
        <v>34.396215962746105</v>
      </c>
      <c r="ER100" s="45">
        <f>+INDEX(REC_PRICE_FCST!$B$4:$AF$22,MATCH(REC_SALES_FCST!$C100,REC_PRICE_FCST!$B$4:$B$22,0),MATCH(REC_SALES_FCST!ER$4,REC_PRICE_FCST!$B$4:$AF$4,0))</f>
        <v>35.503102441628492</v>
      </c>
      <c r="ES100" s="45">
        <f>+INDEX(REC_PRICE_FCST!$B$4:$AF$22,MATCH(REC_SALES_FCST!$C100,REC_PRICE_FCST!$B$4:$B$22,0),MATCH(REC_SALES_FCST!ES$4,REC_PRICE_FCST!$B$4:$AF$4,0))</f>
        <v>35.503102441628492</v>
      </c>
      <c r="ET100" s="45">
        <f>+INDEX(REC_PRICE_FCST!$B$4:$AF$22,MATCH(REC_SALES_FCST!$C100,REC_PRICE_FCST!$B$4:$B$22,0),MATCH(REC_SALES_FCST!ET$4,REC_PRICE_FCST!$B$4:$AF$4,0))</f>
        <v>35.503102441628492</v>
      </c>
      <c r="EU100" s="45">
        <f>+INDEX(REC_PRICE_FCST!$B$4:$AF$22,MATCH(REC_SALES_FCST!$C100,REC_PRICE_FCST!$B$4:$B$22,0),MATCH(REC_SALES_FCST!EU$4,REC_PRICE_FCST!$B$4:$AF$4,0))</f>
        <v>35.503102441628492</v>
      </c>
      <c r="EV100" s="45">
        <f>+INDEX(REC_PRICE_FCST!$B$4:$AF$22,MATCH(REC_SALES_FCST!$C100,REC_PRICE_FCST!$B$4:$B$22,0),MATCH(REC_SALES_FCST!EV$4,REC_PRICE_FCST!$B$4:$AF$4,0))</f>
        <v>35.503102441628492</v>
      </c>
      <c r="EW100" s="45">
        <f>+INDEX(REC_PRICE_FCST!$B$4:$AF$22,MATCH(REC_SALES_FCST!$C100,REC_PRICE_FCST!$B$4:$B$22,0),MATCH(REC_SALES_FCST!EW$4,REC_PRICE_FCST!$B$4:$AF$4,0))</f>
        <v>35.503102441628492</v>
      </c>
      <c r="EX100" s="45">
        <f>+INDEX(REC_PRICE_FCST!$B$4:$AF$22,MATCH(REC_SALES_FCST!$C100,REC_PRICE_FCST!$B$4:$B$22,0),MATCH(REC_SALES_FCST!EX$4,REC_PRICE_FCST!$B$4:$AF$4,0))</f>
        <v>35.503102441628492</v>
      </c>
      <c r="EY100" s="45">
        <f>+INDEX(REC_PRICE_FCST!$B$4:$AF$22,MATCH(REC_SALES_FCST!$C100,REC_PRICE_FCST!$B$4:$B$22,0),MATCH(REC_SALES_FCST!EY$4,REC_PRICE_FCST!$B$4:$AF$4,0))</f>
        <v>35.503102441628492</v>
      </c>
      <c r="EZ100" s="45">
        <f>+INDEX(REC_PRICE_FCST!$B$4:$AF$22,MATCH(REC_SALES_FCST!$C100,REC_PRICE_FCST!$B$4:$B$22,0),MATCH(REC_SALES_FCST!EZ$4,REC_PRICE_FCST!$B$4:$AF$4,0))</f>
        <v>35.503102441628492</v>
      </c>
      <c r="FA100" s="45">
        <f>+INDEX(REC_PRICE_FCST!$B$4:$AF$22,MATCH(REC_SALES_FCST!$C100,REC_PRICE_FCST!$B$4:$B$22,0),MATCH(REC_SALES_FCST!FA$4,REC_PRICE_FCST!$B$4:$AF$4,0))</f>
        <v>35.503102441628492</v>
      </c>
      <c r="FB100" s="45">
        <f>+INDEX(REC_PRICE_FCST!$B$4:$AF$22,MATCH(REC_SALES_FCST!$C100,REC_PRICE_FCST!$B$4:$B$22,0),MATCH(REC_SALES_FCST!FB$4,REC_PRICE_FCST!$B$4:$AF$4,0))</f>
        <v>35.503102441628492</v>
      </c>
      <c r="FC100" s="45">
        <f>+INDEX(REC_PRICE_FCST!$B$4:$AF$22,MATCH(REC_SALES_FCST!$C100,REC_PRICE_FCST!$B$4:$B$22,0),MATCH(REC_SALES_FCST!FC$4,REC_PRICE_FCST!$B$4:$AF$4,0))</f>
        <v>35.503102441628492</v>
      </c>
      <c r="FD100" s="45">
        <f>+INDEX(REC_PRICE_FCST!$B$4:$AF$22,MATCH(REC_SALES_FCST!$C100,REC_PRICE_FCST!$B$4:$B$22,0),MATCH(REC_SALES_FCST!FD$4,REC_PRICE_FCST!$B$4:$AF$4,0))</f>
        <v>36.643195514877348</v>
      </c>
      <c r="FE100" s="45">
        <f>+INDEX(REC_PRICE_FCST!$B$4:$AF$22,MATCH(REC_SALES_FCST!$C100,REC_PRICE_FCST!$B$4:$B$22,0),MATCH(REC_SALES_FCST!FE$4,REC_PRICE_FCST!$B$4:$AF$4,0))</f>
        <v>36.643195514877348</v>
      </c>
      <c r="FF100" s="45">
        <f>+INDEX(REC_PRICE_FCST!$B$4:$AF$22,MATCH(REC_SALES_FCST!$C100,REC_PRICE_FCST!$B$4:$B$22,0),MATCH(REC_SALES_FCST!FF$4,REC_PRICE_FCST!$B$4:$AF$4,0))</f>
        <v>36.643195514877348</v>
      </c>
      <c r="FG100" s="45">
        <f>+INDEX(REC_PRICE_FCST!$B$4:$AF$22,MATCH(REC_SALES_FCST!$C100,REC_PRICE_FCST!$B$4:$B$22,0),MATCH(REC_SALES_FCST!FG$4,REC_PRICE_FCST!$B$4:$AF$4,0))</f>
        <v>36.643195514877348</v>
      </c>
      <c r="FH100" s="45">
        <f>+INDEX(REC_PRICE_FCST!$B$4:$AF$22,MATCH(REC_SALES_FCST!$C100,REC_PRICE_FCST!$B$4:$B$22,0),MATCH(REC_SALES_FCST!FH$4,REC_PRICE_FCST!$B$4:$AF$4,0))</f>
        <v>36.643195514877348</v>
      </c>
      <c r="FI100" s="45">
        <f>+INDEX(REC_PRICE_FCST!$B$4:$AF$22,MATCH(REC_SALES_FCST!$C100,REC_PRICE_FCST!$B$4:$B$22,0),MATCH(REC_SALES_FCST!FI$4,REC_PRICE_FCST!$B$4:$AF$4,0))</f>
        <v>36.643195514877348</v>
      </c>
      <c r="FJ100" s="45">
        <f>+INDEX(REC_PRICE_FCST!$B$4:$AF$22,MATCH(REC_SALES_FCST!$C100,REC_PRICE_FCST!$B$4:$B$22,0),MATCH(REC_SALES_FCST!FJ$4,REC_PRICE_FCST!$B$4:$AF$4,0))</f>
        <v>36.643195514877348</v>
      </c>
      <c r="FK100" s="45">
        <f>+INDEX(REC_PRICE_FCST!$B$4:$AF$22,MATCH(REC_SALES_FCST!$C100,REC_PRICE_FCST!$B$4:$B$22,0),MATCH(REC_SALES_FCST!FK$4,REC_PRICE_FCST!$B$4:$AF$4,0))</f>
        <v>36.643195514877348</v>
      </c>
      <c r="FL100" s="45">
        <f>+INDEX(REC_PRICE_FCST!$B$4:$AF$22,MATCH(REC_SALES_FCST!$C100,REC_PRICE_FCST!$B$4:$B$22,0),MATCH(REC_SALES_FCST!FL$4,REC_PRICE_FCST!$B$4:$AF$4,0))</f>
        <v>36.643195514877348</v>
      </c>
      <c r="FM100" s="45">
        <f>+INDEX(REC_PRICE_FCST!$B$4:$AF$22,MATCH(REC_SALES_FCST!$C100,REC_PRICE_FCST!$B$4:$B$22,0),MATCH(REC_SALES_FCST!FM$4,REC_PRICE_FCST!$B$4:$AF$4,0))</f>
        <v>36.643195514877348</v>
      </c>
      <c r="FN100" s="45">
        <f>+INDEX(REC_PRICE_FCST!$B$4:$AF$22,MATCH(REC_SALES_FCST!$C100,REC_PRICE_FCST!$B$4:$B$22,0),MATCH(REC_SALES_FCST!FN$4,REC_PRICE_FCST!$B$4:$AF$4,0))</f>
        <v>36.643195514877348</v>
      </c>
      <c r="FO100" s="45">
        <f>+INDEX(REC_PRICE_FCST!$B$4:$AF$22,MATCH(REC_SALES_FCST!$C100,REC_PRICE_FCST!$B$4:$B$22,0),MATCH(REC_SALES_FCST!FO$4,REC_PRICE_FCST!$B$4:$AF$4,0))</f>
        <v>36.643195514877348</v>
      </c>
      <c r="FP100" s="45">
        <f>+INDEX(REC_PRICE_FCST!$B$4:$AF$22,MATCH(REC_SALES_FCST!$C100,REC_PRICE_FCST!$B$4:$B$22,0),MATCH(REC_SALES_FCST!FP$4,REC_PRICE_FCST!$B$4:$AF$4,0))</f>
        <v>37.817491380323666</v>
      </c>
      <c r="FQ100" s="45">
        <f>+INDEX(REC_PRICE_FCST!$B$4:$AF$22,MATCH(REC_SALES_FCST!$C100,REC_PRICE_FCST!$B$4:$B$22,0),MATCH(REC_SALES_FCST!FQ$4,REC_PRICE_FCST!$B$4:$AF$4,0))</f>
        <v>37.817491380323666</v>
      </c>
      <c r="FR100" s="45">
        <f>+INDEX(REC_PRICE_FCST!$B$4:$AF$22,MATCH(REC_SALES_FCST!$C100,REC_PRICE_FCST!$B$4:$B$22,0),MATCH(REC_SALES_FCST!FR$4,REC_PRICE_FCST!$B$4:$AF$4,0))</f>
        <v>37.817491380323666</v>
      </c>
      <c r="FS100" s="45">
        <f>+INDEX(REC_PRICE_FCST!$B$4:$AF$22,MATCH(REC_SALES_FCST!$C100,REC_PRICE_FCST!$B$4:$B$22,0),MATCH(REC_SALES_FCST!FS$4,REC_PRICE_FCST!$B$4:$AF$4,0))</f>
        <v>37.817491380323666</v>
      </c>
      <c r="FT100" s="45">
        <f>+INDEX(REC_PRICE_FCST!$B$4:$AF$22,MATCH(REC_SALES_FCST!$C100,REC_PRICE_FCST!$B$4:$B$22,0),MATCH(REC_SALES_FCST!FT$4,REC_PRICE_FCST!$B$4:$AF$4,0))</f>
        <v>37.817491380323666</v>
      </c>
      <c r="FU100" s="45">
        <f>+INDEX(REC_PRICE_FCST!$B$4:$AF$22,MATCH(REC_SALES_FCST!$C100,REC_PRICE_FCST!$B$4:$B$22,0),MATCH(REC_SALES_FCST!FU$4,REC_PRICE_FCST!$B$4:$AF$4,0))</f>
        <v>37.817491380323666</v>
      </c>
      <c r="FV100" s="45">
        <f>+INDEX(REC_PRICE_FCST!$B$4:$AF$22,MATCH(REC_SALES_FCST!$C100,REC_PRICE_FCST!$B$4:$B$22,0),MATCH(REC_SALES_FCST!FV$4,REC_PRICE_FCST!$B$4:$AF$4,0))</f>
        <v>37.817491380323666</v>
      </c>
      <c r="FW100" s="45">
        <f>+INDEX(REC_PRICE_FCST!$B$4:$AF$22,MATCH(REC_SALES_FCST!$C100,REC_PRICE_FCST!$B$4:$B$22,0),MATCH(REC_SALES_FCST!FW$4,REC_PRICE_FCST!$B$4:$AF$4,0))</f>
        <v>37.817491380323666</v>
      </c>
      <c r="FX100" s="45">
        <f>+INDEX(REC_PRICE_FCST!$B$4:$AF$22,MATCH(REC_SALES_FCST!$C100,REC_PRICE_FCST!$B$4:$B$22,0),MATCH(REC_SALES_FCST!FX$4,REC_PRICE_FCST!$B$4:$AF$4,0))</f>
        <v>37.817491380323666</v>
      </c>
      <c r="FY100" s="45">
        <f>+INDEX(REC_PRICE_FCST!$B$4:$AF$22,MATCH(REC_SALES_FCST!$C100,REC_PRICE_FCST!$B$4:$B$22,0),MATCH(REC_SALES_FCST!FY$4,REC_PRICE_FCST!$B$4:$AF$4,0))</f>
        <v>37.817491380323666</v>
      </c>
      <c r="FZ100" s="45">
        <f>+INDEX(REC_PRICE_FCST!$B$4:$AF$22,MATCH(REC_SALES_FCST!$C100,REC_PRICE_FCST!$B$4:$B$22,0),MATCH(REC_SALES_FCST!FZ$4,REC_PRICE_FCST!$B$4:$AF$4,0))</f>
        <v>37.817491380323666</v>
      </c>
      <c r="GA100" s="45">
        <f>+INDEX(REC_PRICE_FCST!$B$4:$AF$22,MATCH(REC_SALES_FCST!$C100,REC_PRICE_FCST!$B$4:$B$22,0),MATCH(REC_SALES_FCST!GA$4,REC_PRICE_FCST!$B$4:$AF$4,0))</f>
        <v>37.817491380323666</v>
      </c>
      <c r="GB100" s="45">
        <f>+INDEX(REC_PRICE_FCST!$B$4:$AF$22,MATCH(REC_SALES_FCST!$C100,REC_PRICE_FCST!$B$4:$B$22,0),MATCH(REC_SALES_FCST!GB$4,REC_PRICE_FCST!$B$4:$AF$4,0))</f>
        <v>39.027016121733375</v>
      </c>
      <c r="GC100" s="45">
        <f>+INDEX(REC_PRICE_FCST!$B$4:$AF$22,MATCH(REC_SALES_FCST!$C100,REC_PRICE_FCST!$B$4:$B$22,0),MATCH(REC_SALES_FCST!GC$4,REC_PRICE_FCST!$B$4:$AF$4,0))</f>
        <v>39.027016121733375</v>
      </c>
      <c r="GD100" s="45">
        <f>+INDEX(REC_PRICE_FCST!$B$4:$AF$22,MATCH(REC_SALES_FCST!$C100,REC_PRICE_FCST!$B$4:$B$22,0),MATCH(REC_SALES_FCST!GD$4,REC_PRICE_FCST!$B$4:$AF$4,0))</f>
        <v>39.027016121733375</v>
      </c>
      <c r="GE100" s="45">
        <f>+INDEX(REC_PRICE_FCST!$B$4:$AF$22,MATCH(REC_SALES_FCST!$C100,REC_PRICE_FCST!$B$4:$B$22,0),MATCH(REC_SALES_FCST!GE$4,REC_PRICE_FCST!$B$4:$AF$4,0))</f>
        <v>39.027016121733375</v>
      </c>
      <c r="GF100" s="45">
        <f>+INDEX(REC_PRICE_FCST!$B$4:$AF$22,MATCH(REC_SALES_FCST!$C100,REC_PRICE_FCST!$B$4:$B$22,0),MATCH(REC_SALES_FCST!GF$4,REC_PRICE_FCST!$B$4:$AF$4,0))</f>
        <v>39.027016121733375</v>
      </c>
      <c r="GG100" s="45">
        <f>+INDEX(REC_PRICE_FCST!$B$4:$AF$22,MATCH(REC_SALES_FCST!$C100,REC_PRICE_FCST!$B$4:$B$22,0),MATCH(REC_SALES_FCST!GG$4,REC_PRICE_FCST!$B$4:$AF$4,0))</f>
        <v>39.027016121733375</v>
      </c>
      <c r="GH100" s="45">
        <f>+INDEX(REC_PRICE_FCST!$B$4:$AF$22,MATCH(REC_SALES_FCST!$C100,REC_PRICE_FCST!$B$4:$B$22,0),MATCH(REC_SALES_FCST!GH$4,REC_PRICE_FCST!$B$4:$AF$4,0))</f>
        <v>39.027016121733375</v>
      </c>
      <c r="GI100" s="45">
        <f>+INDEX(REC_PRICE_FCST!$B$4:$AF$22,MATCH(REC_SALES_FCST!$C100,REC_PRICE_FCST!$B$4:$B$22,0),MATCH(REC_SALES_FCST!GI$4,REC_PRICE_FCST!$B$4:$AF$4,0))</f>
        <v>39.027016121733375</v>
      </c>
      <c r="GJ100" s="45">
        <f>+INDEX(REC_PRICE_FCST!$B$4:$AF$22,MATCH(REC_SALES_FCST!$C100,REC_PRICE_FCST!$B$4:$B$22,0),MATCH(REC_SALES_FCST!GJ$4,REC_PRICE_FCST!$B$4:$AF$4,0))</f>
        <v>39.027016121733375</v>
      </c>
      <c r="GK100" s="45">
        <f>+INDEX(REC_PRICE_FCST!$B$4:$AF$22,MATCH(REC_SALES_FCST!$C100,REC_PRICE_FCST!$B$4:$B$22,0),MATCH(REC_SALES_FCST!GK$4,REC_PRICE_FCST!$B$4:$AF$4,0))</f>
        <v>39.027016121733375</v>
      </c>
      <c r="GL100" s="45">
        <f>+INDEX(REC_PRICE_FCST!$B$4:$AF$22,MATCH(REC_SALES_FCST!$C100,REC_PRICE_FCST!$B$4:$B$22,0),MATCH(REC_SALES_FCST!GL$4,REC_PRICE_FCST!$B$4:$AF$4,0))</f>
        <v>39.027016121733375</v>
      </c>
      <c r="GM100" s="45">
        <f>+INDEX(REC_PRICE_FCST!$B$4:$AF$22,MATCH(REC_SALES_FCST!$C100,REC_PRICE_FCST!$B$4:$B$22,0),MATCH(REC_SALES_FCST!GM$4,REC_PRICE_FCST!$B$4:$AF$4,0))</f>
        <v>39.027016121733375</v>
      </c>
      <c r="GN100" s="45">
        <f>+INDEX(REC_PRICE_FCST!$B$4:$AF$22,MATCH(REC_SALES_FCST!$C100,REC_PRICE_FCST!$B$4:$B$22,0),MATCH(REC_SALES_FCST!GN$4,REC_PRICE_FCST!$B$4:$AF$4,0))</f>
        <v>40.272826605385376</v>
      </c>
      <c r="GO100" s="45">
        <f>+INDEX(REC_PRICE_FCST!$B$4:$AF$22,MATCH(REC_SALES_FCST!$C100,REC_PRICE_FCST!$B$4:$B$22,0),MATCH(REC_SALES_FCST!GO$4,REC_PRICE_FCST!$B$4:$AF$4,0))</f>
        <v>40.272826605385376</v>
      </c>
      <c r="GP100" s="45">
        <f>+INDEX(REC_PRICE_FCST!$B$4:$AF$22,MATCH(REC_SALES_FCST!$C100,REC_PRICE_FCST!$B$4:$B$22,0),MATCH(REC_SALES_FCST!GP$4,REC_PRICE_FCST!$B$4:$AF$4,0))</f>
        <v>40.272826605385376</v>
      </c>
      <c r="GQ100" s="45">
        <f>+INDEX(REC_PRICE_FCST!$B$4:$AF$22,MATCH(REC_SALES_FCST!$C100,REC_PRICE_FCST!$B$4:$B$22,0),MATCH(REC_SALES_FCST!GQ$4,REC_PRICE_FCST!$B$4:$AF$4,0))</f>
        <v>40.272826605385376</v>
      </c>
      <c r="GR100" s="45">
        <f>+INDEX(REC_PRICE_FCST!$B$4:$AF$22,MATCH(REC_SALES_FCST!$C100,REC_PRICE_FCST!$B$4:$B$22,0),MATCH(REC_SALES_FCST!GR$4,REC_PRICE_FCST!$B$4:$AF$4,0))</f>
        <v>40.272826605385376</v>
      </c>
      <c r="GS100" s="45">
        <f>+INDEX(REC_PRICE_FCST!$B$4:$AF$22,MATCH(REC_SALES_FCST!$C100,REC_PRICE_FCST!$B$4:$B$22,0),MATCH(REC_SALES_FCST!GS$4,REC_PRICE_FCST!$B$4:$AF$4,0))</f>
        <v>40.272826605385376</v>
      </c>
      <c r="GT100" s="45">
        <f>+INDEX(REC_PRICE_FCST!$B$4:$AF$22,MATCH(REC_SALES_FCST!$C100,REC_PRICE_FCST!$B$4:$B$22,0),MATCH(REC_SALES_FCST!GT$4,REC_PRICE_FCST!$B$4:$AF$4,0))</f>
        <v>40.272826605385376</v>
      </c>
      <c r="GU100" s="45">
        <f>+INDEX(REC_PRICE_FCST!$B$4:$AF$22,MATCH(REC_SALES_FCST!$C100,REC_PRICE_FCST!$B$4:$B$22,0),MATCH(REC_SALES_FCST!GU$4,REC_PRICE_FCST!$B$4:$AF$4,0))</f>
        <v>40.272826605385376</v>
      </c>
      <c r="GV100" s="45">
        <f>+INDEX(REC_PRICE_FCST!$B$4:$AF$22,MATCH(REC_SALES_FCST!$C100,REC_PRICE_FCST!$B$4:$B$22,0),MATCH(REC_SALES_FCST!GV$4,REC_PRICE_FCST!$B$4:$AF$4,0))</f>
        <v>40.272826605385376</v>
      </c>
      <c r="GW100" s="45">
        <f>+INDEX(REC_PRICE_FCST!$B$4:$AF$22,MATCH(REC_SALES_FCST!$C100,REC_PRICE_FCST!$B$4:$B$22,0),MATCH(REC_SALES_FCST!GW$4,REC_PRICE_FCST!$B$4:$AF$4,0))</f>
        <v>40.272826605385376</v>
      </c>
      <c r="GX100" s="45">
        <f>+INDEX(REC_PRICE_FCST!$B$4:$AF$22,MATCH(REC_SALES_FCST!$C100,REC_PRICE_FCST!$B$4:$B$22,0),MATCH(REC_SALES_FCST!GX$4,REC_PRICE_FCST!$B$4:$AF$4,0))</f>
        <v>40.272826605385376</v>
      </c>
      <c r="GY100" s="45">
        <f>+INDEX(REC_PRICE_FCST!$B$4:$AF$22,MATCH(REC_SALES_FCST!$C100,REC_PRICE_FCST!$B$4:$B$22,0),MATCH(REC_SALES_FCST!GY$4,REC_PRICE_FCST!$B$4:$AF$4,0))</f>
        <v>40.272826605385376</v>
      </c>
      <c r="GZ100" s="45">
        <f>+INDEX(REC_PRICE_FCST!$B$4:$AF$22,MATCH(REC_SALES_FCST!$C100,REC_PRICE_FCST!$B$4:$B$22,0),MATCH(REC_SALES_FCST!GZ$4,REC_PRICE_FCST!$B$4:$AF$4,0))</f>
        <v>41.55601140354694</v>
      </c>
      <c r="HA100" s="45">
        <f>+INDEX(REC_PRICE_FCST!$B$4:$AF$22,MATCH(REC_SALES_FCST!$C100,REC_PRICE_FCST!$B$4:$B$22,0),MATCH(REC_SALES_FCST!HA$4,REC_PRICE_FCST!$B$4:$AF$4,0))</f>
        <v>41.55601140354694</v>
      </c>
      <c r="HB100" s="45">
        <f>+INDEX(REC_PRICE_FCST!$B$4:$AF$22,MATCH(REC_SALES_FCST!$C100,REC_PRICE_FCST!$B$4:$B$22,0),MATCH(REC_SALES_FCST!HB$4,REC_PRICE_FCST!$B$4:$AF$4,0))</f>
        <v>41.55601140354694</v>
      </c>
      <c r="HC100" s="45">
        <f>+INDEX(REC_PRICE_FCST!$B$4:$AF$22,MATCH(REC_SALES_FCST!$C100,REC_PRICE_FCST!$B$4:$B$22,0),MATCH(REC_SALES_FCST!HC$4,REC_PRICE_FCST!$B$4:$AF$4,0))</f>
        <v>41.55601140354694</v>
      </c>
      <c r="HD100" s="45">
        <f>+INDEX(REC_PRICE_FCST!$B$4:$AF$22,MATCH(REC_SALES_FCST!$C100,REC_PRICE_FCST!$B$4:$B$22,0),MATCH(REC_SALES_FCST!HD$4,REC_PRICE_FCST!$B$4:$AF$4,0))</f>
        <v>41.55601140354694</v>
      </c>
      <c r="HE100" s="45">
        <f>+INDEX(REC_PRICE_FCST!$B$4:$AF$22,MATCH(REC_SALES_FCST!$C100,REC_PRICE_FCST!$B$4:$B$22,0),MATCH(REC_SALES_FCST!HE$4,REC_PRICE_FCST!$B$4:$AF$4,0))</f>
        <v>41.55601140354694</v>
      </c>
      <c r="HF100" s="45">
        <f>+INDEX(REC_PRICE_FCST!$B$4:$AF$22,MATCH(REC_SALES_FCST!$C100,REC_PRICE_FCST!$B$4:$B$22,0),MATCH(REC_SALES_FCST!HF$4,REC_PRICE_FCST!$B$4:$AF$4,0))</f>
        <v>41.55601140354694</v>
      </c>
      <c r="HG100" s="45">
        <f>+INDEX(REC_PRICE_FCST!$B$4:$AF$22,MATCH(REC_SALES_FCST!$C100,REC_PRICE_FCST!$B$4:$B$22,0),MATCH(REC_SALES_FCST!HG$4,REC_PRICE_FCST!$B$4:$AF$4,0))</f>
        <v>41.55601140354694</v>
      </c>
      <c r="HH100" s="45">
        <f>+INDEX(REC_PRICE_FCST!$B$4:$AF$22,MATCH(REC_SALES_FCST!$C100,REC_PRICE_FCST!$B$4:$B$22,0),MATCH(REC_SALES_FCST!HH$4,REC_PRICE_FCST!$B$4:$AF$4,0))</f>
        <v>41.55601140354694</v>
      </c>
      <c r="HI100" s="45">
        <f>+INDEX(REC_PRICE_FCST!$B$4:$AF$22,MATCH(REC_SALES_FCST!$C100,REC_PRICE_FCST!$B$4:$B$22,0),MATCH(REC_SALES_FCST!HI$4,REC_PRICE_FCST!$B$4:$AF$4,0))</f>
        <v>41.55601140354694</v>
      </c>
      <c r="HJ100" s="45">
        <f>+INDEX(REC_PRICE_FCST!$B$4:$AF$22,MATCH(REC_SALES_FCST!$C100,REC_PRICE_FCST!$B$4:$B$22,0),MATCH(REC_SALES_FCST!HJ$4,REC_PRICE_FCST!$B$4:$AF$4,0))</f>
        <v>41.55601140354694</v>
      </c>
      <c r="HK100" s="45">
        <f>+INDEX(REC_PRICE_FCST!$B$4:$AF$22,MATCH(REC_SALES_FCST!$C100,REC_PRICE_FCST!$B$4:$B$22,0),MATCH(REC_SALES_FCST!HK$4,REC_PRICE_FCST!$B$4:$AF$4,0))</f>
        <v>41.55601140354694</v>
      </c>
      <c r="HL100" s="45">
        <f>+INDEX(REC_PRICE_FCST!$B$4:$AF$22,MATCH(REC_SALES_FCST!$C100,REC_PRICE_FCST!$B$4:$B$22,0),MATCH(REC_SALES_FCST!HL$4,REC_PRICE_FCST!$B$4:$AF$4,0))</f>
        <v>42.877691745653351</v>
      </c>
      <c r="HM100" s="45">
        <f>+INDEX(REC_PRICE_FCST!$B$4:$AF$22,MATCH(REC_SALES_FCST!$C100,REC_PRICE_FCST!$B$4:$B$22,0),MATCH(REC_SALES_FCST!HM$4,REC_PRICE_FCST!$B$4:$AF$4,0))</f>
        <v>42.877691745653351</v>
      </c>
      <c r="HN100" s="45">
        <f>+INDEX(REC_PRICE_FCST!$B$4:$AF$22,MATCH(REC_SALES_FCST!$C100,REC_PRICE_FCST!$B$4:$B$22,0),MATCH(REC_SALES_FCST!HN$4,REC_PRICE_FCST!$B$4:$AF$4,0))</f>
        <v>42.877691745653351</v>
      </c>
      <c r="HO100" s="45">
        <f>+INDEX(REC_PRICE_FCST!$B$4:$AF$22,MATCH(REC_SALES_FCST!$C100,REC_PRICE_FCST!$B$4:$B$22,0),MATCH(REC_SALES_FCST!HO$4,REC_PRICE_FCST!$B$4:$AF$4,0))</f>
        <v>42.877691745653351</v>
      </c>
      <c r="HP100" s="45">
        <f>+INDEX(REC_PRICE_FCST!$B$4:$AF$22,MATCH(REC_SALES_FCST!$C100,REC_PRICE_FCST!$B$4:$B$22,0),MATCH(REC_SALES_FCST!HP$4,REC_PRICE_FCST!$B$4:$AF$4,0))</f>
        <v>42.877691745653351</v>
      </c>
      <c r="HQ100" s="45">
        <f>+INDEX(REC_PRICE_FCST!$B$4:$AF$22,MATCH(REC_SALES_FCST!$C100,REC_PRICE_FCST!$B$4:$B$22,0),MATCH(REC_SALES_FCST!HQ$4,REC_PRICE_FCST!$B$4:$AF$4,0))</f>
        <v>42.877691745653351</v>
      </c>
      <c r="HR100" s="45">
        <f>+INDEX(REC_PRICE_FCST!$B$4:$AF$22,MATCH(REC_SALES_FCST!$C100,REC_PRICE_FCST!$B$4:$B$22,0),MATCH(REC_SALES_FCST!HR$4,REC_PRICE_FCST!$B$4:$AF$4,0))</f>
        <v>42.877691745653351</v>
      </c>
      <c r="HS100" s="45">
        <f>+INDEX(REC_PRICE_FCST!$B$4:$AF$22,MATCH(REC_SALES_FCST!$C100,REC_PRICE_FCST!$B$4:$B$22,0),MATCH(REC_SALES_FCST!HS$4,REC_PRICE_FCST!$B$4:$AF$4,0))</f>
        <v>42.877691745653351</v>
      </c>
      <c r="HT100" s="45">
        <f>+INDEX(REC_PRICE_FCST!$B$4:$AF$22,MATCH(REC_SALES_FCST!$C100,REC_PRICE_FCST!$B$4:$B$22,0),MATCH(REC_SALES_FCST!HT$4,REC_PRICE_FCST!$B$4:$AF$4,0))</f>
        <v>42.877691745653351</v>
      </c>
      <c r="HU100" s="45">
        <f>+INDEX(REC_PRICE_FCST!$B$4:$AF$22,MATCH(REC_SALES_FCST!$C100,REC_PRICE_FCST!$B$4:$B$22,0),MATCH(REC_SALES_FCST!HU$4,REC_PRICE_FCST!$B$4:$AF$4,0))</f>
        <v>42.877691745653351</v>
      </c>
      <c r="HV100" s="45">
        <f>+INDEX(REC_PRICE_FCST!$B$4:$AF$22,MATCH(REC_SALES_FCST!$C100,REC_PRICE_FCST!$B$4:$B$22,0),MATCH(REC_SALES_FCST!HV$4,REC_PRICE_FCST!$B$4:$AF$4,0))</f>
        <v>42.877691745653351</v>
      </c>
      <c r="HW100" s="45">
        <f>+INDEX(REC_PRICE_FCST!$B$4:$AF$22,MATCH(REC_SALES_FCST!$C100,REC_PRICE_FCST!$B$4:$B$22,0),MATCH(REC_SALES_FCST!HW$4,REC_PRICE_FCST!$B$4:$AF$4,0))</f>
        <v>42.877691745653351</v>
      </c>
      <c r="HX100" s="45">
        <f>+INDEX(REC_PRICE_FCST!$B$4:$AF$22,MATCH(REC_SALES_FCST!$C100,REC_PRICE_FCST!$B$4:$B$22,0),MATCH(REC_SALES_FCST!HX$4,REC_PRICE_FCST!$B$4:$AF$4,0))</f>
        <v>44.239022498022955</v>
      </c>
      <c r="HY100" s="45">
        <f>+INDEX(REC_PRICE_FCST!$B$4:$AF$22,MATCH(REC_SALES_FCST!$C100,REC_PRICE_FCST!$B$4:$B$22,0),MATCH(REC_SALES_FCST!HY$4,REC_PRICE_FCST!$B$4:$AF$4,0))</f>
        <v>44.239022498022955</v>
      </c>
      <c r="HZ100" s="45">
        <f>+INDEX(REC_PRICE_FCST!$B$4:$AF$22,MATCH(REC_SALES_FCST!$C100,REC_PRICE_FCST!$B$4:$B$22,0),MATCH(REC_SALES_FCST!HZ$4,REC_PRICE_FCST!$B$4:$AF$4,0))</f>
        <v>44.239022498022955</v>
      </c>
      <c r="IA100" s="45">
        <f>+INDEX(REC_PRICE_FCST!$B$4:$AF$22,MATCH(REC_SALES_FCST!$C100,REC_PRICE_FCST!$B$4:$B$22,0),MATCH(REC_SALES_FCST!IA$4,REC_PRICE_FCST!$B$4:$AF$4,0))</f>
        <v>44.239022498022955</v>
      </c>
      <c r="IB100" s="45">
        <f>+INDEX(REC_PRICE_FCST!$B$4:$AF$22,MATCH(REC_SALES_FCST!$C100,REC_PRICE_FCST!$B$4:$B$22,0),MATCH(REC_SALES_FCST!IB$4,REC_PRICE_FCST!$B$4:$AF$4,0))</f>
        <v>44.239022498022955</v>
      </c>
      <c r="IC100" s="45">
        <f>+INDEX(REC_PRICE_FCST!$B$4:$AF$22,MATCH(REC_SALES_FCST!$C100,REC_PRICE_FCST!$B$4:$B$22,0),MATCH(REC_SALES_FCST!IC$4,REC_PRICE_FCST!$B$4:$AF$4,0))</f>
        <v>44.239022498022955</v>
      </c>
      <c r="ID100" s="45">
        <f>+INDEX(REC_PRICE_FCST!$B$4:$AF$22,MATCH(REC_SALES_FCST!$C100,REC_PRICE_FCST!$B$4:$B$22,0),MATCH(REC_SALES_FCST!ID$4,REC_PRICE_FCST!$B$4:$AF$4,0))</f>
        <v>44.239022498022955</v>
      </c>
      <c r="IE100" s="45">
        <f>+INDEX(REC_PRICE_FCST!$B$4:$AF$22,MATCH(REC_SALES_FCST!$C100,REC_PRICE_FCST!$B$4:$B$22,0),MATCH(REC_SALES_FCST!IE$4,REC_PRICE_FCST!$B$4:$AF$4,0))</f>
        <v>44.239022498022955</v>
      </c>
      <c r="IF100" s="45">
        <f>+INDEX(REC_PRICE_FCST!$B$4:$AF$22,MATCH(REC_SALES_FCST!$C100,REC_PRICE_FCST!$B$4:$B$22,0),MATCH(REC_SALES_FCST!IF$4,REC_PRICE_FCST!$B$4:$AF$4,0))</f>
        <v>44.239022498022955</v>
      </c>
      <c r="IG100" s="45">
        <f>+INDEX(REC_PRICE_FCST!$B$4:$AF$22,MATCH(REC_SALES_FCST!$C100,REC_PRICE_FCST!$B$4:$B$22,0),MATCH(REC_SALES_FCST!IG$4,REC_PRICE_FCST!$B$4:$AF$4,0))</f>
        <v>44.239022498022955</v>
      </c>
      <c r="IH100" s="45">
        <f>+INDEX(REC_PRICE_FCST!$B$4:$AF$22,MATCH(REC_SALES_FCST!$C100,REC_PRICE_FCST!$B$4:$B$22,0),MATCH(REC_SALES_FCST!IH$4,REC_PRICE_FCST!$B$4:$AF$4,0))</f>
        <v>44.239022498022955</v>
      </c>
      <c r="II100" s="45">
        <f>+INDEX(REC_PRICE_FCST!$B$4:$AF$22,MATCH(REC_SALES_FCST!$C100,REC_PRICE_FCST!$B$4:$B$22,0),MATCH(REC_SALES_FCST!II$4,REC_PRICE_FCST!$B$4:$AF$4,0))</f>
        <v>44.239022498022955</v>
      </c>
      <c r="IJ100" s="45">
        <f>+INDEX(REC_PRICE_FCST!$B$4:$AF$22,MATCH(REC_SALES_FCST!$C100,REC_PRICE_FCST!$B$4:$B$22,0),MATCH(REC_SALES_FCST!IJ$4,REC_PRICE_FCST!$B$4:$AF$4,0))</f>
        <v>45.641193172963646</v>
      </c>
      <c r="IK100" s="45">
        <f>+INDEX(REC_PRICE_FCST!$B$4:$AF$22,MATCH(REC_SALES_FCST!$C100,REC_PRICE_FCST!$B$4:$B$22,0),MATCH(REC_SALES_FCST!IK$4,REC_PRICE_FCST!$B$4:$AF$4,0))</f>
        <v>45.641193172963646</v>
      </c>
      <c r="IL100" s="45">
        <f>+INDEX(REC_PRICE_FCST!$B$4:$AF$22,MATCH(REC_SALES_FCST!$C100,REC_PRICE_FCST!$B$4:$B$22,0),MATCH(REC_SALES_FCST!IL$4,REC_PRICE_FCST!$B$4:$AF$4,0))</f>
        <v>45.641193172963646</v>
      </c>
      <c r="IM100" s="45">
        <f>+INDEX(REC_PRICE_FCST!$B$4:$AF$22,MATCH(REC_SALES_FCST!$C100,REC_PRICE_FCST!$B$4:$B$22,0),MATCH(REC_SALES_FCST!IM$4,REC_PRICE_FCST!$B$4:$AF$4,0))</f>
        <v>45.641193172963646</v>
      </c>
      <c r="IN100" s="45">
        <f>+INDEX(REC_PRICE_FCST!$B$4:$AF$22,MATCH(REC_SALES_FCST!$C100,REC_PRICE_FCST!$B$4:$B$22,0),MATCH(REC_SALES_FCST!IN$4,REC_PRICE_FCST!$B$4:$AF$4,0))</f>
        <v>45.641193172963646</v>
      </c>
      <c r="IO100" s="45">
        <f>+INDEX(REC_PRICE_FCST!$B$4:$AF$22,MATCH(REC_SALES_FCST!$C100,REC_PRICE_FCST!$B$4:$B$22,0),MATCH(REC_SALES_FCST!IO$4,REC_PRICE_FCST!$B$4:$AF$4,0))</f>
        <v>45.641193172963646</v>
      </c>
      <c r="IP100" s="45">
        <f>+INDEX(REC_PRICE_FCST!$B$4:$AF$22,MATCH(REC_SALES_FCST!$C100,REC_PRICE_FCST!$B$4:$B$22,0),MATCH(REC_SALES_FCST!IP$4,REC_PRICE_FCST!$B$4:$AF$4,0))</f>
        <v>45.641193172963646</v>
      </c>
      <c r="IQ100" s="45">
        <f>+INDEX(REC_PRICE_FCST!$B$4:$AF$22,MATCH(REC_SALES_FCST!$C100,REC_PRICE_FCST!$B$4:$B$22,0),MATCH(REC_SALES_FCST!IQ$4,REC_PRICE_FCST!$B$4:$AF$4,0))</f>
        <v>45.641193172963646</v>
      </c>
      <c r="IR100" s="45">
        <f>+INDEX(REC_PRICE_FCST!$B$4:$AF$22,MATCH(REC_SALES_FCST!$C100,REC_PRICE_FCST!$B$4:$B$22,0),MATCH(REC_SALES_FCST!IR$4,REC_PRICE_FCST!$B$4:$AF$4,0))</f>
        <v>45.641193172963646</v>
      </c>
      <c r="IS100" s="45">
        <f>+INDEX(REC_PRICE_FCST!$B$4:$AF$22,MATCH(REC_SALES_FCST!$C100,REC_PRICE_FCST!$B$4:$B$22,0),MATCH(REC_SALES_FCST!IS$4,REC_PRICE_FCST!$B$4:$AF$4,0))</f>
        <v>45.641193172963646</v>
      </c>
      <c r="IT100" s="45">
        <f>+INDEX(REC_PRICE_FCST!$B$4:$AF$22,MATCH(REC_SALES_FCST!$C100,REC_PRICE_FCST!$B$4:$B$22,0),MATCH(REC_SALES_FCST!IT$4,REC_PRICE_FCST!$B$4:$AF$4,0))</f>
        <v>45.641193172963646</v>
      </c>
      <c r="IU100" s="45">
        <f>+INDEX(REC_PRICE_FCST!$B$4:$AF$22,MATCH(REC_SALES_FCST!$C100,REC_PRICE_FCST!$B$4:$B$22,0),MATCH(REC_SALES_FCST!IU$4,REC_PRICE_FCST!$B$4:$AF$4,0))</f>
        <v>45.641193172963646</v>
      </c>
      <c r="IV100" s="45">
        <f>+INDEX(REC_PRICE_FCST!$B$4:$AF$22,MATCH(REC_SALES_FCST!$C100,REC_PRICE_FCST!$B$4:$B$22,0),MATCH(REC_SALES_FCST!IV$4,REC_PRICE_FCST!$B$4:$AF$4,0))</f>
        <v>47.085428968152556</v>
      </c>
      <c r="IW100" s="45">
        <f>+INDEX(REC_PRICE_FCST!$B$4:$AF$22,MATCH(REC_SALES_FCST!$C100,REC_PRICE_FCST!$B$4:$B$22,0),MATCH(REC_SALES_FCST!IW$4,REC_PRICE_FCST!$B$4:$AF$4,0))</f>
        <v>47.085428968152556</v>
      </c>
      <c r="IX100" s="45">
        <f>+INDEX(REC_PRICE_FCST!$B$4:$AF$22,MATCH(REC_SALES_FCST!$C100,REC_PRICE_FCST!$B$4:$B$22,0),MATCH(REC_SALES_FCST!IX$4,REC_PRICE_FCST!$B$4:$AF$4,0))</f>
        <v>47.085428968152556</v>
      </c>
      <c r="IY100" s="45">
        <f>+INDEX(REC_PRICE_FCST!$B$4:$AF$22,MATCH(REC_SALES_FCST!$C100,REC_PRICE_FCST!$B$4:$B$22,0),MATCH(REC_SALES_FCST!IY$4,REC_PRICE_FCST!$B$4:$AF$4,0))</f>
        <v>47.085428968152556</v>
      </c>
      <c r="IZ100" s="45">
        <f>+INDEX(REC_PRICE_FCST!$B$4:$AF$22,MATCH(REC_SALES_FCST!$C100,REC_PRICE_FCST!$B$4:$B$22,0),MATCH(REC_SALES_FCST!IZ$4,REC_PRICE_FCST!$B$4:$AF$4,0))</f>
        <v>47.085428968152556</v>
      </c>
      <c r="JA100" s="45">
        <f>+INDEX(REC_PRICE_FCST!$B$4:$AF$22,MATCH(REC_SALES_FCST!$C100,REC_PRICE_FCST!$B$4:$B$22,0),MATCH(REC_SALES_FCST!JA$4,REC_PRICE_FCST!$B$4:$AF$4,0))</f>
        <v>47.085428968152556</v>
      </c>
      <c r="JB100" s="45">
        <f>+INDEX(REC_PRICE_FCST!$B$4:$AF$22,MATCH(REC_SALES_FCST!$C100,REC_PRICE_FCST!$B$4:$B$22,0),MATCH(REC_SALES_FCST!JB$4,REC_PRICE_FCST!$B$4:$AF$4,0))</f>
        <v>47.085428968152556</v>
      </c>
      <c r="JC100" s="45">
        <f>+INDEX(REC_PRICE_FCST!$B$4:$AF$22,MATCH(REC_SALES_FCST!$C100,REC_PRICE_FCST!$B$4:$B$22,0),MATCH(REC_SALES_FCST!JC$4,REC_PRICE_FCST!$B$4:$AF$4,0))</f>
        <v>47.085428968152556</v>
      </c>
      <c r="JD100" s="45">
        <f>+INDEX(REC_PRICE_FCST!$B$4:$AF$22,MATCH(REC_SALES_FCST!$C100,REC_PRICE_FCST!$B$4:$B$22,0),MATCH(REC_SALES_FCST!JD$4,REC_PRICE_FCST!$B$4:$AF$4,0))</f>
        <v>47.085428968152556</v>
      </c>
      <c r="JE100" s="45">
        <f>+INDEX(REC_PRICE_FCST!$B$4:$AF$22,MATCH(REC_SALES_FCST!$C100,REC_PRICE_FCST!$B$4:$B$22,0),MATCH(REC_SALES_FCST!JE$4,REC_PRICE_FCST!$B$4:$AF$4,0))</f>
        <v>47.085428968152556</v>
      </c>
      <c r="JF100" s="45">
        <f>+INDEX(REC_PRICE_FCST!$B$4:$AF$22,MATCH(REC_SALES_FCST!$C100,REC_PRICE_FCST!$B$4:$B$22,0),MATCH(REC_SALES_FCST!JF$4,REC_PRICE_FCST!$B$4:$AF$4,0))</f>
        <v>47.085428968152556</v>
      </c>
      <c r="JG100" s="45">
        <f>+INDEX(REC_PRICE_FCST!$B$4:$AF$22,MATCH(REC_SALES_FCST!$C100,REC_PRICE_FCST!$B$4:$B$22,0),MATCH(REC_SALES_FCST!JG$4,REC_PRICE_FCST!$B$4:$AF$4,0))</f>
        <v>47.085428968152556</v>
      </c>
      <c r="JH100" s="45">
        <f>+INDEX(REC_PRICE_FCST!$B$4:$AF$22,MATCH(REC_SALES_FCST!$C100,REC_PRICE_FCST!$B$4:$B$22,0),MATCH(REC_SALES_FCST!JH$4,REC_PRICE_FCST!$B$4:$AF$4,0))</f>
        <v>48.572991837197137</v>
      </c>
      <c r="JI100" s="45">
        <f>+INDEX(REC_PRICE_FCST!$B$4:$AF$22,MATCH(REC_SALES_FCST!$C100,REC_PRICE_FCST!$B$4:$B$22,0),MATCH(REC_SALES_FCST!JI$4,REC_PRICE_FCST!$B$4:$AF$4,0))</f>
        <v>48.572991837197137</v>
      </c>
      <c r="JJ100" s="45">
        <f>+INDEX(REC_PRICE_FCST!$B$4:$AF$22,MATCH(REC_SALES_FCST!$C100,REC_PRICE_FCST!$B$4:$B$22,0),MATCH(REC_SALES_FCST!JJ$4,REC_PRICE_FCST!$B$4:$AF$4,0))</f>
        <v>48.572991837197137</v>
      </c>
      <c r="JK100" s="45">
        <f>+INDEX(REC_PRICE_FCST!$B$4:$AF$22,MATCH(REC_SALES_FCST!$C100,REC_PRICE_FCST!$B$4:$B$22,0),MATCH(REC_SALES_FCST!JK$4,REC_PRICE_FCST!$B$4:$AF$4,0))</f>
        <v>48.572991837197137</v>
      </c>
      <c r="JL100" s="45">
        <f>+INDEX(REC_PRICE_FCST!$B$4:$AF$22,MATCH(REC_SALES_FCST!$C100,REC_PRICE_FCST!$B$4:$B$22,0),MATCH(REC_SALES_FCST!JL$4,REC_PRICE_FCST!$B$4:$AF$4,0))</f>
        <v>48.572991837197137</v>
      </c>
      <c r="JM100" s="45">
        <f>+INDEX(REC_PRICE_FCST!$B$4:$AF$22,MATCH(REC_SALES_FCST!$C100,REC_PRICE_FCST!$B$4:$B$22,0),MATCH(REC_SALES_FCST!JM$4,REC_PRICE_FCST!$B$4:$AF$4,0))</f>
        <v>48.572991837197137</v>
      </c>
      <c r="JN100" s="45">
        <f>+INDEX(REC_PRICE_FCST!$B$4:$AF$22,MATCH(REC_SALES_FCST!$C100,REC_PRICE_FCST!$B$4:$B$22,0),MATCH(REC_SALES_FCST!JN$4,REC_PRICE_FCST!$B$4:$AF$4,0))</f>
        <v>48.572991837197137</v>
      </c>
      <c r="JO100" s="45">
        <f>+INDEX(REC_PRICE_FCST!$B$4:$AF$22,MATCH(REC_SALES_FCST!$C100,REC_PRICE_FCST!$B$4:$B$22,0),MATCH(REC_SALES_FCST!JO$4,REC_PRICE_FCST!$B$4:$AF$4,0))</f>
        <v>48.572991837197137</v>
      </c>
      <c r="JP100" s="45">
        <f>+INDEX(REC_PRICE_FCST!$B$4:$AF$22,MATCH(REC_SALES_FCST!$C100,REC_PRICE_FCST!$B$4:$B$22,0),MATCH(REC_SALES_FCST!JP$4,REC_PRICE_FCST!$B$4:$AF$4,0))</f>
        <v>48.572991837197137</v>
      </c>
      <c r="JQ100" s="45">
        <f>+INDEX(REC_PRICE_FCST!$B$4:$AF$22,MATCH(REC_SALES_FCST!$C100,REC_PRICE_FCST!$B$4:$B$22,0),MATCH(REC_SALES_FCST!JQ$4,REC_PRICE_FCST!$B$4:$AF$4,0))</f>
        <v>48.572991837197137</v>
      </c>
      <c r="JR100" s="45">
        <f>+INDEX(REC_PRICE_FCST!$B$4:$AF$22,MATCH(REC_SALES_FCST!$C100,REC_PRICE_FCST!$B$4:$B$22,0),MATCH(REC_SALES_FCST!JR$4,REC_PRICE_FCST!$B$4:$AF$4,0))</f>
        <v>48.572991837197137</v>
      </c>
      <c r="JS100" s="45">
        <f>+INDEX(REC_PRICE_FCST!$B$4:$AF$22,MATCH(REC_SALES_FCST!$C100,REC_PRICE_FCST!$B$4:$B$22,0),MATCH(REC_SALES_FCST!JS$4,REC_PRICE_FCST!$B$4:$AF$4,0))</f>
        <v>48.572991837197137</v>
      </c>
      <c r="JT100" s="45">
        <f>+INDEX(REC_PRICE_FCST!$B$4:$AF$22,MATCH(REC_SALES_FCST!$C100,REC_PRICE_FCST!$B$4:$B$22,0),MATCH(REC_SALES_FCST!JT$4,REC_PRICE_FCST!$B$4:$AF$4,0))</f>
        <v>50.105181592313052</v>
      </c>
      <c r="JU100" s="45">
        <f>+INDEX(REC_PRICE_FCST!$B$4:$AF$22,MATCH(REC_SALES_FCST!$C100,REC_PRICE_FCST!$B$4:$B$22,0),MATCH(REC_SALES_FCST!JU$4,REC_PRICE_FCST!$B$4:$AF$4,0))</f>
        <v>50.105181592313052</v>
      </c>
      <c r="JV100" s="45">
        <f>+INDEX(REC_PRICE_FCST!$B$4:$AF$22,MATCH(REC_SALES_FCST!$C100,REC_PRICE_FCST!$B$4:$B$22,0),MATCH(REC_SALES_FCST!JV$4,REC_PRICE_FCST!$B$4:$AF$4,0))</f>
        <v>50.105181592313052</v>
      </c>
      <c r="JW100" s="45">
        <f>+INDEX(REC_PRICE_FCST!$B$4:$AF$22,MATCH(REC_SALES_FCST!$C100,REC_PRICE_FCST!$B$4:$B$22,0),MATCH(REC_SALES_FCST!JW$4,REC_PRICE_FCST!$B$4:$AF$4,0))</f>
        <v>50.105181592313052</v>
      </c>
      <c r="JX100" s="45">
        <f>+INDEX(REC_PRICE_FCST!$B$4:$AF$22,MATCH(REC_SALES_FCST!$C100,REC_PRICE_FCST!$B$4:$B$22,0),MATCH(REC_SALES_FCST!JX$4,REC_PRICE_FCST!$B$4:$AF$4,0))</f>
        <v>50.105181592313052</v>
      </c>
      <c r="JY100" s="45">
        <f>+INDEX(REC_PRICE_FCST!$B$4:$AF$22,MATCH(REC_SALES_FCST!$C100,REC_PRICE_FCST!$B$4:$B$22,0),MATCH(REC_SALES_FCST!JY$4,REC_PRICE_FCST!$B$4:$AF$4,0))</f>
        <v>50.105181592313052</v>
      </c>
      <c r="JZ100" s="45">
        <f>+INDEX(REC_PRICE_FCST!$B$4:$AF$22,MATCH(REC_SALES_FCST!$C100,REC_PRICE_FCST!$B$4:$B$22,0),MATCH(REC_SALES_FCST!JZ$4,REC_PRICE_FCST!$B$4:$AF$4,0))</f>
        <v>50.105181592313052</v>
      </c>
      <c r="KA100" s="45">
        <f>+INDEX(REC_PRICE_FCST!$B$4:$AF$22,MATCH(REC_SALES_FCST!$C100,REC_PRICE_FCST!$B$4:$B$22,0),MATCH(REC_SALES_FCST!KA$4,REC_PRICE_FCST!$B$4:$AF$4,0))</f>
        <v>50.105181592313052</v>
      </c>
      <c r="KB100" s="45">
        <f>+INDEX(REC_PRICE_FCST!$B$4:$AF$22,MATCH(REC_SALES_FCST!$C100,REC_PRICE_FCST!$B$4:$B$22,0),MATCH(REC_SALES_FCST!KB$4,REC_PRICE_FCST!$B$4:$AF$4,0))</f>
        <v>50.105181592313052</v>
      </c>
      <c r="KC100" s="45">
        <f>+INDEX(REC_PRICE_FCST!$B$4:$AF$22,MATCH(REC_SALES_FCST!$C100,REC_PRICE_FCST!$B$4:$B$22,0),MATCH(REC_SALES_FCST!KC$4,REC_PRICE_FCST!$B$4:$AF$4,0))</f>
        <v>50.105181592313052</v>
      </c>
      <c r="KD100" s="45">
        <f>+INDEX(REC_PRICE_FCST!$B$4:$AF$22,MATCH(REC_SALES_FCST!$C100,REC_PRICE_FCST!$B$4:$B$22,0),MATCH(REC_SALES_FCST!KD$4,REC_PRICE_FCST!$B$4:$AF$4,0))</f>
        <v>50.105181592313052</v>
      </c>
      <c r="KE100" s="45">
        <f>+INDEX(REC_PRICE_FCST!$B$4:$AF$22,MATCH(REC_SALES_FCST!$C100,REC_PRICE_FCST!$B$4:$B$22,0),MATCH(REC_SALES_FCST!KE$4,REC_PRICE_FCST!$B$4:$AF$4,0))</f>
        <v>50.105181592313052</v>
      </c>
      <c r="KF100" s="45">
        <f>+INDEX(REC_PRICE_FCST!$B$4:$AF$22,MATCH(REC_SALES_FCST!$C100,REC_PRICE_FCST!$B$4:$B$22,0),MATCH(REC_SALES_FCST!KF$4,REC_PRICE_FCST!$B$4:$AF$4,0))</f>
        <v>51.683337040082442</v>
      </c>
      <c r="KG100" s="45">
        <f>+INDEX(REC_PRICE_FCST!$B$4:$AF$22,MATCH(REC_SALES_FCST!$C100,REC_PRICE_FCST!$B$4:$B$22,0),MATCH(REC_SALES_FCST!KG$4,REC_PRICE_FCST!$B$4:$AF$4,0))</f>
        <v>51.683337040082442</v>
      </c>
      <c r="KH100" s="45">
        <f>+INDEX(REC_PRICE_FCST!$B$4:$AF$22,MATCH(REC_SALES_FCST!$C100,REC_PRICE_FCST!$B$4:$B$22,0),MATCH(REC_SALES_FCST!KH$4,REC_PRICE_FCST!$B$4:$AF$4,0))</f>
        <v>51.683337040082442</v>
      </c>
      <c r="KI100" s="45">
        <f>+INDEX(REC_PRICE_FCST!$B$4:$AF$22,MATCH(REC_SALES_FCST!$C100,REC_PRICE_FCST!$B$4:$B$22,0),MATCH(REC_SALES_FCST!KI$4,REC_PRICE_FCST!$B$4:$AF$4,0))</f>
        <v>51.683337040082442</v>
      </c>
      <c r="KJ100" s="45">
        <f>+INDEX(REC_PRICE_FCST!$B$4:$AF$22,MATCH(REC_SALES_FCST!$C100,REC_PRICE_FCST!$B$4:$B$22,0),MATCH(REC_SALES_FCST!KJ$4,REC_PRICE_FCST!$B$4:$AF$4,0))</f>
        <v>51.683337040082442</v>
      </c>
      <c r="KK100" s="45">
        <f>+INDEX(REC_PRICE_FCST!$B$4:$AF$22,MATCH(REC_SALES_FCST!$C100,REC_PRICE_FCST!$B$4:$B$22,0),MATCH(REC_SALES_FCST!KK$4,REC_PRICE_FCST!$B$4:$AF$4,0))</f>
        <v>51.683337040082442</v>
      </c>
      <c r="KL100" s="45">
        <f>+INDEX(REC_PRICE_FCST!$B$4:$AF$22,MATCH(REC_SALES_FCST!$C100,REC_PRICE_FCST!$B$4:$B$22,0),MATCH(REC_SALES_FCST!KL$4,REC_PRICE_FCST!$B$4:$AF$4,0))</f>
        <v>51.683337040082442</v>
      </c>
      <c r="KM100" s="45">
        <f>+INDEX(REC_PRICE_FCST!$B$4:$AF$22,MATCH(REC_SALES_FCST!$C100,REC_PRICE_FCST!$B$4:$B$22,0),MATCH(REC_SALES_FCST!KM$4,REC_PRICE_FCST!$B$4:$AF$4,0))</f>
        <v>51.683337040082442</v>
      </c>
      <c r="KN100" s="45">
        <f>+INDEX(REC_PRICE_FCST!$B$4:$AF$22,MATCH(REC_SALES_FCST!$C100,REC_PRICE_FCST!$B$4:$B$22,0),MATCH(REC_SALES_FCST!KN$4,REC_PRICE_FCST!$B$4:$AF$4,0))</f>
        <v>51.683337040082442</v>
      </c>
      <c r="KO100" s="45">
        <f>+INDEX(REC_PRICE_FCST!$B$4:$AF$22,MATCH(REC_SALES_FCST!$C100,REC_PRICE_FCST!$B$4:$B$22,0),MATCH(REC_SALES_FCST!KO$4,REC_PRICE_FCST!$B$4:$AF$4,0))</f>
        <v>51.683337040082442</v>
      </c>
      <c r="KP100" s="45">
        <f>+INDEX(REC_PRICE_FCST!$B$4:$AF$22,MATCH(REC_SALES_FCST!$C100,REC_PRICE_FCST!$B$4:$B$22,0),MATCH(REC_SALES_FCST!KP$4,REC_PRICE_FCST!$B$4:$AF$4,0))</f>
        <v>51.683337040082442</v>
      </c>
      <c r="KQ100" s="45">
        <f>+INDEX(REC_PRICE_FCST!$B$4:$AF$22,MATCH(REC_SALES_FCST!$C100,REC_PRICE_FCST!$B$4:$B$22,0),MATCH(REC_SALES_FCST!KQ$4,REC_PRICE_FCST!$B$4:$AF$4,0))</f>
        <v>51.683337040082442</v>
      </c>
      <c r="KR100" s="45">
        <f>+INDEX(REC_PRICE_FCST!$B$4:$AF$22,MATCH(REC_SALES_FCST!$C100,REC_PRICE_FCST!$B$4:$B$22,0),MATCH(REC_SALES_FCST!KR$4,REC_PRICE_FCST!$B$4:$AF$4,0))</f>
        <v>53.308837151284919</v>
      </c>
      <c r="KS100" s="45">
        <f>+INDEX(REC_PRICE_FCST!$B$4:$AF$22,MATCH(REC_SALES_FCST!$C100,REC_PRICE_FCST!$B$4:$B$22,0),MATCH(REC_SALES_FCST!KS$4,REC_PRICE_FCST!$B$4:$AF$4,0))</f>
        <v>53.308837151284919</v>
      </c>
      <c r="KT100" s="45">
        <f>+INDEX(REC_PRICE_FCST!$B$4:$AF$22,MATCH(REC_SALES_FCST!$C100,REC_PRICE_FCST!$B$4:$B$22,0),MATCH(REC_SALES_FCST!KT$4,REC_PRICE_FCST!$B$4:$AF$4,0))</f>
        <v>53.308837151284919</v>
      </c>
      <c r="KU100" s="45">
        <f>+INDEX(REC_PRICE_FCST!$B$4:$AF$22,MATCH(REC_SALES_FCST!$C100,REC_PRICE_FCST!$B$4:$B$22,0),MATCH(REC_SALES_FCST!KU$4,REC_PRICE_FCST!$B$4:$AF$4,0))</f>
        <v>53.308837151284919</v>
      </c>
      <c r="KV100" s="45">
        <f>+INDEX(REC_PRICE_FCST!$B$4:$AF$22,MATCH(REC_SALES_FCST!$C100,REC_PRICE_FCST!$B$4:$B$22,0),MATCH(REC_SALES_FCST!KV$4,REC_PRICE_FCST!$B$4:$AF$4,0))</f>
        <v>53.308837151284919</v>
      </c>
      <c r="KW100" s="45">
        <f>+INDEX(REC_PRICE_FCST!$B$4:$AF$22,MATCH(REC_SALES_FCST!$C100,REC_PRICE_FCST!$B$4:$B$22,0),MATCH(REC_SALES_FCST!KW$4,REC_PRICE_FCST!$B$4:$AF$4,0))</f>
        <v>53.308837151284919</v>
      </c>
      <c r="KX100" s="45">
        <f>+INDEX(REC_PRICE_FCST!$B$4:$AF$22,MATCH(REC_SALES_FCST!$C100,REC_PRICE_FCST!$B$4:$B$22,0),MATCH(REC_SALES_FCST!KX$4,REC_PRICE_FCST!$B$4:$AF$4,0))</f>
        <v>53.308837151284919</v>
      </c>
      <c r="KY100" s="45">
        <f>+INDEX(REC_PRICE_FCST!$B$4:$AF$22,MATCH(REC_SALES_FCST!$C100,REC_PRICE_FCST!$B$4:$B$22,0),MATCH(REC_SALES_FCST!KY$4,REC_PRICE_FCST!$B$4:$AF$4,0))</f>
        <v>53.308837151284919</v>
      </c>
      <c r="KZ100" s="45">
        <f>+INDEX(REC_PRICE_FCST!$B$4:$AF$22,MATCH(REC_SALES_FCST!$C100,REC_PRICE_FCST!$B$4:$B$22,0),MATCH(REC_SALES_FCST!KZ$4,REC_PRICE_FCST!$B$4:$AF$4,0))</f>
        <v>53.308837151284919</v>
      </c>
      <c r="LA100" s="45">
        <f>+INDEX(REC_PRICE_FCST!$B$4:$AF$22,MATCH(REC_SALES_FCST!$C100,REC_PRICE_FCST!$B$4:$B$22,0),MATCH(REC_SALES_FCST!LA$4,REC_PRICE_FCST!$B$4:$AF$4,0))</f>
        <v>53.308837151284919</v>
      </c>
      <c r="LB100" s="45">
        <f>+INDEX(REC_PRICE_FCST!$B$4:$AF$22,MATCH(REC_SALES_FCST!$C100,REC_PRICE_FCST!$B$4:$B$22,0),MATCH(REC_SALES_FCST!LB$4,REC_PRICE_FCST!$B$4:$AF$4,0))</f>
        <v>53.308837151284919</v>
      </c>
      <c r="LC100" s="45">
        <f>+INDEX(REC_PRICE_FCST!$B$4:$AF$22,MATCH(REC_SALES_FCST!$C100,REC_PRICE_FCST!$B$4:$B$22,0),MATCH(REC_SALES_FCST!LC$4,REC_PRICE_FCST!$B$4:$AF$4,0))</f>
        <v>53.308837151284919</v>
      </c>
      <c r="LD100" s="45">
        <f>+INDEX(REC_PRICE_FCST!$B$4:$AF$22,MATCH(REC_SALES_FCST!$C100,REC_PRICE_FCST!$B$4:$B$22,0),MATCH(REC_SALES_FCST!LD$4,REC_PRICE_FCST!$B$4:$AF$4,0))</f>
        <v>54.983102265823469</v>
      </c>
      <c r="LE100" s="45">
        <f>+INDEX(REC_PRICE_FCST!$B$4:$AF$22,MATCH(REC_SALES_FCST!$C100,REC_PRICE_FCST!$B$4:$B$22,0),MATCH(REC_SALES_FCST!LE$4,REC_PRICE_FCST!$B$4:$AF$4,0))</f>
        <v>54.983102265823469</v>
      </c>
      <c r="LF100" s="45">
        <f>+INDEX(REC_PRICE_FCST!$B$4:$AF$22,MATCH(REC_SALES_FCST!$C100,REC_PRICE_FCST!$B$4:$B$22,0),MATCH(REC_SALES_FCST!LF$4,REC_PRICE_FCST!$B$4:$AF$4,0))</f>
        <v>54.983102265823469</v>
      </c>
      <c r="LG100" s="45">
        <f>+INDEX(REC_PRICE_FCST!$B$4:$AF$22,MATCH(REC_SALES_FCST!$C100,REC_PRICE_FCST!$B$4:$B$22,0),MATCH(REC_SALES_FCST!LG$4,REC_PRICE_FCST!$B$4:$AF$4,0))</f>
        <v>54.983102265823469</v>
      </c>
      <c r="LH100" s="45">
        <f>+INDEX(REC_PRICE_FCST!$B$4:$AF$22,MATCH(REC_SALES_FCST!$C100,REC_PRICE_FCST!$B$4:$B$22,0),MATCH(REC_SALES_FCST!LH$4,REC_PRICE_FCST!$B$4:$AF$4,0))</f>
        <v>54.983102265823469</v>
      </c>
      <c r="LI100" s="45">
        <f>+INDEX(REC_PRICE_FCST!$B$4:$AF$22,MATCH(REC_SALES_FCST!$C100,REC_PRICE_FCST!$B$4:$B$22,0),MATCH(REC_SALES_FCST!LI$4,REC_PRICE_FCST!$B$4:$AF$4,0))</f>
        <v>54.983102265823469</v>
      </c>
      <c r="LJ100" s="45">
        <f>+INDEX(REC_PRICE_FCST!$B$4:$AF$22,MATCH(REC_SALES_FCST!$C100,REC_PRICE_FCST!$B$4:$B$22,0),MATCH(REC_SALES_FCST!LJ$4,REC_PRICE_FCST!$B$4:$AF$4,0))</f>
        <v>54.983102265823469</v>
      </c>
      <c r="LK100" s="45">
        <f>+INDEX(REC_PRICE_FCST!$B$4:$AF$22,MATCH(REC_SALES_FCST!$C100,REC_PRICE_FCST!$B$4:$B$22,0),MATCH(REC_SALES_FCST!LK$4,REC_PRICE_FCST!$B$4:$AF$4,0))</f>
        <v>54.983102265823469</v>
      </c>
      <c r="LL100" s="45">
        <f>+INDEX(REC_PRICE_FCST!$B$4:$AF$22,MATCH(REC_SALES_FCST!$C100,REC_PRICE_FCST!$B$4:$B$22,0),MATCH(REC_SALES_FCST!LL$4,REC_PRICE_FCST!$B$4:$AF$4,0))</f>
        <v>54.983102265823469</v>
      </c>
      <c r="LM100" s="45">
        <f>+INDEX(REC_PRICE_FCST!$B$4:$AF$22,MATCH(REC_SALES_FCST!$C100,REC_PRICE_FCST!$B$4:$B$22,0),MATCH(REC_SALES_FCST!LM$4,REC_PRICE_FCST!$B$4:$AF$4,0))</f>
        <v>54.983102265823469</v>
      </c>
      <c r="LN100" s="45">
        <f>+INDEX(REC_PRICE_FCST!$B$4:$AF$22,MATCH(REC_SALES_FCST!$C100,REC_PRICE_FCST!$B$4:$B$22,0),MATCH(REC_SALES_FCST!LN$4,REC_PRICE_FCST!$B$4:$AF$4,0))</f>
        <v>54.983102265823469</v>
      </c>
      <c r="LO100" s="45">
        <f>+INDEX(REC_PRICE_FCST!$B$4:$AF$22,MATCH(REC_SALES_FCST!$C100,REC_PRICE_FCST!$B$4:$B$22,0),MATCH(REC_SALES_FCST!LO$4,REC_PRICE_FCST!$B$4:$AF$4,0))</f>
        <v>54.983102265823469</v>
      </c>
      <c r="LP100" s="45">
        <f>+INDEX(REC_PRICE_FCST!$B$4:$AF$22,MATCH(REC_SALES_FCST!$C100,REC_PRICE_FCST!$B$4:$B$22,0),MATCH(REC_SALES_FCST!LP$4,REC_PRICE_FCST!$B$4:$AF$4,0))</f>
        <v>56.707595333798174</v>
      </c>
      <c r="LQ100" s="45">
        <f>+INDEX(REC_PRICE_FCST!$B$4:$AF$22,MATCH(REC_SALES_FCST!$C100,REC_PRICE_FCST!$B$4:$B$22,0),MATCH(REC_SALES_FCST!LQ$4,REC_PRICE_FCST!$B$4:$AF$4,0))</f>
        <v>56.707595333798174</v>
      </c>
      <c r="LR100" s="45">
        <f>+INDEX(REC_PRICE_FCST!$B$4:$AF$22,MATCH(REC_SALES_FCST!$C100,REC_PRICE_FCST!$B$4:$B$22,0),MATCH(REC_SALES_FCST!LR$4,REC_PRICE_FCST!$B$4:$AF$4,0))</f>
        <v>56.707595333798174</v>
      </c>
      <c r="LS100" s="45">
        <f>+INDEX(REC_PRICE_FCST!$B$4:$AF$22,MATCH(REC_SALES_FCST!$C100,REC_PRICE_FCST!$B$4:$B$22,0),MATCH(REC_SALES_FCST!LS$4,REC_PRICE_FCST!$B$4:$AF$4,0))</f>
        <v>56.707595333798174</v>
      </c>
      <c r="LT100" s="45">
        <f>+INDEX(REC_PRICE_FCST!$B$4:$AF$22,MATCH(REC_SALES_FCST!$C100,REC_PRICE_FCST!$B$4:$B$22,0),MATCH(REC_SALES_FCST!LT$4,REC_PRICE_FCST!$B$4:$AF$4,0))</f>
        <v>56.707595333798174</v>
      </c>
      <c r="LU100" s="45">
        <f>+INDEX(REC_PRICE_FCST!$B$4:$AF$22,MATCH(REC_SALES_FCST!$C100,REC_PRICE_FCST!$B$4:$B$22,0),MATCH(REC_SALES_FCST!LU$4,REC_PRICE_FCST!$B$4:$AF$4,0))</f>
        <v>56.707595333798174</v>
      </c>
      <c r="LV100" s="45">
        <f>+INDEX(REC_PRICE_FCST!$B$4:$AF$22,MATCH(REC_SALES_FCST!$C100,REC_PRICE_FCST!$B$4:$B$22,0),MATCH(REC_SALES_FCST!LV$4,REC_PRICE_FCST!$B$4:$AF$4,0))</f>
        <v>56.707595333798174</v>
      </c>
      <c r="LW100" s="45">
        <f>+INDEX(REC_PRICE_FCST!$B$4:$AF$22,MATCH(REC_SALES_FCST!$C100,REC_PRICE_FCST!$B$4:$B$22,0),MATCH(REC_SALES_FCST!LW$4,REC_PRICE_FCST!$B$4:$AF$4,0))</f>
        <v>56.707595333798174</v>
      </c>
      <c r="LX100" s="45">
        <f>+INDEX(REC_PRICE_FCST!$B$4:$AF$22,MATCH(REC_SALES_FCST!$C100,REC_PRICE_FCST!$B$4:$B$22,0),MATCH(REC_SALES_FCST!LX$4,REC_PRICE_FCST!$B$4:$AF$4,0))</f>
        <v>56.707595333798174</v>
      </c>
      <c r="LY100" s="45">
        <f>+INDEX(REC_PRICE_FCST!$B$4:$AF$22,MATCH(REC_SALES_FCST!$C100,REC_PRICE_FCST!$B$4:$B$22,0),MATCH(REC_SALES_FCST!LY$4,REC_PRICE_FCST!$B$4:$AF$4,0))</f>
        <v>56.707595333798174</v>
      </c>
      <c r="LZ100" s="45">
        <f>+INDEX(REC_PRICE_FCST!$B$4:$AF$22,MATCH(REC_SALES_FCST!$C100,REC_PRICE_FCST!$B$4:$B$22,0),MATCH(REC_SALES_FCST!LZ$4,REC_PRICE_FCST!$B$4:$AF$4,0))</f>
        <v>56.707595333798174</v>
      </c>
      <c r="MA100" s="45">
        <f>+INDEX(REC_PRICE_FCST!$B$4:$AF$22,MATCH(REC_SALES_FCST!$C100,REC_PRICE_FCST!$B$4:$B$22,0),MATCH(REC_SALES_FCST!MA$4,REC_PRICE_FCST!$B$4:$AF$4,0))</f>
        <v>56.707595333798174</v>
      </c>
      <c r="MB100" s="45">
        <f>+INDEX(REC_PRICE_FCST!$B$4:$AF$22,MATCH(REC_SALES_FCST!$C100,REC_PRICE_FCST!$B$4:$B$22,0),MATCH(REC_SALES_FCST!MB$4,REC_PRICE_FCST!$B$4:$AF$4,0))</f>
        <v>58.483823193812121</v>
      </c>
      <c r="MC100" s="45">
        <f>+INDEX(REC_PRICE_FCST!$B$4:$AF$22,MATCH(REC_SALES_FCST!$C100,REC_PRICE_FCST!$B$4:$B$22,0),MATCH(REC_SALES_FCST!MC$4,REC_PRICE_FCST!$B$4:$AF$4,0))</f>
        <v>58.483823193812121</v>
      </c>
      <c r="MD100" s="45">
        <f>+INDEX(REC_PRICE_FCST!$B$4:$AF$22,MATCH(REC_SALES_FCST!$C100,REC_PRICE_FCST!$B$4:$B$22,0),MATCH(REC_SALES_FCST!MD$4,REC_PRICE_FCST!$B$4:$AF$4,0))</f>
        <v>58.483823193812121</v>
      </c>
      <c r="ME100" s="45">
        <f>+INDEX(REC_PRICE_FCST!$B$4:$AF$22,MATCH(REC_SALES_FCST!$C100,REC_PRICE_FCST!$B$4:$B$22,0),MATCH(REC_SALES_FCST!ME$4,REC_PRICE_FCST!$B$4:$AF$4,0))</f>
        <v>58.483823193812121</v>
      </c>
      <c r="MF100" s="45">
        <f>+INDEX(REC_PRICE_FCST!$B$4:$AF$22,MATCH(REC_SALES_FCST!$C100,REC_PRICE_FCST!$B$4:$B$22,0),MATCH(REC_SALES_FCST!MF$4,REC_PRICE_FCST!$B$4:$AF$4,0))</f>
        <v>58.483823193812121</v>
      </c>
      <c r="MG100" s="45">
        <f>+INDEX(REC_PRICE_FCST!$B$4:$AF$22,MATCH(REC_SALES_FCST!$C100,REC_PRICE_FCST!$B$4:$B$22,0),MATCH(REC_SALES_FCST!MG$4,REC_PRICE_FCST!$B$4:$AF$4,0))</f>
        <v>58.483823193812121</v>
      </c>
      <c r="MH100" s="45">
        <f>+INDEX(REC_PRICE_FCST!$B$4:$AF$22,MATCH(REC_SALES_FCST!$C100,REC_PRICE_FCST!$B$4:$B$22,0),MATCH(REC_SALES_FCST!MH$4,REC_PRICE_FCST!$B$4:$AF$4,0))</f>
        <v>58.483823193812121</v>
      </c>
      <c r="MI100" s="45">
        <f>+INDEX(REC_PRICE_FCST!$B$4:$AF$22,MATCH(REC_SALES_FCST!$C100,REC_PRICE_FCST!$B$4:$B$22,0),MATCH(REC_SALES_FCST!MI$4,REC_PRICE_FCST!$B$4:$AF$4,0))</f>
        <v>58.483823193812121</v>
      </c>
      <c r="MJ100" s="45">
        <f>+INDEX(REC_PRICE_FCST!$B$4:$AF$22,MATCH(REC_SALES_FCST!$C100,REC_PRICE_FCST!$B$4:$B$22,0),MATCH(REC_SALES_FCST!MJ$4,REC_PRICE_FCST!$B$4:$AF$4,0))</f>
        <v>58.483823193812121</v>
      </c>
      <c r="MK100" s="45">
        <f>+INDEX(REC_PRICE_FCST!$B$4:$AF$22,MATCH(REC_SALES_FCST!$C100,REC_PRICE_FCST!$B$4:$B$22,0),MATCH(REC_SALES_FCST!MK$4,REC_PRICE_FCST!$B$4:$AF$4,0))</f>
        <v>58.483823193812121</v>
      </c>
      <c r="ML100" s="45">
        <f>+INDEX(REC_PRICE_FCST!$B$4:$AF$22,MATCH(REC_SALES_FCST!$C100,REC_PRICE_FCST!$B$4:$B$22,0),MATCH(REC_SALES_FCST!ML$4,REC_PRICE_FCST!$B$4:$AF$4,0))</f>
        <v>58.483823193812121</v>
      </c>
      <c r="MM100" s="45">
        <f>+INDEX(REC_PRICE_FCST!$B$4:$AF$22,MATCH(REC_SALES_FCST!$C100,REC_PRICE_FCST!$B$4:$B$22,0),MATCH(REC_SALES_FCST!MM$4,REC_PRICE_FCST!$B$4:$AF$4,0))</f>
        <v>58.483823193812121</v>
      </c>
      <c r="MN100" s="45">
        <f>+INDEX(REC_PRICE_FCST!$B$4:$AF$22,MATCH(REC_SALES_FCST!$C100,REC_PRICE_FCST!$B$4:$B$22,0),MATCH(REC_SALES_FCST!MN$4,REC_PRICE_FCST!$B$4:$AF$4,0))</f>
        <v>60.313337889626489</v>
      </c>
      <c r="MO100" s="45">
        <f>+INDEX(REC_PRICE_FCST!$B$4:$AF$22,MATCH(REC_SALES_FCST!$C100,REC_PRICE_FCST!$B$4:$B$22,0),MATCH(REC_SALES_FCST!MO$4,REC_PRICE_FCST!$B$4:$AF$4,0))</f>
        <v>60.313337889626489</v>
      </c>
      <c r="MP100" s="45">
        <f>+INDEX(REC_PRICE_FCST!$B$4:$AF$22,MATCH(REC_SALES_FCST!$C100,REC_PRICE_FCST!$B$4:$B$22,0),MATCH(REC_SALES_FCST!MP$4,REC_PRICE_FCST!$B$4:$AF$4,0))</f>
        <v>60.313337889626489</v>
      </c>
      <c r="MQ100" s="45">
        <f>+INDEX(REC_PRICE_FCST!$B$4:$AF$22,MATCH(REC_SALES_FCST!$C100,REC_PRICE_FCST!$B$4:$B$22,0),MATCH(REC_SALES_FCST!MQ$4,REC_PRICE_FCST!$B$4:$AF$4,0))</f>
        <v>60.313337889626489</v>
      </c>
      <c r="MR100" s="45">
        <f>+INDEX(REC_PRICE_FCST!$B$4:$AF$22,MATCH(REC_SALES_FCST!$C100,REC_PRICE_FCST!$B$4:$B$22,0),MATCH(REC_SALES_FCST!MR$4,REC_PRICE_FCST!$B$4:$AF$4,0))</f>
        <v>60.313337889626489</v>
      </c>
      <c r="MS100" s="45">
        <f>+INDEX(REC_PRICE_FCST!$B$4:$AF$22,MATCH(REC_SALES_FCST!$C100,REC_PRICE_FCST!$B$4:$B$22,0),MATCH(REC_SALES_FCST!MS$4,REC_PRICE_FCST!$B$4:$AF$4,0))</f>
        <v>60.313337889626489</v>
      </c>
      <c r="MT100" s="45">
        <f>+INDEX(REC_PRICE_FCST!$B$4:$AF$22,MATCH(REC_SALES_FCST!$C100,REC_PRICE_FCST!$B$4:$B$22,0),MATCH(REC_SALES_FCST!MT$4,REC_PRICE_FCST!$B$4:$AF$4,0))</f>
        <v>60.313337889626489</v>
      </c>
      <c r="MU100" s="45">
        <f>+INDEX(REC_PRICE_FCST!$B$4:$AF$22,MATCH(REC_SALES_FCST!$C100,REC_PRICE_FCST!$B$4:$B$22,0),MATCH(REC_SALES_FCST!MU$4,REC_PRICE_FCST!$B$4:$AF$4,0))</f>
        <v>60.313337889626489</v>
      </c>
      <c r="MV100" s="45">
        <f>+INDEX(REC_PRICE_FCST!$B$4:$AF$22,MATCH(REC_SALES_FCST!$C100,REC_PRICE_FCST!$B$4:$B$22,0),MATCH(REC_SALES_FCST!MV$4,REC_PRICE_FCST!$B$4:$AF$4,0))</f>
        <v>60.313337889626489</v>
      </c>
      <c r="MW100" s="45">
        <f>+INDEX(REC_PRICE_FCST!$B$4:$AF$22,MATCH(REC_SALES_FCST!$C100,REC_PRICE_FCST!$B$4:$B$22,0),MATCH(REC_SALES_FCST!MW$4,REC_PRICE_FCST!$B$4:$AF$4,0))</f>
        <v>60.313337889626489</v>
      </c>
      <c r="MX100" s="45">
        <f>+INDEX(REC_PRICE_FCST!$B$4:$AF$22,MATCH(REC_SALES_FCST!$C100,REC_PRICE_FCST!$B$4:$B$22,0),MATCH(REC_SALES_FCST!MX$4,REC_PRICE_FCST!$B$4:$AF$4,0))</f>
        <v>60.313337889626489</v>
      </c>
      <c r="MY100" s="45">
        <f>+INDEX(REC_PRICE_FCST!$B$4:$AF$22,MATCH(REC_SALES_FCST!$C100,REC_PRICE_FCST!$B$4:$B$22,0),MATCH(REC_SALES_FCST!MY$4,REC_PRICE_FCST!$B$4:$AF$4,0))</f>
        <v>60.313337889626489</v>
      </c>
    </row>
    <row r="101" spans="1:363" x14ac:dyDescent="0.25">
      <c r="A101" s="175"/>
      <c r="B101" s="78" t="s">
        <v>217</v>
      </c>
      <c r="C101" s="4" t="s">
        <v>89</v>
      </c>
      <c r="D101" s="45">
        <f>+INDEX(REC_PRICE_FCST!$B$4:$V$22,MATCH(REC_SALES_FCST!$C101,REC_PRICE_FCST!$B$4:$B$22,0),MATCH(REC_SALES_FCST!D$4,REC_PRICE_FCST!$B$4:$V$4,0))</f>
        <v>36</v>
      </c>
      <c r="E101" s="45">
        <f>+INDEX(REC_PRICE_FCST!$B$4:$V$22,MATCH(REC_SALES_FCST!$C101,REC_PRICE_FCST!$B$4:$B$22,0),MATCH(REC_SALES_FCST!E$4,REC_PRICE_FCST!$B$4:$V$4,0))</f>
        <v>36</v>
      </c>
      <c r="F101" s="45">
        <f>+INDEX(REC_PRICE_FCST!$B$4:$V$22,MATCH(REC_SALES_FCST!$C101,REC_PRICE_FCST!$B$4:$B$22,0),MATCH(REC_SALES_FCST!F$4,REC_PRICE_FCST!$B$4:$V$4,0))</f>
        <v>36</v>
      </c>
      <c r="G101" s="45">
        <f>+INDEX(REC_PRICE_FCST!$B$4:$V$22,MATCH(REC_SALES_FCST!$C101,REC_PRICE_FCST!$B$4:$B$22,0),MATCH(REC_SALES_FCST!G$4,REC_PRICE_FCST!$B$4:$V$4,0))</f>
        <v>36</v>
      </c>
      <c r="H101" s="45">
        <f>+INDEX(REC_PRICE_FCST!$B$4:$V$22,MATCH(REC_SALES_FCST!$C101,REC_PRICE_FCST!$B$4:$B$22,0),MATCH(REC_SALES_FCST!H$4,REC_PRICE_FCST!$B$4:$V$4,0))</f>
        <v>36</v>
      </c>
      <c r="I101" s="45">
        <f>+INDEX(REC_PRICE_FCST!$B$4:$V$22,MATCH(REC_SALES_FCST!$C101,REC_PRICE_FCST!$B$4:$B$22,0),MATCH(REC_SALES_FCST!I$4,REC_PRICE_FCST!$B$4:$V$4,0))</f>
        <v>36</v>
      </c>
      <c r="J101" s="45">
        <f>+INDEX(REC_PRICE_FCST!$B$4:$V$22,MATCH(REC_SALES_FCST!$C101,REC_PRICE_FCST!$B$4:$B$22,0),MATCH(REC_SALES_FCST!J$4,REC_PRICE_FCST!$B$4:$V$4,0))</f>
        <v>36</v>
      </c>
      <c r="K101" s="45">
        <f>+INDEX(REC_PRICE_FCST!$B$4:$V$22,MATCH(REC_SALES_FCST!$C101,REC_PRICE_FCST!$B$4:$B$22,0),MATCH(REC_SALES_FCST!K$4,REC_PRICE_FCST!$B$4:$V$4,0))</f>
        <v>36</v>
      </c>
      <c r="L101" s="45">
        <f>+INDEX(REC_PRICE_FCST!$B$4:$V$22,MATCH(REC_SALES_FCST!$C101,REC_PRICE_FCST!$B$4:$B$22,0),MATCH(REC_SALES_FCST!L$4,REC_PRICE_FCST!$B$4:$V$4,0))</f>
        <v>36</v>
      </c>
      <c r="M101" s="45">
        <f>+INDEX(REC_PRICE_FCST!$B$4:$V$22,MATCH(REC_SALES_FCST!$C101,REC_PRICE_FCST!$B$4:$B$22,0),MATCH(REC_SALES_FCST!M$4,REC_PRICE_FCST!$B$4:$V$4,0))</f>
        <v>36</v>
      </c>
      <c r="N101" s="45">
        <f>+INDEX(REC_PRICE_FCST!$B$4:$V$22,MATCH(REC_SALES_FCST!$C101,REC_PRICE_FCST!$B$4:$B$22,0),MATCH(REC_SALES_FCST!N$4,REC_PRICE_FCST!$B$4:$V$4,0))</f>
        <v>36</v>
      </c>
      <c r="O101" s="45">
        <f>+INDEX(REC_PRICE_FCST!$B$4:$V$22,MATCH(REC_SALES_FCST!$C101,REC_PRICE_FCST!$B$4:$B$22,0),MATCH(REC_SALES_FCST!O$4,REC_PRICE_FCST!$B$4:$V$4,0))</f>
        <v>36</v>
      </c>
      <c r="P101" s="45">
        <f>+INDEX(REC_PRICE_FCST!$B$4:$AF$22,MATCH(REC_SALES_FCST!$C101,REC_PRICE_FCST!$B$4:$B$22,0),MATCH(REC_SALES_FCST!P$4,REC_PRICE_FCST!$B$4:$AF$4,0))</f>
        <v>36</v>
      </c>
      <c r="Q101" s="45">
        <f>+INDEX(REC_PRICE_FCST!$B$4:$AF$22,MATCH(REC_SALES_FCST!$C101,REC_PRICE_FCST!$B$4:$B$22,0),MATCH(REC_SALES_FCST!Q$4,REC_PRICE_FCST!$B$4:$AF$4,0))</f>
        <v>36</v>
      </c>
      <c r="R101" s="45">
        <f>+INDEX(REC_PRICE_FCST!$B$4:$AF$22,MATCH(REC_SALES_FCST!$C101,REC_PRICE_FCST!$B$4:$B$22,0),MATCH(REC_SALES_FCST!R$4,REC_PRICE_FCST!$B$4:$AF$4,0))</f>
        <v>36</v>
      </c>
      <c r="S101" s="45">
        <f>+INDEX(REC_PRICE_FCST!$B$4:$AF$22,MATCH(REC_SALES_FCST!$C101,REC_PRICE_FCST!$B$4:$B$22,0),MATCH(REC_SALES_FCST!S$4,REC_PRICE_FCST!$B$4:$AF$4,0))</f>
        <v>36</v>
      </c>
      <c r="T101" s="45">
        <f>+INDEX(REC_PRICE_FCST!$B$4:$AF$22,MATCH(REC_SALES_FCST!$C101,REC_PRICE_FCST!$B$4:$B$22,0),MATCH(REC_SALES_FCST!T$4,REC_PRICE_FCST!$B$4:$AF$4,0))</f>
        <v>36</v>
      </c>
      <c r="U101" s="45">
        <f>+INDEX(REC_PRICE_FCST!$B$4:$AF$22,MATCH(REC_SALES_FCST!$C101,REC_PRICE_FCST!$B$4:$B$22,0),MATCH(REC_SALES_FCST!U$4,REC_PRICE_FCST!$B$4:$AF$4,0))</f>
        <v>36</v>
      </c>
      <c r="V101" s="45">
        <f>+INDEX(REC_PRICE_FCST!$B$4:$AF$22,MATCH(REC_SALES_FCST!$C101,REC_PRICE_FCST!$B$4:$B$22,0),MATCH(REC_SALES_FCST!V$4,REC_PRICE_FCST!$B$4:$AF$4,0))</f>
        <v>36</v>
      </c>
      <c r="W101" s="45">
        <f>+INDEX(REC_PRICE_FCST!$B$4:$AF$22,MATCH(REC_SALES_FCST!$C101,REC_PRICE_FCST!$B$4:$B$22,0),MATCH(REC_SALES_FCST!W$4,REC_PRICE_FCST!$B$4:$AF$4,0))</f>
        <v>36</v>
      </c>
      <c r="X101" s="45">
        <f>+INDEX(REC_PRICE_FCST!$B$4:$AF$22,MATCH(REC_SALES_FCST!$C101,REC_PRICE_FCST!$B$4:$B$22,0),MATCH(REC_SALES_FCST!X$4,REC_PRICE_FCST!$B$4:$AF$4,0))</f>
        <v>36</v>
      </c>
      <c r="Y101" s="45">
        <f>+INDEX(REC_PRICE_FCST!$B$4:$AF$22,MATCH(REC_SALES_FCST!$C101,REC_PRICE_FCST!$B$4:$B$22,0),MATCH(REC_SALES_FCST!Y$4,REC_PRICE_FCST!$B$4:$AF$4,0))</f>
        <v>36</v>
      </c>
      <c r="Z101" s="45">
        <f>+INDEX(REC_PRICE_FCST!$B$4:$AF$22,MATCH(REC_SALES_FCST!$C101,REC_PRICE_FCST!$B$4:$B$22,0),MATCH(REC_SALES_FCST!Z$4,REC_PRICE_FCST!$B$4:$AF$4,0))</f>
        <v>36</v>
      </c>
      <c r="AA101" s="45">
        <f>+INDEX(REC_PRICE_FCST!$B$4:$AF$22,MATCH(REC_SALES_FCST!$C101,REC_PRICE_FCST!$B$4:$B$22,0),MATCH(REC_SALES_FCST!AA$4,REC_PRICE_FCST!$B$4:$AF$4,0))</f>
        <v>36</v>
      </c>
      <c r="AB101" s="45">
        <f>+INDEX(REC_PRICE_FCST!$B$4:$AF$22,MATCH(REC_SALES_FCST!$C101,REC_PRICE_FCST!$B$4:$B$22,0),MATCH(REC_SALES_FCST!AB$4,REC_PRICE_FCST!$B$4:$AF$4,0))</f>
        <v>33</v>
      </c>
      <c r="AC101" s="45">
        <f>+INDEX(REC_PRICE_FCST!$B$4:$AF$22,MATCH(REC_SALES_FCST!$C101,REC_PRICE_FCST!$B$4:$B$22,0),MATCH(REC_SALES_FCST!AC$4,REC_PRICE_FCST!$B$4:$AF$4,0))</f>
        <v>33</v>
      </c>
      <c r="AD101" s="45">
        <f>+INDEX(REC_PRICE_FCST!$B$4:$AF$22,MATCH(REC_SALES_FCST!$C101,REC_PRICE_FCST!$B$4:$B$22,0),MATCH(REC_SALES_FCST!AD$4,REC_PRICE_FCST!$B$4:$AF$4,0))</f>
        <v>33</v>
      </c>
      <c r="AE101" s="45">
        <f>+INDEX(REC_PRICE_FCST!$B$4:$AF$22,MATCH(REC_SALES_FCST!$C101,REC_PRICE_FCST!$B$4:$B$22,0),MATCH(REC_SALES_FCST!AE$4,REC_PRICE_FCST!$B$4:$AF$4,0))</f>
        <v>33</v>
      </c>
      <c r="AF101" s="45">
        <f>+INDEX(REC_PRICE_FCST!$B$4:$AF$22,MATCH(REC_SALES_FCST!$C101,REC_PRICE_FCST!$B$4:$B$22,0),MATCH(REC_SALES_FCST!AF$4,REC_PRICE_FCST!$B$4:$AF$4,0))</f>
        <v>33</v>
      </c>
      <c r="AG101" s="45">
        <f>+INDEX(REC_PRICE_FCST!$B$4:$AF$22,MATCH(REC_SALES_FCST!$C101,REC_PRICE_FCST!$B$4:$B$22,0),MATCH(REC_SALES_FCST!AG$4,REC_PRICE_FCST!$B$4:$AF$4,0))</f>
        <v>33</v>
      </c>
      <c r="AH101" s="45">
        <f>+INDEX(REC_PRICE_FCST!$B$4:$AF$22,MATCH(REC_SALES_FCST!$C101,REC_PRICE_FCST!$B$4:$B$22,0),MATCH(REC_SALES_FCST!AH$4,REC_PRICE_FCST!$B$4:$AF$4,0))</f>
        <v>33</v>
      </c>
      <c r="AI101" s="45">
        <f>+INDEX(REC_PRICE_FCST!$B$4:$AF$22,MATCH(REC_SALES_FCST!$C101,REC_PRICE_FCST!$B$4:$B$22,0),MATCH(REC_SALES_FCST!AI$4,REC_PRICE_FCST!$B$4:$AF$4,0))</f>
        <v>33</v>
      </c>
      <c r="AJ101" s="45">
        <f>+INDEX(REC_PRICE_FCST!$B$4:$AF$22,MATCH(REC_SALES_FCST!$C101,REC_PRICE_FCST!$B$4:$B$22,0),MATCH(REC_SALES_FCST!AJ$4,REC_PRICE_FCST!$B$4:$AF$4,0))</f>
        <v>33</v>
      </c>
      <c r="AK101" s="45">
        <f>+INDEX(REC_PRICE_FCST!$B$4:$AF$22,MATCH(REC_SALES_FCST!$C101,REC_PRICE_FCST!$B$4:$B$22,0),MATCH(REC_SALES_FCST!AK$4,REC_PRICE_FCST!$B$4:$AF$4,0))</f>
        <v>33</v>
      </c>
      <c r="AL101" s="45">
        <f>+INDEX(REC_PRICE_FCST!$B$4:$AF$22,MATCH(REC_SALES_FCST!$C101,REC_PRICE_FCST!$B$4:$B$22,0),MATCH(REC_SALES_FCST!AL$4,REC_PRICE_FCST!$B$4:$AF$4,0))</f>
        <v>33</v>
      </c>
      <c r="AM101" s="45">
        <f>+INDEX(REC_PRICE_FCST!$B$4:$AF$22,MATCH(REC_SALES_FCST!$C101,REC_PRICE_FCST!$B$4:$B$22,0),MATCH(REC_SALES_FCST!AM$4,REC_PRICE_FCST!$B$4:$AF$4,0))</f>
        <v>33</v>
      </c>
      <c r="AN101" s="45">
        <f>+INDEX(REC_PRICE_FCST!$B$4:$AF$22,MATCH(REC_SALES_FCST!$C101,REC_PRICE_FCST!$B$4:$B$22,0),MATCH(REC_SALES_FCST!AN$4,REC_PRICE_FCST!$B$4:$AF$4,0))</f>
        <v>30</v>
      </c>
      <c r="AO101" s="45">
        <f>+INDEX(REC_PRICE_FCST!$B$4:$AF$22,MATCH(REC_SALES_FCST!$C101,REC_PRICE_FCST!$B$4:$B$22,0),MATCH(REC_SALES_FCST!AO$4,REC_PRICE_FCST!$B$4:$AF$4,0))</f>
        <v>30</v>
      </c>
      <c r="AP101" s="45">
        <f>+INDEX(REC_PRICE_FCST!$B$4:$AF$22,MATCH(REC_SALES_FCST!$C101,REC_PRICE_FCST!$B$4:$B$22,0),MATCH(REC_SALES_FCST!AP$4,REC_PRICE_FCST!$B$4:$AF$4,0))</f>
        <v>30</v>
      </c>
      <c r="AQ101" s="45">
        <f>+INDEX(REC_PRICE_FCST!$B$4:$AF$22,MATCH(REC_SALES_FCST!$C101,REC_PRICE_FCST!$B$4:$B$22,0),MATCH(REC_SALES_FCST!AQ$4,REC_PRICE_FCST!$B$4:$AF$4,0))</f>
        <v>30</v>
      </c>
      <c r="AR101" s="45">
        <f>+INDEX(REC_PRICE_FCST!$B$4:$AF$22,MATCH(REC_SALES_FCST!$C101,REC_PRICE_FCST!$B$4:$B$22,0),MATCH(REC_SALES_FCST!AR$4,REC_PRICE_FCST!$B$4:$AF$4,0))</f>
        <v>30</v>
      </c>
      <c r="AS101" s="45">
        <f>+INDEX(REC_PRICE_FCST!$B$4:$AF$22,MATCH(REC_SALES_FCST!$C101,REC_PRICE_FCST!$B$4:$B$22,0),MATCH(REC_SALES_FCST!AS$4,REC_PRICE_FCST!$B$4:$AF$4,0))</f>
        <v>30</v>
      </c>
      <c r="AT101" s="45">
        <f>+INDEX(REC_PRICE_FCST!$B$4:$AF$22,MATCH(REC_SALES_FCST!$C101,REC_PRICE_FCST!$B$4:$B$22,0),MATCH(REC_SALES_FCST!AT$4,REC_PRICE_FCST!$B$4:$AF$4,0))</f>
        <v>30</v>
      </c>
      <c r="AU101" s="45">
        <f>+INDEX(REC_PRICE_FCST!$B$4:$AF$22,MATCH(REC_SALES_FCST!$C101,REC_PRICE_FCST!$B$4:$B$22,0),MATCH(REC_SALES_FCST!AU$4,REC_PRICE_FCST!$B$4:$AF$4,0))</f>
        <v>30</v>
      </c>
      <c r="AV101" s="45">
        <f>+INDEX(REC_PRICE_FCST!$B$4:$AF$22,MATCH(REC_SALES_FCST!$C101,REC_PRICE_FCST!$B$4:$B$22,0),MATCH(REC_SALES_FCST!AV$4,REC_PRICE_FCST!$B$4:$AF$4,0))</f>
        <v>30</v>
      </c>
      <c r="AW101" s="45">
        <f>+INDEX(REC_PRICE_FCST!$B$4:$AF$22,MATCH(REC_SALES_FCST!$C101,REC_PRICE_FCST!$B$4:$B$22,0),MATCH(REC_SALES_FCST!AW$4,REC_PRICE_FCST!$B$4:$AF$4,0))</f>
        <v>30</v>
      </c>
      <c r="AX101" s="45">
        <f>+INDEX(REC_PRICE_FCST!$B$4:$AF$22,MATCH(REC_SALES_FCST!$C101,REC_PRICE_FCST!$B$4:$B$22,0),MATCH(REC_SALES_FCST!AX$4,REC_PRICE_FCST!$B$4:$AF$4,0))</f>
        <v>30</v>
      </c>
      <c r="AY101" s="45">
        <f>+INDEX(REC_PRICE_FCST!$B$4:$AF$22,MATCH(REC_SALES_FCST!$C101,REC_PRICE_FCST!$B$4:$B$22,0),MATCH(REC_SALES_FCST!AY$4,REC_PRICE_FCST!$B$4:$AF$4,0))</f>
        <v>30</v>
      </c>
      <c r="AZ101" s="45">
        <f>+INDEX(REC_PRICE_FCST!$B$4:$AF$22,MATCH(REC_SALES_FCST!$C101,REC_PRICE_FCST!$B$4:$B$22,0),MATCH(REC_SALES_FCST!AZ$4,REC_PRICE_FCST!$B$4:$AF$4,0))</f>
        <v>30</v>
      </c>
      <c r="BA101" s="45">
        <f>+INDEX(REC_PRICE_FCST!$B$4:$AF$22,MATCH(REC_SALES_FCST!$C101,REC_PRICE_FCST!$B$4:$B$22,0),MATCH(REC_SALES_FCST!BA$4,REC_PRICE_FCST!$B$4:$AF$4,0))</f>
        <v>30</v>
      </c>
      <c r="BB101" s="45">
        <f>+INDEX(REC_PRICE_FCST!$B$4:$AF$22,MATCH(REC_SALES_FCST!$C101,REC_PRICE_FCST!$B$4:$B$22,0),MATCH(REC_SALES_FCST!BB$4,REC_PRICE_FCST!$B$4:$AF$4,0))</f>
        <v>30</v>
      </c>
      <c r="BC101" s="45">
        <f>+INDEX(REC_PRICE_FCST!$B$4:$AF$22,MATCH(REC_SALES_FCST!$C101,REC_PRICE_FCST!$B$4:$B$22,0),MATCH(REC_SALES_FCST!BC$4,REC_PRICE_FCST!$B$4:$AF$4,0))</f>
        <v>30</v>
      </c>
      <c r="BD101" s="45">
        <f>+INDEX(REC_PRICE_FCST!$B$4:$AF$22,MATCH(REC_SALES_FCST!$C101,REC_PRICE_FCST!$B$4:$B$22,0),MATCH(REC_SALES_FCST!BD$4,REC_PRICE_FCST!$B$4:$AF$4,0))</f>
        <v>30</v>
      </c>
      <c r="BE101" s="45">
        <f>+INDEX(REC_PRICE_FCST!$B$4:$AF$22,MATCH(REC_SALES_FCST!$C101,REC_PRICE_FCST!$B$4:$B$22,0),MATCH(REC_SALES_FCST!BE$4,REC_PRICE_FCST!$B$4:$AF$4,0))</f>
        <v>30</v>
      </c>
      <c r="BF101" s="45">
        <f>+INDEX(REC_PRICE_FCST!$B$4:$AF$22,MATCH(REC_SALES_FCST!$C101,REC_PRICE_FCST!$B$4:$B$22,0),MATCH(REC_SALES_FCST!BF$4,REC_PRICE_FCST!$B$4:$AF$4,0))</f>
        <v>30</v>
      </c>
      <c r="BG101" s="45">
        <f>+INDEX(REC_PRICE_FCST!$B$4:$AF$22,MATCH(REC_SALES_FCST!$C101,REC_PRICE_FCST!$B$4:$B$22,0),MATCH(REC_SALES_FCST!BG$4,REC_PRICE_FCST!$B$4:$AF$4,0))</f>
        <v>30</v>
      </c>
      <c r="BH101" s="45">
        <f>+INDEX(REC_PRICE_FCST!$B$4:$AF$22,MATCH(REC_SALES_FCST!$C101,REC_PRICE_FCST!$B$4:$B$22,0),MATCH(REC_SALES_FCST!BH$4,REC_PRICE_FCST!$B$4:$AF$4,0))</f>
        <v>30</v>
      </c>
      <c r="BI101" s="45">
        <f>+INDEX(REC_PRICE_FCST!$B$4:$AF$22,MATCH(REC_SALES_FCST!$C101,REC_PRICE_FCST!$B$4:$B$22,0),MATCH(REC_SALES_FCST!BI$4,REC_PRICE_FCST!$B$4:$AF$4,0))</f>
        <v>30</v>
      </c>
      <c r="BJ101" s="45">
        <f>+INDEX(REC_PRICE_FCST!$B$4:$AF$22,MATCH(REC_SALES_FCST!$C101,REC_PRICE_FCST!$B$4:$B$22,0),MATCH(REC_SALES_FCST!BJ$4,REC_PRICE_FCST!$B$4:$AF$4,0))</f>
        <v>30</v>
      </c>
      <c r="BK101" s="45">
        <f>+INDEX(REC_PRICE_FCST!$B$4:$AF$22,MATCH(REC_SALES_FCST!$C101,REC_PRICE_FCST!$B$4:$B$22,0),MATCH(REC_SALES_FCST!BK$4,REC_PRICE_FCST!$B$4:$AF$4,0))</f>
        <v>30</v>
      </c>
      <c r="BL101" s="45">
        <f>+INDEX(REC_PRICE_FCST!$B$4:$AF$22,MATCH(REC_SALES_FCST!$C101,REC_PRICE_FCST!$B$4:$B$22,0),MATCH(REC_SALES_FCST!BL$4,REC_PRICE_FCST!$B$4:$AF$4,0))</f>
        <v>30.900000000000002</v>
      </c>
      <c r="BM101" s="45">
        <f>+INDEX(REC_PRICE_FCST!$B$4:$AF$22,MATCH(REC_SALES_FCST!$C101,REC_PRICE_FCST!$B$4:$B$22,0),MATCH(REC_SALES_FCST!BM$4,REC_PRICE_FCST!$B$4:$AF$4,0))</f>
        <v>30.900000000000002</v>
      </c>
      <c r="BN101" s="45">
        <f>+INDEX(REC_PRICE_FCST!$B$4:$AF$22,MATCH(REC_SALES_FCST!$C101,REC_PRICE_FCST!$B$4:$B$22,0),MATCH(REC_SALES_FCST!BN$4,REC_PRICE_FCST!$B$4:$AF$4,0))</f>
        <v>30.900000000000002</v>
      </c>
      <c r="BO101" s="45">
        <f>+INDEX(REC_PRICE_FCST!$B$4:$AF$22,MATCH(REC_SALES_FCST!$C101,REC_PRICE_FCST!$B$4:$B$22,0),MATCH(REC_SALES_FCST!BO$4,REC_PRICE_FCST!$B$4:$AF$4,0))</f>
        <v>30.900000000000002</v>
      </c>
      <c r="BP101" s="45">
        <f>+INDEX(REC_PRICE_FCST!$B$4:$AF$22,MATCH(REC_SALES_FCST!$C101,REC_PRICE_FCST!$B$4:$B$22,0),MATCH(REC_SALES_FCST!BP$4,REC_PRICE_FCST!$B$4:$AF$4,0))</f>
        <v>30.900000000000002</v>
      </c>
      <c r="BQ101" s="45">
        <f>+INDEX(REC_PRICE_FCST!$B$4:$AF$22,MATCH(REC_SALES_FCST!$C101,REC_PRICE_FCST!$B$4:$B$22,0),MATCH(REC_SALES_FCST!BQ$4,REC_PRICE_FCST!$B$4:$AF$4,0))</f>
        <v>30.900000000000002</v>
      </c>
      <c r="BR101" s="45">
        <f>+INDEX(REC_PRICE_FCST!$B$4:$AF$22,MATCH(REC_SALES_FCST!$C101,REC_PRICE_FCST!$B$4:$B$22,0),MATCH(REC_SALES_FCST!BR$4,REC_PRICE_FCST!$B$4:$AF$4,0))</f>
        <v>30.900000000000002</v>
      </c>
      <c r="BS101" s="45">
        <f>+INDEX(REC_PRICE_FCST!$B$4:$AF$22,MATCH(REC_SALES_FCST!$C101,REC_PRICE_FCST!$B$4:$B$22,0),MATCH(REC_SALES_FCST!BS$4,REC_PRICE_FCST!$B$4:$AF$4,0))</f>
        <v>30.900000000000002</v>
      </c>
      <c r="BT101" s="45">
        <f>+INDEX(REC_PRICE_FCST!$B$4:$AF$22,MATCH(REC_SALES_FCST!$C101,REC_PRICE_FCST!$B$4:$B$22,0),MATCH(REC_SALES_FCST!BT$4,REC_PRICE_FCST!$B$4:$AF$4,0))</f>
        <v>30.900000000000002</v>
      </c>
      <c r="BU101" s="45">
        <f>+INDEX(REC_PRICE_FCST!$B$4:$AF$22,MATCH(REC_SALES_FCST!$C101,REC_PRICE_FCST!$B$4:$B$22,0),MATCH(REC_SALES_FCST!BU$4,REC_PRICE_FCST!$B$4:$AF$4,0))</f>
        <v>30.900000000000002</v>
      </c>
      <c r="BV101" s="45">
        <f>+INDEX(REC_PRICE_FCST!$B$4:$AF$22,MATCH(REC_SALES_FCST!$C101,REC_PRICE_FCST!$B$4:$B$22,0),MATCH(REC_SALES_FCST!BV$4,REC_PRICE_FCST!$B$4:$AF$4,0))</f>
        <v>30.900000000000002</v>
      </c>
      <c r="BW101" s="45">
        <f>+INDEX(REC_PRICE_FCST!$B$4:$AF$22,MATCH(REC_SALES_FCST!$C101,REC_PRICE_FCST!$B$4:$B$22,0),MATCH(REC_SALES_FCST!BW$4,REC_PRICE_FCST!$B$4:$AF$4,0))</f>
        <v>30.900000000000002</v>
      </c>
      <c r="BX101" s="45">
        <f>+INDEX(REC_PRICE_FCST!$B$4:$AF$22,MATCH(REC_SALES_FCST!$C101,REC_PRICE_FCST!$B$4:$B$22,0),MATCH(REC_SALES_FCST!BX$4,REC_PRICE_FCST!$B$4:$AF$4,0))</f>
        <v>31.827000000000002</v>
      </c>
      <c r="BY101" s="45">
        <f>+INDEX(REC_PRICE_FCST!$B$4:$AF$22,MATCH(REC_SALES_FCST!$C101,REC_PRICE_FCST!$B$4:$B$22,0),MATCH(REC_SALES_FCST!BY$4,REC_PRICE_FCST!$B$4:$AF$4,0))</f>
        <v>31.827000000000002</v>
      </c>
      <c r="BZ101" s="45">
        <f>+INDEX(REC_PRICE_FCST!$B$4:$AF$22,MATCH(REC_SALES_FCST!$C101,REC_PRICE_FCST!$B$4:$B$22,0),MATCH(REC_SALES_FCST!BZ$4,REC_PRICE_FCST!$B$4:$AF$4,0))</f>
        <v>31.827000000000002</v>
      </c>
      <c r="CA101" s="45">
        <f>+INDEX(REC_PRICE_FCST!$B$4:$AF$22,MATCH(REC_SALES_FCST!$C101,REC_PRICE_FCST!$B$4:$B$22,0),MATCH(REC_SALES_FCST!CA$4,REC_PRICE_FCST!$B$4:$AF$4,0))</f>
        <v>31.827000000000002</v>
      </c>
      <c r="CB101" s="45">
        <f>+INDEX(REC_PRICE_FCST!$B$4:$AF$22,MATCH(REC_SALES_FCST!$C101,REC_PRICE_FCST!$B$4:$B$22,0),MATCH(REC_SALES_FCST!CB$4,REC_PRICE_FCST!$B$4:$AF$4,0))</f>
        <v>31.827000000000002</v>
      </c>
      <c r="CC101" s="45">
        <f>+INDEX(REC_PRICE_FCST!$B$4:$AF$22,MATCH(REC_SALES_FCST!$C101,REC_PRICE_FCST!$B$4:$B$22,0),MATCH(REC_SALES_FCST!CC$4,REC_PRICE_FCST!$B$4:$AF$4,0))</f>
        <v>31.827000000000002</v>
      </c>
      <c r="CD101" s="45">
        <f>+INDEX(REC_PRICE_FCST!$B$4:$AF$22,MATCH(REC_SALES_FCST!$C101,REC_PRICE_FCST!$B$4:$B$22,0),MATCH(REC_SALES_FCST!CD$4,REC_PRICE_FCST!$B$4:$AF$4,0))</f>
        <v>31.827000000000002</v>
      </c>
      <c r="CE101" s="45">
        <f>+INDEX(REC_PRICE_FCST!$B$4:$AF$22,MATCH(REC_SALES_FCST!$C101,REC_PRICE_FCST!$B$4:$B$22,0),MATCH(REC_SALES_FCST!CE$4,REC_PRICE_FCST!$B$4:$AF$4,0))</f>
        <v>31.827000000000002</v>
      </c>
      <c r="CF101" s="45">
        <f>+INDEX(REC_PRICE_FCST!$B$4:$AF$22,MATCH(REC_SALES_FCST!$C101,REC_PRICE_FCST!$B$4:$B$22,0),MATCH(REC_SALES_FCST!CF$4,REC_PRICE_FCST!$B$4:$AF$4,0))</f>
        <v>31.827000000000002</v>
      </c>
      <c r="CG101" s="45">
        <f>+INDEX(REC_PRICE_FCST!$B$4:$AF$22,MATCH(REC_SALES_FCST!$C101,REC_PRICE_FCST!$B$4:$B$22,0),MATCH(REC_SALES_FCST!CG$4,REC_PRICE_FCST!$B$4:$AF$4,0))</f>
        <v>31.827000000000002</v>
      </c>
      <c r="CH101" s="45">
        <f>+INDEX(REC_PRICE_FCST!$B$4:$AF$22,MATCH(REC_SALES_FCST!$C101,REC_PRICE_FCST!$B$4:$B$22,0),MATCH(REC_SALES_FCST!CH$4,REC_PRICE_FCST!$B$4:$AF$4,0))</f>
        <v>31.827000000000002</v>
      </c>
      <c r="CI101" s="45">
        <f>+INDEX(REC_PRICE_FCST!$B$4:$AF$22,MATCH(REC_SALES_FCST!$C101,REC_PRICE_FCST!$B$4:$B$22,0),MATCH(REC_SALES_FCST!CI$4,REC_PRICE_FCST!$B$4:$AF$4,0))</f>
        <v>31.827000000000002</v>
      </c>
      <c r="CJ101" s="45">
        <f>+INDEX(REC_PRICE_FCST!$B$4:$AF$22,MATCH(REC_SALES_FCST!$C101,REC_PRICE_FCST!$B$4:$B$22,0),MATCH(REC_SALES_FCST!CJ$4,REC_PRICE_FCST!$B$4:$AF$4,0))</f>
        <v>32.78181</v>
      </c>
      <c r="CK101" s="45">
        <f>+INDEX(REC_PRICE_FCST!$B$4:$AF$22,MATCH(REC_SALES_FCST!$C101,REC_PRICE_FCST!$B$4:$B$22,0),MATCH(REC_SALES_FCST!CK$4,REC_PRICE_FCST!$B$4:$AF$4,0))</f>
        <v>32.78181</v>
      </c>
      <c r="CL101" s="45">
        <f>+INDEX(REC_PRICE_FCST!$B$4:$AF$22,MATCH(REC_SALES_FCST!$C101,REC_PRICE_FCST!$B$4:$B$22,0),MATCH(REC_SALES_FCST!CL$4,REC_PRICE_FCST!$B$4:$AF$4,0))</f>
        <v>32.78181</v>
      </c>
      <c r="CM101" s="45">
        <f>+INDEX(REC_PRICE_FCST!$B$4:$AF$22,MATCH(REC_SALES_FCST!$C101,REC_PRICE_FCST!$B$4:$B$22,0),MATCH(REC_SALES_FCST!CM$4,REC_PRICE_FCST!$B$4:$AF$4,0))</f>
        <v>32.78181</v>
      </c>
      <c r="CN101" s="45">
        <f>+INDEX(REC_PRICE_FCST!$B$4:$AF$22,MATCH(REC_SALES_FCST!$C101,REC_PRICE_FCST!$B$4:$B$22,0),MATCH(REC_SALES_FCST!CN$4,REC_PRICE_FCST!$B$4:$AF$4,0))</f>
        <v>32.78181</v>
      </c>
      <c r="CO101" s="45">
        <f>+INDEX(REC_PRICE_FCST!$B$4:$AF$22,MATCH(REC_SALES_FCST!$C101,REC_PRICE_FCST!$B$4:$B$22,0),MATCH(REC_SALES_FCST!CO$4,REC_PRICE_FCST!$B$4:$AF$4,0))</f>
        <v>32.78181</v>
      </c>
      <c r="CP101" s="45">
        <f>+INDEX(REC_PRICE_FCST!$B$4:$AF$22,MATCH(REC_SALES_FCST!$C101,REC_PRICE_FCST!$B$4:$B$22,0),MATCH(REC_SALES_FCST!CP$4,REC_PRICE_FCST!$B$4:$AF$4,0))</f>
        <v>32.78181</v>
      </c>
      <c r="CQ101" s="45">
        <f>+INDEX(REC_PRICE_FCST!$B$4:$AF$22,MATCH(REC_SALES_FCST!$C101,REC_PRICE_FCST!$B$4:$B$22,0),MATCH(REC_SALES_FCST!CQ$4,REC_PRICE_FCST!$B$4:$AF$4,0))</f>
        <v>32.78181</v>
      </c>
      <c r="CR101" s="45">
        <f>+INDEX(REC_PRICE_FCST!$B$4:$AF$22,MATCH(REC_SALES_FCST!$C101,REC_PRICE_FCST!$B$4:$B$22,0),MATCH(REC_SALES_FCST!CR$4,REC_PRICE_FCST!$B$4:$AF$4,0))</f>
        <v>32.78181</v>
      </c>
      <c r="CS101" s="45">
        <f>+INDEX(REC_PRICE_FCST!$B$4:$AF$22,MATCH(REC_SALES_FCST!$C101,REC_PRICE_FCST!$B$4:$B$22,0),MATCH(REC_SALES_FCST!CS$4,REC_PRICE_FCST!$B$4:$AF$4,0))</f>
        <v>32.78181</v>
      </c>
      <c r="CT101" s="45">
        <f>+INDEX(REC_PRICE_FCST!$B$4:$AF$22,MATCH(REC_SALES_FCST!$C101,REC_PRICE_FCST!$B$4:$B$22,0),MATCH(REC_SALES_FCST!CT$4,REC_PRICE_FCST!$B$4:$AF$4,0))</f>
        <v>32.78181</v>
      </c>
      <c r="CU101" s="45">
        <f>+INDEX(REC_PRICE_FCST!$B$4:$AF$22,MATCH(REC_SALES_FCST!$C101,REC_PRICE_FCST!$B$4:$B$22,0),MATCH(REC_SALES_FCST!CU$4,REC_PRICE_FCST!$B$4:$AF$4,0))</f>
        <v>32.78181</v>
      </c>
      <c r="CV101" s="45">
        <f>+INDEX(REC_PRICE_FCST!$B$4:$AF$22,MATCH(REC_SALES_FCST!$C101,REC_PRICE_FCST!$B$4:$B$22,0),MATCH(REC_SALES_FCST!CV$4,REC_PRICE_FCST!$B$4:$AF$4,0))</f>
        <v>33.765264299999998</v>
      </c>
      <c r="CW101" s="45">
        <f>+INDEX(REC_PRICE_FCST!$B$4:$AF$22,MATCH(REC_SALES_FCST!$C101,REC_PRICE_FCST!$B$4:$B$22,0),MATCH(REC_SALES_FCST!CW$4,REC_PRICE_FCST!$B$4:$AF$4,0))</f>
        <v>33.765264299999998</v>
      </c>
      <c r="CX101" s="45">
        <f>+INDEX(REC_PRICE_FCST!$B$4:$AF$22,MATCH(REC_SALES_FCST!$C101,REC_PRICE_FCST!$B$4:$B$22,0),MATCH(REC_SALES_FCST!CX$4,REC_PRICE_FCST!$B$4:$AF$4,0))</f>
        <v>33.765264299999998</v>
      </c>
      <c r="CY101" s="45">
        <f>+INDEX(REC_PRICE_FCST!$B$4:$AF$22,MATCH(REC_SALES_FCST!$C101,REC_PRICE_FCST!$B$4:$B$22,0),MATCH(REC_SALES_FCST!CY$4,REC_PRICE_FCST!$B$4:$AF$4,0))</f>
        <v>33.765264299999998</v>
      </c>
      <c r="CZ101" s="45">
        <f>+INDEX(REC_PRICE_FCST!$B$4:$AF$22,MATCH(REC_SALES_FCST!$C101,REC_PRICE_FCST!$B$4:$B$22,0),MATCH(REC_SALES_FCST!CZ$4,REC_PRICE_FCST!$B$4:$AF$4,0))</f>
        <v>33.765264299999998</v>
      </c>
      <c r="DA101" s="45">
        <f>+INDEX(REC_PRICE_FCST!$B$4:$AF$22,MATCH(REC_SALES_FCST!$C101,REC_PRICE_FCST!$B$4:$B$22,0),MATCH(REC_SALES_FCST!DA$4,REC_PRICE_FCST!$B$4:$AF$4,0))</f>
        <v>33.765264299999998</v>
      </c>
      <c r="DB101" s="45">
        <f>+INDEX(REC_PRICE_FCST!$B$4:$AF$22,MATCH(REC_SALES_FCST!$C101,REC_PRICE_FCST!$B$4:$B$22,0),MATCH(REC_SALES_FCST!DB$4,REC_PRICE_FCST!$B$4:$AF$4,0))</f>
        <v>33.765264299999998</v>
      </c>
      <c r="DC101" s="45">
        <f>+INDEX(REC_PRICE_FCST!$B$4:$AF$22,MATCH(REC_SALES_FCST!$C101,REC_PRICE_FCST!$B$4:$B$22,0),MATCH(REC_SALES_FCST!DC$4,REC_PRICE_FCST!$B$4:$AF$4,0))</f>
        <v>33.765264299999998</v>
      </c>
      <c r="DD101" s="45">
        <f>+INDEX(REC_PRICE_FCST!$B$4:$AF$22,MATCH(REC_SALES_FCST!$C101,REC_PRICE_FCST!$B$4:$B$22,0),MATCH(REC_SALES_FCST!DD$4,REC_PRICE_FCST!$B$4:$AF$4,0))</f>
        <v>33.765264299999998</v>
      </c>
      <c r="DE101" s="45">
        <f>+INDEX(REC_PRICE_FCST!$B$4:$AF$22,MATCH(REC_SALES_FCST!$C101,REC_PRICE_FCST!$B$4:$B$22,0),MATCH(REC_SALES_FCST!DE$4,REC_PRICE_FCST!$B$4:$AF$4,0))</f>
        <v>33.765264299999998</v>
      </c>
      <c r="DF101" s="45">
        <f>+INDEX(REC_PRICE_FCST!$B$4:$AF$22,MATCH(REC_SALES_FCST!$C101,REC_PRICE_FCST!$B$4:$B$22,0),MATCH(REC_SALES_FCST!DF$4,REC_PRICE_FCST!$B$4:$AF$4,0))</f>
        <v>33.765264299999998</v>
      </c>
      <c r="DG101" s="45">
        <f>+INDEX(REC_PRICE_FCST!$B$4:$AF$22,MATCH(REC_SALES_FCST!$C101,REC_PRICE_FCST!$B$4:$B$22,0),MATCH(REC_SALES_FCST!DG$4,REC_PRICE_FCST!$B$4:$AF$4,0))</f>
        <v>33.765264299999998</v>
      </c>
      <c r="DH101" s="45">
        <f>+INDEX(REC_PRICE_FCST!$B$4:$AF$22,MATCH(REC_SALES_FCST!$C101,REC_PRICE_FCST!$B$4:$B$22,0),MATCH(REC_SALES_FCST!DH$4,REC_PRICE_FCST!$B$4:$AF$4,0))</f>
        <v>34.778222229000001</v>
      </c>
      <c r="DI101" s="45">
        <f>+INDEX(REC_PRICE_FCST!$B$4:$AF$22,MATCH(REC_SALES_FCST!$C101,REC_PRICE_FCST!$B$4:$B$22,0),MATCH(REC_SALES_FCST!DI$4,REC_PRICE_FCST!$B$4:$AF$4,0))</f>
        <v>34.778222229000001</v>
      </c>
      <c r="DJ101" s="45">
        <f>+INDEX(REC_PRICE_FCST!$B$4:$AF$22,MATCH(REC_SALES_FCST!$C101,REC_PRICE_FCST!$B$4:$B$22,0),MATCH(REC_SALES_FCST!DJ$4,REC_PRICE_FCST!$B$4:$AF$4,0))</f>
        <v>34.778222229000001</v>
      </c>
      <c r="DK101" s="45">
        <f>+INDEX(REC_PRICE_FCST!$B$4:$AF$22,MATCH(REC_SALES_FCST!$C101,REC_PRICE_FCST!$B$4:$B$22,0),MATCH(REC_SALES_FCST!DK$4,REC_PRICE_FCST!$B$4:$AF$4,0))</f>
        <v>34.778222229000001</v>
      </c>
      <c r="DL101" s="45">
        <f>+INDEX(REC_PRICE_FCST!$B$4:$AF$22,MATCH(REC_SALES_FCST!$C101,REC_PRICE_FCST!$B$4:$B$22,0),MATCH(REC_SALES_FCST!DL$4,REC_PRICE_FCST!$B$4:$AF$4,0))</f>
        <v>34.778222229000001</v>
      </c>
      <c r="DM101" s="45">
        <f>+INDEX(REC_PRICE_FCST!$B$4:$AF$22,MATCH(REC_SALES_FCST!$C101,REC_PRICE_FCST!$B$4:$B$22,0),MATCH(REC_SALES_FCST!DM$4,REC_PRICE_FCST!$B$4:$AF$4,0))</f>
        <v>34.778222229000001</v>
      </c>
      <c r="DN101" s="45">
        <f>+INDEX(REC_PRICE_FCST!$B$4:$AF$22,MATCH(REC_SALES_FCST!$C101,REC_PRICE_FCST!$B$4:$B$22,0),MATCH(REC_SALES_FCST!DN$4,REC_PRICE_FCST!$B$4:$AF$4,0))</f>
        <v>34.778222229000001</v>
      </c>
      <c r="DO101" s="45">
        <f>+INDEX(REC_PRICE_FCST!$B$4:$AF$22,MATCH(REC_SALES_FCST!$C101,REC_PRICE_FCST!$B$4:$B$22,0),MATCH(REC_SALES_FCST!DO$4,REC_PRICE_FCST!$B$4:$AF$4,0))</f>
        <v>34.778222229000001</v>
      </c>
      <c r="DP101" s="45">
        <f>+INDEX(REC_PRICE_FCST!$B$4:$AF$22,MATCH(REC_SALES_FCST!$C101,REC_PRICE_FCST!$B$4:$B$22,0),MATCH(REC_SALES_FCST!DP$4,REC_PRICE_FCST!$B$4:$AF$4,0))</f>
        <v>34.778222229000001</v>
      </c>
      <c r="DQ101" s="45">
        <f>+INDEX(REC_PRICE_FCST!$B$4:$AF$22,MATCH(REC_SALES_FCST!$C101,REC_PRICE_FCST!$B$4:$B$22,0),MATCH(REC_SALES_FCST!DQ$4,REC_PRICE_FCST!$B$4:$AF$4,0))</f>
        <v>34.778222229000001</v>
      </c>
      <c r="DR101" s="45">
        <f>+INDEX(REC_PRICE_FCST!$B$4:$AF$22,MATCH(REC_SALES_FCST!$C101,REC_PRICE_FCST!$B$4:$B$22,0),MATCH(REC_SALES_FCST!DR$4,REC_PRICE_FCST!$B$4:$AF$4,0))</f>
        <v>34.778222229000001</v>
      </c>
      <c r="DS101" s="45">
        <f>+INDEX(REC_PRICE_FCST!$B$4:$AF$22,MATCH(REC_SALES_FCST!$C101,REC_PRICE_FCST!$B$4:$B$22,0),MATCH(REC_SALES_FCST!DS$4,REC_PRICE_FCST!$B$4:$AF$4,0))</f>
        <v>34.778222229000001</v>
      </c>
      <c r="DT101" s="45">
        <f>+INDEX(REC_PRICE_FCST!$B$4:$AF$22,MATCH(REC_SALES_FCST!$C101,REC_PRICE_FCST!$B$4:$B$22,0),MATCH(REC_SALES_FCST!DT$4,REC_PRICE_FCST!$B$4:$AF$4,0))</f>
        <v>35.821568895870001</v>
      </c>
      <c r="DU101" s="45">
        <f>+INDEX(REC_PRICE_FCST!$B$4:$AF$22,MATCH(REC_SALES_FCST!$C101,REC_PRICE_FCST!$B$4:$B$22,0),MATCH(REC_SALES_FCST!DU$4,REC_PRICE_FCST!$B$4:$AF$4,0))</f>
        <v>35.821568895870001</v>
      </c>
      <c r="DV101" s="45">
        <f>+INDEX(REC_PRICE_FCST!$B$4:$AF$22,MATCH(REC_SALES_FCST!$C101,REC_PRICE_FCST!$B$4:$B$22,0),MATCH(REC_SALES_FCST!DV$4,REC_PRICE_FCST!$B$4:$AF$4,0))</f>
        <v>35.821568895870001</v>
      </c>
      <c r="DW101" s="45">
        <f>+INDEX(REC_PRICE_FCST!$B$4:$AF$22,MATCH(REC_SALES_FCST!$C101,REC_PRICE_FCST!$B$4:$B$22,0),MATCH(REC_SALES_FCST!DW$4,REC_PRICE_FCST!$B$4:$AF$4,0))</f>
        <v>35.821568895870001</v>
      </c>
      <c r="DX101" s="45">
        <f>+INDEX(REC_PRICE_FCST!$B$4:$AF$22,MATCH(REC_SALES_FCST!$C101,REC_PRICE_FCST!$B$4:$B$22,0),MATCH(REC_SALES_FCST!DX$4,REC_PRICE_FCST!$B$4:$AF$4,0))</f>
        <v>35.821568895870001</v>
      </c>
      <c r="DY101" s="45">
        <f>+INDEX(REC_PRICE_FCST!$B$4:$AF$22,MATCH(REC_SALES_FCST!$C101,REC_PRICE_FCST!$B$4:$B$22,0),MATCH(REC_SALES_FCST!DY$4,REC_PRICE_FCST!$B$4:$AF$4,0))</f>
        <v>35.821568895870001</v>
      </c>
      <c r="DZ101" s="45">
        <f>+INDEX(REC_PRICE_FCST!$B$4:$AF$22,MATCH(REC_SALES_FCST!$C101,REC_PRICE_FCST!$B$4:$B$22,0),MATCH(REC_SALES_FCST!DZ$4,REC_PRICE_FCST!$B$4:$AF$4,0))</f>
        <v>35.821568895870001</v>
      </c>
      <c r="EA101" s="45">
        <f>+INDEX(REC_PRICE_FCST!$B$4:$AF$22,MATCH(REC_SALES_FCST!$C101,REC_PRICE_FCST!$B$4:$B$22,0),MATCH(REC_SALES_FCST!EA$4,REC_PRICE_FCST!$B$4:$AF$4,0))</f>
        <v>35.821568895870001</v>
      </c>
      <c r="EB101" s="45">
        <f>+INDEX(REC_PRICE_FCST!$B$4:$AF$22,MATCH(REC_SALES_FCST!$C101,REC_PRICE_FCST!$B$4:$B$22,0),MATCH(REC_SALES_FCST!EB$4,REC_PRICE_FCST!$B$4:$AF$4,0))</f>
        <v>35.821568895870001</v>
      </c>
      <c r="EC101" s="45">
        <f>+INDEX(REC_PRICE_FCST!$B$4:$AF$22,MATCH(REC_SALES_FCST!$C101,REC_PRICE_FCST!$B$4:$B$22,0),MATCH(REC_SALES_FCST!EC$4,REC_PRICE_FCST!$B$4:$AF$4,0))</f>
        <v>35.821568895870001</v>
      </c>
      <c r="ED101" s="45">
        <f>+INDEX(REC_PRICE_FCST!$B$4:$AF$22,MATCH(REC_SALES_FCST!$C101,REC_PRICE_FCST!$B$4:$B$22,0),MATCH(REC_SALES_FCST!ED$4,REC_PRICE_FCST!$B$4:$AF$4,0))</f>
        <v>35.821568895870001</v>
      </c>
      <c r="EE101" s="45">
        <f>+INDEX(REC_PRICE_FCST!$B$4:$AF$22,MATCH(REC_SALES_FCST!$C101,REC_PRICE_FCST!$B$4:$B$22,0),MATCH(REC_SALES_FCST!EE$4,REC_PRICE_FCST!$B$4:$AF$4,0))</f>
        <v>35.821568895870001</v>
      </c>
      <c r="EF101" s="45">
        <f>+INDEX(REC_PRICE_FCST!$B$4:$AF$22,MATCH(REC_SALES_FCST!$C101,REC_PRICE_FCST!$B$4:$B$22,0),MATCH(REC_SALES_FCST!EF$4,REC_PRICE_FCST!$B$4:$AF$4,0))</f>
        <v>36.896215962746105</v>
      </c>
      <c r="EG101" s="45">
        <f>+INDEX(REC_PRICE_FCST!$B$4:$AF$22,MATCH(REC_SALES_FCST!$C101,REC_PRICE_FCST!$B$4:$B$22,0),MATCH(REC_SALES_FCST!EG$4,REC_PRICE_FCST!$B$4:$AF$4,0))</f>
        <v>36.896215962746105</v>
      </c>
      <c r="EH101" s="45">
        <f>+INDEX(REC_PRICE_FCST!$B$4:$AF$22,MATCH(REC_SALES_FCST!$C101,REC_PRICE_FCST!$B$4:$B$22,0),MATCH(REC_SALES_FCST!EH$4,REC_PRICE_FCST!$B$4:$AF$4,0))</f>
        <v>36.896215962746105</v>
      </c>
      <c r="EI101" s="45">
        <f>+INDEX(REC_PRICE_FCST!$B$4:$AF$22,MATCH(REC_SALES_FCST!$C101,REC_PRICE_FCST!$B$4:$B$22,0),MATCH(REC_SALES_FCST!EI$4,REC_PRICE_FCST!$B$4:$AF$4,0))</f>
        <v>36.896215962746105</v>
      </c>
      <c r="EJ101" s="45">
        <f>+INDEX(REC_PRICE_FCST!$B$4:$AF$22,MATCH(REC_SALES_FCST!$C101,REC_PRICE_FCST!$B$4:$B$22,0),MATCH(REC_SALES_FCST!EJ$4,REC_PRICE_FCST!$B$4:$AF$4,0))</f>
        <v>36.896215962746105</v>
      </c>
      <c r="EK101" s="45">
        <f>+INDEX(REC_PRICE_FCST!$B$4:$AF$22,MATCH(REC_SALES_FCST!$C101,REC_PRICE_FCST!$B$4:$B$22,0),MATCH(REC_SALES_FCST!EK$4,REC_PRICE_FCST!$B$4:$AF$4,0))</f>
        <v>36.896215962746105</v>
      </c>
      <c r="EL101" s="45">
        <f>+INDEX(REC_PRICE_FCST!$B$4:$AF$22,MATCH(REC_SALES_FCST!$C101,REC_PRICE_FCST!$B$4:$B$22,0),MATCH(REC_SALES_FCST!EL$4,REC_PRICE_FCST!$B$4:$AF$4,0))</f>
        <v>36.896215962746105</v>
      </c>
      <c r="EM101" s="45">
        <f>+INDEX(REC_PRICE_FCST!$B$4:$AF$22,MATCH(REC_SALES_FCST!$C101,REC_PRICE_FCST!$B$4:$B$22,0),MATCH(REC_SALES_FCST!EM$4,REC_PRICE_FCST!$B$4:$AF$4,0))</f>
        <v>36.896215962746105</v>
      </c>
      <c r="EN101" s="45">
        <f>+INDEX(REC_PRICE_FCST!$B$4:$AF$22,MATCH(REC_SALES_FCST!$C101,REC_PRICE_FCST!$B$4:$B$22,0),MATCH(REC_SALES_FCST!EN$4,REC_PRICE_FCST!$B$4:$AF$4,0))</f>
        <v>36.896215962746105</v>
      </c>
      <c r="EO101" s="45">
        <f>+INDEX(REC_PRICE_FCST!$B$4:$AF$22,MATCH(REC_SALES_FCST!$C101,REC_PRICE_FCST!$B$4:$B$22,0),MATCH(REC_SALES_FCST!EO$4,REC_PRICE_FCST!$B$4:$AF$4,0))</f>
        <v>36.896215962746105</v>
      </c>
      <c r="EP101" s="45">
        <f>+INDEX(REC_PRICE_FCST!$B$4:$AF$22,MATCH(REC_SALES_FCST!$C101,REC_PRICE_FCST!$B$4:$B$22,0),MATCH(REC_SALES_FCST!EP$4,REC_PRICE_FCST!$B$4:$AF$4,0))</f>
        <v>36.896215962746105</v>
      </c>
      <c r="EQ101" s="45">
        <f>+INDEX(REC_PRICE_FCST!$B$4:$AF$22,MATCH(REC_SALES_FCST!$C101,REC_PRICE_FCST!$B$4:$B$22,0),MATCH(REC_SALES_FCST!EQ$4,REC_PRICE_FCST!$B$4:$AF$4,0))</f>
        <v>36.896215962746105</v>
      </c>
      <c r="ER101" s="45">
        <f>+INDEX(REC_PRICE_FCST!$B$4:$AF$22,MATCH(REC_SALES_FCST!$C101,REC_PRICE_FCST!$B$4:$B$22,0),MATCH(REC_SALES_FCST!ER$4,REC_PRICE_FCST!$B$4:$AF$4,0))</f>
        <v>38.003102441628492</v>
      </c>
      <c r="ES101" s="45">
        <f>+INDEX(REC_PRICE_FCST!$B$4:$AF$22,MATCH(REC_SALES_FCST!$C101,REC_PRICE_FCST!$B$4:$B$22,0),MATCH(REC_SALES_FCST!ES$4,REC_PRICE_FCST!$B$4:$AF$4,0))</f>
        <v>38.003102441628492</v>
      </c>
      <c r="ET101" s="45">
        <f>+INDEX(REC_PRICE_FCST!$B$4:$AF$22,MATCH(REC_SALES_FCST!$C101,REC_PRICE_FCST!$B$4:$B$22,0),MATCH(REC_SALES_FCST!ET$4,REC_PRICE_FCST!$B$4:$AF$4,0))</f>
        <v>38.003102441628492</v>
      </c>
      <c r="EU101" s="45">
        <f>+INDEX(REC_PRICE_FCST!$B$4:$AF$22,MATCH(REC_SALES_FCST!$C101,REC_PRICE_FCST!$B$4:$B$22,0),MATCH(REC_SALES_FCST!EU$4,REC_PRICE_FCST!$B$4:$AF$4,0))</f>
        <v>38.003102441628492</v>
      </c>
      <c r="EV101" s="45">
        <f>+INDEX(REC_PRICE_FCST!$B$4:$AF$22,MATCH(REC_SALES_FCST!$C101,REC_PRICE_FCST!$B$4:$B$22,0),MATCH(REC_SALES_FCST!EV$4,REC_PRICE_FCST!$B$4:$AF$4,0))</f>
        <v>38.003102441628492</v>
      </c>
      <c r="EW101" s="45">
        <f>+INDEX(REC_PRICE_FCST!$B$4:$AF$22,MATCH(REC_SALES_FCST!$C101,REC_PRICE_FCST!$B$4:$B$22,0),MATCH(REC_SALES_FCST!EW$4,REC_PRICE_FCST!$B$4:$AF$4,0))</f>
        <v>38.003102441628492</v>
      </c>
      <c r="EX101" s="45">
        <f>+INDEX(REC_PRICE_FCST!$B$4:$AF$22,MATCH(REC_SALES_FCST!$C101,REC_PRICE_FCST!$B$4:$B$22,0),MATCH(REC_SALES_FCST!EX$4,REC_PRICE_FCST!$B$4:$AF$4,0))</f>
        <v>38.003102441628492</v>
      </c>
      <c r="EY101" s="45">
        <f>+INDEX(REC_PRICE_FCST!$B$4:$AF$22,MATCH(REC_SALES_FCST!$C101,REC_PRICE_FCST!$B$4:$B$22,0),MATCH(REC_SALES_FCST!EY$4,REC_PRICE_FCST!$B$4:$AF$4,0))</f>
        <v>38.003102441628492</v>
      </c>
      <c r="EZ101" s="45">
        <f>+INDEX(REC_PRICE_FCST!$B$4:$AF$22,MATCH(REC_SALES_FCST!$C101,REC_PRICE_FCST!$B$4:$B$22,0),MATCH(REC_SALES_FCST!EZ$4,REC_PRICE_FCST!$B$4:$AF$4,0))</f>
        <v>38.003102441628492</v>
      </c>
      <c r="FA101" s="45">
        <f>+INDEX(REC_PRICE_FCST!$B$4:$AF$22,MATCH(REC_SALES_FCST!$C101,REC_PRICE_FCST!$B$4:$B$22,0),MATCH(REC_SALES_FCST!FA$4,REC_PRICE_FCST!$B$4:$AF$4,0))</f>
        <v>38.003102441628492</v>
      </c>
      <c r="FB101" s="45">
        <f>+INDEX(REC_PRICE_FCST!$B$4:$AF$22,MATCH(REC_SALES_FCST!$C101,REC_PRICE_FCST!$B$4:$B$22,0),MATCH(REC_SALES_FCST!FB$4,REC_PRICE_FCST!$B$4:$AF$4,0))</f>
        <v>38.003102441628492</v>
      </c>
      <c r="FC101" s="45">
        <f>+INDEX(REC_PRICE_FCST!$B$4:$AF$22,MATCH(REC_SALES_FCST!$C101,REC_PRICE_FCST!$B$4:$B$22,0),MATCH(REC_SALES_FCST!FC$4,REC_PRICE_FCST!$B$4:$AF$4,0))</f>
        <v>38.003102441628492</v>
      </c>
      <c r="FD101" s="45">
        <f>+INDEX(REC_PRICE_FCST!$B$4:$AF$22,MATCH(REC_SALES_FCST!$C101,REC_PRICE_FCST!$B$4:$B$22,0),MATCH(REC_SALES_FCST!FD$4,REC_PRICE_FCST!$B$4:$AF$4,0))</f>
        <v>39.143195514877348</v>
      </c>
      <c r="FE101" s="45">
        <f>+INDEX(REC_PRICE_FCST!$B$4:$AF$22,MATCH(REC_SALES_FCST!$C101,REC_PRICE_FCST!$B$4:$B$22,0),MATCH(REC_SALES_FCST!FE$4,REC_PRICE_FCST!$B$4:$AF$4,0))</f>
        <v>39.143195514877348</v>
      </c>
      <c r="FF101" s="45">
        <f>+INDEX(REC_PRICE_FCST!$B$4:$AF$22,MATCH(REC_SALES_FCST!$C101,REC_PRICE_FCST!$B$4:$B$22,0),MATCH(REC_SALES_FCST!FF$4,REC_PRICE_FCST!$B$4:$AF$4,0))</f>
        <v>39.143195514877348</v>
      </c>
      <c r="FG101" s="45">
        <f>+INDEX(REC_PRICE_FCST!$B$4:$AF$22,MATCH(REC_SALES_FCST!$C101,REC_PRICE_FCST!$B$4:$B$22,0),MATCH(REC_SALES_FCST!FG$4,REC_PRICE_FCST!$B$4:$AF$4,0))</f>
        <v>39.143195514877348</v>
      </c>
      <c r="FH101" s="45">
        <f>+INDEX(REC_PRICE_FCST!$B$4:$AF$22,MATCH(REC_SALES_FCST!$C101,REC_PRICE_FCST!$B$4:$B$22,0),MATCH(REC_SALES_FCST!FH$4,REC_PRICE_FCST!$B$4:$AF$4,0))</f>
        <v>39.143195514877348</v>
      </c>
      <c r="FI101" s="45">
        <f>+INDEX(REC_PRICE_FCST!$B$4:$AF$22,MATCH(REC_SALES_FCST!$C101,REC_PRICE_FCST!$B$4:$B$22,0),MATCH(REC_SALES_FCST!FI$4,REC_PRICE_FCST!$B$4:$AF$4,0))</f>
        <v>39.143195514877348</v>
      </c>
      <c r="FJ101" s="45">
        <f>+INDEX(REC_PRICE_FCST!$B$4:$AF$22,MATCH(REC_SALES_FCST!$C101,REC_PRICE_FCST!$B$4:$B$22,0),MATCH(REC_SALES_FCST!FJ$4,REC_PRICE_FCST!$B$4:$AF$4,0))</f>
        <v>39.143195514877348</v>
      </c>
      <c r="FK101" s="45">
        <f>+INDEX(REC_PRICE_FCST!$B$4:$AF$22,MATCH(REC_SALES_FCST!$C101,REC_PRICE_FCST!$B$4:$B$22,0),MATCH(REC_SALES_FCST!FK$4,REC_PRICE_FCST!$B$4:$AF$4,0))</f>
        <v>39.143195514877348</v>
      </c>
      <c r="FL101" s="45">
        <f>+INDEX(REC_PRICE_FCST!$B$4:$AF$22,MATCH(REC_SALES_FCST!$C101,REC_PRICE_FCST!$B$4:$B$22,0),MATCH(REC_SALES_FCST!FL$4,REC_PRICE_FCST!$B$4:$AF$4,0))</f>
        <v>39.143195514877348</v>
      </c>
      <c r="FM101" s="45">
        <f>+INDEX(REC_PRICE_FCST!$B$4:$AF$22,MATCH(REC_SALES_FCST!$C101,REC_PRICE_FCST!$B$4:$B$22,0),MATCH(REC_SALES_FCST!FM$4,REC_PRICE_FCST!$B$4:$AF$4,0))</f>
        <v>39.143195514877348</v>
      </c>
      <c r="FN101" s="45">
        <f>+INDEX(REC_PRICE_FCST!$B$4:$AF$22,MATCH(REC_SALES_FCST!$C101,REC_PRICE_FCST!$B$4:$B$22,0),MATCH(REC_SALES_FCST!FN$4,REC_PRICE_FCST!$B$4:$AF$4,0))</f>
        <v>39.143195514877348</v>
      </c>
      <c r="FO101" s="45">
        <f>+INDEX(REC_PRICE_FCST!$B$4:$AF$22,MATCH(REC_SALES_FCST!$C101,REC_PRICE_FCST!$B$4:$B$22,0),MATCH(REC_SALES_FCST!FO$4,REC_PRICE_FCST!$B$4:$AF$4,0))</f>
        <v>39.143195514877348</v>
      </c>
      <c r="FP101" s="45">
        <f>+INDEX(REC_PRICE_FCST!$B$4:$AF$22,MATCH(REC_SALES_FCST!$C101,REC_PRICE_FCST!$B$4:$B$22,0),MATCH(REC_SALES_FCST!FP$4,REC_PRICE_FCST!$B$4:$AF$4,0))</f>
        <v>40.317491380323666</v>
      </c>
      <c r="FQ101" s="45">
        <f>+INDEX(REC_PRICE_FCST!$B$4:$AF$22,MATCH(REC_SALES_FCST!$C101,REC_PRICE_FCST!$B$4:$B$22,0),MATCH(REC_SALES_FCST!FQ$4,REC_PRICE_FCST!$B$4:$AF$4,0))</f>
        <v>40.317491380323666</v>
      </c>
      <c r="FR101" s="45">
        <f>+INDEX(REC_PRICE_FCST!$B$4:$AF$22,MATCH(REC_SALES_FCST!$C101,REC_PRICE_FCST!$B$4:$B$22,0),MATCH(REC_SALES_FCST!FR$4,REC_PRICE_FCST!$B$4:$AF$4,0))</f>
        <v>40.317491380323666</v>
      </c>
      <c r="FS101" s="45">
        <f>+INDEX(REC_PRICE_FCST!$B$4:$AF$22,MATCH(REC_SALES_FCST!$C101,REC_PRICE_FCST!$B$4:$B$22,0),MATCH(REC_SALES_FCST!FS$4,REC_PRICE_FCST!$B$4:$AF$4,0))</f>
        <v>40.317491380323666</v>
      </c>
      <c r="FT101" s="45">
        <f>+INDEX(REC_PRICE_FCST!$B$4:$AF$22,MATCH(REC_SALES_FCST!$C101,REC_PRICE_FCST!$B$4:$B$22,0),MATCH(REC_SALES_FCST!FT$4,REC_PRICE_FCST!$B$4:$AF$4,0))</f>
        <v>40.317491380323666</v>
      </c>
      <c r="FU101" s="45">
        <f>+INDEX(REC_PRICE_FCST!$B$4:$AF$22,MATCH(REC_SALES_FCST!$C101,REC_PRICE_FCST!$B$4:$B$22,0),MATCH(REC_SALES_FCST!FU$4,REC_PRICE_FCST!$B$4:$AF$4,0))</f>
        <v>40.317491380323666</v>
      </c>
      <c r="FV101" s="45">
        <f>+INDEX(REC_PRICE_FCST!$B$4:$AF$22,MATCH(REC_SALES_FCST!$C101,REC_PRICE_FCST!$B$4:$B$22,0),MATCH(REC_SALES_FCST!FV$4,REC_PRICE_FCST!$B$4:$AF$4,0))</f>
        <v>40.317491380323666</v>
      </c>
      <c r="FW101" s="45">
        <f>+INDEX(REC_PRICE_FCST!$B$4:$AF$22,MATCH(REC_SALES_FCST!$C101,REC_PRICE_FCST!$B$4:$B$22,0),MATCH(REC_SALES_FCST!FW$4,REC_PRICE_FCST!$B$4:$AF$4,0))</f>
        <v>40.317491380323666</v>
      </c>
      <c r="FX101" s="45">
        <f>+INDEX(REC_PRICE_FCST!$B$4:$AF$22,MATCH(REC_SALES_FCST!$C101,REC_PRICE_FCST!$B$4:$B$22,0),MATCH(REC_SALES_FCST!FX$4,REC_PRICE_FCST!$B$4:$AF$4,0))</f>
        <v>40.317491380323666</v>
      </c>
      <c r="FY101" s="45">
        <f>+INDEX(REC_PRICE_FCST!$B$4:$AF$22,MATCH(REC_SALES_FCST!$C101,REC_PRICE_FCST!$B$4:$B$22,0),MATCH(REC_SALES_FCST!FY$4,REC_PRICE_FCST!$B$4:$AF$4,0))</f>
        <v>40.317491380323666</v>
      </c>
      <c r="FZ101" s="45">
        <f>+INDEX(REC_PRICE_FCST!$B$4:$AF$22,MATCH(REC_SALES_FCST!$C101,REC_PRICE_FCST!$B$4:$B$22,0),MATCH(REC_SALES_FCST!FZ$4,REC_PRICE_FCST!$B$4:$AF$4,0))</f>
        <v>40.317491380323666</v>
      </c>
      <c r="GA101" s="45">
        <f>+INDEX(REC_PRICE_FCST!$B$4:$AF$22,MATCH(REC_SALES_FCST!$C101,REC_PRICE_FCST!$B$4:$B$22,0),MATCH(REC_SALES_FCST!GA$4,REC_PRICE_FCST!$B$4:$AF$4,0))</f>
        <v>40.317491380323666</v>
      </c>
      <c r="GB101" s="45">
        <f>+INDEX(REC_PRICE_FCST!$B$4:$AF$22,MATCH(REC_SALES_FCST!$C101,REC_PRICE_FCST!$B$4:$B$22,0),MATCH(REC_SALES_FCST!GB$4,REC_PRICE_FCST!$B$4:$AF$4,0))</f>
        <v>41.527016121733375</v>
      </c>
      <c r="GC101" s="45">
        <f>+INDEX(REC_PRICE_FCST!$B$4:$AF$22,MATCH(REC_SALES_FCST!$C101,REC_PRICE_FCST!$B$4:$B$22,0),MATCH(REC_SALES_FCST!GC$4,REC_PRICE_FCST!$B$4:$AF$4,0))</f>
        <v>41.527016121733375</v>
      </c>
      <c r="GD101" s="45">
        <f>+INDEX(REC_PRICE_FCST!$B$4:$AF$22,MATCH(REC_SALES_FCST!$C101,REC_PRICE_FCST!$B$4:$B$22,0),MATCH(REC_SALES_FCST!GD$4,REC_PRICE_FCST!$B$4:$AF$4,0))</f>
        <v>41.527016121733375</v>
      </c>
      <c r="GE101" s="45">
        <f>+INDEX(REC_PRICE_FCST!$B$4:$AF$22,MATCH(REC_SALES_FCST!$C101,REC_PRICE_FCST!$B$4:$B$22,0),MATCH(REC_SALES_FCST!GE$4,REC_PRICE_FCST!$B$4:$AF$4,0))</f>
        <v>41.527016121733375</v>
      </c>
      <c r="GF101" s="45">
        <f>+INDEX(REC_PRICE_FCST!$B$4:$AF$22,MATCH(REC_SALES_FCST!$C101,REC_PRICE_FCST!$B$4:$B$22,0),MATCH(REC_SALES_FCST!GF$4,REC_PRICE_FCST!$B$4:$AF$4,0))</f>
        <v>41.527016121733375</v>
      </c>
      <c r="GG101" s="45">
        <f>+INDEX(REC_PRICE_FCST!$B$4:$AF$22,MATCH(REC_SALES_FCST!$C101,REC_PRICE_FCST!$B$4:$B$22,0),MATCH(REC_SALES_FCST!GG$4,REC_PRICE_FCST!$B$4:$AF$4,0))</f>
        <v>41.527016121733375</v>
      </c>
      <c r="GH101" s="45">
        <f>+INDEX(REC_PRICE_FCST!$B$4:$AF$22,MATCH(REC_SALES_FCST!$C101,REC_PRICE_FCST!$B$4:$B$22,0),MATCH(REC_SALES_FCST!GH$4,REC_PRICE_FCST!$B$4:$AF$4,0))</f>
        <v>41.527016121733375</v>
      </c>
      <c r="GI101" s="45">
        <f>+INDEX(REC_PRICE_FCST!$B$4:$AF$22,MATCH(REC_SALES_FCST!$C101,REC_PRICE_FCST!$B$4:$B$22,0),MATCH(REC_SALES_FCST!GI$4,REC_PRICE_FCST!$B$4:$AF$4,0))</f>
        <v>41.527016121733375</v>
      </c>
      <c r="GJ101" s="45">
        <f>+INDEX(REC_PRICE_FCST!$B$4:$AF$22,MATCH(REC_SALES_FCST!$C101,REC_PRICE_FCST!$B$4:$B$22,0),MATCH(REC_SALES_FCST!GJ$4,REC_PRICE_FCST!$B$4:$AF$4,0))</f>
        <v>41.527016121733375</v>
      </c>
      <c r="GK101" s="45">
        <f>+INDEX(REC_PRICE_FCST!$B$4:$AF$22,MATCH(REC_SALES_FCST!$C101,REC_PRICE_FCST!$B$4:$B$22,0),MATCH(REC_SALES_FCST!GK$4,REC_PRICE_FCST!$B$4:$AF$4,0))</f>
        <v>41.527016121733375</v>
      </c>
      <c r="GL101" s="45">
        <f>+INDEX(REC_PRICE_FCST!$B$4:$AF$22,MATCH(REC_SALES_FCST!$C101,REC_PRICE_FCST!$B$4:$B$22,0),MATCH(REC_SALES_FCST!GL$4,REC_PRICE_FCST!$B$4:$AF$4,0))</f>
        <v>41.527016121733375</v>
      </c>
      <c r="GM101" s="45">
        <f>+INDEX(REC_PRICE_FCST!$B$4:$AF$22,MATCH(REC_SALES_FCST!$C101,REC_PRICE_FCST!$B$4:$B$22,0),MATCH(REC_SALES_FCST!GM$4,REC_PRICE_FCST!$B$4:$AF$4,0))</f>
        <v>41.527016121733375</v>
      </c>
      <c r="GN101" s="45">
        <f>+INDEX(REC_PRICE_FCST!$B$4:$AF$22,MATCH(REC_SALES_FCST!$C101,REC_PRICE_FCST!$B$4:$B$22,0),MATCH(REC_SALES_FCST!GN$4,REC_PRICE_FCST!$B$4:$AF$4,0))</f>
        <v>42.772826605385376</v>
      </c>
      <c r="GO101" s="45">
        <f>+INDEX(REC_PRICE_FCST!$B$4:$AF$22,MATCH(REC_SALES_FCST!$C101,REC_PRICE_FCST!$B$4:$B$22,0),MATCH(REC_SALES_FCST!GO$4,REC_PRICE_FCST!$B$4:$AF$4,0))</f>
        <v>42.772826605385376</v>
      </c>
      <c r="GP101" s="45">
        <f>+INDEX(REC_PRICE_FCST!$B$4:$AF$22,MATCH(REC_SALES_FCST!$C101,REC_PRICE_FCST!$B$4:$B$22,0),MATCH(REC_SALES_FCST!GP$4,REC_PRICE_FCST!$B$4:$AF$4,0))</f>
        <v>42.772826605385376</v>
      </c>
      <c r="GQ101" s="45">
        <f>+INDEX(REC_PRICE_FCST!$B$4:$AF$22,MATCH(REC_SALES_FCST!$C101,REC_PRICE_FCST!$B$4:$B$22,0),MATCH(REC_SALES_FCST!GQ$4,REC_PRICE_FCST!$B$4:$AF$4,0))</f>
        <v>42.772826605385376</v>
      </c>
      <c r="GR101" s="45">
        <f>+INDEX(REC_PRICE_FCST!$B$4:$AF$22,MATCH(REC_SALES_FCST!$C101,REC_PRICE_FCST!$B$4:$B$22,0),MATCH(REC_SALES_FCST!GR$4,REC_PRICE_FCST!$B$4:$AF$4,0))</f>
        <v>42.772826605385376</v>
      </c>
      <c r="GS101" s="45">
        <f>+INDEX(REC_PRICE_FCST!$B$4:$AF$22,MATCH(REC_SALES_FCST!$C101,REC_PRICE_FCST!$B$4:$B$22,0),MATCH(REC_SALES_FCST!GS$4,REC_PRICE_FCST!$B$4:$AF$4,0))</f>
        <v>42.772826605385376</v>
      </c>
      <c r="GT101" s="45">
        <f>+INDEX(REC_PRICE_FCST!$B$4:$AF$22,MATCH(REC_SALES_FCST!$C101,REC_PRICE_FCST!$B$4:$B$22,0),MATCH(REC_SALES_FCST!GT$4,REC_PRICE_FCST!$B$4:$AF$4,0))</f>
        <v>42.772826605385376</v>
      </c>
      <c r="GU101" s="45">
        <f>+INDEX(REC_PRICE_FCST!$B$4:$AF$22,MATCH(REC_SALES_FCST!$C101,REC_PRICE_FCST!$B$4:$B$22,0),MATCH(REC_SALES_FCST!GU$4,REC_PRICE_FCST!$B$4:$AF$4,0))</f>
        <v>42.772826605385376</v>
      </c>
      <c r="GV101" s="45">
        <f>+INDEX(REC_PRICE_FCST!$B$4:$AF$22,MATCH(REC_SALES_FCST!$C101,REC_PRICE_FCST!$B$4:$B$22,0),MATCH(REC_SALES_FCST!GV$4,REC_PRICE_FCST!$B$4:$AF$4,0))</f>
        <v>42.772826605385376</v>
      </c>
      <c r="GW101" s="45">
        <f>+INDEX(REC_PRICE_FCST!$B$4:$AF$22,MATCH(REC_SALES_FCST!$C101,REC_PRICE_FCST!$B$4:$B$22,0),MATCH(REC_SALES_FCST!GW$4,REC_PRICE_FCST!$B$4:$AF$4,0))</f>
        <v>42.772826605385376</v>
      </c>
      <c r="GX101" s="45">
        <f>+INDEX(REC_PRICE_FCST!$B$4:$AF$22,MATCH(REC_SALES_FCST!$C101,REC_PRICE_FCST!$B$4:$B$22,0),MATCH(REC_SALES_FCST!GX$4,REC_PRICE_FCST!$B$4:$AF$4,0))</f>
        <v>42.772826605385376</v>
      </c>
      <c r="GY101" s="45">
        <f>+INDEX(REC_PRICE_FCST!$B$4:$AF$22,MATCH(REC_SALES_FCST!$C101,REC_PRICE_FCST!$B$4:$B$22,0),MATCH(REC_SALES_FCST!GY$4,REC_PRICE_FCST!$B$4:$AF$4,0))</f>
        <v>42.772826605385376</v>
      </c>
      <c r="GZ101" s="45">
        <f>+INDEX(REC_PRICE_FCST!$B$4:$AF$22,MATCH(REC_SALES_FCST!$C101,REC_PRICE_FCST!$B$4:$B$22,0),MATCH(REC_SALES_FCST!GZ$4,REC_PRICE_FCST!$B$4:$AF$4,0))</f>
        <v>44.05601140354694</v>
      </c>
      <c r="HA101" s="45">
        <f>+INDEX(REC_PRICE_FCST!$B$4:$AF$22,MATCH(REC_SALES_FCST!$C101,REC_PRICE_FCST!$B$4:$B$22,0),MATCH(REC_SALES_FCST!HA$4,REC_PRICE_FCST!$B$4:$AF$4,0))</f>
        <v>44.05601140354694</v>
      </c>
      <c r="HB101" s="45">
        <f>+INDEX(REC_PRICE_FCST!$B$4:$AF$22,MATCH(REC_SALES_FCST!$C101,REC_PRICE_FCST!$B$4:$B$22,0),MATCH(REC_SALES_FCST!HB$4,REC_PRICE_FCST!$B$4:$AF$4,0))</f>
        <v>44.05601140354694</v>
      </c>
      <c r="HC101" s="45">
        <f>+INDEX(REC_PRICE_FCST!$B$4:$AF$22,MATCH(REC_SALES_FCST!$C101,REC_PRICE_FCST!$B$4:$B$22,0),MATCH(REC_SALES_FCST!HC$4,REC_PRICE_FCST!$B$4:$AF$4,0))</f>
        <v>44.05601140354694</v>
      </c>
      <c r="HD101" s="45">
        <f>+INDEX(REC_PRICE_FCST!$B$4:$AF$22,MATCH(REC_SALES_FCST!$C101,REC_PRICE_FCST!$B$4:$B$22,0),MATCH(REC_SALES_FCST!HD$4,REC_PRICE_FCST!$B$4:$AF$4,0))</f>
        <v>44.05601140354694</v>
      </c>
      <c r="HE101" s="45">
        <f>+INDEX(REC_PRICE_FCST!$B$4:$AF$22,MATCH(REC_SALES_FCST!$C101,REC_PRICE_FCST!$B$4:$B$22,0),MATCH(REC_SALES_FCST!HE$4,REC_PRICE_FCST!$B$4:$AF$4,0))</f>
        <v>44.05601140354694</v>
      </c>
      <c r="HF101" s="45">
        <f>+INDEX(REC_PRICE_FCST!$B$4:$AF$22,MATCH(REC_SALES_FCST!$C101,REC_PRICE_FCST!$B$4:$B$22,0),MATCH(REC_SALES_FCST!HF$4,REC_PRICE_FCST!$B$4:$AF$4,0))</f>
        <v>44.05601140354694</v>
      </c>
      <c r="HG101" s="45">
        <f>+INDEX(REC_PRICE_FCST!$B$4:$AF$22,MATCH(REC_SALES_FCST!$C101,REC_PRICE_FCST!$B$4:$B$22,0),MATCH(REC_SALES_FCST!HG$4,REC_PRICE_FCST!$B$4:$AF$4,0))</f>
        <v>44.05601140354694</v>
      </c>
      <c r="HH101" s="45">
        <f>+INDEX(REC_PRICE_FCST!$B$4:$AF$22,MATCH(REC_SALES_FCST!$C101,REC_PRICE_FCST!$B$4:$B$22,0),MATCH(REC_SALES_FCST!HH$4,REC_PRICE_FCST!$B$4:$AF$4,0))</f>
        <v>44.05601140354694</v>
      </c>
      <c r="HI101" s="45">
        <f>+INDEX(REC_PRICE_FCST!$B$4:$AF$22,MATCH(REC_SALES_FCST!$C101,REC_PRICE_FCST!$B$4:$B$22,0),MATCH(REC_SALES_FCST!HI$4,REC_PRICE_FCST!$B$4:$AF$4,0))</f>
        <v>44.05601140354694</v>
      </c>
      <c r="HJ101" s="45">
        <f>+INDEX(REC_PRICE_FCST!$B$4:$AF$22,MATCH(REC_SALES_FCST!$C101,REC_PRICE_FCST!$B$4:$B$22,0),MATCH(REC_SALES_FCST!HJ$4,REC_PRICE_FCST!$B$4:$AF$4,0))</f>
        <v>44.05601140354694</v>
      </c>
      <c r="HK101" s="45">
        <f>+INDEX(REC_PRICE_FCST!$B$4:$AF$22,MATCH(REC_SALES_FCST!$C101,REC_PRICE_FCST!$B$4:$B$22,0),MATCH(REC_SALES_FCST!HK$4,REC_PRICE_FCST!$B$4:$AF$4,0))</f>
        <v>44.05601140354694</v>
      </c>
      <c r="HL101" s="45">
        <f>+INDEX(REC_PRICE_FCST!$B$4:$AF$22,MATCH(REC_SALES_FCST!$C101,REC_PRICE_FCST!$B$4:$B$22,0),MATCH(REC_SALES_FCST!HL$4,REC_PRICE_FCST!$B$4:$AF$4,0))</f>
        <v>45.377691745653351</v>
      </c>
      <c r="HM101" s="45">
        <f>+INDEX(REC_PRICE_FCST!$B$4:$AF$22,MATCH(REC_SALES_FCST!$C101,REC_PRICE_FCST!$B$4:$B$22,0),MATCH(REC_SALES_FCST!HM$4,REC_PRICE_FCST!$B$4:$AF$4,0))</f>
        <v>45.377691745653351</v>
      </c>
      <c r="HN101" s="45">
        <f>+INDEX(REC_PRICE_FCST!$B$4:$AF$22,MATCH(REC_SALES_FCST!$C101,REC_PRICE_FCST!$B$4:$B$22,0),MATCH(REC_SALES_FCST!HN$4,REC_PRICE_FCST!$B$4:$AF$4,0))</f>
        <v>45.377691745653351</v>
      </c>
      <c r="HO101" s="45">
        <f>+INDEX(REC_PRICE_FCST!$B$4:$AF$22,MATCH(REC_SALES_FCST!$C101,REC_PRICE_FCST!$B$4:$B$22,0),MATCH(REC_SALES_FCST!HO$4,REC_PRICE_FCST!$B$4:$AF$4,0))</f>
        <v>45.377691745653351</v>
      </c>
      <c r="HP101" s="45">
        <f>+INDEX(REC_PRICE_FCST!$B$4:$AF$22,MATCH(REC_SALES_FCST!$C101,REC_PRICE_FCST!$B$4:$B$22,0),MATCH(REC_SALES_FCST!HP$4,REC_PRICE_FCST!$B$4:$AF$4,0))</f>
        <v>45.377691745653351</v>
      </c>
      <c r="HQ101" s="45">
        <f>+INDEX(REC_PRICE_FCST!$B$4:$AF$22,MATCH(REC_SALES_FCST!$C101,REC_PRICE_FCST!$B$4:$B$22,0),MATCH(REC_SALES_FCST!HQ$4,REC_PRICE_FCST!$B$4:$AF$4,0))</f>
        <v>45.377691745653351</v>
      </c>
      <c r="HR101" s="45">
        <f>+INDEX(REC_PRICE_FCST!$B$4:$AF$22,MATCH(REC_SALES_FCST!$C101,REC_PRICE_FCST!$B$4:$B$22,0),MATCH(REC_SALES_FCST!HR$4,REC_PRICE_FCST!$B$4:$AF$4,0))</f>
        <v>45.377691745653351</v>
      </c>
      <c r="HS101" s="45">
        <f>+INDEX(REC_PRICE_FCST!$B$4:$AF$22,MATCH(REC_SALES_FCST!$C101,REC_PRICE_FCST!$B$4:$B$22,0),MATCH(REC_SALES_FCST!HS$4,REC_PRICE_FCST!$B$4:$AF$4,0))</f>
        <v>45.377691745653351</v>
      </c>
      <c r="HT101" s="45">
        <f>+INDEX(REC_PRICE_FCST!$B$4:$AF$22,MATCH(REC_SALES_FCST!$C101,REC_PRICE_FCST!$B$4:$B$22,0),MATCH(REC_SALES_FCST!HT$4,REC_PRICE_FCST!$B$4:$AF$4,0))</f>
        <v>45.377691745653351</v>
      </c>
      <c r="HU101" s="45">
        <f>+INDEX(REC_PRICE_FCST!$B$4:$AF$22,MATCH(REC_SALES_FCST!$C101,REC_PRICE_FCST!$B$4:$B$22,0),MATCH(REC_SALES_FCST!HU$4,REC_PRICE_FCST!$B$4:$AF$4,0))</f>
        <v>45.377691745653351</v>
      </c>
      <c r="HV101" s="45">
        <f>+INDEX(REC_PRICE_FCST!$B$4:$AF$22,MATCH(REC_SALES_FCST!$C101,REC_PRICE_FCST!$B$4:$B$22,0),MATCH(REC_SALES_FCST!HV$4,REC_PRICE_FCST!$B$4:$AF$4,0))</f>
        <v>45.377691745653351</v>
      </c>
      <c r="HW101" s="45">
        <f>+INDEX(REC_PRICE_FCST!$B$4:$AF$22,MATCH(REC_SALES_FCST!$C101,REC_PRICE_FCST!$B$4:$B$22,0),MATCH(REC_SALES_FCST!HW$4,REC_PRICE_FCST!$B$4:$AF$4,0))</f>
        <v>45.377691745653351</v>
      </c>
      <c r="HX101" s="45">
        <f>+INDEX(REC_PRICE_FCST!$B$4:$AF$22,MATCH(REC_SALES_FCST!$C101,REC_PRICE_FCST!$B$4:$B$22,0),MATCH(REC_SALES_FCST!HX$4,REC_PRICE_FCST!$B$4:$AF$4,0))</f>
        <v>46.739022498022955</v>
      </c>
      <c r="HY101" s="45">
        <f>+INDEX(REC_PRICE_FCST!$B$4:$AF$22,MATCH(REC_SALES_FCST!$C101,REC_PRICE_FCST!$B$4:$B$22,0),MATCH(REC_SALES_FCST!HY$4,REC_PRICE_FCST!$B$4:$AF$4,0))</f>
        <v>46.739022498022955</v>
      </c>
      <c r="HZ101" s="45">
        <f>+INDEX(REC_PRICE_FCST!$B$4:$AF$22,MATCH(REC_SALES_FCST!$C101,REC_PRICE_FCST!$B$4:$B$22,0),MATCH(REC_SALES_FCST!HZ$4,REC_PRICE_FCST!$B$4:$AF$4,0))</f>
        <v>46.739022498022955</v>
      </c>
      <c r="IA101" s="45">
        <f>+INDEX(REC_PRICE_FCST!$B$4:$AF$22,MATCH(REC_SALES_FCST!$C101,REC_PRICE_FCST!$B$4:$B$22,0),MATCH(REC_SALES_FCST!IA$4,REC_PRICE_FCST!$B$4:$AF$4,0))</f>
        <v>46.739022498022955</v>
      </c>
      <c r="IB101" s="45">
        <f>+INDEX(REC_PRICE_FCST!$B$4:$AF$22,MATCH(REC_SALES_FCST!$C101,REC_PRICE_FCST!$B$4:$B$22,0),MATCH(REC_SALES_FCST!IB$4,REC_PRICE_FCST!$B$4:$AF$4,0))</f>
        <v>46.739022498022955</v>
      </c>
      <c r="IC101" s="45">
        <f>+INDEX(REC_PRICE_FCST!$B$4:$AF$22,MATCH(REC_SALES_FCST!$C101,REC_PRICE_FCST!$B$4:$B$22,0),MATCH(REC_SALES_FCST!IC$4,REC_PRICE_FCST!$B$4:$AF$4,0))</f>
        <v>46.739022498022955</v>
      </c>
      <c r="ID101" s="45">
        <f>+INDEX(REC_PRICE_FCST!$B$4:$AF$22,MATCH(REC_SALES_FCST!$C101,REC_PRICE_FCST!$B$4:$B$22,0),MATCH(REC_SALES_FCST!ID$4,REC_PRICE_FCST!$B$4:$AF$4,0))</f>
        <v>46.739022498022955</v>
      </c>
      <c r="IE101" s="45">
        <f>+INDEX(REC_PRICE_FCST!$B$4:$AF$22,MATCH(REC_SALES_FCST!$C101,REC_PRICE_FCST!$B$4:$B$22,0),MATCH(REC_SALES_FCST!IE$4,REC_PRICE_FCST!$B$4:$AF$4,0))</f>
        <v>46.739022498022955</v>
      </c>
      <c r="IF101" s="45">
        <f>+INDEX(REC_PRICE_FCST!$B$4:$AF$22,MATCH(REC_SALES_FCST!$C101,REC_PRICE_FCST!$B$4:$B$22,0),MATCH(REC_SALES_FCST!IF$4,REC_PRICE_FCST!$B$4:$AF$4,0))</f>
        <v>46.739022498022955</v>
      </c>
      <c r="IG101" s="45">
        <f>+INDEX(REC_PRICE_FCST!$B$4:$AF$22,MATCH(REC_SALES_FCST!$C101,REC_PRICE_FCST!$B$4:$B$22,0),MATCH(REC_SALES_FCST!IG$4,REC_PRICE_FCST!$B$4:$AF$4,0))</f>
        <v>46.739022498022955</v>
      </c>
      <c r="IH101" s="45">
        <f>+INDEX(REC_PRICE_FCST!$B$4:$AF$22,MATCH(REC_SALES_FCST!$C101,REC_PRICE_FCST!$B$4:$B$22,0),MATCH(REC_SALES_FCST!IH$4,REC_PRICE_FCST!$B$4:$AF$4,0))</f>
        <v>46.739022498022955</v>
      </c>
      <c r="II101" s="45">
        <f>+INDEX(REC_PRICE_FCST!$B$4:$AF$22,MATCH(REC_SALES_FCST!$C101,REC_PRICE_FCST!$B$4:$B$22,0),MATCH(REC_SALES_FCST!II$4,REC_PRICE_FCST!$B$4:$AF$4,0))</f>
        <v>46.739022498022955</v>
      </c>
      <c r="IJ101" s="45">
        <f>+INDEX(REC_PRICE_FCST!$B$4:$AF$22,MATCH(REC_SALES_FCST!$C101,REC_PRICE_FCST!$B$4:$B$22,0),MATCH(REC_SALES_FCST!IJ$4,REC_PRICE_FCST!$B$4:$AF$4,0))</f>
        <v>48.141193172963646</v>
      </c>
      <c r="IK101" s="45">
        <f>+INDEX(REC_PRICE_FCST!$B$4:$AF$22,MATCH(REC_SALES_FCST!$C101,REC_PRICE_FCST!$B$4:$B$22,0),MATCH(REC_SALES_FCST!IK$4,REC_PRICE_FCST!$B$4:$AF$4,0))</f>
        <v>48.141193172963646</v>
      </c>
      <c r="IL101" s="45">
        <f>+INDEX(REC_PRICE_FCST!$B$4:$AF$22,MATCH(REC_SALES_FCST!$C101,REC_PRICE_FCST!$B$4:$B$22,0),MATCH(REC_SALES_FCST!IL$4,REC_PRICE_FCST!$B$4:$AF$4,0))</f>
        <v>48.141193172963646</v>
      </c>
      <c r="IM101" s="45">
        <f>+INDEX(REC_PRICE_FCST!$B$4:$AF$22,MATCH(REC_SALES_FCST!$C101,REC_PRICE_FCST!$B$4:$B$22,0),MATCH(REC_SALES_FCST!IM$4,REC_PRICE_FCST!$B$4:$AF$4,0))</f>
        <v>48.141193172963646</v>
      </c>
      <c r="IN101" s="45">
        <f>+INDEX(REC_PRICE_FCST!$B$4:$AF$22,MATCH(REC_SALES_FCST!$C101,REC_PRICE_FCST!$B$4:$B$22,0),MATCH(REC_SALES_FCST!IN$4,REC_PRICE_FCST!$B$4:$AF$4,0))</f>
        <v>48.141193172963646</v>
      </c>
      <c r="IO101" s="45">
        <f>+INDEX(REC_PRICE_FCST!$B$4:$AF$22,MATCH(REC_SALES_FCST!$C101,REC_PRICE_FCST!$B$4:$B$22,0),MATCH(REC_SALES_FCST!IO$4,REC_PRICE_FCST!$B$4:$AF$4,0))</f>
        <v>48.141193172963646</v>
      </c>
      <c r="IP101" s="45">
        <f>+INDEX(REC_PRICE_FCST!$B$4:$AF$22,MATCH(REC_SALES_FCST!$C101,REC_PRICE_FCST!$B$4:$B$22,0),MATCH(REC_SALES_FCST!IP$4,REC_PRICE_FCST!$B$4:$AF$4,0))</f>
        <v>48.141193172963646</v>
      </c>
      <c r="IQ101" s="45">
        <f>+INDEX(REC_PRICE_FCST!$B$4:$AF$22,MATCH(REC_SALES_FCST!$C101,REC_PRICE_FCST!$B$4:$B$22,0),MATCH(REC_SALES_FCST!IQ$4,REC_PRICE_FCST!$B$4:$AF$4,0))</f>
        <v>48.141193172963646</v>
      </c>
      <c r="IR101" s="45">
        <f>+INDEX(REC_PRICE_FCST!$B$4:$AF$22,MATCH(REC_SALES_FCST!$C101,REC_PRICE_FCST!$B$4:$B$22,0),MATCH(REC_SALES_FCST!IR$4,REC_PRICE_FCST!$B$4:$AF$4,0))</f>
        <v>48.141193172963646</v>
      </c>
      <c r="IS101" s="45">
        <f>+INDEX(REC_PRICE_FCST!$B$4:$AF$22,MATCH(REC_SALES_FCST!$C101,REC_PRICE_FCST!$B$4:$B$22,0),MATCH(REC_SALES_FCST!IS$4,REC_PRICE_FCST!$B$4:$AF$4,0))</f>
        <v>48.141193172963646</v>
      </c>
      <c r="IT101" s="45">
        <f>+INDEX(REC_PRICE_FCST!$B$4:$AF$22,MATCH(REC_SALES_FCST!$C101,REC_PRICE_FCST!$B$4:$B$22,0),MATCH(REC_SALES_FCST!IT$4,REC_PRICE_FCST!$B$4:$AF$4,0))</f>
        <v>48.141193172963646</v>
      </c>
      <c r="IU101" s="45">
        <f>+INDEX(REC_PRICE_FCST!$B$4:$AF$22,MATCH(REC_SALES_FCST!$C101,REC_PRICE_FCST!$B$4:$B$22,0),MATCH(REC_SALES_FCST!IU$4,REC_PRICE_FCST!$B$4:$AF$4,0))</f>
        <v>48.141193172963646</v>
      </c>
      <c r="IV101" s="45">
        <f>+INDEX(REC_PRICE_FCST!$B$4:$AF$22,MATCH(REC_SALES_FCST!$C101,REC_PRICE_FCST!$B$4:$B$22,0),MATCH(REC_SALES_FCST!IV$4,REC_PRICE_FCST!$B$4:$AF$4,0))</f>
        <v>49.585428968152556</v>
      </c>
      <c r="IW101" s="45">
        <f>+INDEX(REC_PRICE_FCST!$B$4:$AF$22,MATCH(REC_SALES_FCST!$C101,REC_PRICE_FCST!$B$4:$B$22,0),MATCH(REC_SALES_FCST!IW$4,REC_PRICE_FCST!$B$4:$AF$4,0))</f>
        <v>49.585428968152556</v>
      </c>
      <c r="IX101" s="45">
        <f>+INDEX(REC_PRICE_FCST!$B$4:$AF$22,MATCH(REC_SALES_FCST!$C101,REC_PRICE_FCST!$B$4:$B$22,0),MATCH(REC_SALES_FCST!IX$4,REC_PRICE_FCST!$B$4:$AF$4,0))</f>
        <v>49.585428968152556</v>
      </c>
      <c r="IY101" s="45">
        <f>+INDEX(REC_PRICE_FCST!$B$4:$AF$22,MATCH(REC_SALES_FCST!$C101,REC_PRICE_FCST!$B$4:$B$22,0),MATCH(REC_SALES_FCST!IY$4,REC_PRICE_FCST!$B$4:$AF$4,0))</f>
        <v>49.585428968152556</v>
      </c>
      <c r="IZ101" s="45">
        <f>+INDEX(REC_PRICE_FCST!$B$4:$AF$22,MATCH(REC_SALES_FCST!$C101,REC_PRICE_FCST!$B$4:$B$22,0),MATCH(REC_SALES_FCST!IZ$4,REC_PRICE_FCST!$B$4:$AF$4,0))</f>
        <v>49.585428968152556</v>
      </c>
      <c r="JA101" s="45">
        <f>+INDEX(REC_PRICE_FCST!$B$4:$AF$22,MATCH(REC_SALES_FCST!$C101,REC_PRICE_FCST!$B$4:$B$22,0),MATCH(REC_SALES_FCST!JA$4,REC_PRICE_FCST!$B$4:$AF$4,0))</f>
        <v>49.585428968152556</v>
      </c>
      <c r="JB101" s="45">
        <f>+INDEX(REC_PRICE_FCST!$B$4:$AF$22,MATCH(REC_SALES_FCST!$C101,REC_PRICE_FCST!$B$4:$B$22,0),MATCH(REC_SALES_FCST!JB$4,REC_PRICE_FCST!$B$4:$AF$4,0))</f>
        <v>49.585428968152556</v>
      </c>
      <c r="JC101" s="45">
        <f>+INDEX(REC_PRICE_FCST!$B$4:$AF$22,MATCH(REC_SALES_FCST!$C101,REC_PRICE_FCST!$B$4:$B$22,0),MATCH(REC_SALES_FCST!JC$4,REC_PRICE_FCST!$B$4:$AF$4,0))</f>
        <v>49.585428968152556</v>
      </c>
      <c r="JD101" s="45">
        <f>+INDEX(REC_PRICE_FCST!$B$4:$AF$22,MATCH(REC_SALES_FCST!$C101,REC_PRICE_FCST!$B$4:$B$22,0),MATCH(REC_SALES_FCST!JD$4,REC_PRICE_FCST!$B$4:$AF$4,0))</f>
        <v>49.585428968152556</v>
      </c>
      <c r="JE101" s="45">
        <f>+INDEX(REC_PRICE_FCST!$B$4:$AF$22,MATCH(REC_SALES_FCST!$C101,REC_PRICE_FCST!$B$4:$B$22,0),MATCH(REC_SALES_FCST!JE$4,REC_PRICE_FCST!$B$4:$AF$4,0))</f>
        <v>49.585428968152556</v>
      </c>
      <c r="JF101" s="45">
        <f>+INDEX(REC_PRICE_FCST!$B$4:$AF$22,MATCH(REC_SALES_FCST!$C101,REC_PRICE_FCST!$B$4:$B$22,0),MATCH(REC_SALES_FCST!JF$4,REC_PRICE_FCST!$B$4:$AF$4,0))</f>
        <v>49.585428968152556</v>
      </c>
      <c r="JG101" s="45">
        <f>+INDEX(REC_PRICE_FCST!$B$4:$AF$22,MATCH(REC_SALES_FCST!$C101,REC_PRICE_FCST!$B$4:$B$22,0),MATCH(REC_SALES_FCST!JG$4,REC_PRICE_FCST!$B$4:$AF$4,0))</f>
        <v>49.585428968152556</v>
      </c>
      <c r="JH101" s="45">
        <f>+INDEX(REC_PRICE_FCST!$B$4:$AF$22,MATCH(REC_SALES_FCST!$C101,REC_PRICE_FCST!$B$4:$B$22,0),MATCH(REC_SALES_FCST!JH$4,REC_PRICE_FCST!$B$4:$AF$4,0))</f>
        <v>51.072991837197137</v>
      </c>
      <c r="JI101" s="45">
        <f>+INDEX(REC_PRICE_FCST!$B$4:$AF$22,MATCH(REC_SALES_FCST!$C101,REC_PRICE_FCST!$B$4:$B$22,0),MATCH(REC_SALES_FCST!JI$4,REC_PRICE_FCST!$B$4:$AF$4,0))</f>
        <v>51.072991837197137</v>
      </c>
      <c r="JJ101" s="45">
        <f>+INDEX(REC_PRICE_FCST!$B$4:$AF$22,MATCH(REC_SALES_FCST!$C101,REC_PRICE_FCST!$B$4:$B$22,0),MATCH(REC_SALES_FCST!JJ$4,REC_PRICE_FCST!$B$4:$AF$4,0))</f>
        <v>51.072991837197137</v>
      </c>
      <c r="JK101" s="45">
        <f>+INDEX(REC_PRICE_FCST!$B$4:$AF$22,MATCH(REC_SALES_FCST!$C101,REC_PRICE_FCST!$B$4:$B$22,0),MATCH(REC_SALES_FCST!JK$4,REC_PRICE_FCST!$B$4:$AF$4,0))</f>
        <v>51.072991837197137</v>
      </c>
      <c r="JL101" s="45">
        <f>+INDEX(REC_PRICE_FCST!$B$4:$AF$22,MATCH(REC_SALES_FCST!$C101,REC_PRICE_FCST!$B$4:$B$22,0),MATCH(REC_SALES_FCST!JL$4,REC_PRICE_FCST!$B$4:$AF$4,0))</f>
        <v>51.072991837197137</v>
      </c>
      <c r="JM101" s="45">
        <f>+INDEX(REC_PRICE_FCST!$B$4:$AF$22,MATCH(REC_SALES_FCST!$C101,REC_PRICE_FCST!$B$4:$B$22,0),MATCH(REC_SALES_FCST!JM$4,REC_PRICE_FCST!$B$4:$AF$4,0))</f>
        <v>51.072991837197137</v>
      </c>
      <c r="JN101" s="45">
        <f>+INDEX(REC_PRICE_FCST!$B$4:$AF$22,MATCH(REC_SALES_FCST!$C101,REC_PRICE_FCST!$B$4:$B$22,0),MATCH(REC_SALES_FCST!JN$4,REC_PRICE_FCST!$B$4:$AF$4,0))</f>
        <v>51.072991837197137</v>
      </c>
      <c r="JO101" s="45">
        <f>+INDEX(REC_PRICE_FCST!$B$4:$AF$22,MATCH(REC_SALES_FCST!$C101,REC_PRICE_FCST!$B$4:$B$22,0),MATCH(REC_SALES_FCST!JO$4,REC_PRICE_FCST!$B$4:$AF$4,0))</f>
        <v>51.072991837197137</v>
      </c>
      <c r="JP101" s="45">
        <f>+INDEX(REC_PRICE_FCST!$B$4:$AF$22,MATCH(REC_SALES_FCST!$C101,REC_PRICE_FCST!$B$4:$B$22,0),MATCH(REC_SALES_FCST!JP$4,REC_PRICE_FCST!$B$4:$AF$4,0))</f>
        <v>51.072991837197137</v>
      </c>
      <c r="JQ101" s="45">
        <f>+INDEX(REC_PRICE_FCST!$B$4:$AF$22,MATCH(REC_SALES_FCST!$C101,REC_PRICE_FCST!$B$4:$B$22,0),MATCH(REC_SALES_FCST!JQ$4,REC_PRICE_FCST!$B$4:$AF$4,0))</f>
        <v>51.072991837197137</v>
      </c>
      <c r="JR101" s="45">
        <f>+INDEX(REC_PRICE_FCST!$B$4:$AF$22,MATCH(REC_SALES_FCST!$C101,REC_PRICE_FCST!$B$4:$B$22,0),MATCH(REC_SALES_FCST!JR$4,REC_PRICE_FCST!$B$4:$AF$4,0))</f>
        <v>51.072991837197137</v>
      </c>
      <c r="JS101" s="45">
        <f>+INDEX(REC_PRICE_FCST!$B$4:$AF$22,MATCH(REC_SALES_FCST!$C101,REC_PRICE_FCST!$B$4:$B$22,0),MATCH(REC_SALES_FCST!JS$4,REC_PRICE_FCST!$B$4:$AF$4,0))</f>
        <v>51.072991837197137</v>
      </c>
      <c r="JT101" s="45">
        <f>+INDEX(REC_PRICE_FCST!$B$4:$AF$22,MATCH(REC_SALES_FCST!$C101,REC_PRICE_FCST!$B$4:$B$22,0),MATCH(REC_SALES_FCST!JT$4,REC_PRICE_FCST!$B$4:$AF$4,0))</f>
        <v>52.605181592313052</v>
      </c>
      <c r="JU101" s="45">
        <f>+INDEX(REC_PRICE_FCST!$B$4:$AF$22,MATCH(REC_SALES_FCST!$C101,REC_PRICE_FCST!$B$4:$B$22,0),MATCH(REC_SALES_FCST!JU$4,REC_PRICE_FCST!$B$4:$AF$4,0))</f>
        <v>52.605181592313052</v>
      </c>
      <c r="JV101" s="45">
        <f>+INDEX(REC_PRICE_FCST!$B$4:$AF$22,MATCH(REC_SALES_FCST!$C101,REC_PRICE_FCST!$B$4:$B$22,0),MATCH(REC_SALES_FCST!JV$4,REC_PRICE_FCST!$B$4:$AF$4,0))</f>
        <v>52.605181592313052</v>
      </c>
      <c r="JW101" s="45">
        <f>+INDEX(REC_PRICE_FCST!$B$4:$AF$22,MATCH(REC_SALES_FCST!$C101,REC_PRICE_FCST!$B$4:$B$22,0),MATCH(REC_SALES_FCST!JW$4,REC_PRICE_FCST!$B$4:$AF$4,0))</f>
        <v>52.605181592313052</v>
      </c>
      <c r="JX101" s="45">
        <f>+INDEX(REC_PRICE_FCST!$B$4:$AF$22,MATCH(REC_SALES_FCST!$C101,REC_PRICE_FCST!$B$4:$B$22,0),MATCH(REC_SALES_FCST!JX$4,REC_PRICE_FCST!$B$4:$AF$4,0))</f>
        <v>52.605181592313052</v>
      </c>
      <c r="JY101" s="45">
        <f>+INDEX(REC_PRICE_FCST!$B$4:$AF$22,MATCH(REC_SALES_FCST!$C101,REC_PRICE_FCST!$B$4:$B$22,0),MATCH(REC_SALES_FCST!JY$4,REC_PRICE_FCST!$B$4:$AF$4,0))</f>
        <v>52.605181592313052</v>
      </c>
      <c r="JZ101" s="45">
        <f>+INDEX(REC_PRICE_FCST!$B$4:$AF$22,MATCH(REC_SALES_FCST!$C101,REC_PRICE_FCST!$B$4:$B$22,0),MATCH(REC_SALES_FCST!JZ$4,REC_PRICE_FCST!$B$4:$AF$4,0))</f>
        <v>52.605181592313052</v>
      </c>
      <c r="KA101" s="45">
        <f>+INDEX(REC_PRICE_FCST!$B$4:$AF$22,MATCH(REC_SALES_FCST!$C101,REC_PRICE_FCST!$B$4:$B$22,0),MATCH(REC_SALES_FCST!KA$4,REC_PRICE_FCST!$B$4:$AF$4,0))</f>
        <v>52.605181592313052</v>
      </c>
      <c r="KB101" s="45">
        <f>+INDEX(REC_PRICE_FCST!$B$4:$AF$22,MATCH(REC_SALES_FCST!$C101,REC_PRICE_FCST!$B$4:$B$22,0),MATCH(REC_SALES_FCST!KB$4,REC_PRICE_FCST!$B$4:$AF$4,0))</f>
        <v>52.605181592313052</v>
      </c>
      <c r="KC101" s="45">
        <f>+INDEX(REC_PRICE_FCST!$B$4:$AF$22,MATCH(REC_SALES_FCST!$C101,REC_PRICE_FCST!$B$4:$B$22,0),MATCH(REC_SALES_FCST!KC$4,REC_PRICE_FCST!$B$4:$AF$4,0))</f>
        <v>52.605181592313052</v>
      </c>
      <c r="KD101" s="45">
        <f>+INDEX(REC_PRICE_FCST!$B$4:$AF$22,MATCH(REC_SALES_FCST!$C101,REC_PRICE_FCST!$B$4:$B$22,0),MATCH(REC_SALES_FCST!KD$4,REC_PRICE_FCST!$B$4:$AF$4,0))</f>
        <v>52.605181592313052</v>
      </c>
      <c r="KE101" s="45">
        <f>+INDEX(REC_PRICE_FCST!$B$4:$AF$22,MATCH(REC_SALES_FCST!$C101,REC_PRICE_FCST!$B$4:$B$22,0),MATCH(REC_SALES_FCST!KE$4,REC_PRICE_FCST!$B$4:$AF$4,0))</f>
        <v>52.605181592313052</v>
      </c>
      <c r="KF101" s="45">
        <f>+INDEX(REC_PRICE_FCST!$B$4:$AF$22,MATCH(REC_SALES_FCST!$C101,REC_PRICE_FCST!$B$4:$B$22,0),MATCH(REC_SALES_FCST!KF$4,REC_PRICE_FCST!$B$4:$AF$4,0))</f>
        <v>54.183337040082442</v>
      </c>
      <c r="KG101" s="45">
        <f>+INDEX(REC_PRICE_FCST!$B$4:$AF$22,MATCH(REC_SALES_FCST!$C101,REC_PRICE_FCST!$B$4:$B$22,0),MATCH(REC_SALES_FCST!KG$4,REC_PRICE_FCST!$B$4:$AF$4,0))</f>
        <v>54.183337040082442</v>
      </c>
      <c r="KH101" s="45">
        <f>+INDEX(REC_PRICE_FCST!$B$4:$AF$22,MATCH(REC_SALES_FCST!$C101,REC_PRICE_FCST!$B$4:$B$22,0),MATCH(REC_SALES_FCST!KH$4,REC_PRICE_FCST!$B$4:$AF$4,0))</f>
        <v>54.183337040082442</v>
      </c>
      <c r="KI101" s="45">
        <f>+INDEX(REC_PRICE_FCST!$B$4:$AF$22,MATCH(REC_SALES_FCST!$C101,REC_PRICE_FCST!$B$4:$B$22,0),MATCH(REC_SALES_FCST!KI$4,REC_PRICE_FCST!$B$4:$AF$4,0))</f>
        <v>54.183337040082442</v>
      </c>
      <c r="KJ101" s="45">
        <f>+INDEX(REC_PRICE_FCST!$B$4:$AF$22,MATCH(REC_SALES_FCST!$C101,REC_PRICE_FCST!$B$4:$B$22,0),MATCH(REC_SALES_FCST!KJ$4,REC_PRICE_FCST!$B$4:$AF$4,0))</f>
        <v>54.183337040082442</v>
      </c>
      <c r="KK101" s="45">
        <f>+INDEX(REC_PRICE_FCST!$B$4:$AF$22,MATCH(REC_SALES_FCST!$C101,REC_PRICE_FCST!$B$4:$B$22,0),MATCH(REC_SALES_FCST!KK$4,REC_PRICE_FCST!$B$4:$AF$4,0))</f>
        <v>54.183337040082442</v>
      </c>
      <c r="KL101" s="45">
        <f>+INDEX(REC_PRICE_FCST!$B$4:$AF$22,MATCH(REC_SALES_FCST!$C101,REC_PRICE_FCST!$B$4:$B$22,0),MATCH(REC_SALES_FCST!KL$4,REC_PRICE_FCST!$B$4:$AF$4,0))</f>
        <v>54.183337040082442</v>
      </c>
      <c r="KM101" s="45">
        <f>+INDEX(REC_PRICE_FCST!$B$4:$AF$22,MATCH(REC_SALES_FCST!$C101,REC_PRICE_FCST!$B$4:$B$22,0),MATCH(REC_SALES_FCST!KM$4,REC_PRICE_FCST!$B$4:$AF$4,0))</f>
        <v>54.183337040082442</v>
      </c>
      <c r="KN101" s="45">
        <f>+INDEX(REC_PRICE_FCST!$B$4:$AF$22,MATCH(REC_SALES_FCST!$C101,REC_PRICE_FCST!$B$4:$B$22,0),MATCH(REC_SALES_FCST!KN$4,REC_PRICE_FCST!$B$4:$AF$4,0))</f>
        <v>54.183337040082442</v>
      </c>
      <c r="KO101" s="45">
        <f>+INDEX(REC_PRICE_FCST!$B$4:$AF$22,MATCH(REC_SALES_FCST!$C101,REC_PRICE_FCST!$B$4:$B$22,0),MATCH(REC_SALES_FCST!KO$4,REC_PRICE_FCST!$B$4:$AF$4,0))</f>
        <v>54.183337040082442</v>
      </c>
      <c r="KP101" s="45">
        <f>+INDEX(REC_PRICE_FCST!$B$4:$AF$22,MATCH(REC_SALES_FCST!$C101,REC_PRICE_FCST!$B$4:$B$22,0),MATCH(REC_SALES_FCST!KP$4,REC_PRICE_FCST!$B$4:$AF$4,0))</f>
        <v>54.183337040082442</v>
      </c>
      <c r="KQ101" s="45">
        <f>+INDEX(REC_PRICE_FCST!$B$4:$AF$22,MATCH(REC_SALES_FCST!$C101,REC_PRICE_FCST!$B$4:$B$22,0),MATCH(REC_SALES_FCST!KQ$4,REC_PRICE_FCST!$B$4:$AF$4,0))</f>
        <v>54.183337040082442</v>
      </c>
      <c r="KR101" s="45">
        <f>+INDEX(REC_PRICE_FCST!$B$4:$AF$22,MATCH(REC_SALES_FCST!$C101,REC_PRICE_FCST!$B$4:$B$22,0),MATCH(REC_SALES_FCST!KR$4,REC_PRICE_FCST!$B$4:$AF$4,0))</f>
        <v>55.808837151284919</v>
      </c>
      <c r="KS101" s="45">
        <f>+INDEX(REC_PRICE_FCST!$B$4:$AF$22,MATCH(REC_SALES_FCST!$C101,REC_PRICE_FCST!$B$4:$B$22,0),MATCH(REC_SALES_FCST!KS$4,REC_PRICE_FCST!$B$4:$AF$4,0))</f>
        <v>55.808837151284919</v>
      </c>
      <c r="KT101" s="45">
        <f>+INDEX(REC_PRICE_FCST!$B$4:$AF$22,MATCH(REC_SALES_FCST!$C101,REC_PRICE_FCST!$B$4:$B$22,0),MATCH(REC_SALES_FCST!KT$4,REC_PRICE_FCST!$B$4:$AF$4,0))</f>
        <v>55.808837151284919</v>
      </c>
      <c r="KU101" s="45">
        <f>+INDEX(REC_PRICE_FCST!$B$4:$AF$22,MATCH(REC_SALES_FCST!$C101,REC_PRICE_FCST!$B$4:$B$22,0),MATCH(REC_SALES_FCST!KU$4,REC_PRICE_FCST!$B$4:$AF$4,0))</f>
        <v>55.808837151284919</v>
      </c>
      <c r="KV101" s="45">
        <f>+INDEX(REC_PRICE_FCST!$B$4:$AF$22,MATCH(REC_SALES_FCST!$C101,REC_PRICE_FCST!$B$4:$B$22,0),MATCH(REC_SALES_FCST!KV$4,REC_PRICE_FCST!$B$4:$AF$4,0))</f>
        <v>55.808837151284919</v>
      </c>
      <c r="KW101" s="45">
        <f>+INDEX(REC_PRICE_FCST!$B$4:$AF$22,MATCH(REC_SALES_FCST!$C101,REC_PRICE_FCST!$B$4:$B$22,0),MATCH(REC_SALES_FCST!KW$4,REC_PRICE_FCST!$B$4:$AF$4,0))</f>
        <v>55.808837151284919</v>
      </c>
      <c r="KX101" s="45">
        <f>+INDEX(REC_PRICE_FCST!$B$4:$AF$22,MATCH(REC_SALES_FCST!$C101,REC_PRICE_FCST!$B$4:$B$22,0),MATCH(REC_SALES_FCST!KX$4,REC_PRICE_FCST!$B$4:$AF$4,0))</f>
        <v>55.808837151284919</v>
      </c>
      <c r="KY101" s="45">
        <f>+INDEX(REC_PRICE_FCST!$B$4:$AF$22,MATCH(REC_SALES_FCST!$C101,REC_PRICE_FCST!$B$4:$B$22,0),MATCH(REC_SALES_FCST!KY$4,REC_PRICE_FCST!$B$4:$AF$4,0))</f>
        <v>55.808837151284919</v>
      </c>
      <c r="KZ101" s="45">
        <f>+INDEX(REC_PRICE_FCST!$B$4:$AF$22,MATCH(REC_SALES_FCST!$C101,REC_PRICE_FCST!$B$4:$B$22,0),MATCH(REC_SALES_FCST!KZ$4,REC_PRICE_FCST!$B$4:$AF$4,0))</f>
        <v>55.808837151284919</v>
      </c>
      <c r="LA101" s="45">
        <f>+INDEX(REC_PRICE_FCST!$B$4:$AF$22,MATCH(REC_SALES_FCST!$C101,REC_PRICE_FCST!$B$4:$B$22,0),MATCH(REC_SALES_FCST!LA$4,REC_PRICE_FCST!$B$4:$AF$4,0))</f>
        <v>55.808837151284919</v>
      </c>
      <c r="LB101" s="45">
        <f>+INDEX(REC_PRICE_FCST!$B$4:$AF$22,MATCH(REC_SALES_FCST!$C101,REC_PRICE_FCST!$B$4:$B$22,0),MATCH(REC_SALES_FCST!LB$4,REC_PRICE_FCST!$B$4:$AF$4,0))</f>
        <v>55.808837151284919</v>
      </c>
      <c r="LC101" s="45">
        <f>+INDEX(REC_PRICE_FCST!$B$4:$AF$22,MATCH(REC_SALES_FCST!$C101,REC_PRICE_FCST!$B$4:$B$22,0),MATCH(REC_SALES_FCST!LC$4,REC_PRICE_FCST!$B$4:$AF$4,0))</f>
        <v>55.808837151284919</v>
      </c>
      <c r="LD101" s="45">
        <f>+INDEX(REC_PRICE_FCST!$B$4:$AF$22,MATCH(REC_SALES_FCST!$C101,REC_PRICE_FCST!$B$4:$B$22,0),MATCH(REC_SALES_FCST!LD$4,REC_PRICE_FCST!$B$4:$AF$4,0))</f>
        <v>57.483102265823469</v>
      </c>
      <c r="LE101" s="45">
        <f>+INDEX(REC_PRICE_FCST!$B$4:$AF$22,MATCH(REC_SALES_FCST!$C101,REC_PRICE_FCST!$B$4:$B$22,0),MATCH(REC_SALES_FCST!LE$4,REC_PRICE_FCST!$B$4:$AF$4,0))</f>
        <v>57.483102265823469</v>
      </c>
      <c r="LF101" s="45">
        <f>+INDEX(REC_PRICE_FCST!$B$4:$AF$22,MATCH(REC_SALES_FCST!$C101,REC_PRICE_FCST!$B$4:$B$22,0),MATCH(REC_SALES_FCST!LF$4,REC_PRICE_FCST!$B$4:$AF$4,0))</f>
        <v>57.483102265823469</v>
      </c>
      <c r="LG101" s="45">
        <f>+INDEX(REC_PRICE_FCST!$B$4:$AF$22,MATCH(REC_SALES_FCST!$C101,REC_PRICE_FCST!$B$4:$B$22,0),MATCH(REC_SALES_FCST!LG$4,REC_PRICE_FCST!$B$4:$AF$4,0))</f>
        <v>57.483102265823469</v>
      </c>
      <c r="LH101" s="45">
        <f>+INDEX(REC_PRICE_FCST!$B$4:$AF$22,MATCH(REC_SALES_FCST!$C101,REC_PRICE_FCST!$B$4:$B$22,0),MATCH(REC_SALES_FCST!LH$4,REC_PRICE_FCST!$B$4:$AF$4,0))</f>
        <v>57.483102265823469</v>
      </c>
      <c r="LI101" s="45">
        <f>+INDEX(REC_PRICE_FCST!$B$4:$AF$22,MATCH(REC_SALES_FCST!$C101,REC_PRICE_FCST!$B$4:$B$22,0),MATCH(REC_SALES_FCST!LI$4,REC_PRICE_FCST!$B$4:$AF$4,0))</f>
        <v>57.483102265823469</v>
      </c>
      <c r="LJ101" s="45">
        <f>+INDEX(REC_PRICE_FCST!$B$4:$AF$22,MATCH(REC_SALES_FCST!$C101,REC_PRICE_FCST!$B$4:$B$22,0),MATCH(REC_SALES_FCST!LJ$4,REC_PRICE_FCST!$B$4:$AF$4,0))</f>
        <v>57.483102265823469</v>
      </c>
      <c r="LK101" s="45">
        <f>+INDEX(REC_PRICE_FCST!$B$4:$AF$22,MATCH(REC_SALES_FCST!$C101,REC_PRICE_FCST!$B$4:$B$22,0),MATCH(REC_SALES_FCST!LK$4,REC_PRICE_FCST!$B$4:$AF$4,0))</f>
        <v>57.483102265823469</v>
      </c>
      <c r="LL101" s="45">
        <f>+INDEX(REC_PRICE_FCST!$B$4:$AF$22,MATCH(REC_SALES_FCST!$C101,REC_PRICE_FCST!$B$4:$B$22,0),MATCH(REC_SALES_FCST!LL$4,REC_PRICE_FCST!$B$4:$AF$4,0))</f>
        <v>57.483102265823469</v>
      </c>
      <c r="LM101" s="45">
        <f>+INDEX(REC_PRICE_FCST!$B$4:$AF$22,MATCH(REC_SALES_FCST!$C101,REC_PRICE_FCST!$B$4:$B$22,0),MATCH(REC_SALES_FCST!LM$4,REC_PRICE_FCST!$B$4:$AF$4,0))</f>
        <v>57.483102265823469</v>
      </c>
      <c r="LN101" s="45">
        <f>+INDEX(REC_PRICE_FCST!$B$4:$AF$22,MATCH(REC_SALES_FCST!$C101,REC_PRICE_FCST!$B$4:$B$22,0),MATCH(REC_SALES_FCST!LN$4,REC_PRICE_FCST!$B$4:$AF$4,0))</f>
        <v>57.483102265823469</v>
      </c>
      <c r="LO101" s="45">
        <f>+INDEX(REC_PRICE_FCST!$B$4:$AF$22,MATCH(REC_SALES_FCST!$C101,REC_PRICE_FCST!$B$4:$B$22,0),MATCH(REC_SALES_FCST!LO$4,REC_PRICE_FCST!$B$4:$AF$4,0))</f>
        <v>57.483102265823469</v>
      </c>
      <c r="LP101" s="45">
        <f>+INDEX(REC_PRICE_FCST!$B$4:$AF$22,MATCH(REC_SALES_FCST!$C101,REC_PRICE_FCST!$B$4:$B$22,0),MATCH(REC_SALES_FCST!LP$4,REC_PRICE_FCST!$B$4:$AF$4,0))</f>
        <v>59.207595333798174</v>
      </c>
      <c r="LQ101" s="45">
        <f>+INDEX(REC_PRICE_FCST!$B$4:$AF$22,MATCH(REC_SALES_FCST!$C101,REC_PRICE_FCST!$B$4:$B$22,0),MATCH(REC_SALES_FCST!LQ$4,REC_PRICE_FCST!$B$4:$AF$4,0))</f>
        <v>59.207595333798174</v>
      </c>
      <c r="LR101" s="45">
        <f>+INDEX(REC_PRICE_FCST!$B$4:$AF$22,MATCH(REC_SALES_FCST!$C101,REC_PRICE_FCST!$B$4:$B$22,0),MATCH(REC_SALES_FCST!LR$4,REC_PRICE_FCST!$B$4:$AF$4,0))</f>
        <v>59.207595333798174</v>
      </c>
      <c r="LS101" s="45">
        <f>+INDEX(REC_PRICE_FCST!$B$4:$AF$22,MATCH(REC_SALES_FCST!$C101,REC_PRICE_FCST!$B$4:$B$22,0),MATCH(REC_SALES_FCST!LS$4,REC_PRICE_FCST!$B$4:$AF$4,0))</f>
        <v>59.207595333798174</v>
      </c>
      <c r="LT101" s="45">
        <f>+INDEX(REC_PRICE_FCST!$B$4:$AF$22,MATCH(REC_SALES_FCST!$C101,REC_PRICE_FCST!$B$4:$B$22,0),MATCH(REC_SALES_FCST!LT$4,REC_PRICE_FCST!$B$4:$AF$4,0))</f>
        <v>59.207595333798174</v>
      </c>
      <c r="LU101" s="45">
        <f>+INDEX(REC_PRICE_FCST!$B$4:$AF$22,MATCH(REC_SALES_FCST!$C101,REC_PRICE_FCST!$B$4:$B$22,0),MATCH(REC_SALES_FCST!LU$4,REC_PRICE_FCST!$B$4:$AF$4,0))</f>
        <v>59.207595333798174</v>
      </c>
      <c r="LV101" s="45">
        <f>+INDEX(REC_PRICE_FCST!$B$4:$AF$22,MATCH(REC_SALES_FCST!$C101,REC_PRICE_FCST!$B$4:$B$22,0),MATCH(REC_SALES_FCST!LV$4,REC_PRICE_FCST!$B$4:$AF$4,0))</f>
        <v>59.207595333798174</v>
      </c>
      <c r="LW101" s="45">
        <f>+INDEX(REC_PRICE_FCST!$B$4:$AF$22,MATCH(REC_SALES_FCST!$C101,REC_PRICE_FCST!$B$4:$B$22,0),MATCH(REC_SALES_FCST!LW$4,REC_PRICE_FCST!$B$4:$AF$4,0))</f>
        <v>59.207595333798174</v>
      </c>
      <c r="LX101" s="45">
        <f>+INDEX(REC_PRICE_FCST!$B$4:$AF$22,MATCH(REC_SALES_FCST!$C101,REC_PRICE_FCST!$B$4:$B$22,0),MATCH(REC_SALES_FCST!LX$4,REC_PRICE_FCST!$B$4:$AF$4,0))</f>
        <v>59.207595333798174</v>
      </c>
      <c r="LY101" s="45">
        <f>+INDEX(REC_PRICE_FCST!$B$4:$AF$22,MATCH(REC_SALES_FCST!$C101,REC_PRICE_FCST!$B$4:$B$22,0),MATCH(REC_SALES_FCST!LY$4,REC_PRICE_FCST!$B$4:$AF$4,0))</f>
        <v>59.207595333798174</v>
      </c>
      <c r="LZ101" s="45">
        <f>+INDEX(REC_PRICE_FCST!$B$4:$AF$22,MATCH(REC_SALES_FCST!$C101,REC_PRICE_FCST!$B$4:$B$22,0),MATCH(REC_SALES_FCST!LZ$4,REC_PRICE_FCST!$B$4:$AF$4,0))</f>
        <v>59.207595333798174</v>
      </c>
      <c r="MA101" s="45">
        <f>+INDEX(REC_PRICE_FCST!$B$4:$AF$22,MATCH(REC_SALES_FCST!$C101,REC_PRICE_FCST!$B$4:$B$22,0),MATCH(REC_SALES_FCST!MA$4,REC_PRICE_FCST!$B$4:$AF$4,0))</f>
        <v>59.207595333798174</v>
      </c>
      <c r="MB101" s="45">
        <f>+INDEX(REC_PRICE_FCST!$B$4:$AF$22,MATCH(REC_SALES_FCST!$C101,REC_PRICE_FCST!$B$4:$B$22,0),MATCH(REC_SALES_FCST!MB$4,REC_PRICE_FCST!$B$4:$AF$4,0))</f>
        <v>60.983823193812121</v>
      </c>
      <c r="MC101" s="45">
        <f>+INDEX(REC_PRICE_FCST!$B$4:$AF$22,MATCH(REC_SALES_FCST!$C101,REC_PRICE_FCST!$B$4:$B$22,0),MATCH(REC_SALES_FCST!MC$4,REC_PRICE_FCST!$B$4:$AF$4,0))</f>
        <v>60.983823193812121</v>
      </c>
      <c r="MD101" s="45">
        <f>+INDEX(REC_PRICE_FCST!$B$4:$AF$22,MATCH(REC_SALES_FCST!$C101,REC_PRICE_FCST!$B$4:$B$22,0),MATCH(REC_SALES_FCST!MD$4,REC_PRICE_FCST!$B$4:$AF$4,0))</f>
        <v>60.983823193812121</v>
      </c>
      <c r="ME101" s="45">
        <f>+INDEX(REC_PRICE_FCST!$B$4:$AF$22,MATCH(REC_SALES_FCST!$C101,REC_PRICE_FCST!$B$4:$B$22,0),MATCH(REC_SALES_FCST!ME$4,REC_PRICE_FCST!$B$4:$AF$4,0))</f>
        <v>60.983823193812121</v>
      </c>
      <c r="MF101" s="45">
        <f>+INDEX(REC_PRICE_FCST!$B$4:$AF$22,MATCH(REC_SALES_FCST!$C101,REC_PRICE_FCST!$B$4:$B$22,0),MATCH(REC_SALES_FCST!MF$4,REC_PRICE_FCST!$B$4:$AF$4,0))</f>
        <v>60.983823193812121</v>
      </c>
      <c r="MG101" s="45">
        <f>+INDEX(REC_PRICE_FCST!$B$4:$AF$22,MATCH(REC_SALES_FCST!$C101,REC_PRICE_FCST!$B$4:$B$22,0),MATCH(REC_SALES_FCST!MG$4,REC_PRICE_FCST!$B$4:$AF$4,0))</f>
        <v>60.983823193812121</v>
      </c>
      <c r="MH101" s="45">
        <f>+INDEX(REC_PRICE_FCST!$B$4:$AF$22,MATCH(REC_SALES_FCST!$C101,REC_PRICE_FCST!$B$4:$B$22,0),MATCH(REC_SALES_FCST!MH$4,REC_PRICE_FCST!$B$4:$AF$4,0))</f>
        <v>60.983823193812121</v>
      </c>
      <c r="MI101" s="45">
        <f>+INDEX(REC_PRICE_FCST!$B$4:$AF$22,MATCH(REC_SALES_FCST!$C101,REC_PRICE_FCST!$B$4:$B$22,0),MATCH(REC_SALES_FCST!MI$4,REC_PRICE_FCST!$B$4:$AF$4,0))</f>
        <v>60.983823193812121</v>
      </c>
      <c r="MJ101" s="45">
        <f>+INDEX(REC_PRICE_FCST!$B$4:$AF$22,MATCH(REC_SALES_FCST!$C101,REC_PRICE_FCST!$B$4:$B$22,0),MATCH(REC_SALES_FCST!MJ$4,REC_PRICE_FCST!$B$4:$AF$4,0))</f>
        <v>60.983823193812121</v>
      </c>
      <c r="MK101" s="45">
        <f>+INDEX(REC_PRICE_FCST!$B$4:$AF$22,MATCH(REC_SALES_FCST!$C101,REC_PRICE_FCST!$B$4:$B$22,0),MATCH(REC_SALES_FCST!MK$4,REC_PRICE_FCST!$B$4:$AF$4,0))</f>
        <v>60.983823193812121</v>
      </c>
      <c r="ML101" s="45">
        <f>+INDEX(REC_PRICE_FCST!$B$4:$AF$22,MATCH(REC_SALES_FCST!$C101,REC_PRICE_FCST!$B$4:$B$22,0),MATCH(REC_SALES_FCST!ML$4,REC_PRICE_FCST!$B$4:$AF$4,0))</f>
        <v>60.983823193812121</v>
      </c>
      <c r="MM101" s="45">
        <f>+INDEX(REC_PRICE_FCST!$B$4:$AF$22,MATCH(REC_SALES_FCST!$C101,REC_PRICE_FCST!$B$4:$B$22,0),MATCH(REC_SALES_FCST!MM$4,REC_PRICE_FCST!$B$4:$AF$4,0))</f>
        <v>60.983823193812121</v>
      </c>
      <c r="MN101" s="45">
        <f>+INDEX(REC_PRICE_FCST!$B$4:$AF$22,MATCH(REC_SALES_FCST!$C101,REC_PRICE_FCST!$B$4:$B$22,0),MATCH(REC_SALES_FCST!MN$4,REC_PRICE_FCST!$B$4:$AF$4,0))</f>
        <v>62.813337889626489</v>
      </c>
      <c r="MO101" s="45">
        <f>+INDEX(REC_PRICE_FCST!$B$4:$AF$22,MATCH(REC_SALES_FCST!$C101,REC_PRICE_FCST!$B$4:$B$22,0),MATCH(REC_SALES_FCST!MO$4,REC_PRICE_FCST!$B$4:$AF$4,0))</f>
        <v>62.813337889626489</v>
      </c>
      <c r="MP101" s="45">
        <f>+INDEX(REC_PRICE_FCST!$B$4:$AF$22,MATCH(REC_SALES_FCST!$C101,REC_PRICE_FCST!$B$4:$B$22,0),MATCH(REC_SALES_FCST!MP$4,REC_PRICE_FCST!$B$4:$AF$4,0))</f>
        <v>62.813337889626489</v>
      </c>
      <c r="MQ101" s="45">
        <f>+INDEX(REC_PRICE_FCST!$B$4:$AF$22,MATCH(REC_SALES_FCST!$C101,REC_PRICE_FCST!$B$4:$B$22,0),MATCH(REC_SALES_FCST!MQ$4,REC_PRICE_FCST!$B$4:$AF$4,0))</f>
        <v>62.813337889626489</v>
      </c>
      <c r="MR101" s="45">
        <f>+INDEX(REC_PRICE_FCST!$B$4:$AF$22,MATCH(REC_SALES_FCST!$C101,REC_PRICE_FCST!$B$4:$B$22,0),MATCH(REC_SALES_FCST!MR$4,REC_PRICE_FCST!$B$4:$AF$4,0))</f>
        <v>62.813337889626489</v>
      </c>
      <c r="MS101" s="45">
        <f>+INDEX(REC_PRICE_FCST!$B$4:$AF$22,MATCH(REC_SALES_FCST!$C101,REC_PRICE_FCST!$B$4:$B$22,0),MATCH(REC_SALES_FCST!MS$4,REC_PRICE_FCST!$B$4:$AF$4,0))</f>
        <v>62.813337889626489</v>
      </c>
      <c r="MT101" s="45">
        <f>+INDEX(REC_PRICE_FCST!$B$4:$AF$22,MATCH(REC_SALES_FCST!$C101,REC_PRICE_FCST!$B$4:$B$22,0),MATCH(REC_SALES_FCST!MT$4,REC_PRICE_FCST!$B$4:$AF$4,0))</f>
        <v>62.813337889626489</v>
      </c>
      <c r="MU101" s="45">
        <f>+INDEX(REC_PRICE_FCST!$B$4:$AF$22,MATCH(REC_SALES_FCST!$C101,REC_PRICE_FCST!$B$4:$B$22,0),MATCH(REC_SALES_FCST!MU$4,REC_PRICE_FCST!$B$4:$AF$4,0))</f>
        <v>62.813337889626489</v>
      </c>
      <c r="MV101" s="45">
        <f>+INDEX(REC_PRICE_FCST!$B$4:$AF$22,MATCH(REC_SALES_FCST!$C101,REC_PRICE_FCST!$B$4:$B$22,0),MATCH(REC_SALES_FCST!MV$4,REC_PRICE_FCST!$B$4:$AF$4,0))</f>
        <v>62.813337889626489</v>
      </c>
      <c r="MW101" s="45">
        <f>+INDEX(REC_PRICE_FCST!$B$4:$AF$22,MATCH(REC_SALES_FCST!$C101,REC_PRICE_FCST!$B$4:$B$22,0),MATCH(REC_SALES_FCST!MW$4,REC_PRICE_FCST!$B$4:$AF$4,0))</f>
        <v>62.813337889626489</v>
      </c>
      <c r="MX101" s="45">
        <f>+INDEX(REC_PRICE_FCST!$B$4:$AF$22,MATCH(REC_SALES_FCST!$C101,REC_PRICE_FCST!$B$4:$B$22,0),MATCH(REC_SALES_FCST!MX$4,REC_PRICE_FCST!$B$4:$AF$4,0))</f>
        <v>62.813337889626489</v>
      </c>
      <c r="MY101" s="45">
        <f>+INDEX(REC_PRICE_FCST!$B$4:$AF$22,MATCH(REC_SALES_FCST!$C101,REC_PRICE_FCST!$B$4:$B$22,0),MATCH(REC_SALES_FCST!MY$4,REC_PRICE_FCST!$B$4:$AF$4,0))</f>
        <v>62.813337889626489</v>
      </c>
    </row>
    <row r="102" spans="1:363" x14ac:dyDescent="0.25">
      <c r="A102" s="1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c r="DG102" s="8"/>
      <c r="DH102" s="8"/>
      <c r="DI102" s="8"/>
      <c r="DJ102" s="8"/>
      <c r="DK102" s="8"/>
      <c r="DL102" s="8"/>
      <c r="DM102" s="8"/>
      <c r="DN102" s="8"/>
      <c r="DO102" s="8"/>
      <c r="DP102" s="8"/>
      <c r="DQ102" s="8"/>
      <c r="DR102" s="8"/>
      <c r="DS102" s="8"/>
      <c r="DT102" s="8"/>
      <c r="DU102" s="8"/>
      <c r="DV102" s="8"/>
      <c r="DW102" s="8"/>
      <c r="DX102" s="8"/>
      <c r="DY102" s="8"/>
      <c r="DZ102" s="8"/>
      <c r="EA102" s="8"/>
      <c r="EB102" s="8"/>
      <c r="EC102" s="8"/>
      <c r="ED102" s="8"/>
      <c r="EE102" s="8"/>
      <c r="EF102" s="8"/>
      <c r="EG102" s="8"/>
      <c r="EH102" s="8"/>
      <c r="EI102" s="8"/>
      <c r="EJ102" s="8"/>
      <c r="EK102" s="8"/>
      <c r="EL102" s="8"/>
      <c r="EM102" s="8"/>
      <c r="EN102" s="8"/>
      <c r="EO102" s="8"/>
      <c r="EP102" s="8"/>
      <c r="EQ102" s="8"/>
      <c r="ER102" s="8"/>
      <c r="ES102" s="8"/>
      <c r="ET102" s="8"/>
      <c r="EU102" s="8"/>
      <c r="EV102" s="8"/>
      <c r="EW102" s="8"/>
      <c r="EX102" s="8"/>
      <c r="EY102" s="8"/>
      <c r="EZ102" s="8"/>
      <c r="FA102" s="8"/>
      <c r="FB102" s="8"/>
      <c r="FC102" s="8"/>
      <c r="FD102" s="8"/>
      <c r="FE102" s="8"/>
      <c r="FF102" s="8"/>
      <c r="FG102" s="8"/>
      <c r="FH102" s="8"/>
      <c r="FI102" s="8"/>
      <c r="FJ102" s="8"/>
      <c r="FK102" s="8"/>
      <c r="FL102" s="8"/>
      <c r="FM102" s="8"/>
      <c r="FN102" s="8"/>
      <c r="FO102" s="8"/>
      <c r="FP102" s="8"/>
      <c r="FQ102" s="8"/>
      <c r="FR102" s="8"/>
      <c r="FS102" s="8"/>
      <c r="FT102" s="8"/>
      <c r="FU102" s="8"/>
      <c r="FV102" s="8"/>
      <c r="FW102" s="8"/>
      <c r="FX102" s="8"/>
      <c r="FY102" s="8"/>
      <c r="FZ102" s="8"/>
      <c r="GA102" s="8"/>
      <c r="GB102" s="8"/>
      <c r="GC102" s="8"/>
      <c r="GD102" s="8"/>
      <c r="GE102" s="8"/>
      <c r="GF102" s="8"/>
      <c r="GG102" s="8"/>
      <c r="GH102" s="8"/>
      <c r="GI102" s="8"/>
      <c r="GJ102" s="8"/>
      <c r="GK102" s="8"/>
      <c r="GL102" s="8"/>
      <c r="GM102" s="8"/>
      <c r="GN102" s="8"/>
      <c r="GO102" s="8"/>
      <c r="GP102" s="8"/>
      <c r="GQ102" s="8"/>
      <c r="GR102" s="8"/>
      <c r="GS102" s="8"/>
      <c r="GT102" s="8"/>
      <c r="GU102" s="8"/>
      <c r="GV102" s="8"/>
      <c r="GW102" s="8"/>
      <c r="GX102" s="8"/>
      <c r="GY102" s="8"/>
      <c r="GZ102" s="8"/>
      <c r="HA102" s="8"/>
      <c r="HB102" s="8"/>
      <c r="HC102" s="8"/>
      <c r="HD102" s="8"/>
      <c r="HE102" s="8"/>
      <c r="HF102" s="8"/>
      <c r="HG102" s="8"/>
      <c r="HH102" s="8"/>
      <c r="HI102" s="8"/>
      <c r="HJ102" s="8"/>
      <c r="HK102" s="8"/>
      <c r="HL102" s="8"/>
      <c r="HM102" s="8"/>
      <c r="HN102" s="8"/>
      <c r="HO102" s="8"/>
      <c r="HP102" s="8"/>
      <c r="HQ102" s="8"/>
      <c r="HR102" s="8"/>
      <c r="HS102" s="8"/>
      <c r="HT102" s="8"/>
      <c r="HU102" s="8"/>
      <c r="HV102" s="8"/>
      <c r="HW102" s="8"/>
      <c r="HX102" s="8"/>
      <c r="HY102" s="8"/>
      <c r="HZ102" s="8"/>
      <c r="IA102" s="8"/>
      <c r="IB102" s="8"/>
      <c r="IC102" s="8"/>
      <c r="ID102" s="8"/>
      <c r="IE102" s="8"/>
      <c r="IF102" s="8"/>
      <c r="IG102" s="8"/>
      <c r="IH102" s="8"/>
      <c r="II102" s="8"/>
      <c r="IJ102" s="8"/>
      <c r="IK102" s="8"/>
      <c r="IL102" s="8"/>
      <c r="IM102" s="8"/>
      <c r="IN102" s="8"/>
      <c r="IO102" s="8"/>
      <c r="IP102" s="8"/>
      <c r="IQ102" s="8"/>
      <c r="IR102" s="8"/>
      <c r="IS102" s="8"/>
      <c r="IT102" s="8"/>
      <c r="IU102" s="8"/>
      <c r="IV102" s="8"/>
      <c r="IW102" s="8"/>
      <c r="IX102" s="8"/>
      <c r="IY102" s="8"/>
      <c r="IZ102" s="8"/>
      <c r="JA102" s="8"/>
      <c r="JB102" s="8"/>
      <c r="JC102" s="8"/>
      <c r="JD102" s="8"/>
      <c r="JE102" s="8"/>
      <c r="JF102" s="8"/>
      <c r="JG102" s="8"/>
      <c r="JH102" s="8"/>
      <c r="JI102" s="8"/>
      <c r="JJ102" s="8"/>
      <c r="JK102" s="8"/>
      <c r="JL102" s="8"/>
      <c r="JM102" s="8"/>
      <c r="JN102" s="8"/>
      <c r="JO102" s="8"/>
      <c r="JP102" s="8"/>
      <c r="JQ102" s="8"/>
      <c r="JR102" s="8"/>
      <c r="JS102" s="8"/>
      <c r="JT102" s="8"/>
      <c r="JU102" s="8"/>
      <c r="JV102" s="8"/>
      <c r="JW102" s="8"/>
      <c r="JX102" s="8"/>
      <c r="JY102" s="8"/>
      <c r="JZ102" s="8"/>
      <c r="KA102" s="8"/>
      <c r="KB102" s="8"/>
      <c r="KC102" s="8"/>
      <c r="KD102" s="8"/>
      <c r="KE102" s="8"/>
      <c r="KF102" s="8"/>
      <c r="KG102" s="8"/>
      <c r="KH102" s="8"/>
      <c r="KI102" s="8"/>
      <c r="KJ102" s="8"/>
      <c r="KK102" s="8"/>
      <c r="KL102" s="8"/>
      <c r="KM102" s="8"/>
      <c r="KN102" s="8"/>
      <c r="KO102" s="8"/>
      <c r="KP102" s="8"/>
      <c r="KQ102" s="8"/>
      <c r="KR102" s="8"/>
      <c r="KS102" s="8"/>
      <c r="KT102" s="8"/>
      <c r="KU102" s="8"/>
      <c r="KV102" s="8"/>
      <c r="KW102" s="8"/>
      <c r="KX102" s="8"/>
      <c r="KY102" s="8"/>
      <c r="KZ102" s="8"/>
      <c r="LA102" s="8"/>
      <c r="LB102" s="8"/>
      <c r="LC102" s="8"/>
      <c r="LD102" s="8"/>
      <c r="LE102" s="8"/>
      <c r="LF102" s="8"/>
      <c r="LG102" s="8"/>
      <c r="LH102" s="8"/>
      <c r="LI102" s="8"/>
      <c r="LJ102" s="8"/>
      <c r="LK102" s="8"/>
      <c r="LL102" s="8"/>
      <c r="LM102" s="8"/>
      <c r="LN102" s="8"/>
      <c r="LO102" s="8"/>
      <c r="LP102" s="8"/>
      <c r="LQ102" s="8"/>
      <c r="LR102" s="8"/>
      <c r="LS102" s="8"/>
      <c r="LT102" s="8"/>
      <c r="LU102" s="8"/>
      <c r="LV102" s="8"/>
      <c r="LW102" s="8"/>
      <c r="LX102" s="8"/>
      <c r="LY102" s="8"/>
      <c r="LZ102" s="8"/>
      <c r="MA102" s="8"/>
      <c r="MB102" s="8"/>
      <c r="MC102" s="8"/>
      <c r="MD102" s="8"/>
      <c r="ME102" s="8"/>
      <c r="MF102" s="8"/>
      <c r="MG102" s="8"/>
      <c r="MH102" s="8"/>
      <c r="MI102" s="8"/>
      <c r="MJ102" s="8"/>
      <c r="MK102" s="8"/>
      <c r="ML102" s="8"/>
      <c r="MM102" s="8"/>
      <c r="MN102" s="8"/>
      <c r="MO102" s="8"/>
      <c r="MP102" s="8"/>
      <c r="MQ102" s="8"/>
      <c r="MR102" s="8"/>
      <c r="MS102" s="8"/>
      <c r="MT102" s="8"/>
      <c r="MU102" s="8"/>
      <c r="MV102" s="8"/>
      <c r="MW102" s="8"/>
      <c r="MX102" s="8"/>
      <c r="MY102" s="8"/>
    </row>
    <row r="103" spans="1:363" ht="15" customHeight="1" x14ac:dyDescent="0.25">
      <c r="A103" s="175" t="s">
        <v>220</v>
      </c>
      <c r="B103" s="73"/>
      <c r="C103" s="74" t="s">
        <v>208</v>
      </c>
      <c r="D103" s="72">
        <f>+D9</f>
        <v>44408</v>
      </c>
      <c r="E103" s="72">
        <f t="shared" ref="E103:BP103" si="486">+E9</f>
        <v>44439</v>
      </c>
      <c r="F103" s="72">
        <f t="shared" si="486"/>
        <v>44469</v>
      </c>
      <c r="G103" s="72">
        <f t="shared" si="486"/>
        <v>44500</v>
      </c>
      <c r="H103" s="72">
        <f t="shared" si="486"/>
        <v>44530</v>
      </c>
      <c r="I103" s="72">
        <f t="shared" si="486"/>
        <v>44561</v>
      </c>
      <c r="J103" s="72">
        <f t="shared" si="486"/>
        <v>44592</v>
      </c>
      <c r="K103" s="72">
        <f t="shared" si="486"/>
        <v>44620</v>
      </c>
      <c r="L103" s="72">
        <f t="shared" si="486"/>
        <v>44651</v>
      </c>
      <c r="M103" s="72">
        <f t="shared" si="486"/>
        <v>44681</v>
      </c>
      <c r="N103" s="72">
        <f t="shared" si="486"/>
        <v>44712</v>
      </c>
      <c r="O103" s="72">
        <f t="shared" si="486"/>
        <v>44742</v>
      </c>
      <c r="P103" s="72">
        <f t="shared" si="486"/>
        <v>44773</v>
      </c>
      <c r="Q103" s="72">
        <f t="shared" si="486"/>
        <v>44804</v>
      </c>
      <c r="R103" s="72">
        <f t="shared" si="486"/>
        <v>44834</v>
      </c>
      <c r="S103" s="72">
        <f t="shared" si="486"/>
        <v>44865</v>
      </c>
      <c r="T103" s="72">
        <f t="shared" si="486"/>
        <v>44895</v>
      </c>
      <c r="U103" s="72">
        <f t="shared" si="486"/>
        <v>44926</v>
      </c>
      <c r="V103" s="72">
        <f t="shared" si="486"/>
        <v>44957</v>
      </c>
      <c r="W103" s="72">
        <f t="shared" si="486"/>
        <v>44985</v>
      </c>
      <c r="X103" s="72">
        <f t="shared" si="486"/>
        <v>45016</v>
      </c>
      <c r="Y103" s="72">
        <f t="shared" si="486"/>
        <v>45046</v>
      </c>
      <c r="Z103" s="72">
        <f t="shared" si="486"/>
        <v>45077</v>
      </c>
      <c r="AA103" s="72">
        <f t="shared" si="486"/>
        <v>45107</v>
      </c>
      <c r="AB103" s="72">
        <f t="shared" si="486"/>
        <v>45138</v>
      </c>
      <c r="AC103" s="72">
        <f t="shared" si="486"/>
        <v>45169</v>
      </c>
      <c r="AD103" s="72">
        <f t="shared" si="486"/>
        <v>45199</v>
      </c>
      <c r="AE103" s="72">
        <f t="shared" si="486"/>
        <v>45230</v>
      </c>
      <c r="AF103" s="72">
        <f t="shared" si="486"/>
        <v>45260</v>
      </c>
      <c r="AG103" s="72">
        <f t="shared" si="486"/>
        <v>45291</v>
      </c>
      <c r="AH103" s="72">
        <f t="shared" si="486"/>
        <v>45322</v>
      </c>
      <c r="AI103" s="72">
        <f t="shared" si="486"/>
        <v>45351</v>
      </c>
      <c r="AJ103" s="72">
        <f t="shared" si="486"/>
        <v>45382</v>
      </c>
      <c r="AK103" s="72">
        <f t="shared" si="486"/>
        <v>45412</v>
      </c>
      <c r="AL103" s="72">
        <f t="shared" si="486"/>
        <v>45443</v>
      </c>
      <c r="AM103" s="72">
        <f t="shared" si="486"/>
        <v>45473</v>
      </c>
      <c r="AN103" s="72">
        <f t="shared" si="486"/>
        <v>45504</v>
      </c>
      <c r="AO103" s="72">
        <f t="shared" si="486"/>
        <v>45535</v>
      </c>
      <c r="AP103" s="72">
        <f t="shared" si="486"/>
        <v>45565</v>
      </c>
      <c r="AQ103" s="72">
        <f t="shared" si="486"/>
        <v>45596</v>
      </c>
      <c r="AR103" s="72">
        <f t="shared" si="486"/>
        <v>45626</v>
      </c>
      <c r="AS103" s="72">
        <f t="shared" si="486"/>
        <v>45657</v>
      </c>
      <c r="AT103" s="72">
        <f t="shared" si="486"/>
        <v>45688</v>
      </c>
      <c r="AU103" s="72">
        <f t="shared" si="486"/>
        <v>45716</v>
      </c>
      <c r="AV103" s="72">
        <f t="shared" si="486"/>
        <v>45747</v>
      </c>
      <c r="AW103" s="72">
        <f t="shared" si="486"/>
        <v>45777</v>
      </c>
      <c r="AX103" s="72">
        <f t="shared" si="486"/>
        <v>45808</v>
      </c>
      <c r="AY103" s="72">
        <f t="shared" si="486"/>
        <v>45838</v>
      </c>
      <c r="AZ103" s="72">
        <f t="shared" si="486"/>
        <v>45869</v>
      </c>
      <c r="BA103" s="72">
        <f t="shared" si="486"/>
        <v>45900</v>
      </c>
      <c r="BB103" s="72">
        <f t="shared" si="486"/>
        <v>45930</v>
      </c>
      <c r="BC103" s="72">
        <f t="shared" si="486"/>
        <v>45961</v>
      </c>
      <c r="BD103" s="72">
        <f t="shared" si="486"/>
        <v>45991</v>
      </c>
      <c r="BE103" s="72">
        <f t="shared" si="486"/>
        <v>46022</v>
      </c>
      <c r="BF103" s="72">
        <f t="shared" si="486"/>
        <v>46053</v>
      </c>
      <c r="BG103" s="72">
        <f t="shared" si="486"/>
        <v>46081</v>
      </c>
      <c r="BH103" s="72">
        <f t="shared" si="486"/>
        <v>46112</v>
      </c>
      <c r="BI103" s="72">
        <f t="shared" si="486"/>
        <v>46142</v>
      </c>
      <c r="BJ103" s="72">
        <f t="shared" si="486"/>
        <v>46173</v>
      </c>
      <c r="BK103" s="72">
        <f t="shared" si="486"/>
        <v>46203</v>
      </c>
      <c r="BL103" s="72">
        <f t="shared" si="486"/>
        <v>46234</v>
      </c>
      <c r="BM103" s="72">
        <f t="shared" si="486"/>
        <v>46265</v>
      </c>
      <c r="BN103" s="72">
        <f t="shared" si="486"/>
        <v>46295</v>
      </c>
      <c r="BO103" s="72">
        <f t="shared" si="486"/>
        <v>46326</v>
      </c>
      <c r="BP103" s="72">
        <f t="shared" si="486"/>
        <v>46356</v>
      </c>
      <c r="BQ103" s="72">
        <f t="shared" ref="BQ103:EB103" si="487">+BQ9</f>
        <v>46387</v>
      </c>
      <c r="BR103" s="72">
        <f t="shared" si="487"/>
        <v>46418</v>
      </c>
      <c r="BS103" s="72">
        <f t="shared" si="487"/>
        <v>46446</v>
      </c>
      <c r="BT103" s="72">
        <f t="shared" si="487"/>
        <v>46477</v>
      </c>
      <c r="BU103" s="72">
        <f t="shared" si="487"/>
        <v>46507</v>
      </c>
      <c r="BV103" s="72">
        <f t="shared" si="487"/>
        <v>46538</v>
      </c>
      <c r="BW103" s="72">
        <f t="shared" si="487"/>
        <v>46568</v>
      </c>
      <c r="BX103" s="72">
        <f t="shared" si="487"/>
        <v>46599</v>
      </c>
      <c r="BY103" s="72">
        <f t="shared" si="487"/>
        <v>46630</v>
      </c>
      <c r="BZ103" s="72">
        <f t="shared" si="487"/>
        <v>46660</v>
      </c>
      <c r="CA103" s="72">
        <f t="shared" si="487"/>
        <v>46691</v>
      </c>
      <c r="CB103" s="72">
        <f t="shared" si="487"/>
        <v>46721</v>
      </c>
      <c r="CC103" s="72">
        <f t="shared" si="487"/>
        <v>46752</v>
      </c>
      <c r="CD103" s="72">
        <f t="shared" si="487"/>
        <v>46783</v>
      </c>
      <c r="CE103" s="72">
        <f t="shared" si="487"/>
        <v>46812</v>
      </c>
      <c r="CF103" s="72">
        <f t="shared" si="487"/>
        <v>46843</v>
      </c>
      <c r="CG103" s="72">
        <f t="shared" si="487"/>
        <v>46873</v>
      </c>
      <c r="CH103" s="72">
        <f t="shared" si="487"/>
        <v>46904</v>
      </c>
      <c r="CI103" s="72">
        <f t="shared" si="487"/>
        <v>46934</v>
      </c>
      <c r="CJ103" s="72">
        <f t="shared" si="487"/>
        <v>46965</v>
      </c>
      <c r="CK103" s="72">
        <f t="shared" si="487"/>
        <v>46996</v>
      </c>
      <c r="CL103" s="72">
        <f t="shared" si="487"/>
        <v>47026</v>
      </c>
      <c r="CM103" s="72">
        <f t="shared" si="487"/>
        <v>47057</v>
      </c>
      <c r="CN103" s="72">
        <f t="shared" si="487"/>
        <v>47087</v>
      </c>
      <c r="CO103" s="72">
        <f t="shared" si="487"/>
        <v>47118</v>
      </c>
      <c r="CP103" s="72">
        <f t="shared" si="487"/>
        <v>47149</v>
      </c>
      <c r="CQ103" s="72">
        <f t="shared" si="487"/>
        <v>47177</v>
      </c>
      <c r="CR103" s="72">
        <f t="shared" si="487"/>
        <v>47208</v>
      </c>
      <c r="CS103" s="72">
        <f t="shared" si="487"/>
        <v>47238</v>
      </c>
      <c r="CT103" s="72">
        <f t="shared" si="487"/>
        <v>47269</v>
      </c>
      <c r="CU103" s="72">
        <f t="shared" si="487"/>
        <v>47299</v>
      </c>
      <c r="CV103" s="72">
        <f t="shared" si="487"/>
        <v>47330</v>
      </c>
      <c r="CW103" s="72">
        <f t="shared" si="487"/>
        <v>47361</v>
      </c>
      <c r="CX103" s="72">
        <f t="shared" si="487"/>
        <v>47391</v>
      </c>
      <c r="CY103" s="72">
        <f t="shared" si="487"/>
        <v>47422</v>
      </c>
      <c r="CZ103" s="72">
        <f t="shared" si="487"/>
        <v>47452</v>
      </c>
      <c r="DA103" s="72">
        <f t="shared" si="487"/>
        <v>47483</v>
      </c>
      <c r="DB103" s="72">
        <f t="shared" si="487"/>
        <v>47514</v>
      </c>
      <c r="DC103" s="72">
        <f t="shared" si="487"/>
        <v>47542</v>
      </c>
      <c r="DD103" s="72">
        <f t="shared" si="487"/>
        <v>47573</v>
      </c>
      <c r="DE103" s="72">
        <f t="shared" si="487"/>
        <v>47603</v>
      </c>
      <c r="DF103" s="72">
        <f t="shared" si="487"/>
        <v>47634</v>
      </c>
      <c r="DG103" s="72">
        <f t="shared" si="487"/>
        <v>47664</v>
      </c>
      <c r="DH103" s="72">
        <f t="shared" si="487"/>
        <v>47695</v>
      </c>
      <c r="DI103" s="72">
        <f t="shared" si="487"/>
        <v>47726</v>
      </c>
      <c r="DJ103" s="72">
        <f t="shared" si="487"/>
        <v>47756</v>
      </c>
      <c r="DK103" s="72">
        <f t="shared" si="487"/>
        <v>47787</v>
      </c>
      <c r="DL103" s="72">
        <f t="shared" si="487"/>
        <v>47817</v>
      </c>
      <c r="DM103" s="72">
        <f t="shared" si="487"/>
        <v>47848</v>
      </c>
      <c r="DN103" s="72">
        <f t="shared" si="487"/>
        <v>47879</v>
      </c>
      <c r="DO103" s="72">
        <f t="shared" si="487"/>
        <v>47907</v>
      </c>
      <c r="DP103" s="72">
        <f t="shared" si="487"/>
        <v>47938</v>
      </c>
      <c r="DQ103" s="72">
        <f t="shared" si="487"/>
        <v>47968</v>
      </c>
      <c r="DR103" s="72">
        <f t="shared" si="487"/>
        <v>47999</v>
      </c>
      <c r="DS103" s="72">
        <f t="shared" si="487"/>
        <v>48029</v>
      </c>
      <c r="DT103" s="72">
        <f t="shared" si="487"/>
        <v>48060</v>
      </c>
      <c r="DU103" s="72">
        <f t="shared" si="487"/>
        <v>48091</v>
      </c>
      <c r="DV103" s="72">
        <f t="shared" si="487"/>
        <v>48121</v>
      </c>
      <c r="DW103" s="72">
        <f t="shared" si="487"/>
        <v>48152</v>
      </c>
      <c r="DX103" s="72">
        <f t="shared" si="487"/>
        <v>48182</v>
      </c>
      <c r="DY103" s="72">
        <f t="shared" si="487"/>
        <v>48213</v>
      </c>
      <c r="DZ103" s="72">
        <f t="shared" si="487"/>
        <v>48244</v>
      </c>
      <c r="EA103" s="72">
        <f t="shared" si="487"/>
        <v>48273</v>
      </c>
      <c r="EB103" s="72">
        <f t="shared" si="487"/>
        <v>48304</v>
      </c>
      <c r="EC103" s="72">
        <f t="shared" ref="EC103:GN103" si="488">+EC9</f>
        <v>48334</v>
      </c>
      <c r="ED103" s="72">
        <f t="shared" si="488"/>
        <v>48365</v>
      </c>
      <c r="EE103" s="72">
        <f t="shared" si="488"/>
        <v>48395</v>
      </c>
      <c r="EF103" s="72">
        <f t="shared" si="488"/>
        <v>48426</v>
      </c>
      <c r="EG103" s="72">
        <f t="shared" si="488"/>
        <v>48457</v>
      </c>
      <c r="EH103" s="72">
        <f t="shared" si="488"/>
        <v>48487</v>
      </c>
      <c r="EI103" s="72">
        <f t="shared" si="488"/>
        <v>48518</v>
      </c>
      <c r="EJ103" s="72">
        <f t="shared" si="488"/>
        <v>48548</v>
      </c>
      <c r="EK103" s="72">
        <f t="shared" si="488"/>
        <v>48579</v>
      </c>
      <c r="EL103" s="72">
        <f t="shared" si="488"/>
        <v>48610</v>
      </c>
      <c r="EM103" s="72">
        <f t="shared" si="488"/>
        <v>48638</v>
      </c>
      <c r="EN103" s="72">
        <f t="shared" si="488"/>
        <v>48669</v>
      </c>
      <c r="EO103" s="72">
        <f t="shared" si="488"/>
        <v>48699</v>
      </c>
      <c r="EP103" s="72">
        <f t="shared" si="488"/>
        <v>48730</v>
      </c>
      <c r="EQ103" s="72">
        <f t="shared" si="488"/>
        <v>48760</v>
      </c>
      <c r="ER103" s="72">
        <f t="shared" si="488"/>
        <v>48791</v>
      </c>
      <c r="ES103" s="72">
        <f t="shared" si="488"/>
        <v>48822</v>
      </c>
      <c r="ET103" s="72">
        <f t="shared" si="488"/>
        <v>48852</v>
      </c>
      <c r="EU103" s="72">
        <f t="shared" si="488"/>
        <v>48883</v>
      </c>
      <c r="EV103" s="72">
        <f t="shared" si="488"/>
        <v>48913</v>
      </c>
      <c r="EW103" s="72">
        <f t="shared" si="488"/>
        <v>48944</v>
      </c>
      <c r="EX103" s="72">
        <f t="shared" si="488"/>
        <v>48975</v>
      </c>
      <c r="EY103" s="72">
        <f t="shared" si="488"/>
        <v>49003</v>
      </c>
      <c r="EZ103" s="72">
        <f t="shared" si="488"/>
        <v>49034</v>
      </c>
      <c r="FA103" s="72">
        <f t="shared" si="488"/>
        <v>49064</v>
      </c>
      <c r="FB103" s="72">
        <f t="shared" si="488"/>
        <v>49095</v>
      </c>
      <c r="FC103" s="72">
        <f t="shared" si="488"/>
        <v>49125</v>
      </c>
      <c r="FD103" s="72">
        <f t="shared" si="488"/>
        <v>49156</v>
      </c>
      <c r="FE103" s="72">
        <f t="shared" si="488"/>
        <v>49187</v>
      </c>
      <c r="FF103" s="72">
        <f t="shared" si="488"/>
        <v>49217</v>
      </c>
      <c r="FG103" s="72">
        <f t="shared" si="488"/>
        <v>49248</v>
      </c>
      <c r="FH103" s="72">
        <f t="shared" si="488"/>
        <v>49278</v>
      </c>
      <c r="FI103" s="72">
        <f t="shared" si="488"/>
        <v>49309</v>
      </c>
      <c r="FJ103" s="72">
        <f t="shared" si="488"/>
        <v>49340</v>
      </c>
      <c r="FK103" s="72">
        <f t="shared" si="488"/>
        <v>49368</v>
      </c>
      <c r="FL103" s="72">
        <f t="shared" si="488"/>
        <v>49399</v>
      </c>
      <c r="FM103" s="72">
        <f t="shared" si="488"/>
        <v>49429</v>
      </c>
      <c r="FN103" s="72">
        <f t="shared" si="488"/>
        <v>49460</v>
      </c>
      <c r="FO103" s="72">
        <f t="shared" si="488"/>
        <v>49490</v>
      </c>
      <c r="FP103" s="72">
        <f t="shared" si="488"/>
        <v>49521</v>
      </c>
      <c r="FQ103" s="72">
        <f t="shared" si="488"/>
        <v>49552</v>
      </c>
      <c r="FR103" s="72">
        <f t="shared" si="488"/>
        <v>49582</v>
      </c>
      <c r="FS103" s="72">
        <f t="shared" si="488"/>
        <v>49613</v>
      </c>
      <c r="FT103" s="72">
        <f t="shared" si="488"/>
        <v>49643</v>
      </c>
      <c r="FU103" s="72">
        <f t="shared" si="488"/>
        <v>49674</v>
      </c>
      <c r="FV103" s="72">
        <f t="shared" si="488"/>
        <v>49705</v>
      </c>
      <c r="FW103" s="72">
        <f t="shared" si="488"/>
        <v>49734</v>
      </c>
      <c r="FX103" s="72">
        <f t="shared" si="488"/>
        <v>49765</v>
      </c>
      <c r="FY103" s="72">
        <f t="shared" si="488"/>
        <v>49795</v>
      </c>
      <c r="FZ103" s="72">
        <f t="shared" si="488"/>
        <v>49826</v>
      </c>
      <c r="GA103" s="72">
        <f t="shared" si="488"/>
        <v>49856</v>
      </c>
      <c r="GB103" s="72">
        <f t="shared" si="488"/>
        <v>49887</v>
      </c>
      <c r="GC103" s="72">
        <f t="shared" si="488"/>
        <v>49918</v>
      </c>
      <c r="GD103" s="72">
        <f t="shared" si="488"/>
        <v>49948</v>
      </c>
      <c r="GE103" s="72">
        <f t="shared" si="488"/>
        <v>49979</v>
      </c>
      <c r="GF103" s="72">
        <f t="shared" si="488"/>
        <v>50009</v>
      </c>
      <c r="GG103" s="72">
        <f t="shared" si="488"/>
        <v>50040</v>
      </c>
      <c r="GH103" s="72">
        <f t="shared" si="488"/>
        <v>50071</v>
      </c>
      <c r="GI103" s="72">
        <f t="shared" si="488"/>
        <v>50099</v>
      </c>
      <c r="GJ103" s="72">
        <f t="shared" si="488"/>
        <v>50130</v>
      </c>
      <c r="GK103" s="72">
        <f t="shared" si="488"/>
        <v>50160</v>
      </c>
      <c r="GL103" s="72">
        <f t="shared" si="488"/>
        <v>50191</v>
      </c>
      <c r="GM103" s="72">
        <f t="shared" si="488"/>
        <v>50221</v>
      </c>
      <c r="GN103" s="72">
        <f t="shared" si="488"/>
        <v>50252</v>
      </c>
      <c r="GO103" s="72">
        <f t="shared" ref="GO103:IZ103" si="489">+GO9</f>
        <v>50283</v>
      </c>
      <c r="GP103" s="72">
        <f t="shared" si="489"/>
        <v>50313</v>
      </c>
      <c r="GQ103" s="72">
        <f t="shared" si="489"/>
        <v>50344</v>
      </c>
      <c r="GR103" s="72">
        <f t="shared" si="489"/>
        <v>50374</v>
      </c>
      <c r="GS103" s="72">
        <f t="shared" si="489"/>
        <v>50405</v>
      </c>
      <c r="GT103" s="72">
        <f t="shared" si="489"/>
        <v>50436</v>
      </c>
      <c r="GU103" s="72">
        <f t="shared" si="489"/>
        <v>50464</v>
      </c>
      <c r="GV103" s="72">
        <f t="shared" si="489"/>
        <v>50495</v>
      </c>
      <c r="GW103" s="72">
        <f t="shared" si="489"/>
        <v>50525</v>
      </c>
      <c r="GX103" s="72">
        <f t="shared" si="489"/>
        <v>50556</v>
      </c>
      <c r="GY103" s="72">
        <f t="shared" si="489"/>
        <v>50586</v>
      </c>
      <c r="GZ103" s="72">
        <f t="shared" si="489"/>
        <v>50617</v>
      </c>
      <c r="HA103" s="72">
        <f t="shared" si="489"/>
        <v>50648</v>
      </c>
      <c r="HB103" s="72">
        <f t="shared" si="489"/>
        <v>50678</v>
      </c>
      <c r="HC103" s="72">
        <f t="shared" si="489"/>
        <v>50709</v>
      </c>
      <c r="HD103" s="72">
        <f t="shared" si="489"/>
        <v>50739</v>
      </c>
      <c r="HE103" s="72">
        <f t="shared" si="489"/>
        <v>50770</v>
      </c>
      <c r="HF103" s="72">
        <f t="shared" si="489"/>
        <v>50801</v>
      </c>
      <c r="HG103" s="72">
        <f t="shared" si="489"/>
        <v>50829</v>
      </c>
      <c r="HH103" s="72">
        <f t="shared" si="489"/>
        <v>50860</v>
      </c>
      <c r="HI103" s="72">
        <f t="shared" si="489"/>
        <v>50890</v>
      </c>
      <c r="HJ103" s="72">
        <f t="shared" si="489"/>
        <v>50921</v>
      </c>
      <c r="HK103" s="72">
        <f t="shared" si="489"/>
        <v>50951</v>
      </c>
      <c r="HL103" s="72">
        <f t="shared" si="489"/>
        <v>50982</v>
      </c>
      <c r="HM103" s="72">
        <f t="shared" si="489"/>
        <v>51013</v>
      </c>
      <c r="HN103" s="72">
        <f t="shared" si="489"/>
        <v>51043</v>
      </c>
      <c r="HO103" s="72">
        <f t="shared" si="489"/>
        <v>51074</v>
      </c>
      <c r="HP103" s="72">
        <f t="shared" si="489"/>
        <v>51104</v>
      </c>
      <c r="HQ103" s="72">
        <f t="shared" si="489"/>
        <v>51135</v>
      </c>
      <c r="HR103" s="72">
        <f t="shared" si="489"/>
        <v>51166</v>
      </c>
      <c r="HS103" s="72">
        <f t="shared" si="489"/>
        <v>51195</v>
      </c>
      <c r="HT103" s="72">
        <f t="shared" si="489"/>
        <v>51226</v>
      </c>
      <c r="HU103" s="72">
        <f t="shared" si="489"/>
        <v>51256</v>
      </c>
      <c r="HV103" s="72">
        <f t="shared" si="489"/>
        <v>51287</v>
      </c>
      <c r="HW103" s="72">
        <f t="shared" si="489"/>
        <v>51317</v>
      </c>
      <c r="HX103" s="72">
        <f t="shared" si="489"/>
        <v>51348</v>
      </c>
      <c r="HY103" s="72">
        <f t="shared" si="489"/>
        <v>51379</v>
      </c>
      <c r="HZ103" s="72">
        <f t="shared" si="489"/>
        <v>51409</v>
      </c>
      <c r="IA103" s="72">
        <f t="shared" si="489"/>
        <v>51440</v>
      </c>
      <c r="IB103" s="72">
        <f t="shared" si="489"/>
        <v>51470</v>
      </c>
      <c r="IC103" s="72">
        <f t="shared" si="489"/>
        <v>51501</v>
      </c>
      <c r="ID103" s="72">
        <f t="shared" si="489"/>
        <v>51532</v>
      </c>
      <c r="IE103" s="72">
        <f t="shared" si="489"/>
        <v>51560</v>
      </c>
      <c r="IF103" s="72">
        <f t="shared" si="489"/>
        <v>51591</v>
      </c>
      <c r="IG103" s="72">
        <f t="shared" si="489"/>
        <v>51621</v>
      </c>
      <c r="IH103" s="72">
        <f t="shared" si="489"/>
        <v>51652</v>
      </c>
      <c r="II103" s="72">
        <f t="shared" si="489"/>
        <v>51682</v>
      </c>
      <c r="IJ103" s="72">
        <f t="shared" si="489"/>
        <v>51713</v>
      </c>
      <c r="IK103" s="72">
        <f t="shared" si="489"/>
        <v>51744</v>
      </c>
      <c r="IL103" s="72">
        <f t="shared" si="489"/>
        <v>51774</v>
      </c>
      <c r="IM103" s="72">
        <f t="shared" si="489"/>
        <v>51805</v>
      </c>
      <c r="IN103" s="72">
        <f t="shared" si="489"/>
        <v>51835</v>
      </c>
      <c r="IO103" s="72">
        <f t="shared" si="489"/>
        <v>51866</v>
      </c>
      <c r="IP103" s="72">
        <f t="shared" si="489"/>
        <v>51897</v>
      </c>
      <c r="IQ103" s="72">
        <f t="shared" si="489"/>
        <v>51925</v>
      </c>
      <c r="IR103" s="72">
        <f t="shared" si="489"/>
        <v>51956</v>
      </c>
      <c r="IS103" s="72">
        <f t="shared" si="489"/>
        <v>51986</v>
      </c>
      <c r="IT103" s="72">
        <f t="shared" si="489"/>
        <v>52017</v>
      </c>
      <c r="IU103" s="72">
        <f t="shared" si="489"/>
        <v>52047</v>
      </c>
      <c r="IV103" s="72">
        <f t="shared" si="489"/>
        <v>52078</v>
      </c>
      <c r="IW103" s="72">
        <f t="shared" si="489"/>
        <v>52109</v>
      </c>
      <c r="IX103" s="72">
        <f t="shared" si="489"/>
        <v>52139</v>
      </c>
      <c r="IY103" s="72">
        <f t="shared" si="489"/>
        <v>52170</v>
      </c>
      <c r="IZ103" s="72">
        <f t="shared" si="489"/>
        <v>52200</v>
      </c>
      <c r="JA103" s="72">
        <f t="shared" ref="JA103:LL103" si="490">+JA9</f>
        <v>52231</v>
      </c>
      <c r="JB103" s="72">
        <f t="shared" si="490"/>
        <v>52262</v>
      </c>
      <c r="JC103" s="72">
        <f t="shared" si="490"/>
        <v>52290</v>
      </c>
      <c r="JD103" s="72">
        <f t="shared" si="490"/>
        <v>52321</v>
      </c>
      <c r="JE103" s="72">
        <f t="shared" si="490"/>
        <v>52351</v>
      </c>
      <c r="JF103" s="72">
        <f t="shared" si="490"/>
        <v>52382</v>
      </c>
      <c r="JG103" s="72">
        <f t="shared" si="490"/>
        <v>52412</v>
      </c>
      <c r="JH103" s="72">
        <f t="shared" si="490"/>
        <v>52443</v>
      </c>
      <c r="JI103" s="72">
        <f t="shared" si="490"/>
        <v>52474</v>
      </c>
      <c r="JJ103" s="72">
        <f t="shared" si="490"/>
        <v>52504</v>
      </c>
      <c r="JK103" s="72">
        <f t="shared" si="490"/>
        <v>52535</v>
      </c>
      <c r="JL103" s="72">
        <f t="shared" si="490"/>
        <v>52565</v>
      </c>
      <c r="JM103" s="72">
        <f t="shared" si="490"/>
        <v>52596</v>
      </c>
      <c r="JN103" s="72">
        <f t="shared" si="490"/>
        <v>52627</v>
      </c>
      <c r="JO103" s="72">
        <f t="shared" si="490"/>
        <v>52656</v>
      </c>
      <c r="JP103" s="72">
        <f t="shared" si="490"/>
        <v>52687</v>
      </c>
      <c r="JQ103" s="72">
        <f t="shared" si="490"/>
        <v>52717</v>
      </c>
      <c r="JR103" s="72">
        <f t="shared" si="490"/>
        <v>52748</v>
      </c>
      <c r="JS103" s="72">
        <f t="shared" si="490"/>
        <v>52778</v>
      </c>
      <c r="JT103" s="72">
        <f t="shared" si="490"/>
        <v>52809</v>
      </c>
      <c r="JU103" s="72">
        <f t="shared" si="490"/>
        <v>52840</v>
      </c>
      <c r="JV103" s="72">
        <f t="shared" si="490"/>
        <v>52870</v>
      </c>
      <c r="JW103" s="72">
        <f t="shared" si="490"/>
        <v>52901</v>
      </c>
      <c r="JX103" s="72">
        <f t="shared" si="490"/>
        <v>52931</v>
      </c>
      <c r="JY103" s="72">
        <f t="shared" si="490"/>
        <v>52962</v>
      </c>
      <c r="JZ103" s="72">
        <f t="shared" si="490"/>
        <v>52993</v>
      </c>
      <c r="KA103" s="72">
        <f t="shared" si="490"/>
        <v>53021</v>
      </c>
      <c r="KB103" s="72">
        <f t="shared" si="490"/>
        <v>53052</v>
      </c>
      <c r="KC103" s="72">
        <f t="shared" si="490"/>
        <v>53082</v>
      </c>
      <c r="KD103" s="72">
        <f t="shared" si="490"/>
        <v>53113</v>
      </c>
      <c r="KE103" s="72">
        <f t="shared" si="490"/>
        <v>53143</v>
      </c>
      <c r="KF103" s="72">
        <f t="shared" si="490"/>
        <v>53174</v>
      </c>
      <c r="KG103" s="72">
        <f t="shared" si="490"/>
        <v>53205</v>
      </c>
      <c r="KH103" s="72">
        <f t="shared" si="490"/>
        <v>53235</v>
      </c>
      <c r="KI103" s="72">
        <f t="shared" si="490"/>
        <v>53266</v>
      </c>
      <c r="KJ103" s="72">
        <f t="shared" si="490"/>
        <v>53296</v>
      </c>
      <c r="KK103" s="72">
        <f t="shared" si="490"/>
        <v>53327</v>
      </c>
      <c r="KL103" s="72">
        <f t="shared" si="490"/>
        <v>53358</v>
      </c>
      <c r="KM103" s="72">
        <f t="shared" si="490"/>
        <v>53386</v>
      </c>
      <c r="KN103" s="72">
        <f t="shared" si="490"/>
        <v>53417</v>
      </c>
      <c r="KO103" s="72">
        <f t="shared" si="490"/>
        <v>53447</v>
      </c>
      <c r="KP103" s="72">
        <f t="shared" si="490"/>
        <v>53478</v>
      </c>
      <c r="KQ103" s="72">
        <f t="shared" si="490"/>
        <v>53508</v>
      </c>
      <c r="KR103" s="72">
        <f t="shared" si="490"/>
        <v>53539</v>
      </c>
      <c r="KS103" s="72">
        <f t="shared" si="490"/>
        <v>53570</v>
      </c>
      <c r="KT103" s="72">
        <f t="shared" si="490"/>
        <v>53600</v>
      </c>
      <c r="KU103" s="72">
        <f t="shared" si="490"/>
        <v>53631</v>
      </c>
      <c r="KV103" s="72">
        <f t="shared" si="490"/>
        <v>53661</v>
      </c>
      <c r="KW103" s="72">
        <f t="shared" si="490"/>
        <v>53692</v>
      </c>
      <c r="KX103" s="72">
        <f t="shared" si="490"/>
        <v>53723</v>
      </c>
      <c r="KY103" s="72">
        <f t="shared" si="490"/>
        <v>53751</v>
      </c>
      <c r="KZ103" s="72">
        <f t="shared" si="490"/>
        <v>53782</v>
      </c>
      <c r="LA103" s="72">
        <f t="shared" si="490"/>
        <v>53812</v>
      </c>
      <c r="LB103" s="72">
        <f t="shared" si="490"/>
        <v>53843</v>
      </c>
      <c r="LC103" s="72">
        <f t="shared" si="490"/>
        <v>53873</v>
      </c>
      <c r="LD103" s="72">
        <f t="shared" si="490"/>
        <v>53904</v>
      </c>
      <c r="LE103" s="72">
        <f t="shared" si="490"/>
        <v>53935</v>
      </c>
      <c r="LF103" s="72">
        <f t="shared" si="490"/>
        <v>53965</v>
      </c>
      <c r="LG103" s="72">
        <f t="shared" si="490"/>
        <v>53996</v>
      </c>
      <c r="LH103" s="72">
        <f t="shared" si="490"/>
        <v>54026</v>
      </c>
      <c r="LI103" s="72">
        <f t="shared" si="490"/>
        <v>54057</v>
      </c>
      <c r="LJ103" s="72">
        <f t="shared" si="490"/>
        <v>54088</v>
      </c>
      <c r="LK103" s="72">
        <f t="shared" si="490"/>
        <v>54117</v>
      </c>
      <c r="LL103" s="72">
        <f t="shared" si="490"/>
        <v>54148</v>
      </c>
      <c r="LM103" s="72">
        <f t="shared" ref="LM103:MY103" si="491">+LM9</f>
        <v>54178</v>
      </c>
      <c r="LN103" s="72">
        <f t="shared" si="491"/>
        <v>54209</v>
      </c>
      <c r="LO103" s="72">
        <f t="shared" si="491"/>
        <v>54239</v>
      </c>
      <c r="LP103" s="72">
        <f t="shared" si="491"/>
        <v>54270</v>
      </c>
      <c r="LQ103" s="72">
        <f t="shared" si="491"/>
        <v>54301</v>
      </c>
      <c r="LR103" s="72">
        <f t="shared" si="491"/>
        <v>54331</v>
      </c>
      <c r="LS103" s="72">
        <f t="shared" si="491"/>
        <v>54362</v>
      </c>
      <c r="LT103" s="72">
        <f t="shared" si="491"/>
        <v>54392</v>
      </c>
      <c r="LU103" s="72">
        <f t="shared" si="491"/>
        <v>54423</v>
      </c>
      <c r="LV103" s="72">
        <f t="shared" si="491"/>
        <v>54454</v>
      </c>
      <c r="LW103" s="72">
        <f t="shared" si="491"/>
        <v>54482</v>
      </c>
      <c r="LX103" s="72">
        <f t="shared" si="491"/>
        <v>54513</v>
      </c>
      <c r="LY103" s="72">
        <f t="shared" si="491"/>
        <v>54543</v>
      </c>
      <c r="LZ103" s="72">
        <f t="shared" si="491"/>
        <v>54574</v>
      </c>
      <c r="MA103" s="72">
        <f t="shared" si="491"/>
        <v>54604</v>
      </c>
      <c r="MB103" s="72">
        <f t="shared" si="491"/>
        <v>54635</v>
      </c>
      <c r="MC103" s="72">
        <f t="shared" si="491"/>
        <v>54666</v>
      </c>
      <c r="MD103" s="72">
        <f t="shared" si="491"/>
        <v>54696</v>
      </c>
      <c r="ME103" s="72">
        <f t="shared" si="491"/>
        <v>54727</v>
      </c>
      <c r="MF103" s="72">
        <f t="shared" si="491"/>
        <v>54757</v>
      </c>
      <c r="MG103" s="72">
        <f t="shared" si="491"/>
        <v>54788</v>
      </c>
      <c r="MH103" s="72">
        <f t="shared" si="491"/>
        <v>54819</v>
      </c>
      <c r="MI103" s="72">
        <f t="shared" si="491"/>
        <v>54847</v>
      </c>
      <c r="MJ103" s="72">
        <f t="shared" si="491"/>
        <v>54878</v>
      </c>
      <c r="MK103" s="72">
        <f t="shared" si="491"/>
        <v>54908</v>
      </c>
      <c r="ML103" s="72">
        <f t="shared" si="491"/>
        <v>54939</v>
      </c>
      <c r="MM103" s="72">
        <f t="shared" si="491"/>
        <v>54969</v>
      </c>
      <c r="MN103" s="72">
        <f t="shared" si="491"/>
        <v>55000</v>
      </c>
      <c r="MO103" s="72">
        <f t="shared" si="491"/>
        <v>55031</v>
      </c>
      <c r="MP103" s="72">
        <f t="shared" si="491"/>
        <v>55061</v>
      </c>
      <c r="MQ103" s="72">
        <f t="shared" si="491"/>
        <v>55092</v>
      </c>
      <c r="MR103" s="72">
        <f t="shared" si="491"/>
        <v>55122</v>
      </c>
      <c r="MS103" s="72">
        <f t="shared" si="491"/>
        <v>55153</v>
      </c>
      <c r="MT103" s="72">
        <f t="shared" si="491"/>
        <v>55184</v>
      </c>
      <c r="MU103" s="72">
        <f t="shared" si="491"/>
        <v>55212</v>
      </c>
      <c r="MV103" s="72">
        <f t="shared" si="491"/>
        <v>55243</v>
      </c>
      <c r="MW103" s="72">
        <f t="shared" si="491"/>
        <v>55273</v>
      </c>
      <c r="MX103" s="72">
        <f t="shared" si="491"/>
        <v>55304</v>
      </c>
      <c r="MY103" s="72">
        <f t="shared" si="491"/>
        <v>55334</v>
      </c>
    </row>
    <row r="104" spans="1:363" x14ac:dyDescent="0.25">
      <c r="A104" s="175"/>
      <c r="B104" s="70" t="s">
        <v>18</v>
      </c>
      <c r="C104" s="4" t="s">
        <v>209</v>
      </c>
      <c r="D104" s="46">
        <f>IFERROR(-((D59*D75)+((D12-D59)*D90)),0)</f>
        <v>0</v>
      </c>
      <c r="E104" s="46">
        <f t="shared" ref="E104:AY104" si="492">IFERROR(-((E59*E75)+((E12-E59)*E90)),0)</f>
        <v>0</v>
      </c>
      <c r="F104" s="46">
        <f t="shared" si="492"/>
        <v>0</v>
      </c>
      <c r="G104" s="46">
        <f t="shared" si="492"/>
        <v>0</v>
      </c>
      <c r="H104" s="46">
        <f t="shared" si="492"/>
        <v>0</v>
      </c>
      <c r="I104" s="46">
        <f t="shared" si="492"/>
        <v>0</v>
      </c>
      <c r="J104" s="46">
        <f t="shared" si="492"/>
        <v>0</v>
      </c>
      <c r="K104" s="46">
        <f t="shared" si="492"/>
        <v>0</v>
      </c>
      <c r="L104" s="46">
        <f t="shared" si="492"/>
        <v>0</v>
      </c>
      <c r="M104" s="46">
        <f t="shared" si="492"/>
        <v>0</v>
      </c>
      <c r="N104" s="46">
        <f t="shared" si="492"/>
        <v>0</v>
      </c>
      <c r="O104" s="46">
        <f t="shared" si="492"/>
        <v>0</v>
      </c>
      <c r="P104" s="46">
        <f t="shared" si="492"/>
        <v>0</v>
      </c>
      <c r="Q104" s="46">
        <f t="shared" si="492"/>
        <v>0</v>
      </c>
      <c r="R104" s="46">
        <f t="shared" si="492"/>
        <v>0</v>
      </c>
      <c r="S104" s="46">
        <f t="shared" si="492"/>
        <v>0</v>
      </c>
      <c r="T104" s="46">
        <f t="shared" si="492"/>
        <v>0</v>
      </c>
      <c r="U104" s="46">
        <f t="shared" si="492"/>
        <v>0</v>
      </c>
      <c r="V104" s="46">
        <f t="shared" si="492"/>
        <v>0</v>
      </c>
      <c r="W104" s="46">
        <f t="shared" si="492"/>
        <v>0</v>
      </c>
      <c r="X104" s="46">
        <f t="shared" si="492"/>
        <v>0</v>
      </c>
      <c r="Y104" s="46">
        <f t="shared" si="492"/>
        <v>0</v>
      </c>
      <c r="Z104" s="46">
        <f t="shared" si="492"/>
        <v>0</v>
      </c>
      <c r="AA104" s="46">
        <f t="shared" si="492"/>
        <v>0</v>
      </c>
      <c r="AB104" s="46">
        <f t="shared" si="492"/>
        <v>0</v>
      </c>
      <c r="AC104" s="46">
        <f t="shared" si="492"/>
        <v>0</v>
      </c>
      <c r="AD104" s="46">
        <f t="shared" si="492"/>
        <v>0</v>
      </c>
      <c r="AE104" s="46">
        <f t="shared" si="492"/>
        <v>0</v>
      </c>
      <c r="AF104" s="46">
        <f t="shared" si="492"/>
        <v>0</v>
      </c>
      <c r="AG104" s="46">
        <f t="shared" si="492"/>
        <v>0</v>
      </c>
      <c r="AH104" s="46">
        <f t="shared" si="492"/>
        <v>0</v>
      </c>
      <c r="AI104" s="46">
        <f t="shared" si="492"/>
        <v>0</v>
      </c>
      <c r="AJ104" s="46">
        <f t="shared" si="492"/>
        <v>0</v>
      </c>
      <c r="AK104" s="46">
        <f t="shared" si="492"/>
        <v>0</v>
      </c>
      <c r="AL104" s="46">
        <f t="shared" si="492"/>
        <v>0</v>
      </c>
      <c r="AM104" s="46">
        <f t="shared" si="492"/>
        <v>0</v>
      </c>
      <c r="AN104" s="46">
        <f t="shared" si="492"/>
        <v>0</v>
      </c>
      <c r="AO104" s="46">
        <f t="shared" si="492"/>
        <v>0</v>
      </c>
      <c r="AP104" s="46">
        <f t="shared" si="492"/>
        <v>0</v>
      </c>
      <c r="AQ104" s="46">
        <f t="shared" si="492"/>
        <v>0</v>
      </c>
      <c r="AR104" s="46">
        <f t="shared" si="492"/>
        <v>0</v>
      </c>
      <c r="AS104" s="46">
        <f t="shared" si="492"/>
        <v>0</v>
      </c>
      <c r="AT104" s="46">
        <f t="shared" si="492"/>
        <v>0</v>
      </c>
      <c r="AU104" s="46">
        <f t="shared" si="492"/>
        <v>0</v>
      </c>
      <c r="AV104" s="46">
        <f t="shared" si="492"/>
        <v>0</v>
      </c>
      <c r="AW104" s="46">
        <f t="shared" si="492"/>
        <v>0</v>
      </c>
      <c r="AX104" s="46">
        <f t="shared" si="492"/>
        <v>0</v>
      </c>
      <c r="AY104" s="46">
        <f t="shared" si="492"/>
        <v>0</v>
      </c>
      <c r="AZ104" s="46">
        <f t="shared" ref="AZ104:DK104" si="493">IFERROR(-((AZ59*AZ75)+((AZ12-AZ59)*AZ90)),0)</f>
        <v>0</v>
      </c>
      <c r="BA104" s="46">
        <f t="shared" si="493"/>
        <v>0</v>
      </c>
      <c r="BB104" s="46">
        <f t="shared" si="493"/>
        <v>0</v>
      </c>
      <c r="BC104" s="46">
        <f t="shared" si="493"/>
        <v>0</v>
      </c>
      <c r="BD104" s="46">
        <f t="shared" si="493"/>
        <v>0</v>
      </c>
      <c r="BE104" s="46">
        <f t="shared" si="493"/>
        <v>0</v>
      </c>
      <c r="BF104" s="46">
        <f t="shared" si="493"/>
        <v>0</v>
      </c>
      <c r="BG104" s="46">
        <f t="shared" si="493"/>
        <v>0</v>
      </c>
      <c r="BH104" s="46">
        <f t="shared" si="493"/>
        <v>0</v>
      </c>
      <c r="BI104" s="46">
        <f t="shared" si="493"/>
        <v>0</v>
      </c>
      <c r="BJ104" s="46">
        <f t="shared" si="493"/>
        <v>0</v>
      </c>
      <c r="BK104" s="46">
        <f t="shared" si="493"/>
        <v>0</v>
      </c>
      <c r="BL104" s="46">
        <f t="shared" si="493"/>
        <v>0</v>
      </c>
      <c r="BM104" s="46">
        <f t="shared" si="493"/>
        <v>0</v>
      </c>
      <c r="BN104" s="46">
        <f t="shared" si="493"/>
        <v>0</v>
      </c>
      <c r="BO104" s="46">
        <f t="shared" si="493"/>
        <v>0</v>
      </c>
      <c r="BP104" s="46">
        <f t="shared" si="493"/>
        <v>0</v>
      </c>
      <c r="BQ104" s="46">
        <f t="shared" si="493"/>
        <v>0</v>
      </c>
      <c r="BR104" s="46">
        <f t="shared" si="493"/>
        <v>0</v>
      </c>
      <c r="BS104" s="46">
        <f t="shared" si="493"/>
        <v>0</v>
      </c>
      <c r="BT104" s="46">
        <f t="shared" si="493"/>
        <v>0</v>
      </c>
      <c r="BU104" s="46">
        <f t="shared" si="493"/>
        <v>0</v>
      </c>
      <c r="BV104" s="46">
        <f t="shared" si="493"/>
        <v>0</v>
      </c>
      <c r="BW104" s="46">
        <f t="shared" si="493"/>
        <v>0</v>
      </c>
      <c r="BX104" s="46">
        <f t="shared" si="493"/>
        <v>0</v>
      </c>
      <c r="BY104" s="46">
        <f t="shared" si="493"/>
        <v>0</v>
      </c>
      <c r="BZ104" s="46">
        <f t="shared" si="493"/>
        <v>0</v>
      </c>
      <c r="CA104" s="46">
        <f t="shared" si="493"/>
        <v>0</v>
      </c>
      <c r="CB104" s="46">
        <f t="shared" si="493"/>
        <v>0</v>
      </c>
      <c r="CC104" s="46">
        <f t="shared" si="493"/>
        <v>0</v>
      </c>
      <c r="CD104" s="46">
        <f t="shared" si="493"/>
        <v>0</v>
      </c>
      <c r="CE104" s="46">
        <f t="shared" si="493"/>
        <v>0</v>
      </c>
      <c r="CF104" s="46">
        <f t="shared" si="493"/>
        <v>0</v>
      </c>
      <c r="CG104" s="46">
        <f t="shared" si="493"/>
        <v>0</v>
      </c>
      <c r="CH104" s="46">
        <f t="shared" si="493"/>
        <v>0</v>
      </c>
      <c r="CI104" s="46">
        <f t="shared" si="493"/>
        <v>0</v>
      </c>
      <c r="CJ104" s="46">
        <f t="shared" si="493"/>
        <v>0</v>
      </c>
      <c r="CK104" s="46">
        <f t="shared" si="493"/>
        <v>0</v>
      </c>
      <c r="CL104" s="46">
        <f t="shared" si="493"/>
        <v>0</v>
      </c>
      <c r="CM104" s="46">
        <f t="shared" si="493"/>
        <v>0</v>
      </c>
      <c r="CN104" s="46">
        <f t="shared" si="493"/>
        <v>0</v>
      </c>
      <c r="CO104" s="46">
        <f t="shared" si="493"/>
        <v>0</v>
      </c>
      <c r="CP104" s="46">
        <f t="shared" si="493"/>
        <v>0</v>
      </c>
      <c r="CQ104" s="46">
        <f t="shared" si="493"/>
        <v>0</v>
      </c>
      <c r="CR104" s="46">
        <f t="shared" si="493"/>
        <v>0</v>
      </c>
      <c r="CS104" s="46">
        <f t="shared" si="493"/>
        <v>0</v>
      </c>
      <c r="CT104" s="46">
        <f t="shared" si="493"/>
        <v>0</v>
      </c>
      <c r="CU104" s="46">
        <f t="shared" si="493"/>
        <v>0</v>
      </c>
      <c r="CV104" s="46">
        <f t="shared" si="493"/>
        <v>0</v>
      </c>
      <c r="CW104" s="46">
        <f t="shared" si="493"/>
        <v>0</v>
      </c>
      <c r="CX104" s="46">
        <f t="shared" si="493"/>
        <v>0</v>
      </c>
      <c r="CY104" s="46">
        <f t="shared" si="493"/>
        <v>0</v>
      </c>
      <c r="CZ104" s="46">
        <f t="shared" si="493"/>
        <v>0</v>
      </c>
      <c r="DA104" s="46">
        <f t="shared" si="493"/>
        <v>0</v>
      </c>
      <c r="DB104" s="46">
        <f t="shared" si="493"/>
        <v>0</v>
      </c>
      <c r="DC104" s="46">
        <f t="shared" si="493"/>
        <v>0</v>
      </c>
      <c r="DD104" s="46">
        <f t="shared" si="493"/>
        <v>0</v>
      </c>
      <c r="DE104" s="46">
        <f t="shared" si="493"/>
        <v>0</v>
      </c>
      <c r="DF104" s="46">
        <f t="shared" si="493"/>
        <v>0</v>
      </c>
      <c r="DG104" s="46">
        <f t="shared" si="493"/>
        <v>0</v>
      </c>
      <c r="DH104" s="46">
        <f t="shared" si="493"/>
        <v>0</v>
      </c>
      <c r="DI104" s="46">
        <f t="shared" si="493"/>
        <v>0</v>
      </c>
      <c r="DJ104" s="46">
        <f t="shared" si="493"/>
        <v>0</v>
      </c>
      <c r="DK104" s="46">
        <f t="shared" si="493"/>
        <v>0</v>
      </c>
      <c r="DL104" s="46">
        <f t="shared" ref="DL104:FW104" si="494">IFERROR(-((DL59*DL75)+((DL12-DL59)*DL90)),0)</f>
        <v>0</v>
      </c>
      <c r="DM104" s="46">
        <f t="shared" si="494"/>
        <v>0</v>
      </c>
      <c r="DN104" s="46">
        <f t="shared" si="494"/>
        <v>0</v>
      </c>
      <c r="DO104" s="46">
        <f t="shared" si="494"/>
        <v>0</v>
      </c>
      <c r="DP104" s="46">
        <f t="shared" si="494"/>
        <v>0</v>
      </c>
      <c r="DQ104" s="46">
        <f t="shared" si="494"/>
        <v>0</v>
      </c>
      <c r="DR104" s="46">
        <f t="shared" si="494"/>
        <v>0</v>
      </c>
      <c r="DS104" s="46">
        <f t="shared" si="494"/>
        <v>0</v>
      </c>
      <c r="DT104" s="46">
        <f t="shared" si="494"/>
        <v>0</v>
      </c>
      <c r="DU104" s="46">
        <f t="shared" si="494"/>
        <v>0</v>
      </c>
      <c r="DV104" s="46">
        <f t="shared" si="494"/>
        <v>0</v>
      </c>
      <c r="DW104" s="46">
        <f t="shared" si="494"/>
        <v>0</v>
      </c>
      <c r="DX104" s="46">
        <f t="shared" si="494"/>
        <v>0</v>
      </c>
      <c r="DY104" s="46">
        <f t="shared" si="494"/>
        <v>0</v>
      </c>
      <c r="DZ104" s="46">
        <f t="shared" si="494"/>
        <v>0</v>
      </c>
      <c r="EA104" s="46">
        <f t="shared" si="494"/>
        <v>0</v>
      </c>
      <c r="EB104" s="46">
        <f t="shared" si="494"/>
        <v>0</v>
      </c>
      <c r="EC104" s="46">
        <f t="shared" si="494"/>
        <v>0</v>
      </c>
      <c r="ED104" s="46">
        <f t="shared" si="494"/>
        <v>0</v>
      </c>
      <c r="EE104" s="46">
        <f t="shared" si="494"/>
        <v>0</v>
      </c>
      <c r="EF104" s="46">
        <f t="shared" si="494"/>
        <v>0</v>
      </c>
      <c r="EG104" s="46">
        <f t="shared" si="494"/>
        <v>0</v>
      </c>
      <c r="EH104" s="46">
        <f t="shared" si="494"/>
        <v>0</v>
      </c>
      <c r="EI104" s="46">
        <f t="shared" si="494"/>
        <v>0</v>
      </c>
      <c r="EJ104" s="46">
        <f t="shared" si="494"/>
        <v>0</v>
      </c>
      <c r="EK104" s="46">
        <f t="shared" si="494"/>
        <v>0</v>
      </c>
      <c r="EL104" s="46">
        <f t="shared" si="494"/>
        <v>0</v>
      </c>
      <c r="EM104" s="46">
        <f t="shared" si="494"/>
        <v>0</v>
      </c>
      <c r="EN104" s="46">
        <f t="shared" si="494"/>
        <v>0</v>
      </c>
      <c r="EO104" s="46">
        <f t="shared" si="494"/>
        <v>0</v>
      </c>
      <c r="EP104" s="46">
        <f t="shared" si="494"/>
        <v>0</v>
      </c>
      <c r="EQ104" s="46">
        <f t="shared" si="494"/>
        <v>0</v>
      </c>
      <c r="ER104" s="46">
        <f t="shared" si="494"/>
        <v>0</v>
      </c>
      <c r="ES104" s="46">
        <f t="shared" si="494"/>
        <v>0</v>
      </c>
      <c r="ET104" s="46">
        <f t="shared" si="494"/>
        <v>0</v>
      </c>
      <c r="EU104" s="46">
        <f t="shared" si="494"/>
        <v>0</v>
      </c>
      <c r="EV104" s="46">
        <f t="shared" si="494"/>
        <v>0</v>
      </c>
      <c r="EW104" s="46">
        <f t="shared" si="494"/>
        <v>0</v>
      </c>
      <c r="EX104" s="46">
        <f t="shared" si="494"/>
        <v>0</v>
      </c>
      <c r="EY104" s="46">
        <f t="shared" si="494"/>
        <v>0</v>
      </c>
      <c r="EZ104" s="46">
        <f t="shared" si="494"/>
        <v>0</v>
      </c>
      <c r="FA104" s="46">
        <f t="shared" si="494"/>
        <v>0</v>
      </c>
      <c r="FB104" s="46">
        <f t="shared" si="494"/>
        <v>0</v>
      </c>
      <c r="FC104" s="46">
        <f t="shared" si="494"/>
        <v>0</v>
      </c>
      <c r="FD104" s="46">
        <f t="shared" si="494"/>
        <v>0</v>
      </c>
      <c r="FE104" s="46">
        <f t="shared" si="494"/>
        <v>0</v>
      </c>
      <c r="FF104" s="46">
        <f t="shared" si="494"/>
        <v>0</v>
      </c>
      <c r="FG104" s="46">
        <f t="shared" si="494"/>
        <v>0</v>
      </c>
      <c r="FH104" s="46">
        <f t="shared" si="494"/>
        <v>0</v>
      </c>
      <c r="FI104" s="46">
        <f t="shared" si="494"/>
        <v>0</v>
      </c>
      <c r="FJ104" s="46">
        <f t="shared" si="494"/>
        <v>0</v>
      </c>
      <c r="FK104" s="46">
        <f t="shared" si="494"/>
        <v>0</v>
      </c>
      <c r="FL104" s="46">
        <f t="shared" si="494"/>
        <v>0</v>
      </c>
      <c r="FM104" s="46">
        <f t="shared" si="494"/>
        <v>0</v>
      </c>
      <c r="FN104" s="46">
        <f t="shared" si="494"/>
        <v>0</v>
      </c>
      <c r="FO104" s="46">
        <f t="shared" si="494"/>
        <v>0</v>
      </c>
      <c r="FP104" s="46">
        <f t="shared" si="494"/>
        <v>0</v>
      </c>
      <c r="FQ104" s="46">
        <f t="shared" si="494"/>
        <v>0</v>
      </c>
      <c r="FR104" s="46">
        <f t="shared" si="494"/>
        <v>0</v>
      </c>
      <c r="FS104" s="46">
        <f t="shared" si="494"/>
        <v>0</v>
      </c>
      <c r="FT104" s="46">
        <f t="shared" si="494"/>
        <v>0</v>
      </c>
      <c r="FU104" s="46">
        <f t="shared" si="494"/>
        <v>0</v>
      </c>
      <c r="FV104" s="46">
        <f t="shared" si="494"/>
        <v>0</v>
      </c>
      <c r="FW104" s="46">
        <f t="shared" si="494"/>
        <v>0</v>
      </c>
      <c r="FX104" s="46">
        <f t="shared" ref="FX104:II104" si="495">IFERROR(-((FX59*FX75)+((FX12-FX59)*FX90)),0)</f>
        <v>0</v>
      </c>
      <c r="FY104" s="46">
        <f t="shared" si="495"/>
        <v>0</v>
      </c>
      <c r="FZ104" s="46">
        <f t="shared" si="495"/>
        <v>0</v>
      </c>
      <c r="GA104" s="46">
        <f t="shared" si="495"/>
        <v>0</v>
      </c>
      <c r="GB104" s="46">
        <f t="shared" si="495"/>
        <v>0</v>
      </c>
      <c r="GC104" s="46">
        <f t="shared" si="495"/>
        <v>0</v>
      </c>
      <c r="GD104" s="46">
        <f t="shared" si="495"/>
        <v>0</v>
      </c>
      <c r="GE104" s="46">
        <f t="shared" si="495"/>
        <v>0</v>
      </c>
      <c r="GF104" s="46">
        <f t="shared" si="495"/>
        <v>0</v>
      </c>
      <c r="GG104" s="46">
        <f t="shared" si="495"/>
        <v>0</v>
      </c>
      <c r="GH104" s="46">
        <f t="shared" si="495"/>
        <v>0</v>
      </c>
      <c r="GI104" s="46">
        <f t="shared" si="495"/>
        <v>0</v>
      </c>
      <c r="GJ104" s="46">
        <f t="shared" si="495"/>
        <v>0</v>
      </c>
      <c r="GK104" s="46">
        <f t="shared" si="495"/>
        <v>0</v>
      </c>
      <c r="GL104" s="46">
        <f t="shared" si="495"/>
        <v>0</v>
      </c>
      <c r="GM104" s="46">
        <f t="shared" si="495"/>
        <v>0</v>
      </c>
      <c r="GN104" s="46">
        <f t="shared" si="495"/>
        <v>0</v>
      </c>
      <c r="GO104" s="46">
        <f t="shared" si="495"/>
        <v>0</v>
      </c>
      <c r="GP104" s="46">
        <f t="shared" si="495"/>
        <v>0</v>
      </c>
      <c r="GQ104" s="46">
        <f t="shared" si="495"/>
        <v>0</v>
      </c>
      <c r="GR104" s="46">
        <f t="shared" si="495"/>
        <v>0</v>
      </c>
      <c r="GS104" s="46">
        <f t="shared" si="495"/>
        <v>0</v>
      </c>
      <c r="GT104" s="46">
        <f t="shared" si="495"/>
        <v>0</v>
      </c>
      <c r="GU104" s="46">
        <f t="shared" si="495"/>
        <v>0</v>
      </c>
      <c r="GV104" s="46">
        <f t="shared" si="495"/>
        <v>0</v>
      </c>
      <c r="GW104" s="46">
        <f t="shared" si="495"/>
        <v>0</v>
      </c>
      <c r="GX104" s="46">
        <f t="shared" si="495"/>
        <v>0</v>
      </c>
      <c r="GY104" s="46">
        <f t="shared" si="495"/>
        <v>0</v>
      </c>
      <c r="GZ104" s="46">
        <f t="shared" si="495"/>
        <v>0</v>
      </c>
      <c r="HA104" s="46">
        <f t="shared" si="495"/>
        <v>0</v>
      </c>
      <c r="HB104" s="46">
        <f t="shared" si="495"/>
        <v>0</v>
      </c>
      <c r="HC104" s="46">
        <f t="shared" si="495"/>
        <v>0</v>
      </c>
      <c r="HD104" s="46">
        <f t="shared" si="495"/>
        <v>0</v>
      </c>
      <c r="HE104" s="46">
        <f t="shared" si="495"/>
        <v>0</v>
      </c>
      <c r="HF104" s="46">
        <f t="shared" si="495"/>
        <v>0</v>
      </c>
      <c r="HG104" s="46">
        <f t="shared" si="495"/>
        <v>0</v>
      </c>
      <c r="HH104" s="46">
        <f t="shared" si="495"/>
        <v>0</v>
      </c>
      <c r="HI104" s="46">
        <f t="shared" si="495"/>
        <v>0</v>
      </c>
      <c r="HJ104" s="46">
        <f t="shared" si="495"/>
        <v>0</v>
      </c>
      <c r="HK104" s="46">
        <f t="shared" si="495"/>
        <v>0</v>
      </c>
      <c r="HL104" s="46">
        <f t="shared" si="495"/>
        <v>0</v>
      </c>
      <c r="HM104" s="46">
        <f t="shared" si="495"/>
        <v>0</v>
      </c>
      <c r="HN104" s="46">
        <f t="shared" si="495"/>
        <v>0</v>
      </c>
      <c r="HO104" s="46">
        <f t="shared" si="495"/>
        <v>0</v>
      </c>
      <c r="HP104" s="46">
        <f t="shared" si="495"/>
        <v>0</v>
      </c>
      <c r="HQ104" s="46">
        <f t="shared" si="495"/>
        <v>0</v>
      </c>
      <c r="HR104" s="46">
        <f t="shared" si="495"/>
        <v>0</v>
      </c>
      <c r="HS104" s="46">
        <f t="shared" si="495"/>
        <v>0</v>
      </c>
      <c r="HT104" s="46">
        <f t="shared" si="495"/>
        <v>0</v>
      </c>
      <c r="HU104" s="46">
        <f t="shared" si="495"/>
        <v>0</v>
      </c>
      <c r="HV104" s="46">
        <f t="shared" si="495"/>
        <v>0</v>
      </c>
      <c r="HW104" s="46">
        <f t="shared" si="495"/>
        <v>0</v>
      </c>
      <c r="HX104" s="46">
        <f t="shared" si="495"/>
        <v>0</v>
      </c>
      <c r="HY104" s="46">
        <f t="shared" si="495"/>
        <v>0</v>
      </c>
      <c r="HZ104" s="46">
        <f t="shared" si="495"/>
        <v>0</v>
      </c>
      <c r="IA104" s="46">
        <f t="shared" si="495"/>
        <v>0</v>
      </c>
      <c r="IB104" s="46">
        <f t="shared" si="495"/>
        <v>0</v>
      </c>
      <c r="IC104" s="46">
        <f t="shared" si="495"/>
        <v>0</v>
      </c>
      <c r="ID104" s="46">
        <f t="shared" si="495"/>
        <v>0</v>
      </c>
      <c r="IE104" s="46">
        <f t="shared" si="495"/>
        <v>0</v>
      </c>
      <c r="IF104" s="46">
        <f t="shared" si="495"/>
        <v>0</v>
      </c>
      <c r="IG104" s="46">
        <f t="shared" si="495"/>
        <v>0</v>
      </c>
      <c r="IH104" s="46">
        <f t="shared" si="495"/>
        <v>0</v>
      </c>
      <c r="II104" s="46">
        <f t="shared" si="495"/>
        <v>0</v>
      </c>
      <c r="IJ104" s="46">
        <f t="shared" ref="IJ104:KU104" si="496">IFERROR(-((IJ59*IJ75)+((IJ12-IJ59)*IJ90)),0)</f>
        <v>0</v>
      </c>
      <c r="IK104" s="46">
        <f t="shared" si="496"/>
        <v>0</v>
      </c>
      <c r="IL104" s="46">
        <f t="shared" si="496"/>
        <v>0</v>
      </c>
      <c r="IM104" s="46">
        <f t="shared" si="496"/>
        <v>0</v>
      </c>
      <c r="IN104" s="46">
        <f t="shared" si="496"/>
        <v>0</v>
      </c>
      <c r="IO104" s="46">
        <f t="shared" si="496"/>
        <v>0</v>
      </c>
      <c r="IP104" s="46">
        <f t="shared" si="496"/>
        <v>0</v>
      </c>
      <c r="IQ104" s="46">
        <f t="shared" si="496"/>
        <v>0</v>
      </c>
      <c r="IR104" s="46">
        <f t="shared" si="496"/>
        <v>0</v>
      </c>
      <c r="IS104" s="46">
        <f t="shared" si="496"/>
        <v>0</v>
      </c>
      <c r="IT104" s="46">
        <f t="shared" si="496"/>
        <v>0</v>
      </c>
      <c r="IU104" s="46">
        <f t="shared" si="496"/>
        <v>0</v>
      </c>
      <c r="IV104" s="46">
        <f t="shared" si="496"/>
        <v>0</v>
      </c>
      <c r="IW104" s="46">
        <f t="shared" si="496"/>
        <v>0</v>
      </c>
      <c r="IX104" s="46">
        <f t="shared" si="496"/>
        <v>0</v>
      </c>
      <c r="IY104" s="46">
        <f t="shared" si="496"/>
        <v>0</v>
      </c>
      <c r="IZ104" s="46">
        <f t="shared" si="496"/>
        <v>0</v>
      </c>
      <c r="JA104" s="46">
        <f t="shared" si="496"/>
        <v>0</v>
      </c>
      <c r="JB104" s="46">
        <f t="shared" si="496"/>
        <v>0</v>
      </c>
      <c r="JC104" s="46">
        <f t="shared" si="496"/>
        <v>0</v>
      </c>
      <c r="JD104" s="46">
        <f t="shared" si="496"/>
        <v>0</v>
      </c>
      <c r="JE104" s="46">
        <f t="shared" si="496"/>
        <v>0</v>
      </c>
      <c r="JF104" s="46">
        <f t="shared" si="496"/>
        <v>0</v>
      </c>
      <c r="JG104" s="46">
        <f t="shared" si="496"/>
        <v>0</v>
      </c>
      <c r="JH104" s="46">
        <f t="shared" si="496"/>
        <v>0</v>
      </c>
      <c r="JI104" s="46">
        <f t="shared" si="496"/>
        <v>0</v>
      </c>
      <c r="JJ104" s="46">
        <f t="shared" si="496"/>
        <v>0</v>
      </c>
      <c r="JK104" s="46">
        <f t="shared" si="496"/>
        <v>0</v>
      </c>
      <c r="JL104" s="46">
        <f t="shared" si="496"/>
        <v>0</v>
      </c>
      <c r="JM104" s="46">
        <f t="shared" si="496"/>
        <v>0</v>
      </c>
      <c r="JN104" s="46">
        <f t="shared" si="496"/>
        <v>0</v>
      </c>
      <c r="JO104" s="46">
        <f t="shared" si="496"/>
        <v>0</v>
      </c>
      <c r="JP104" s="46">
        <f t="shared" si="496"/>
        <v>0</v>
      </c>
      <c r="JQ104" s="46">
        <f t="shared" si="496"/>
        <v>0</v>
      </c>
      <c r="JR104" s="46">
        <f t="shared" si="496"/>
        <v>0</v>
      </c>
      <c r="JS104" s="46">
        <f t="shared" si="496"/>
        <v>0</v>
      </c>
      <c r="JT104" s="46">
        <f t="shared" si="496"/>
        <v>0</v>
      </c>
      <c r="JU104" s="46">
        <f t="shared" si="496"/>
        <v>0</v>
      </c>
      <c r="JV104" s="46">
        <f t="shared" si="496"/>
        <v>0</v>
      </c>
      <c r="JW104" s="46">
        <f t="shared" si="496"/>
        <v>0</v>
      </c>
      <c r="JX104" s="46">
        <f t="shared" si="496"/>
        <v>0</v>
      </c>
      <c r="JY104" s="46">
        <f t="shared" si="496"/>
        <v>0</v>
      </c>
      <c r="JZ104" s="46">
        <f t="shared" si="496"/>
        <v>0</v>
      </c>
      <c r="KA104" s="46">
        <f t="shared" si="496"/>
        <v>0</v>
      </c>
      <c r="KB104" s="46">
        <f t="shared" si="496"/>
        <v>0</v>
      </c>
      <c r="KC104" s="46">
        <f t="shared" si="496"/>
        <v>0</v>
      </c>
      <c r="KD104" s="46">
        <f t="shared" si="496"/>
        <v>0</v>
      </c>
      <c r="KE104" s="46">
        <f t="shared" si="496"/>
        <v>0</v>
      </c>
      <c r="KF104" s="46">
        <f t="shared" si="496"/>
        <v>0</v>
      </c>
      <c r="KG104" s="46">
        <f t="shared" si="496"/>
        <v>0</v>
      </c>
      <c r="KH104" s="46">
        <f t="shared" si="496"/>
        <v>0</v>
      </c>
      <c r="KI104" s="46">
        <f t="shared" si="496"/>
        <v>0</v>
      </c>
      <c r="KJ104" s="46">
        <f t="shared" si="496"/>
        <v>0</v>
      </c>
      <c r="KK104" s="46">
        <f t="shared" si="496"/>
        <v>0</v>
      </c>
      <c r="KL104" s="46">
        <f t="shared" si="496"/>
        <v>0</v>
      </c>
      <c r="KM104" s="46">
        <f t="shared" si="496"/>
        <v>0</v>
      </c>
      <c r="KN104" s="46">
        <f t="shared" si="496"/>
        <v>0</v>
      </c>
      <c r="KO104" s="46">
        <f t="shared" si="496"/>
        <v>0</v>
      </c>
      <c r="KP104" s="46">
        <f t="shared" si="496"/>
        <v>0</v>
      </c>
      <c r="KQ104" s="46">
        <f t="shared" si="496"/>
        <v>0</v>
      </c>
      <c r="KR104" s="46">
        <f t="shared" si="496"/>
        <v>0</v>
      </c>
      <c r="KS104" s="46">
        <f t="shared" si="496"/>
        <v>0</v>
      </c>
      <c r="KT104" s="46">
        <f t="shared" si="496"/>
        <v>0</v>
      </c>
      <c r="KU104" s="46">
        <f t="shared" si="496"/>
        <v>0</v>
      </c>
      <c r="KV104" s="46">
        <f t="shared" ref="KV104:MY104" si="497">IFERROR(-((KV59*KV75)+((KV12-KV59)*KV90)),0)</f>
        <v>0</v>
      </c>
      <c r="KW104" s="46">
        <f t="shared" si="497"/>
        <v>0</v>
      </c>
      <c r="KX104" s="46">
        <f t="shared" si="497"/>
        <v>0</v>
      </c>
      <c r="KY104" s="46">
        <f t="shared" si="497"/>
        <v>0</v>
      </c>
      <c r="KZ104" s="46">
        <f t="shared" si="497"/>
        <v>0</v>
      </c>
      <c r="LA104" s="46">
        <f t="shared" si="497"/>
        <v>0</v>
      </c>
      <c r="LB104" s="46">
        <f t="shared" si="497"/>
        <v>0</v>
      </c>
      <c r="LC104" s="46">
        <f t="shared" si="497"/>
        <v>0</v>
      </c>
      <c r="LD104" s="46">
        <f t="shared" si="497"/>
        <v>0</v>
      </c>
      <c r="LE104" s="46">
        <f t="shared" si="497"/>
        <v>0</v>
      </c>
      <c r="LF104" s="46">
        <f t="shared" si="497"/>
        <v>0</v>
      </c>
      <c r="LG104" s="46">
        <f t="shared" si="497"/>
        <v>0</v>
      </c>
      <c r="LH104" s="46">
        <f t="shared" si="497"/>
        <v>0</v>
      </c>
      <c r="LI104" s="46">
        <f t="shared" si="497"/>
        <v>0</v>
      </c>
      <c r="LJ104" s="46">
        <f t="shared" si="497"/>
        <v>0</v>
      </c>
      <c r="LK104" s="46">
        <f t="shared" si="497"/>
        <v>0</v>
      </c>
      <c r="LL104" s="46">
        <f t="shared" si="497"/>
        <v>0</v>
      </c>
      <c r="LM104" s="46">
        <f t="shared" si="497"/>
        <v>0</v>
      </c>
      <c r="LN104" s="46">
        <f t="shared" si="497"/>
        <v>0</v>
      </c>
      <c r="LO104" s="46">
        <f t="shared" si="497"/>
        <v>0</v>
      </c>
      <c r="LP104" s="46">
        <f t="shared" si="497"/>
        <v>0</v>
      </c>
      <c r="LQ104" s="46">
        <f t="shared" si="497"/>
        <v>0</v>
      </c>
      <c r="LR104" s="46">
        <f t="shared" si="497"/>
        <v>0</v>
      </c>
      <c r="LS104" s="46">
        <f t="shared" si="497"/>
        <v>0</v>
      </c>
      <c r="LT104" s="46">
        <f t="shared" si="497"/>
        <v>0</v>
      </c>
      <c r="LU104" s="46">
        <f t="shared" si="497"/>
        <v>0</v>
      </c>
      <c r="LV104" s="46">
        <f t="shared" si="497"/>
        <v>0</v>
      </c>
      <c r="LW104" s="46">
        <f t="shared" si="497"/>
        <v>0</v>
      </c>
      <c r="LX104" s="46">
        <f t="shared" si="497"/>
        <v>0</v>
      </c>
      <c r="LY104" s="46">
        <f t="shared" si="497"/>
        <v>0</v>
      </c>
      <c r="LZ104" s="46">
        <f t="shared" si="497"/>
        <v>0</v>
      </c>
      <c r="MA104" s="46">
        <f t="shared" si="497"/>
        <v>0</v>
      </c>
      <c r="MB104" s="46">
        <f t="shared" si="497"/>
        <v>0</v>
      </c>
      <c r="MC104" s="46">
        <f t="shared" si="497"/>
        <v>0</v>
      </c>
      <c r="MD104" s="46">
        <f t="shared" si="497"/>
        <v>0</v>
      </c>
      <c r="ME104" s="46">
        <f t="shared" si="497"/>
        <v>0</v>
      </c>
      <c r="MF104" s="46">
        <f t="shared" si="497"/>
        <v>0</v>
      </c>
      <c r="MG104" s="46">
        <f t="shared" si="497"/>
        <v>0</v>
      </c>
      <c r="MH104" s="46">
        <f t="shared" si="497"/>
        <v>0</v>
      </c>
      <c r="MI104" s="46">
        <f t="shared" si="497"/>
        <v>0</v>
      </c>
      <c r="MJ104" s="46">
        <f t="shared" si="497"/>
        <v>0</v>
      </c>
      <c r="MK104" s="46">
        <f t="shared" si="497"/>
        <v>0</v>
      </c>
      <c r="ML104" s="46">
        <f t="shared" si="497"/>
        <v>0</v>
      </c>
      <c r="MM104" s="46">
        <f t="shared" si="497"/>
        <v>0</v>
      </c>
      <c r="MN104" s="46">
        <f t="shared" si="497"/>
        <v>0</v>
      </c>
      <c r="MO104" s="46">
        <f t="shared" si="497"/>
        <v>0</v>
      </c>
      <c r="MP104" s="46">
        <f t="shared" si="497"/>
        <v>0</v>
      </c>
      <c r="MQ104" s="46">
        <f t="shared" si="497"/>
        <v>0</v>
      </c>
      <c r="MR104" s="46">
        <f t="shared" si="497"/>
        <v>0</v>
      </c>
      <c r="MS104" s="46">
        <f t="shared" si="497"/>
        <v>0</v>
      </c>
      <c r="MT104" s="46">
        <f t="shared" si="497"/>
        <v>0</v>
      </c>
      <c r="MU104" s="46">
        <f t="shared" si="497"/>
        <v>0</v>
      </c>
      <c r="MV104" s="46">
        <f t="shared" si="497"/>
        <v>0</v>
      </c>
      <c r="MW104" s="46">
        <f t="shared" si="497"/>
        <v>0</v>
      </c>
      <c r="MX104" s="46">
        <f t="shared" si="497"/>
        <v>0</v>
      </c>
      <c r="MY104" s="46">
        <f t="shared" si="497"/>
        <v>0</v>
      </c>
    </row>
    <row r="105" spans="1:363" x14ac:dyDescent="0.25">
      <c r="A105" s="175"/>
      <c r="B105" s="70" t="s">
        <v>238</v>
      </c>
      <c r="C105" s="4" t="s">
        <v>211</v>
      </c>
      <c r="D105" s="46">
        <f t="shared" ref="D105:AY105" si="498">IFERROR(-((D60*D76)+((D13-D60)*D91)),0)</f>
        <v>0</v>
      </c>
      <c r="E105" s="46">
        <f t="shared" si="498"/>
        <v>0</v>
      </c>
      <c r="F105" s="46">
        <f t="shared" si="498"/>
        <v>0</v>
      </c>
      <c r="G105" s="46">
        <f t="shared" si="498"/>
        <v>0</v>
      </c>
      <c r="H105" s="46">
        <f t="shared" si="498"/>
        <v>0</v>
      </c>
      <c r="I105" s="46">
        <f t="shared" si="498"/>
        <v>0</v>
      </c>
      <c r="J105" s="46">
        <f t="shared" si="498"/>
        <v>0</v>
      </c>
      <c r="K105" s="46">
        <f t="shared" si="498"/>
        <v>0</v>
      </c>
      <c r="L105" s="46">
        <f t="shared" si="498"/>
        <v>0</v>
      </c>
      <c r="M105" s="46">
        <f t="shared" si="498"/>
        <v>0</v>
      </c>
      <c r="N105" s="46">
        <f t="shared" si="498"/>
        <v>0</v>
      </c>
      <c r="O105" s="46">
        <f t="shared" si="498"/>
        <v>0</v>
      </c>
      <c r="P105" s="46">
        <f t="shared" si="498"/>
        <v>0</v>
      </c>
      <c r="Q105" s="46">
        <f t="shared" si="498"/>
        <v>0</v>
      </c>
      <c r="R105" s="46">
        <f t="shared" si="498"/>
        <v>0</v>
      </c>
      <c r="S105" s="46">
        <f t="shared" si="498"/>
        <v>0</v>
      </c>
      <c r="T105" s="46">
        <f t="shared" si="498"/>
        <v>0</v>
      </c>
      <c r="U105" s="46">
        <f t="shared" si="498"/>
        <v>0</v>
      </c>
      <c r="V105" s="46">
        <f t="shared" si="498"/>
        <v>0</v>
      </c>
      <c r="W105" s="46">
        <f t="shared" si="498"/>
        <v>0</v>
      </c>
      <c r="X105" s="46">
        <f t="shared" si="498"/>
        <v>0</v>
      </c>
      <c r="Y105" s="46">
        <f t="shared" si="498"/>
        <v>0</v>
      </c>
      <c r="Z105" s="46">
        <f t="shared" si="498"/>
        <v>0</v>
      </c>
      <c r="AA105" s="46">
        <f t="shared" si="498"/>
        <v>0</v>
      </c>
      <c r="AB105" s="46">
        <f t="shared" si="498"/>
        <v>0</v>
      </c>
      <c r="AC105" s="46">
        <f t="shared" si="498"/>
        <v>0</v>
      </c>
      <c r="AD105" s="46">
        <f t="shared" si="498"/>
        <v>0</v>
      </c>
      <c r="AE105" s="46">
        <f t="shared" si="498"/>
        <v>0</v>
      </c>
      <c r="AF105" s="46">
        <f t="shared" si="498"/>
        <v>0</v>
      </c>
      <c r="AG105" s="46">
        <f t="shared" si="498"/>
        <v>0</v>
      </c>
      <c r="AH105" s="46">
        <f t="shared" si="498"/>
        <v>0</v>
      </c>
      <c r="AI105" s="46">
        <f t="shared" si="498"/>
        <v>0</v>
      </c>
      <c r="AJ105" s="46">
        <f t="shared" si="498"/>
        <v>0</v>
      </c>
      <c r="AK105" s="46">
        <f t="shared" si="498"/>
        <v>0</v>
      </c>
      <c r="AL105" s="46">
        <f t="shared" si="498"/>
        <v>0</v>
      </c>
      <c r="AM105" s="46">
        <f t="shared" si="498"/>
        <v>0</v>
      </c>
      <c r="AN105" s="46">
        <f t="shared" si="498"/>
        <v>0</v>
      </c>
      <c r="AO105" s="46">
        <f t="shared" si="498"/>
        <v>0</v>
      </c>
      <c r="AP105" s="46">
        <f t="shared" si="498"/>
        <v>0</v>
      </c>
      <c r="AQ105" s="46">
        <f t="shared" si="498"/>
        <v>0</v>
      </c>
      <c r="AR105" s="46">
        <f t="shared" si="498"/>
        <v>0</v>
      </c>
      <c r="AS105" s="46">
        <f t="shared" si="498"/>
        <v>0</v>
      </c>
      <c r="AT105" s="46">
        <f t="shared" si="498"/>
        <v>0</v>
      </c>
      <c r="AU105" s="46">
        <f t="shared" si="498"/>
        <v>0</v>
      </c>
      <c r="AV105" s="46">
        <f t="shared" si="498"/>
        <v>0</v>
      </c>
      <c r="AW105" s="46">
        <f t="shared" si="498"/>
        <v>0</v>
      </c>
      <c r="AX105" s="46">
        <f t="shared" si="498"/>
        <v>0</v>
      </c>
      <c r="AY105" s="46">
        <f t="shared" si="498"/>
        <v>0</v>
      </c>
      <c r="AZ105" s="46">
        <f t="shared" ref="AZ105:DK105" si="499">IFERROR(-((AZ60*AZ76)+((AZ13-AZ60)*AZ91)),0)</f>
        <v>0</v>
      </c>
      <c r="BA105" s="46">
        <f t="shared" si="499"/>
        <v>0</v>
      </c>
      <c r="BB105" s="46">
        <f t="shared" si="499"/>
        <v>0</v>
      </c>
      <c r="BC105" s="46">
        <f t="shared" si="499"/>
        <v>0</v>
      </c>
      <c r="BD105" s="46">
        <f t="shared" si="499"/>
        <v>0</v>
      </c>
      <c r="BE105" s="46">
        <f t="shared" si="499"/>
        <v>0</v>
      </c>
      <c r="BF105" s="46">
        <f t="shared" si="499"/>
        <v>0</v>
      </c>
      <c r="BG105" s="46">
        <f t="shared" si="499"/>
        <v>0</v>
      </c>
      <c r="BH105" s="46">
        <f t="shared" si="499"/>
        <v>0</v>
      </c>
      <c r="BI105" s="46">
        <f t="shared" si="499"/>
        <v>0</v>
      </c>
      <c r="BJ105" s="46">
        <f t="shared" si="499"/>
        <v>0</v>
      </c>
      <c r="BK105" s="46">
        <f t="shared" si="499"/>
        <v>0</v>
      </c>
      <c r="BL105" s="46">
        <f t="shared" si="499"/>
        <v>0</v>
      </c>
      <c r="BM105" s="46">
        <f t="shared" si="499"/>
        <v>0</v>
      </c>
      <c r="BN105" s="46">
        <f t="shared" si="499"/>
        <v>0</v>
      </c>
      <c r="BO105" s="46">
        <f t="shared" si="499"/>
        <v>0</v>
      </c>
      <c r="BP105" s="46">
        <f t="shared" si="499"/>
        <v>0</v>
      </c>
      <c r="BQ105" s="46">
        <f t="shared" si="499"/>
        <v>0</v>
      </c>
      <c r="BR105" s="46">
        <f t="shared" si="499"/>
        <v>0</v>
      </c>
      <c r="BS105" s="46">
        <f t="shared" si="499"/>
        <v>0</v>
      </c>
      <c r="BT105" s="46">
        <f t="shared" si="499"/>
        <v>0</v>
      </c>
      <c r="BU105" s="46">
        <f t="shared" si="499"/>
        <v>0</v>
      </c>
      <c r="BV105" s="46">
        <f t="shared" si="499"/>
        <v>0</v>
      </c>
      <c r="BW105" s="46">
        <f t="shared" si="499"/>
        <v>0</v>
      </c>
      <c r="BX105" s="46">
        <f t="shared" si="499"/>
        <v>0</v>
      </c>
      <c r="BY105" s="46">
        <f t="shared" si="499"/>
        <v>0</v>
      </c>
      <c r="BZ105" s="46">
        <f t="shared" si="499"/>
        <v>0</v>
      </c>
      <c r="CA105" s="46">
        <f t="shared" si="499"/>
        <v>0</v>
      </c>
      <c r="CB105" s="46">
        <f t="shared" si="499"/>
        <v>0</v>
      </c>
      <c r="CC105" s="46">
        <f t="shared" si="499"/>
        <v>0</v>
      </c>
      <c r="CD105" s="46">
        <f t="shared" si="499"/>
        <v>0</v>
      </c>
      <c r="CE105" s="46">
        <f t="shared" si="499"/>
        <v>0</v>
      </c>
      <c r="CF105" s="46">
        <f t="shared" si="499"/>
        <v>0</v>
      </c>
      <c r="CG105" s="46">
        <f t="shared" si="499"/>
        <v>0</v>
      </c>
      <c r="CH105" s="46">
        <f t="shared" si="499"/>
        <v>0</v>
      </c>
      <c r="CI105" s="46">
        <f t="shared" si="499"/>
        <v>0</v>
      </c>
      <c r="CJ105" s="46">
        <f t="shared" si="499"/>
        <v>0</v>
      </c>
      <c r="CK105" s="46">
        <f t="shared" si="499"/>
        <v>0</v>
      </c>
      <c r="CL105" s="46">
        <f t="shared" si="499"/>
        <v>0</v>
      </c>
      <c r="CM105" s="46">
        <f t="shared" si="499"/>
        <v>0</v>
      </c>
      <c r="CN105" s="46">
        <f t="shared" si="499"/>
        <v>0</v>
      </c>
      <c r="CO105" s="46">
        <f t="shared" si="499"/>
        <v>0</v>
      </c>
      <c r="CP105" s="46">
        <f t="shared" si="499"/>
        <v>0</v>
      </c>
      <c r="CQ105" s="46">
        <f t="shared" si="499"/>
        <v>0</v>
      </c>
      <c r="CR105" s="46">
        <f t="shared" si="499"/>
        <v>0</v>
      </c>
      <c r="CS105" s="46">
        <f t="shared" si="499"/>
        <v>0</v>
      </c>
      <c r="CT105" s="46">
        <f t="shared" si="499"/>
        <v>0</v>
      </c>
      <c r="CU105" s="46">
        <f t="shared" si="499"/>
        <v>0</v>
      </c>
      <c r="CV105" s="46">
        <f t="shared" si="499"/>
        <v>0</v>
      </c>
      <c r="CW105" s="46">
        <f t="shared" si="499"/>
        <v>0</v>
      </c>
      <c r="CX105" s="46">
        <f t="shared" si="499"/>
        <v>0</v>
      </c>
      <c r="CY105" s="46">
        <f t="shared" si="499"/>
        <v>0</v>
      </c>
      <c r="CZ105" s="46">
        <f t="shared" si="499"/>
        <v>0</v>
      </c>
      <c r="DA105" s="46">
        <f t="shared" si="499"/>
        <v>0</v>
      </c>
      <c r="DB105" s="46">
        <f t="shared" si="499"/>
        <v>0</v>
      </c>
      <c r="DC105" s="46">
        <f t="shared" si="499"/>
        <v>0</v>
      </c>
      <c r="DD105" s="46">
        <f t="shared" si="499"/>
        <v>0</v>
      </c>
      <c r="DE105" s="46">
        <f t="shared" si="499"/>
        <v>0</v>
      </c>
      <c r="DF105" s="46">
        <f t="shared" si="499"/>
        <v>0</v>
      </c>
      <c r="DG105" s="46">
        <f t="shared" si="499"/>
        <v>0</v>
      </c>
      <c r="DH105" s="46">
        <f t="shared" si="499"/>
        <v>0</v>
      </c>
      <c r="DI105" s="46">
        <f t="shared" si="499"/>
        <v>0</v>
      </c>
      <c r="DJ105" s="46">
        <f t="shared" si="499"/>
        <v>0</v>
      </c>
      <c r="DK105" s="46">
        <f t="shared" si="499"/>
        <v>0</v>
      </c>
      <c r="DL105" s="46">
        <f t="shared" ref="DL105:FW105" si="500">IFERROR(-((DL60*DL76)+((DL13-DL60)*DL91)),0)</f>
        <v>0</v>
      </c>
      <c r="DM105" s="46">
        <f t="shared" si="500"/>
        <v>0</v>
      </c>
      <c r="DN105" s="46">
        <f t="shared" si="500"/>
        <v>0</v>
      </c>
      <c r="DO105" s="46">
        <f t="shared" si="500"/>
        <v>0</v>
      </c>
      <c r="DP105" s="46">
        <f t="shared" si="500"/>
        <v>0</v>
      </c>
      <c r="DQ105" s="46">
        <f t="shared" si="500"/>
        <v>0</v>
      </c>
      <c r="DR105" s="46">
        <f t="shared" si="500"/>
        <v>0</v>
      </c>
      <c r="DS105" s="46">
        <f t="shared" si="500"/>
        <v>0</v>
      </c>
      <c r="DT105" s="46">
        <f t="shared" si="500"/>
        <v>0</v>
      </c>
      <c r="DU105" s="46">
        <f t="shared" si="500"/>
        <v>0</v>
      </c>
      <c r="DV105" s="46">
        <f t="shared" si="500"/>
        <v>0</v>
      </c>
      <c r="DW105" s="46">
        <f t="shared" si="500"/>
        <v>0</v>
      </c>
      <c r="DX105" s="46">
        <f t="shared" si="500"/>
        <v>0</v>
      </c>
      <c r="DY105" s="46">
        <f t="shared" si="500"/>
        <v>0</v>
      </c>
      <c r="DZ105" s="46">
        <f t="shared" si="500"/>
        <v>0</v>
      </c>
      <c r="EA105" s="46">
        <f t="shared" si="500"/>
        <v>0</v>
      </c>
      <c r="EB105" s="46">
        <f t="shared" si="500"/>
        <v>0</v>
      </c>
      <c r="EC105" s="46">
        <f t="shared" si="500"/>
        <v>0</v>
      </c>
      <c r="ED105" s="46">
        <f t="shared" si="500"/>
        <v>0</v>
      </c>
      <c r="EE105" s="46">
        <f t="shared" si="500"/>
        <v>0</v>
      </c>
      <c r="EF105" s="46">
        <f t="shared" si="500"/>
        <v>0</v>
      </c>
      <c r="EG105" s="46">
        <f t="shared" si="500"/>
        <v>0</v>
      </c>
      <c r="EH105" s="46">
        <f t="shared" si="500"/>
        <v>0</v>
      </c>
      <c r="EI105" s="46">
        <f t="shared" si="500"/>
        <v>0</v>
      </c>
      <c r="EJ105" s="46">
        <f t="shared" si="500"/>
        <v>0</v>
      </c>
      <c r="EK105" s="46">
        <f t="shared" si="500"/>
        <v>0</v>
      </c>
      <c r="EL105" s="46">
        <f t="shared" si="500"/>
        <v>0</v>
      </c>
      <c r="EM105" s="46">
        <f t="shared" si="500"/>
        <v>0</v>
      </c>
      <c r="EN105" s="46">
        <f t="shared" si="500"/>
        <v>0</v>
      </c>
      <c r="EO105" s="46">
        <f t="shared" si="500"/>
        <v>0</v>
      </c>
      <c r="EP105" s="46">
        <f t="shared" si="500"/>
        <v>0</v>
      </c>
      <c r="EQ105" s="46">
        <f t="shared" si="500"/>
        <v>0</v>
      </c>
      <c r="ER105" s="46">
        <f t="shared" si="500"/>
        <v>0</v>
      </c>
      <c r="ES105" s="46">
        <f t="shared" si="500"/>
        <v>0</v>
      </c>
      <c r="ET105" s="46">
        <f t="shared" si="500"/>
        <v>0</v>
      </c>
      <c r="EU105" s="46">
        <f t="shared" si="500"/>
        <v>0</v>
      </c>
      <c r="EV105" s="46">
        <f t="shared" si="500"/>
        <v>0</v>
      </c>
      <c r="EW105" s="46">
        <f t="shared" si="500"/>
        <v>0</v>
      </c>
      <c r="EX105" s="46">
        <f t="shared" si="500"/>
        <v>0</v>
      </c>
      <c r="EY105" s="46">
        <f t="shared" si="500"/>
        <v>0</v>
      </c>
      <c r="EZ105" s="46">
        <f t="shared" si="500"/>
        <v>0</v>
      </c>
      <c r="FA105" s="46">
        <f t="shared" si="500"/>
        <v>0</v>
      </c>
      <c r="FB105" s="46">
        <f t="shared" si="500"/>
        <v>0</v>
      </c>
      <c r="FC105" s="46">
        <f t="shared" si="500"/>
        <v>0</v>
      </c>
      <c r="FD105" s="46">
        <f t="shared" si="500"/>
        <v>0</v>
      </c>
      <c r="FE105" s="46">
        <f t="shared" si="500"/>
        <v>0</v>
      </c>
      <c r="FF105" s="46">
        <f t="shared" si="500"/>
        <v>0</v>
      </c>
      <c r="FG105" s="46">
        <f t="shared" si="500"/>
        <v>0</v>
      </c>
      <c r="FH105" s="46">
        <f t="shared" si="500"/>
        <v>0</v>
      </c>
      <c r="FI105" s="46">
        <f t="shared" si="500"/>
        <v>0</v>
      </c>
      <c r="FJ105" s="46">
        <f t="shared" si="500"/>
        <v>0</v>
      </c>
      <c r="FK105" s="46">
        <f t="shared" si="500"/>
        <v>0</v>
      </c>
      <c r="FL105" s="46">
        <f t="shared" si="500"/>
        <v>0</v>
      </c>
      <c r="FM105" s="46">
        <f t="shared" si="500"/>
        <v>0</v>
      </c>
      <c r="FN105" s="46">
        <f t="shared" si="500"/>
        <v>0</v>
      </c>
      <c r="FO105" s="46">
        <f t="shared" si="500"/>
        <v>0</v>
      </c>
      <c r="FP105" s="46">
        <f t="shared" si="500"/>
        <v>0</v>
      </c>
      <c r="FQ105" s="46">
        <f t="shared" si="500"/>
        <v>0</v>
      </c>
      <c r="FR105" s="46">
        <f t="shared" si="500"/>
        <v>0</v>
      </c>
      <c r="FS105" s="46">
        <f t="shared" si="500"/>
        <v>0</v>
      </c>
      <c r="FT105" s="46">
        <f t="shared" si="500"/>
        <v>0</v>
      </c>
      <c r="FU105" s="46">
        <f t="shared" si="500"/>
        <v>0</v>
      </c>
      <c r="FV105" s="46">
        <f t="shared" si="500"/>
        <v>0</v>
      </c>
      <c r="FW105" s="46">
        <f t="shared" si="500"/>
        <v>0</v>
      </c>
      <c r="FX105" s="46">
        <f t="shared" ref="FX105:II105" si="501">IFERROR(-((FX60*FX76)+((FX13-FX60)*FX91)),0)</f>
        <v>0</v>
      </c>
      <c r="FY105" s="46">
        <f t="shared" si="501"/>
        <v>0</v>
      </c>
      <c r="FZ105" s="46">
        <f t="shared" si="501"/>
        <v>0</v>
      </c>
      <c r="GA105" s="46">
        <f t="shared" si="501"/>
        <v>0</v>
      </c>
      <c r="GB105" s="46">
        <f t="shared" si="501"/>
        <v>0</v>
      </c>
      <c r="GC105" s="46">
        <f t="shared" si="501"/>
        <v>0</v>
      </c>
      <c r="GD105" s="46">
        <f t="shared" si="501"/>
        <v>0</v>
      </c>
      <c r="GE105" s="46">
        <f t="shared" si="501"/>
        <v>0</v>
      </c>
      <c r="GF105" s="46">
        <f t="shared" si="501"/>
        <v>0</v>
      </c>
      <c r="GG105" s="46">
        <f t="shared" si="501"/>
        <v>0</v>
      </c>
      <c r="GH105" s="46">
        <f t="shared" si="501"/>
        <v>0</v>
      </c>
      <c r="GI105" s="46">
        <f t="shared" si="501"/>
        <v>0</v>
      </c>
      <c r="GJ105" s="46">
        <f t="shared" si="501"/>
        <v>0</v>
      </c>
      <c r="GK105" s="46">
        <f t="shared" si="501"/>
        <v>0</v>
      </c>
      <c r="GL105" s="46">
        <f t="shared" si="501"/>
        <v>0</v>
      </c>
      <c r="GM105" s="46">
        <f t="shared" si="501"/>
        <v>0</v>
      </c>
      <c r="GN105" s="46">
        <f t="shared" si="501"/>
        <v>0</v>
      </c>
      <c r="GO105" s="46">
        <f t="shared" si="501"/>
        <v>0</v>
      </c>
      <c r="GP105" s="46">
        <f t="shared" si="501"/>
        <v>0</v>
      </c>
      <c r="GQ105" s="46">
        <f t="shared" si="501"/>
        <v>0</v>
      </c>
      <c r="GR105" s="46">
        <f t="shared" si="501"/>
        <v>0</v>
      </c>
      <c r="GS105" s="46">
        <f t="shared" si="501"/>
        <v>0</v>
      </c>
      <c r="GT105" s="46">
        <f t="shared" si="501"/>
        <v>0</v>
      </c>
      <c r="GU105" s="46">
        <f t="shared" si="501"/>
        <v>0</v>
      </c>
      <c r="GV105" s="46">
        <f t="shared" si="501"/>
        <v>0</v>
      </c>
      <c r="GW105" s="46">
        <f t="shared" si="501"/>
        <v>0</v>
      </c>
      <c r="GX105" s="46">
        <f t="shared" si="501"/>
        <v>0</v>
      </c>
      <c r="GY105" s="46">
        <f t="shared" si="501"/>
        <v>0</v>
      </c>
      <c r="GZ105" s="46">
        <f t="shared" si="501"/>
        <v>0</v>
      </c>
      <c r="HA105" s="46">
        <f t="shared" si="501"/>
        <v>0</v>
      </c>
      <c r="HB105" s="46">
        <f t="shared" si="501"/>
        <v>0</v>
      </c>
      <c r="HC105" s="46">
        <f t="shared" si="501"/>
        <v>0</v>
      </c>
      <c r="HD105" s="46">
        <f t="shared" si="501"/>
        <v>0</v>
      </c>
      <c r="HE105" s="46">
        <f t="shared" si="501"/>
        <v>0</v>
      </c>
      <c r="HF105" s="46">
        <f t="shared" si="501"/>
        <v>0</v>
      </c>
      <c r="HG105" s="46">
        <f t="shared" si="501"/>
        <v>0</v>
      </c>
      <c r="HH105" s="46">
        <f t="shared" si="501"/>
        <v>0</v>
      </c>
      <c r="HI105" s="46">
        <f t="shared" si="501"/>
        <v>0</v>
      </c>
      <c r="HJ105" s="46">
        <f t="shared" si="501"/>
        <v>0</v>
      </c>
      <c r="HK105" s="46">
        <f t="shared" si="501"/>
        <v>0</v>
      </c>
      <c r="HL105" s="46">
        <f t="shared" si="501"/>
        <v>0</v>
      </c>
      <c r="HM105" s="46">
        <f t="shared" si="501"/>
        <v>0</v>
      </c>
      <c r="HN105" s="46">
        <f t="shared" si="501"/>
        <v>0</v>
      </c>
      <c r="HO105" s="46">
        <f t="shared" si="501"/>
        <v>0</v>
      </c>
      <c r="HP105" s="46">
        <f t="shared" si="501"/>
        <v>0</v>
      </c>
      <c r="HQ105" s="46">
        <f t="shared" si="501"/>
        <v>0</v>
      </c>
      <c r="HR105" s="46">
        <f t="shared" si="501"/>
        <v>0</v>
      </c>
      <c r="HS105" s="46">
        <f t="shared" si="501"/>
        <v>0</v>
      </c>
      <c r="HT105" s="46">
        <f t="shared" si="501"/>
        <v>0</v>
      </c>
      <c r="HU105" s="46">
        <f t="shared" si="501"/>
        <v>0</v>
      </c>
      <c r="HV105" s="46">
        <f t="shared" si="501"/>
        <v>0</v>
      </c>
      <c r="HW105" s="46">
        <f t="shared" si="501"/>
        <v>0</v>
      </c>
      <c r="HX105" s="46">
        <f t="shared" si="501"/>
        <v>0</v>
      </c>
      <c r="HY105" s="46">
        <f t="shared" si="501"/>
        <v>0</v>
      </c>
      <c r="HZ105" s="46">
        <f t="shared" si="501"/>
        <v>0</v>
      </c>
      <c r="IA105" s="46">
        <f t="shared" si="501"/>
        <v>0</v>
      </c>
      <c r="IB105" s="46">
        <f t="shared" si="501"/>
        <v>0</v>
      </c>
      <c r="IC105" s="46">
        <f t="shared" si="501"/>
        <v>0</v>
      </c>
      <c r="ID105" s="46">
        <f t="shared" si="501"/>
        <v>0</v>
      </c>
      <c r="IE105" s="46">
        <f t="shared" si="501"/>
        <v>0</v>
      </c>
      <c r="IF105" s="46">
        <f t="shared" si="501"/>
        <v>0</v>
      </c>
      <c r="IG105" s="46">
        <f t="shared" si="501"/>
        <v>0</v>
      </c>
      <c r="IH105" s="46">
        <f t="shared" si="501"/>
        <v>0</v>
      </c>
      <c r="II105" s="46">
        <f t="shared" si="501"/>
        <v>0</v>
      </c>
      <c r="IJ105" s="46">
        <f t="shared" ref="IJ105:KU105" si="502">IFERROR(-((IJ60*IJ76)+((IJ13-IJ60)*IJ91)),0)</f>
        <v>0</v>
      </c>
      <c r="IK105" s="46">
        <f t="shared" si="502"/>
        <v>0</v>
      </c>
      <c r="IL105" s="46">
        <f t="shared" si="502"/>
        <v>0</v>
      </c>
      <c r="IM105" s="46">
        <f t="shared" si="502"/>
        <v>0</v>
      </c>
      <c r="IN105" s="46">
        <f t="shared" si="502"/>
        <v>0</v>
      </c>
      <c r="IO105" s="46">
        <f t="shared" si="502"/>
        <v>0</v>
      </c>
      <c r="IP105" s="46">
        <f t="shared" si="502"/>
        <v>0</v>
      </c>
      <c r="IQ105" s="46">
        <f t="shared" si="502"/>
        <v>0</v>
      </c>
      <c r="IR105" s="46">
        <f t="shared" si="502"/>
        <v>0</v>
      </c>
      <c r="IS105" s="46">
        <f t="shared" si="502"/>
        <v>0</v>
      </c>
      <c r="IT105" s="46">
        <f t="shared" si="502"/>
        <v>0</v>
      </c>
      <c r="IU105" s="46">
        <f t="shared" si="502"/>
        <v>0</v>
      </c>
      <c r="IV105" s="46">
        <f t="shared" si="502"/>
        <v>0</v>
      </c>
      <c r="IW105" s="46">
        <f t="shared" si="502"/>
        <v>0</v>
      </c>
      <c r="IX105" s="46">
        <f t="shared" si="502"/>
        <v>0</v>
      </c>
      <c r="IY105" s="46">
        <f t="shared" si="502"/>
        <v>0</v>
      </c>
      <c r="IZ105" s="46">
        <f t="shared" si="502"/>
        <v>0</v>
      </c>
      <c r="JA105" s="46">
        <f t="shared" si="502"/>
        <v>0</v>
      </c>
      <c r="JB105" s="46">
        <f t="shared" si="502"/>
        <v>0</v>
      </c>
      <c r="JC105" s="46">
        <f t="shared" si="502"/>
        <v>0</v>
      </c>
      <c r="JD105" s="46">
        <f t="shared" si="502"/>
        <v>0</v>
      </c>
      <c r="JE105" s="46">
        <f t="shared" si="502"/>
        <v>0</v>
      </c>
      <c r="JF105" s="46">
        <f t="shared" si="502"/>
        <v>0</v>
      </c>
      <c r="JG105" s="46">
        <f t="shared" si="502"/>
        <v>0</v>
      </c>
      <c r="JH105" s="46">
        <f t="shared" si="502"/>
        <v>0</v>
      </c>
      <c r="JI105" s="46">
        <f t="shared" si="502"/>
        <v>0</v>
      </c>
      <c r="JJ105" s="46">
        <f t="shared" si="502"/>
        <v>0</v>
      </c>
      <c r="JK105" s="46">
        <f t="shared" si="502"/>
        <v>0</v>
      </c>
      <c r="JL105" s="46">
        <f t="shared" si="502"/>
        <v>0</v>
      </c>
      <c r="JM105" s="46">
        <f t="shared" si="502"/>
        <v>0</v>
      </c>
      <c r="JN105" s="46">
        <f t="shared" si="502"/>
        <v>0</v>
      </c>
      <c r="JO105" s="46">
        <f t="shared" si="502"/>
        <v>0</v>
      </c>
      <c r="JP105" s="46">
        <f t="shared" si="502"/>
        <v>0</v>
      </c>
      <c r="JQ105" s="46">
        <f t="shared" si="502"/>
        <v>0</v>
      </c>
      <c r="JR105" s="46">
        <f t="shared" si="502"/>
        <v>0</v>
      </c>
      <c r="JS105" s="46">
        <f t="shared" si="502"/>
        <v>0</v>
      </c>
      <c r="JT105" s="46">
        <f t="shared" si="502"/>
        <v>0</v>
      </c>
      <c r="JU105" s="46">
        <f t="shared" si="502"/>
        <v>0</v>
      </c>
      <c r="JV105" s="46">
        <f t="shared" si="502"/>
        <v>0</v>
      </c>
      <c r="JW105" s="46">
        <f t="shared" si="502"/>
        <v>0</v>
      </c>
      <c r="JX105" s="46">
        <f t="shared" si="502"/>
        <v>0</v>
      </c>
      <c r="JY105" s="46">
        <f t="shared" si="502"/>
        <v>0</v>
      </c>
      <c r="JZ105" s="46">
        <f t="shared" si="502"/>
        <v>0</v>
      </c>
      <c r="KA105" s="46">
        <f t="shared" si="502"/>
        <v>0</v>
      </c>
      <c r="KB105" s="46">
        <f t="shared" si="502"/>
        <v>0</v>
      </c>
      <c r="KC105" s="46">
        <f t="shared" si="502"/>
        <v>0</v>
      </c>
      <c r="KD105" s="46">
        <f t="shared" si="502"/>
        <v>0</v>
      </c>
      <c r="KE105" s="46">
        <f t="shared" si="502"/>
        <v>0</v>
      </c>
      <c r="KF105" s="46">
        <f t="shared" si="502"/>
        <v>0</v>
      </c>
      <c r="KG105" s="46">
        <f t="shared" si="502"/>
        <v>0</v>
      </c>
      <c r="KH105" s="46">
        <f t="shared" si="502"/>
        <v>0</v>
      </c>
      <c r="KI105" s="46">
        <f t="shared" si="502"/>
        <v>0</v>
      </c>
      <c r="KJ105" s="46">
        <f t="shared" si="502"/>
        <v>0</v>
      </c>
      <c r="KK105" s="46">
        <f t="shared" si="502"/>
        <v>0</v>
      </c>
      <c r="KL105" s="46">
        <f t="shared" si="502"/>
        <v>0</v>
      </c>
      <c r="KM105" s="46">
        <f t="shared" si="502"/>
        <v>0</v>
      </c>
      <c r="KN105" s="46">
        <f t="shared" si="502"/>
        <v>0</v>
      </c>
      <c r="KO105" s="46">
        <f t="shared" si="502"/>
        <v>0</v>
      </c>
      <c r="KP105" s="46">
        <f t="shared" si="502"/>
        <v>0</v>
      </c>
      <c r="KQ105" s="46">
        <f t="shared" si="502"/>
        <v>0</v>
      </c>
      <c r="KR105" s="46">
        <f t="shared" si="502"/>
        <v>0</v>
      </c>
      <c r="KS105" s="46">
        <f t="shared" si="502"/>
        <v>0</v>
      </c>
      <c r="KT105" s="46">
        <f t="shared" si="502"/>
        <v>0</v>
      </c>
      <c r="KU105" s="46">
        <f t="shared" si="502"/>
        <v>0</v>
      </c>
      <c r="KV105" s="46">
        <f t="shared" ref="KV105:MY105" si="503">IFERROR(-((KV60*KV76)+((KV13-KV60)*KV91)),0)</f>
        <v>0</v>
      </c>
      <c r="KW105" s="46">
        <f t="shared" si="503"/>
        <v>0</v>
      </c>
      <c r="KX105" s="46">
        <f t="shared" si="503"/>
        <v>0</v>
      </c>
      <c r="KY105" s="46">
        <f t="shared" si="503"/>
        <v>0</v>
      </c>
      <c r="KZ105" s="46">
        <f t="shared" si="503"/>
        <v>0</v>
      </c>
      <c r="LA105" s="46">
        <f t="shared" si="503"/>
        <v>0</v>
      </c>
      <c r="LB105" s="46">
        <f t="shared" si="503"/>
        <v>0</v>
      </c>
      <c r="LC105" s="46">
        <f t="shared" si="503"/>
        <v>0</v>
      </c>
      <c r="LD105" s="46">
        <f t="shared" si="503"/>
        <v>0</v>
      </c>
      <c r="LE105" s="46">
        <f t="shared" si="503"/>
        <v>0</v>
      </c>
      <c r="LF105" s="46">
        <f t="shared" si="503"/>
        <v>0</v>
      </c>
      <c r="LG105" s="46">
        <f t="shared" si="503"/>
        <v>0</v>
      </c>
      <c r="LH105" s="46">
        <f t="shared" si="503"/>
        <v>0</v>
      </c>
      <c r="LI105" s="46">
        <f t="shared" si="503"/>
        <v>0</v>
      </c>
      <c r="LJ105" s="46">
        <f t="shared" si="503"/>
        <v>0</v>
      </c>
      <c r="LK105" s="46">
        <f t="shared" si="503"/>
        <v>0</v>
      </c>
      <c r="LL105" s="46">
        <f t="shared" si="503"/>
        <v>0</v>
      </c>
      <c r="LM105" s="46">
        <f t="shared" si="503"/>
        <v>0</v>
      </c>
      <c r="LN105" s="46">
        <f t="shared" si="503"/>
        <v>0</v>
      </c>
      <c r="LO105" s="46">
        <f t="shared" si="503"/>
        <v>0</v>
      </c>
      <c r="LP105" s="46">
        <f t="shared" si="503"/>
        <v>0</v>
      </c>
      <c r="LQ105" s="46">
        <f t="shared" si="503"/>
        <v>0</v>
      </c>
      <c r="LR105" s="46">
        <f t="shared" si="503"/>
        <v>0</v>
      </c>
      <c r="LS105" s="46">
        <f t="shared" si="503"/>
        <v>0</v>
      </c>
      <c r="LT105" s="46">
        <f t="shared" si="503"/>
        <v>0</v>
      </c>
      <c r="LU105" s="46">
        <f t="shared" si="503"/>
        <v>0</v>
      </c>
      <c r="LV105" s="46">
        <f t="shared" si="503"/>
        <v>0</v>
      </c>
      <c r="LW105" s="46">
        <f t="shared" si="503"/>
        <v>0</v>
      </c>
      <c r="LX105" s="46">
        <f t="shared" si="503"/>
        <v>0</v>
      </c>
      <c r="LY105" s="46">
        <f t="shared" si="503"/>
        <v>0</v>
      </c>
      <c r="LZ105" s="46">
        <f t="shared" si="503"/>
        <v>0</v>
      </c>
      <c r="MA105" s="46">
        <f t="shared" si="503"/>
        <v>0</v>
      </c>
      <c r="MB105" s="46">
        <f t="shared" si="503"/>
        <v>0</v>
      </c>
      <c r="MC105" s="46">
        <f t="shared" si="503"/>
        <v>0</v>
      </c>
      <c r="MD105" s="46">
        <f t="shared" si="503"/>
        <v>0</v>
      </c>
      <c r="ME105" s="46">
        <f t="shared" si="503"/>
        <v>0</v>
      </c>
      <c r="MF105" s="46">
        <f t="shared" si="503"/>
        <v>0</v>
      </c>
      <c r="MG105" s="46">
        <f t="shared" si="503"/>
        <v>0</v>
      </c>
      <c r="MH105" s="46">
        <f t="shared" si="503"/>
        <v>0</v>
      </c>
      <c r="MI105" s="46">
        <f t="shared" si="503"/>
        <v>0</v>
      </c>
      <c r="MJ105" s="46">
        <f t="shared" si="503"/>
        <v>0</v>
      </c>
      <c r="MK105" s="46">
        <f t="shared" si="503"/>
        <v>0</v>
      </c>
      <c r="ML105" s="46">
        <f t="shared" si="503"/>
        <v>0</v>
      </c>
      <c r="MM105" s="46">
        <f t="shared" si="503"/>
        <v>0</v>
      </c>
      <c r="MN105" s="46">
        <f t="shared" si="503"/>
        <v>0</v>
      </c>
      <c r="MO105" s="46">
        <f t="shared" si="503"/>
        <v>0</v>
      </c>
      <c r="MP105" s="46">
        <f t="shared" si="503"/>
        <v>0</v>
      </c>
      <c r="MQ105" s="46">
        <f t="shared" si="503"/>
        <v>0</v>
      </c>
      <c r="MR105" s="46">
        <f t="shared" si="503"/>
        <v>0</v>
      </c>
      <c r="MS105" s="46">
        <f t="shared" si="503"/>
        <v>0</v>
      </c>
      <c r="MT105" s="46">
        <f t="shared" si="503"/>
        <v>0</v>
      </c>
      <c r="MU105" s="46">
        <f t="shared" si="503"/>
        <v>0</v>
      </c>
      <c r="MV105" s="46">
        <f t="shared" si="503"/>
        <v>0</v>
      </c>
      <c r="MW105" s="46">
        <f t="shared" si="503"/>
        <v>0</v>
      </c>
      <c r="MX105" s="46">
        <f t="shared" si="503"/>
        <v>0</v>
      </c>
      <c r="MY105" s="46">
        <f t="shared" si="503"/>
        <v>0</v>
      </c>
    </row>
    <row r="106" spans="1:363" x14ac:dyDescent="0.25">
      <c r="A106" s="175"/>
      <c r="B106" s="70" t="s">
        <v>239</v>
      </c>
      <c r="C106" s="4" t="s">
        <v>211</v>
      </c>
      <c r="D106" s="46">
        <f t="shared" ref="D106:AY106" si="504">IFERROR(-((D61*D77)+((D14-D61)*D92)),0)</f>
        <v>0</v>
      </c>
      <c r="E106" s="46">
        <f t="shared" si="504"/>
        <v>0</v>
      </c>
      <c r="F106" s="46">
        <f t="shared" si="504"/>
        <v>0</v>
      </c>
      <c r="G106" s="46">
        <f t="shared" si="504"/>
        <v>0</v>
      </c>
      <c r="H106" s="46">
        <f t="shared" si="504"/>
        <v>0</v>
      </c>
      <c r="I106" s="46">
        <f t="shared" si="504"/>
        <v>0</v>
      </c>
      <c r="J106" s="46">
        <f t="shared" si="504"/>
        <v>0</v>
      </c>
      <c r="K106" s="46">
        <f t="shared" si="504"/>
        <v>0</v>
      </c>
      <c r="L106" s="46">
        <f t="shared" si="504"/>
        <v>0</v>
      </c>
      <c r="M106" s="46">
        <f t="shared" si="504"/>
        <v>0</v>
      </c>
      <c r="N106" s="46">
        <f t="shared" si="504"/>
        <v>0</v>
      </c>
      <c r="O106" s="46">
        <f t="shared" si="504"/>
        <v>0</v>
      </c>
      <c r="P106" s="46">
        <f t="shared" si="504"/>
        <v>0</v>
      </c>
      <c r="Q106" s="46">
        <f t="shared" si="504"/>
        <v>0</v>
      </c>
      <c r="R106" s="46">
        <f t="shared" si="504"/>
        <v>0</v>
      </c>
      <c r="S106" s="46">
        <f t="shared" si="504"/>
        <v>0</v>
      </c>
      <c r="T106" s="46">
        <f t="shared" si="504"/>
        <v>0</v>
      </c>
      <c r="U106" s="46">
        <f t="shared" si="504"/>
        <v>0</v>
      </c>
      <c r="V106" s="46">
        <f t="shared" si="504"/>
        <v>0</v>
      </c>
      <c r="W106" s="46">
        <f t="shared" si="504"/>
        <v>0</v>
      </c>
      <c r="X106" s="46">
        <f t="shared" si="504"/>
        <v>0</v>
      </c>
      <c r="Y106" s="46">
        <f t="shared" si="504"/>
        <v>0</v>
      </c>
      <c r="Z106" s="46">
        <f t="shared" si="504"/>
        <v>0</v>
      </c>
      <c r="AA106" s="46">
        <f t="shared" si="504"/>
        <v>0</v>
      </c>
      <c r="AB106" s="46">
        <f t="shared" si="504"/>
        <v>0</v>
      </c>
      <c r="AC106" s="46">
        <f t="shared" si="504"/>
        <v>0</v>
      </c>
      <c r="AD106" s="46">
        <f t="shared" si="504"/>
        <v>0</v>
      </c>
      <c r="AE106" s="46">
        <f t="shared" si="504"/>
        <v>0</v>
      </c>
      <c r="AF106" s="46">
        <f t="shared" si="504"/>
        <v>0</v>
      </c>
      <c r="AG106" s="46">
        <f t="shared" si="504"/>
        <v>0</v>
      </c>
      <c r="AH106" s="46">
        <f t="shared" si="504"/>
        <v>0</v>
      </c>
      <c r="AI106" s="46">
        <f t="shared" si="504"/>
        <v>0</v>
      </c>
      <c r="AJ106" s="46">
        <f t="shared" si="504"/>
        <v>0</v>
      </c>
      <c r="AK106" s="46">
        <f t="shared" si="504"/>
        <v>0</v>
      </c>
      <c r="AL106" s="46">
        <f t="shared" si="504"/>
        <v>0</v>
      </c>
      <c r="AM106" s="46">
        <f t="shared" si="504"/>
        <v>0</v>
      </c>
      <c r="AN106" s="46">
        <f t="shared" si="504"/>
        <v>0</v>
      </c>
      <c r="AO106" s="46">
        <f t="shared" si="504"/>
        <v>0</v>
      </c>
      <c r="AP106" s="46">
        <f t="shared" si="504"/>
        <v>0</v>
      </c>
      <c r="AQ106" s="46">
        <f t="shared" si="504"/>
        <v>0</v>
      </c>
      <c r="AR106" s="46">
        <f t="shared" si="504"/>
        <v>0</v>
      </c>
      <c r="AS106" s="46">
        <f t="shared" si="504"/>
        <v>0</v>
      </c>
      <c r="AT106" s="46">
        <f t="shared" si="504"/>
        <v>0</v>
      </c>
      <c r="AU106" s="46">
        <f t="shared" si="504"/>
        <v>0</v>
      </c>
      <c r="AV106" s="46">
        <f t="shared" si="504"/>
        <v>0</v>
      </c>
      <c r="AW106" s="46">
        <f t="shared" si="504"/>
        <v>0</v>
      </c>
      <c r="AX106" s="46">
        <f t="shared" si="504"/>
        <v>0</v>
      </c>
      <c r="AY106" s="46">
        <f t="shared" si="504"/>
        <v>0</v>
      </c>
      <c r="AZ106" s="46">
        <f t="shared" ref="AZ106:DK106" si="505">IFERROR(-((AZ61*AZ77)+((AZ14-AZ61)*AZ92)),0)</f>
        <v>0</v>
      </c>
      <c r="BA106" s="46">
        <f t="shared" si="505"/>
        <v>0</v>
      </c>
      <c r="BB106" s="46">
        <f t="shared" si="505"/>
        <v>0</v>
      </c>
      <c r="BC106" s="46">
        <f t="shared" si="505"/>
        <v>0</v>
      </c>
      <c r="BD106" s="46">
        <f t="shared" si="505"/>
        <v>0</v>
      </c>
      <c r="BE106" s="46">
        <f t="shared" si="505"/>
        <v>0</v>
      </c>
      <c r="BF106" s="46">
        <f t="shared" si="505"/>
        <v>0</v>
      </c>
      <c r="BG106" s="46">
        <f t="shared" si="505"/>
        <v>0</v>
      </c>
      <c r="BH106" s="46">
        <f t="shared" si="505"/>
        <v>0</v>
      </c>
      <c r="BI106" s="46">
        <f t="shared" si="505"/>
        <v>0</v>
      </c>
      <c r="BJ106" s="46">
        <f t="shared" si="505"/>
        <v>0</v>
      </c>
      <c r="BK106" s="46">
        <f t="shared" si="505"/>
        <v>0</v>
      </c>
      <c r="BL106" s="46">
        <f t="shared" si="505"/>
        <v>0</v>
      </c>
      <c r="BM106" s="46">
        <f t="shared" si="505"/>
        <v>0</v>
      </c>
      <c r="BN106" s="46">
        <f t="shared" si="505"/>
        <v>0</v>
      </c>
      <c r="BO106" s="46">
        <f t="shared" si="505"/>
        <v>0</v>
      </c>
      <c r="BP106" s="46">
        <f t="shared" si="505"/>
        <v>0</v>
      </c>
      <c r="BQ106" s="46">
        <f t="shared" si="505"/>
        <v>0</v>
      </c>
      <c r="BR106" s="46">
        <f t="shared" si="505"/>
        <v>0</v>
      </c>
      <c r="BS106" s="46">
        <f t="shared" si="505"/>
        <v>0</v>
      </c>
      <c r="BT106" s="46">
        <f t="shared" si="505"/>
        <v>0</v>
      </c>
      <c r="BU106" s="46">
        <f t="shared" si="505"/>
        <v>0</v>
      </c>
      <c r="BV106" s="46">
        <f t="shared" si="505"/>
        <v>0</v>
      </c>
      <c r="BW106" s="46">
        <f t="shared" si="505"/>
        <v>0</v>
      </c>
      <c r="BX106" s="46">
        <f t="shared" si="505"/>
        <v>0</v>
      </c>
      <c r="BY106" s="46">
        <f t="shared" si="505"/>
        <v>0</v>
      </c>
      <c r="BZ106" s="46">
        <f t="shared" si="505"/>
        <v>0</v>
      </c>
      <c r="CA106" s="46">
        <f t="shared" si="505"/>
        <v>0</v>
      </c>
      <c r="CB106" s="46">
        <f t="shared" si="505"/>
        <v>0</v>
      </c>
      <c r="CC106" s="46">
        <f t="shared" si="505"/>
        <v>0</v>
      </c>
      <c r="CD106" s="46">
        <f t="shared" si="505"/>
        <v>0</v>
      </c>
      <c r="CE106" s="46">
        <f t="shared" si="505"/>
        <v>0</v>
      </c>
      <c r="CF106" s="46">
        <f t="shared" si="505"/>
        <v>0</v>
      </c>
      <c r="CG106" s="46">
        <f t="shared" si="505"/>
        <v>0</v>
      </c>
      <c r="CH106" s="46">
        <f t="shared" si="505"/>
        <v>0</v>
      </c>
      <c r="CI106" s="46">
        <f t="shared" si="505"/>
        <v>0</v>
      </c>
      <c r="CJ106" s="46">
        <f t="shared" si="505"/>
        <v>0</v>
      </c>
      <c r="CK106" s="46">
        <f t="shared" si="505"/>
        <v>0</v>
      </c>
      <c r="CL106" s="46">
        <f t="shared" si="505"/>
        <v>0</v>
      </c>
      <c r="CM106" s="46">
        <f t="shared" si="505"/>
        <v>0</v>
      </c>
      <c r="CN106" s="46">
        <f t="shared" si="505"/>
        <v>0</v>
      </c>
      <c r="CO106" s="46">
        <f t="shared" si="505"/>
        <v>0</v>
      </c>
      <c r="CP106" s="46">
        <f t="shared" si="505"/>
        <v>0</v>
      </c>
      <c r="CQ106" s="46">
        <f t="shared" si="505"/>
        <v>0</v>
      </c>
      <c r="CR106" s="46">
        <f t="shared" si="505"/>
        <v>0</v>
      </c>
      <c r="CS106" s="46">
        <f t="shared" si="505"/>
        <v>0</v>
      </c>
      <c r="CT106" s="46">
        <f t="shared" si="505"/>
        <v>0</v>
      </c>
      <c r="CU106" s="46">
        <f t="shared" si="505"/>
        <v>0</v>
      </c>
      <c r="CV106" s="46">
        <f t="shared" si="505"/>
        <v>0</v>
      </c>
      <c r="CW106" s="46">
        <f t="shared" si="505"/>
        <v>0</v>
      </c>
      <c r="CX106" s="46">
        <f t="shared" si="505"/>
        <v>0</v>
      </c>
      <c r="CY106" s="46">
        <f t="shared" si="505"/>
        <v>0</v>
      </c>
      <c r="CZ106" s="46">
        <f t="shared" si="505"/>
        <v>0</v>
      </c>
      <c r="DA106" s="46">
        <f t="shared" si="505"/>
        <v>0</v>
      </c>
      <c r="DB106" s="46">
        <f t="shared" si="505"/>
        <v>0</v>
      </c>
      <c r="DC106" s="46">
        <f t="shared" si="505"/>
        <v>0</v>
      </c>
      <c r="DD106" s="46">
        <f t="shared" si="505"/>
        <v>0</v>
      </c>
      <c r="DE106" s="46">
        <f t="shared" si="505"/>
        <v>0</v>
      </c>
      <c r="DF106" s="46">
        <f t="shared" si="505"/>
        <v>0</v>
      </c>
      <c r="DG106" s="46">
        <f t="shared" si="505"/>
        <v>0</v>
      </c>
      <c r="DH106" s="46">
        <f t="shared" si="505"/>
        <v>0</v>
      </c>
      <c r="DI106" s="46">
        <f t="shared" si="505"/>
        <v>0</v>
      </c>
      <c r="DJ106" s="46">
        <f t="shared" si="505"/>
        <v>0</v>
      </c>
      <c r="DK106" s="46">
        <f t="shared" si="505"/>
        <v>0</v>
      </c>
      <c r="DL106" s="46">
        <f t="shared" ref="DL106:FW106" si="506">IFERROR(-((DL61*DL77)+((DL14-DL61)*DL92)),0)</f>
        <v>0</v>
      </c>
      <c r="DM106" s="46">
        <f t="shared" si="506"/>
        <v>0</v>
      </c>
      <c r="DN106" s="46">
        <f t="shared" si="506"/>
        <v>0</v>
      </c>
      <c r="DO106" s="46">
        <f t="shared" si="506"/>
        <v>0</v>
      </c>
      <c r="DP106" s="46">
        <f t="shared" si="506"/>
        <v>0</v>
      </c>
      <c r="DQ106" s="46">
        <f t="shared" si="506"/>
        <v>0</v>
      </c>
      <c r="DR106" s="46">
        <f t="shared" si="506"/>
        <v>0</v>
      </c>
      <c r="DS106" s="46">
        <f t="shared" si="506"/>
        <v>0</v>
      </c>
      <c r="DT106" s="46">
        <f t="shared" si="506"/>
        <v>0</v>
      </c>
      <c r="DU106" s="46">
        <f t="shared" si="506"/>
        <v>0</v>
      </c>
      <c r="DV106" s="46">
        <f t="shared" si="506"/>
        <v>0</v>
      </c>
      <c r="DW106" s="46">
        <f t="shared" si="506"/>
        <v>0</v>
      </c>
      <c r="DX106" s="46">
        <f t="shared" si="506"/>
        <v>0</v>
      </c>
      <c r="DY106" s="46">
        <f t="shared" si="506"/>
        <v>0</v>
      </c>
      <c r="DZ106" s="46">
        <f t="shared" si="506"/>
        <v>0</v>
      </c>
      <c r="EA106" s="46">
        <f t="shared" si="506"/>
        <v>0</v>
      </c>
      <c r="EB106" s="46">
        <f t="shared" si="506"/>
        <v>0</v>
      </c>
      <c r="EC106" s="46">
        <f t="shared" si="506"/>
        <v>0</v>
      </c>
      <c r="ED106" s="46">
        <f t="shared" si="506"/>
        <v>0</v>
      </c>
      <c r="EE106" s="46">
        <f t="shared" si="506"/>
        <v>0</v>
      </c>
      <c r="EF106" s="46">
        <f t="shared" si="506"/>
        <v>0</v>
      </c>
      <c r="EG106" s="46">
        <f t="shared" si="506"/>
        <v>0</v>
      </c>
      <c r="EH106" s="46">
        <f t="shared" si="506"/>
        <v>0</v>
      </c>
      <c r="EI106" s="46">
        <f t="shared" si="506"/>
        <v>0</v>
      </c>
      <c r="EJ106" s="46">
        <f t="shared" si="506"/>
        <v>0</v>
      </c>
      <c r="EK106" s="46">
        <f t="shared" si="506"/>
        <v>0</v>
      </c>
      <c r="EL106" s="46">
        <f t="shared" si="506"/>
        <v>0</v>
      </c>
      <c r="EM106" s="46">
        <f t="shared" si="506"/>
        <v>0</v>
      </c>
      <c r="EN106" s="46">
        <f t="shared" si="506"/>
        <v>0</v>
      </c>
      <c r="EO106" s="46">
        <f t="shared" si="506"/>
        <v>0</v>
      </c>
      <c r="EP106" s="46">
        <f t="shared" si="506"/>
        <v>0</v>
      </c>
      <c r="EQ106" s="46">
        <f t="shared" si="506"/>
        <v>0</v>
      </c>
      <c r="ER106" s="46">
        <f t="shared" si="506"/>
        <v>0</v>
      </c>
      <c r="ES106" s="46">
        <f t="shared" si="506"/>
        <v>0</v>
      </c>
      <c r="ET106" s="46">
        <f t="shared" si="506"/>
        <v>0</v>
      </c>
      <c r="EU106" s="46">
        <f t="shared" si="506"/>
        <v>0</v>
      </c>
      <c r="EV106" s="46">
        <f t="shared" si="506"/>
        <v>0</v>
      </c>
      <c r="EW106" s="46">
        <f t="shared" si="506"/>
        <v>0</v>
      </c>
      <c r="EX106" s="46">
        <f t="shared" si="506"/>
        <v>0</v>
      </c>
      <c r="EY106" s="46">
        <f t="shared" si="506"/>
        <v>0</v>
      </c>
      <c r="EZ106" s="46">
        <f t="shared" si="506"/>
        <v>0</v>
      </c>
      <c r="FA106" s="46">
        <f t="shared" si="506"/>
        <v>0</v>
      </c>
      <c r="FB106" s="46">
        <f t="shared" si="506"/>
        <v>0</v>
      </c>
      <c r="FC106" s="46">
        <f t="shared" si="506"/>
        <v>0</v>
      </c>
      <c r="FD106" s="46">
        <f t="shared" si="506"/>
        <v>0</v>
      </c>
      <c r="FE106" s="46">
        <f t="shared" si="506"/>
        <v>0</v>
      </c>
      <c r="FF106" s="46">
        <f t="shared" si="506"/>
        <v>0</v>
      </c>
      <c r="FG106" s="46">
        <f t="shared" si="506"/>
        <v>0</v>
      </c>
      <c r="FH106" s="46">
        <f t="shared" si="506"/>
        <v>0</v>
      </c>
      <c r="FI106" s="46">
        <f t="shared" si="506"/>
        <v>0</v>
      </c>
      <c r="FJ106" s="46">
        <f t="shared" si="506"/>
        <v>0</v>
      </c>
      <c r="FK106" s="46">
        <f t="shared" si="506"/>
        <v>0</v>
      </c>
      <c r="FL106" s="46">
        <f t="shared" si="506"/>
        <v>0</v>
      </c>
      <c r="FM106" s="46">
        <f t="shared" si="506"/>
        <v>0</v>
      </c>
      <c r="FN106" s="46">
        <f t="shared" si="506"/>
        <v>0</v>
      </c>
      <c r="FO106" s="46">
        <f t="shared" si="506"/>
        <v>0</v>
      </c>
      <c r="FP106" s="46">
        <f t="shared" si="506"/>
        <v>0</v>
      </c>
      <c r="FQ106" s="46">
        <f t="shared" si="506"/>
        <v>0</v>
      </c>
      <c r="FR106" s="46">
        <f t="shared" si="506"/>
        <v>0</v>
      </c>
      <c r="FS106" s="46">
        <f t="shared" si="506"/>
        <v>0</v>
      </c>
      <c r="FT106" s="46">
        <f t="shared" si="506"/>
        <v>0</v>
      </c>
      <c r="FU106" s="46">
        <f t="shared" si="506"/>
        <v>0</v>
      </c>
      <c r="FV106" s="46">
        <f t="shared" si="506"/>
        <v>0</v>
      </c>
      <c r="FW106" s="46">
        <f t="shared" si="506"/>
        <v>0</v>
      </c>
      <c r="FX106" s="46">
        <f t="shared" ref="FX106:II106" si="507">IFERROR(-((FX61*FX77)+((FX14-FX61)*FX92)),0)</f>
        <v>0</v>
      </c>
      <c r="FY106" s="46">
        <f t="shared" si="507"/>
        <v>0</v>
      </c>
      <c r="FZ106" s="46">
        <f t="shared" si="507"/>
        <v>0</v>
      </c>
      <c r="GA106" s="46">
        <f t="shared" si="507"/>
        <v>0</v>
      </c>
      <c r="GB106" s="46">
        <f t="shared" si="507"/>
        <v>0</v>
      </c>
      <c r="GC106" s="46">
        <f t="shared" si="507"/>
        <v>0</v>
      </c>
      <c r="GD106" s="46">
        <f t="shared" si="507"/>
        <v>0</v>
      </c>
      <c r="GE106" s="46">
        <f t="shared" si="507"/>
        <v>0</v>
      </c>
      <c r="GF106" s="46">
        <f t="shared" si="507"/>
        <v>0</v>
      </c>
      <c r="GG106" s="46">
        <f t="shared" si="507"/>
        <v>0</v>
      </c>
      <c r="GH106" s="46">
        <f t="shared" si="507"/>
        <v>0</v>
      </c>
      <c r="GI106" s="46">
        <f t="shared" si="507"/>
        <v>0</v>
      </c>
      <c r="GJ106" s="46">
        <f t="shared" si="507"/>
        <v>0</v>
      </c>
      <c r="GK106" s="46">
        <f t="shared" si="507"/>
        <v>0</v>
      </c>
      <c r="GL106" s="46">
        <f t="shared" si="507"/>
        <v>0</v>
      </c>
      <c r="GM106" s="46">
        <f t="shared" si="507"/>
        <v>0</v>
      </c>
      <c r="GN106" s="46">
        <f t="shared" si="507"/>
        <v>0</v>
      </c>
      <c r="GO106" s="46">
        <f t="shared" si="507"/>
        <v>0</v>
      </c>
      <c r="GP106" s="46">
        <f t="shared" si="507"/>
        <v>0</v>
      </c>
      <c r="GQ106" s="46">
        <f t="shared" si="507"/>
        <v>0</v>
      </c>
      <c r="GR106" s="46">
        <f t="shared" si="507"/>
        <v>0</v>
      </c>
      <c r="GS106" s="46">
        <f t="shared" si="507"/>
        <v>0</v>
      </c>
      <c r="GT106" s="46">
        <f t="shared" si="507"/>
        <v>0</v>
      </c>
      <c r="GU106" s="46">
        <f t="shared" si="507"/>
        <v>0</v>
      </c>
      <c r="GV106" s="46">
        <f t="shared" si="507"/>
        <v>0</v>
      </c>
      <c r="GW106" s="46">
        <f t="shared" si="507"/>
        <v>0</v>
      </c>
      <c r="GX106" s="46">
        <f t="shared" si="507"/>
        <v>0</v>
      </c>
      <c r="GY106" s="46">
        <f t="shared" si="507"/>
        <v>0</v>
      </c>
      <c r="GZ106" s="46">
        <f t="shared" si="507"/>
        <v>0</v>
      </c>
      <c r="HA106" s="46">
        <f t="shared" si="507"/>
        <v>0</v>
      </c>
      <c r="HB106" s="46">
        <f t="shared" si="507"/>
        <v>0</v>
      </c>
      <c r="HC106" s="46">
        <f t="shared" si="507"/>
        <v>0</v>
      </c>
      <c r="HD106" s="46">
        <f t="shared" si="507"/>
        <v>0</v>
      </c>
      <c r="HE106" s="46">
        <f t="shared" si="507"/>
        <v>0</v>
      </c>
      <c r="HF106" s="46">
        <f t="shared" si="507"/>
        <v>0</v>
      </c>
      <c r="HG106" s="46">
        <f t="shared" si="507"/>
        <v>0</v>
      </c>
      <c r="HH106" s="46">
        <f t="shared" si="507"/>
        <v>0</v>
      </c>
      <c r="HI106" s="46">
        <f t="shared" si="507"/>
        <v>0</v>
      </c>
      <c r="HJ106" s="46">
        <f t="shared" si="507"/>
        <v>0</v>
      </c>
      <c r="HK106" s="46">
        <f t="shared" si="507"/>
        <v>0</v>
      </c>
      <c r="HL106" s="46">
        <f t="shared" si="507"/>
        <v>0</v>
      </c>
      <c r="HM106" s="46">
        <f t="shared" si="507"/>
        <v>0</v>
      </c>
      <c r="HN106" s="46">
        <f t="shared" si="507"/>
        <v>0</v>
      </c>
      <c r="HO106" s="46">
        <f t="shared" si="507"/>
        <v>0</v>
      </c>
      <c r="HP106" s="46">
        <f t="shared" si="507"/>
        <v>0</v>
      </c>
      <c r="HQ106" s="46">
        <f t="shared" si="507"/>
        <v>0</v>
      </c>
      <c r="HR106" s="46">
        <f t="shared" si="507"/>
        <v>0</v>
      </c>
      <c r="HS106" s="46">
        <f t="shared" si="507"/>
        <v>0</v>
      </c>
      <c r="HT106" s="46">
        <f t="shared" si="507"/>
        <v>0</v>
      </c>
      <c r="HU106" s="46">
        <f t="shared" si="507"/>
        <v>0</v>
      </c>
      <c r="HV106" s="46">
        <f t="shared" si="507"/>
        <v>0</v>
      </c>
      <c r="HW106" s="46">
        <f t="shared" si="507"/>
        <v>0</v>
      </c>
      <c r="HX106" s="46">
        <f t="shared" si="507"/>
        <v>0</v>
      </c>
      <c r="HY106" s="46">
        <f t="shared" si="507"/>
        <v>0</v>
      </c>
      <c r="HZ106" s="46">
        <f t="shared" si="507"/>
        <v>0</v>
      </c>
      <c r="IA106" s="46">
        <f t="shared" si="507"/>
        <v>0</v>
      </c>
      <c r="IB106" s="46">
        <f t="shared" si="507"/>
        <v>0</v>
      </c>
      <c r="IC106" s="46">
        <f t="shared" si="507"/>
        <v>0</v>
      </c>
      <c r="ID106" s="46">
        <f t="shared" si="507"/>
        <v>0</v>
      </c>
      <c r="IE106" s="46">
        <f t="shared" si="507"/>
        <v>0</v>
      </c>
      <c r="IF106" s="46">
        <f t="shared" si="507"/>
        <v>0</v>
      </c>
      <c r="IG106" s="46">
        <f t="shared" si="507"/>
        <v>0</v>
      </c>
      <c r="IH106" s="46">
        <f t="shared" si="507"/>
        <v>0</v>
      </c>
      <c r="II106" s="46">
        <f t="shared" si="507"/>
        <v>0</v>
      </c>
      <c r="IJ106" s="46">
        <f t="shared" ref="IJ106:KU106" si="508">IFERROR(-((IJ61*IJ77)+((IJ14-IJ61)*IJ92)),0)</f>
        <v>0</v>
      </c>
      <c r="IK106" s="46">
        <f t="shared" si="508"/>
        <v>0</v>
      </c>
      <c r="IL106" s="46">
        <f t="shared" si="508"/>
        <v>0</v>
      </c>
      <c r="IM106" s="46">
        <f t="shared" si="508"/>
        <v>0</v>
      </c>
      <c r="IN106" s="46">
        <f t="shared" si="508"/>
        <v>0</v>
      </c>
      <c r="IO106" s="46">
        <f t="shared" si="508"/>
        <v>0</v>
      </c>
      <c r="IP106" s="46">
        <f t="shared" si="508"/>
        <v>0</v>
      </c>
      <c r="IQ106" s="46">
        <f t="shared" si="508"/>
        <v>0</v>
      </c>
      <c r="IR106" s="46">
        <f t="shared" si="508"/>
        <v>0</v>
      </c>
      <c r="IS106" s="46">
        <f t="shared" si="508"/>
        <v>0</v>
      </c>
      <c r="IT106" s="46">
        <f t="shared" si="508"/>
        <v>0</v>
      </c>
      <c r="IU106" s="46">
        <f t="shared" si="508"/>
        <v>0</v>
      </c>
      <c r="IV106" s="46">
        <f t="shared" si="508"/>
        <v>0</v>
      </c>
      <c r="IW106" s="46">
        <f t="shared" si="508"/>
        <v>0</v>
      </c>
      <c r="IX106" s="46">
        <f t="shared" si="508"/>
        <v>0</v>
      </c>
      <c r="IY106" s="46">
        <f t="shared" si="508"/>
        <v>0</v>
      </c>
      <c r="IZ106" s="46">
        <f t="shared" si="508"/>
        <v>0</v>
      </c>
      <c r="JA106" s="46">
        <f t="shared" si="508"/>
        <v>0</v>
      </c>
      <c r="JB106" s="46">
        <f t="shared" si="508"/>
        <v>0</v>
      </c>
      <c r="JC106" s="46">
        <f t="shared" si="508"/>
        <v>0</v>
      </c>
      <c r="JD106" s="46">
        <f t="shared" si="508"/>
        <v>0</v>
      </c>
      <c r="JE106" s="46">
        <f t="shared" si="508"/>
        <v>0</v>
      </c>
      <c r="JF106" s="46">
        <f t="shared" si="508"/>
        <v>0</v>
      </c>
      <c r="JG106" s="46">
        <f t="shared" si="508"/>
        <v>0</v>
      </c>
      <c r="JH106" s="46">
        <f t="shared" si="508"/>
        <v>0</v>
      </c>
      <c r="JI106" s="46">
        <f t="shared" si="508"/>
        <v>0</v>
      </c>
      <c r="JJ106" s="46">
        <f t="shared" si="508"/>
        <v>0</v>
      </c>
      <c r="JK106" s="46">
        <f t="shared" si="508"/>
        <v>0</v>
      </c>
      <c r="JL106" s="46">
        <f t="shared" si="508"/>
        <v>0</v>
      </c>
      <c r="JM106" s="46">
        <f t="shared" si="508"/>
        <v>0</v>
      </c>
      <c r="JN106" s="46">
        <f t="shared" si="508"/>
        <v>0</v>
      </c>
      <c r="JO106" s="46">
        <f t="shared" si="508"/>
        <v>0</v>
      </c>
      <c r="JP106" s="46">
        <f t="shared" si="508"/>
        <v>0</v>
      </c>
      <c r="JQ106" s="46">
        <f t="shared" si="508"/>
        <v>0</v>
      </c>
      <c r="JR106" s="46">
        <f t="shared" si="508"/>
        <v>0</v>
      </c>
      <c r="JS106" s="46">
        <f t="shared" si="508"/>
        <v>0</v>
      </c>
      <c r="JT106" s="46">
        <f t="shared" si="508"/>
        <v>0</v>
      </c>
      <c r="JU106" s="46">
        <f t="shared" si="508"/>
        <v>0</v>
      </c>
      <c r="JV106" s="46">
        <f t="shared" si="508"/>
        <v>0</v>
      </c>
      <c r="JW106" s="46">
        <f t="shared" si="508"/>
        <v>0</v>
      </c>
      <c r="JX106" s="46">
        <f t="shared" si="508"/>
        <v>0</v>
      </c>
      <c r="JY106" s="46">
        <f t="shared" si="508"/>
        <v>0</v>
      </c>
      <c r="JZ106" s="46">
        <f t="shared" si="508"/>
        <v>0</v>
      </c>
      <c r="KA106" s="46">
        <f t="shared" si="508"/>
        <v>0</v>
      </c>
      <c r="KB106" s="46">
        <f t="shared" si="508"/>
        <v>0</v>
      </c>
      <c r="KC106" s="46">
        <f t="shared" si="508"/>
        <v>0</v>
      </c>
      <c r="KD106" s="46">
        <f t="shared" si="508"/>
        <v>0</v>
      </c>
      <c r="KE106" s="46">
        <f t="shared" si="508"/>
        <v>0</v>
      </c>
      <c r="KF106" s="46">
        <f t="shared" si="508"/>
        <v>0</v>
      </c>
      <c r="KG106" s="46">
        <f t="shared" si="508"/>
        <v>0</v>
      </c>
      <c r="KH106" s="46">
        <f t="shared" si="508"/>
        <v>0</v>
      </c>
      <c r="KI106" s="46">
        <f t="shared" si="508"/>
        <v>0</v>
      </c>
      <c r="KJ106" s="46">
        <f t="shared" si="508"/>
        <v>0</v>
      </c>
      <c r="KK106" s="46">
        <f t="shared" si="508"/>
        <v>0</v>
      </c>
      <c r="KL106" s="46">
        <f t="shared" si="508"/>
        <v>0</v>
      </c>
      <c r="KM106" s="46">
        <f t="shared" si="508"/>
        <v>0</v>
      </c>
      <c r="KN106" s="46">
        <f t="shared" si="508"/>
        <v>0</v>
      </c>
      <c r="KO106" s="46">
        <f t="shared" si="508"/>
        <v>0</v>
      </c>
      <c r="KP106" s="46">
        <f t="shared" si="508"/>
        <v>0</v>
      </c>
      <c r="KQ106" s="46">
        <f t="shared" si="508"/>
        <v>0</v>
      </c>
      <c r="KR106" s="46">
        <f t="shared" si="508"/>
        <v>0</v>
      </c>
      <c r="KS106" s="46">
        <f t="shared" si="508"/>
        <v>0</v>
      </c>
      <c r="KT106" s="46">
        <f t="shared" si="508"/>
        <v>0</v>
      </c>
      <c r="KU106" s="46">
        <f t="shared" si="508"/>
        <v>0</v>
      </c>
      <c r="KV106" s="46">
        <f t="shared" ref="KV106:MY106" si="509">IFERROR(-((KV61*KV77)+((KV14-KV61)*KV92)),0)</f>
        <v>0</v>
      </c>
      <c r="KW106" s="46">
        <f t="shared" si="509"/>
        <v>0</v>
      </c>
      <c r="KX106" s="46">
        <f t="shared" si="509"/>
        <v>0</v>
      </c>
      <c r="KY106" s="46">
        <f t="shared" si="509"/>
        <v>0</v>
      </c>
      <c r="KZ106" s="46">
        <f t="shared" si="509"/>
        <v>0</v>
      </c>
      <c r="LA106" s="46">
        <f t="shared" si="509"/>
        <v>0</v>
      </c>
      <c r="LB106" s="46">
        <f t="shared" si="509"/>
        <v>0</v>
      </c>
      <c r="LC106" s="46">
        <f t="shared" si="509"/>
        <v>0</v>
      </c>
      <c r="LD106" s="46">
        <f t="shared" si="509"/>
        <v>0</v>
      </c>
      <c r="LE106" s="46">
        <f t="shared" si="509"/>
        <v>0</v>
      </c>
      <c r="LF106" s="46">
        <f t="shared" si="509"/>
        <v>0</v>
      </c>
      <c r="LG106" s="46">
        <f t="shared" si="509"/>
        <v>0</v>
      </c>
      <c r="LH106" s="46">
        <f t="shared" si="509"/>
        <v>0</v>
      </c>
      <c r="LI106" s="46">
        <f t="shared" si="509"/>
        <v>0</v>
      </c>
      <c r="LJ106" s="46">
        <f t="shared" si="509"/>
        <v>0</v>
      </c>
      <c r="LK106" s="46">
        <f t="shared" si="509"/>
        <v>0</v>
      </c>
      <c r="LL106" s="46">
        <f t="shared" si="509"/>
        <v>0</v>
      </c>
      <c r="LM106" s="46">
        <f t="shared" si="509"/>
        <v>0</v>
      </c>
      <c r="LN106" s="46">
        <f t="shared" si="509"/>
        <v>0</v>
      </c>
      <c r="LO106" s="46">
        <f t="shared" si="509"/>
        <v>0</v>
      </c>
      <c r="LP106" s="46">
        <f t="shared" si="509"/>
        <v>0</v>
      </c>
      <c r="LQ106" s="46">
        <f t="shared" si="509"/>
        <v>0</v>
      </c>
      <c r="LR106" s="46">
        <f t="shared" si="509"/>
        <v>0</v>
      </c>
      <c r="LS106" s="46">
        <f t="shared" si="509"/>
        <v>0</v>
      </c>
      <c r="LT106" s="46">
        <f t="shared" si="509"/>
        <v>0</v>
      </c>
      <c r="LU106" s="46">
        <f t="shared" si="509"/>
        <v>0</v>
      </c>
      <c r="LV106" s="46">
        <f t="shared" si="509"/>
        <v>0</v>
      </c>
      <c r="LW106" s="46">
        <f t="shared" si="509"/>
        <v>0</v>
      </c>
      <c r="LX106" s="46">
        <f t="shared" si="509"/>
        <v>0</v>
      </c>
      <c r="LY106" s="46">
        <f t="shared" si="509"/>
        <v>0</v>
      </c>
      <c r="LZ106" s="46">
        <f t="shared" si="509"/>
        <v>0</v>
      </c>
      <c r="MA106" s="46">
        <f t="shared" si="509"/>
        <v>0</v>
      </c>
      <c r="MB106" s="46">
        <f t="shared" si="509"/>
        <v>0</v>
      </c>
      <c r="MC106" s="46">
        <f t="shared" si="509"/>
        <v>0</v>
      </c>
      <c r="MD106" s="46">
        <f t="shared" si="509"/>
        <v>0</v>
      </c>
      <c r="ME106" s="46">
        <f t="shared" si="509"/>
        <v>0</v>
      </c>
      <c r="MF106" s="46">
        <f t="shared" si="509"/>
        <v>0</v>
      </c>
      <c r="MG106" s="46">
        <f t="shared" si="509"/>
        <v>0</v>
      </c>
      <c r="MH106" s="46">
        <f t="shared" si="509"/>
        <v>0</v>
      </c>
      <c r="MI106" s="46">
        <f t="shared" si="509"/>
        <v>0</v>
      </c>
      <c r="MJ106" s="46">
        <f t="shared" si="509"/>
        <v>0</v>
      </c>
      <c r="MK106" s="46">
        <f t="shared" si="509"/>
        <v>0</v>
      </c>
      <c r="ML106" s="46">
        <f t="shared" si="509"/>
        <v>0</v>
      </c>
      <c r="MM106" s="46">
        <f t="shared" si="509"/>
        <v>0</v>
      </c>
      <c r="MN106" s="46">
        <f t="shared" si="509"/>
        <v>0</v>
      </c>
      <c r="MO106" s="46">
        <f t="shared" si="509"/>
        <v>0</v>
      </c>
      <c r="MP106" s="46">
        <f t="shared" si="509"/>
        <v>0</v>
      </c>
      <c r="MQ106" s="46">
        <f t="shared" si="509"/>
        <v>0</v>
      </c>
      <c r="MR106" s="46">
        <f t="shared" si="509"/>
        <v>0</v>
      </c>
      <c r="MS106" s="46">
        <f t="shared" si="509"/>
        <v>0</v>
      </c>
      <c r="MT106" s="46">
        <f t="shared" si="509"/>
        <v>0</v>
      </c>
      <c r="MU106" s="46">
        <f t="shared" si="509"/>
        <v>0</v>
      </c>
      <c r="MV106" s="46">
        <f t="shared" si="509"/>
        <v>0</v>
      </c>
      <c r="MW106" s="46">
        <f t="shared" si="509"/>
        <v>0</v>
      </c>
      <c r="MX106" s="46">
        <f t="shared" si="509"/>
        <v>0</v>
      </c>
      <c r="MY106" s="46">
        <f t="shared" si="509"/>
        <v>0</v>
      </c>
    </row>
    <row r="107" spans="1:363" x14ac:dyDescent="0.25">
      <c r="A107" s="175"/>
      <c r="B107" s="70" t="s">
        <v>228</v>
      </c>
      <c r="C107" s="4" t="s">
        <v>209</v>
      </c>
      <c r="D107" s="46">
        <f t="shared" ref="D107:AY107" si="510">IFERROR(-((D62*D78)+((D15-D62)*D93)),0)</f>
        <v>0</v>
      </c>
      <c r="E107" s="46">
        <f t="shared" si="510"/>
        <v>0</v>
      </c>
      <c r="F107" s="46">
        <f t="shared" si="510"/>
        <v>0</v>
      </c>
      <c r="G107" s="46">
        <f t="shared" si="510"/>
        <v>0</v>
      </c>
      <c r="H107" s="46">
        <f t="shared" si="510"/>
        <v>0</v>
      </c>
      <c r="I107" s="46">
        <f t="shared" si="510"/>
        <v>0</v>
      </c>
      <c r="J107" s="46">
        <f t="shared" si="510"/>
        <v>0</v>
      </c>
      <c r="K107" s="46">
        <f t="shared" si="510"/>
        <v>0</v>
      </c>
      <c r="L107" s="46">
        <f t="shared" si="510"/>
        <v>0</v>
      </c>
      <c r="M107" s="46">
        <f t="shared" si="510"/>
        <v>0</v>
      </c>
      <c r="N107" s="46">
        <f t="shared" si="510"/>
        <v>0</v>
      </c>
      <c r="O107" s="46">
        <f t="shared" si="510"/>
        <v>0</v>
      </c>
      <c r="P107" s="46">
        <f t="shared" si="510"/>
        <v>0</v>
      </c>
      <c r="Q107" s="46">
        <f t="shared" si="510"/>
        <v>0</v>
      </c>
      <c r="R107" s="46">
        <f t="shared" si="510"/>
        <v>0</v>
      </c>
      <c r="S107" s="46">
        <f t="shared" si="510"/>
        <v>0</v>
      </c>
      <c r="T107" s="46">
        <f t="shared" si="510"/>
        <v>0</v>
      </c>
      <c r="U107" s="46">
        <f t="shared" si="510"/>
        <v>0</v>
      </c>
      <c r="V107" s="46">
        <f t="shared" si="510"/>
        <v>0</v>
      </c>
      <c r="W107" s="46">
        <f t="shared" si="510"/>
        <v>0</v>
      </c>
      <c r="X107" s="46">
        <f t="shared" si="510"/>
        <v>0</v>
      </c>
      <c r="Y107" s="46">
        <f t="shared" si="510"/>
        <v>0</v>
      </c>
      <c r="Z107" s="46">
        <f t="shared" si="510"/>
        <v>0</v>
      </c>
      <c r="AA107" s="46">
        <f t="shared" si="510"/>
        <v>0</v>
      </c>
      <c r="AB107" s="46">
        <f t="shared" si="510"/>
        <v>0</v>
      </c>
      <c r="AC107" s="46">
        <f t="shared" si="510"/>
        <v>0</v>
      </c>
      <c r="AD107" s="46">
        <f t="shared" si="510"/>
        <v>0</v>
      </c>
      <c r="AE107" s="46">
        <f t="shared" si="510"/>
        <v>0</v>
      </c>
      <c r="AF107" s="46">
        <f t="shared" si="510"/>
        <v>0</v>
      </c>
      <c r="AG107" s="46">
        <f t="shared" si="510"/>
        <v>0</v>
      </c>
      <c r="AH107" s="46">
        <f t="shared" si="510"/>
        <v>0</v>
      </c>
      <c r="AI107" s="46">
        <f t="shared" si="510"/>
        <v>0</v>
      </c>
      <c r="AJ107" s="46">
        <f t="shared" si="510"/>
        <v>0</v>
      </c>
      <c r="AK107" s="46">
        <f t="shared" si="510"/>
        <v>0</v>
      </c>
      <c r="AL107" s="46">
        <f t="shared" si="510"/>
        <v>0</v>
      </c>
      <c r="AM107" s="46">
        <f t="shared" si="510"/>
        <v>0</v>
      </c>
      <c r="AN107" s="46">
        <f t="shared" si="510"/>
        <v>0</v>
      </c>
      <c r="AO107" s="46">
        <f t="shared" si="510"/>
        <v>0</v>
      </c>
      <c r="AP107" s="46">
        <f t="shared" si="510"/>
        <v>0</v>
      </c>
      <c r="AQ107" s="46">
        <f t="shared" si="510"/>
        <v>0</v>
      </c>
      <c r="AR107" s="46">
        <f t="shared" si="510"/>
        <v>0</v>
      </c>
      <c r="AS107" s="46">
        <f t="shared" si="510"/>
        <v>0</v>
      </c>
      <c r="AT107" s="46">
        <f t="shared" si="510"/>
        <v>0</v>
      </c>
      <c r="AU107" s="46">
        <f t="shared" si="510"/>
        <v>0</v>
      </c>
      <c r="AV107" s="46">
        <f t="shared" si="510"/>
        <v>0</v>
      </c>
      <c r="AW107" s="46">
        <f t="shared" si="510"/>
        <v>0</v>
      </c>
      <c r="AX107" s="46">
        <f t="shared" si="510"/>
        <v>0</v>
      </c>
      <c r="AY107" s="46">
        <f t="shared" si="510"/>
        <v>0</v>
      </c>
      <c r="AZ107" s="46">
        <f t="shared" ref="AZ107:DK107" si="511">IFERROR(-((AZ62*AZ78)+((AZ15-AZ62)*AZ93)),0)</f>
        <v>0</v>
      </c>
      <c r="BA107" s="46">
        <f t="shared" si="511"/>
        <v>0</v>
      </c>
      <c r="BB107" s="46">
        <f t="shared" si="511"/>
        <v>0</v>
      </c>
      <c r="BC107" s="46">
        <f t="shared" si="511"/>
        <v>0</v>
      </c>
      <c r="BD107" s="46">
        <f t="shared" si="511"/>
        <v>0</v>
      </c>
      <c r="BE107" s="46">
        <f t="shared" si="511"/>
        <v>0</v>
      </c>
      <c r="BF107" s="46">
        <f t="shared" si="511"/>
        <v>0</v>
      </c>
      <c r="BG107" s="46">
        <f t="shared" si="511"/>
        <v>0</v>
      </c>
      <c r="BH107" s="46">
        <f t="shared" si="511"/>
        <v>0</v>
      </c>
      <c r="BI107" s="46">
        <f t="shared" si="511"/>
        <v>0</v>
      </c>
      <c r="BJ107" s="46">
        <f t="shared" si="511"/>
        <v>0</v>
      </c>
      <c r="BK107" s="46">
        <f t="shared" si="511"/>
        <v>0</v>
      </c>
      <c r="BL107" s="46">
        <f t="shared" si="511"/>
        <v>0</v>
      </c>
      <c r="BM107" s="46">
        <f t="shared" si="511"/>
        <v>0</v>
      </c>
      <c r="BN107" s="46">
        <f t="shared" si="511"/>
        <v>0</v>
      </c>
      <c r="BO107" s="46">
        <f t="shared" si="511"/>
        <v>0</v>
      </c>
      <c r="BP107" s="46">
        <f t="shared" si="511"/>
        <v>0</v>
      </c>
      <c r="BQ107" s="46">
        <f t="shared" si="511"/>
        <v>0</v>
      </c>
      <c r="BR107" s="46">
        <f t="shared" si="511"/>
        <v>0</v>
      </c>
      <c r="BS107" s="46">
        <f t="shared" si="511"/>
        <v>0</v>
      </c>
      <c r="BT107" s="46">
        <f t="shared" si="511"/>
        <v>0</v>
      </c>
      <c r="BU107" s="46">
        <f t="shared" si="511"/>
        <v>0</v>
      </c>
      <c r="BV107" s="46">
        <f t="shared" si="511"/>
        <v>0</v>
      </c>
      <c r="BW107" s="46">
        <f t="shared" si="511"/>
        <v>0</v>
      </c>
      <c r="BX107" s="46">
        <f t="shared" si="511"/>
        <v>0</v>
      </c>
      <c r="BY107" s="46">
        <f t="shared" si="511"/>
        <v>0</v>
      </c>
      <c r="BZ107" s="46">
        <f t="shared" si="511"/>
        <v>0</v>
      </c>
      <c r="CA107" s="46">
        <f t="shared" si="511"/>
        <v>0</v>
      </c>
      <c r="CB107" s="46">
        <f t="shared" si="511"/>
        <v>0</v>
      </c>
      <c r="CC107" s="46">
        <f t="shared" si="511"/>
        <v>0</v>
      </c>
      <c r="CD107" s="46">
        <f t="shared" si="511"/>
        <v>0</v>
      </c>
      <c r="CE107" s="46">
        <f t="shared" si="511"/>
        <v>0</v>
      </c>
      <c r="CF107" s="46">
        <f t="shared" si="511"/>
        <v>0</v>
      </c>
      <c r="CG107" s="46">
        <f t="shared" si="511"/>
        <v>0</v>
      </c>
      <c r="CH107" s="46">
        <f t="shared" si="511"/>
        <v>0</v>
      </c>
      <c r="CI107" s="46">
        <f t="shared" si="511"/>
        <v>0</v>
      </c>
      <c r="CJ107" s="46">
        <f t="shared" si="511"/>
        <v>0</v>
      </c>
      <c r="CK107" s="46">
        <f t="shared" si="511"/>
        <v>0</v>
      </c>
      <c r="CL107" s="46">
        <f t="shared" si="511"/>
        <v>0</v>
      </c>
      <c r="CM107" s="46">
        <f t="shared" si="511"/>
        <v>0</v>
      </c>
      <c r="CN107" s="46">
        <f t="shared" si="511"/>
        <v>0</v>
      </c>
      <c r="CO107" s="46">
        <f t="shared" si="511"/>
        <v>0</v>
      </c>
      <c r="CP107" s="46">
        <f t="shared" si="511"/>
        <v>0</v>
      </c>
      <c r="CQ107" s="46">
        <f t="shared" si="511"/>
        <v>0</v>
      </c>
      <c r="CR107" s="46">
        <f t="shared" si="511"/>
        <v>0</v>
      </c>
      <c r="CS107" s="46">
        <f t="shared" si="511"/>
        <v>0</v>
      </c>
      <c r="CT107" s="46">
        <f t="shared" si="511"/>
        <v>0</v>
      </c>
      <c r="CU107" s="46">
        <f t="shared" si="511"/>
        <v>0</v>
      </c>
      <c r="CV107" s="46">
        <f t="shared" si="511"/>
        <v>0</v>
      </c>
      <c r="CW107" s="46">
        <f t="shared" si="511"/>
        <v>0</v>
      </c>
      <c r="CX107" s="46">
        <f t="shared" si="511"/>
        <v>0</v>
      </c>
      <c r="CY107" s="46">
        <f t="shared" si="511"/>
        <v>0</v>
      </c>
      <c r="CZ107" s="46">
        <f t="shared" si="511"/>
        <v>0</v>
      </c>
      <c r="DA107" s="46">
        <f t="shared" si="511"/>
        <v>0</v>
      </c>
      <c r="DB107" s="46">
        <f t="shared" si="511"/>
        <v>0</v>
      </c>
      <c r="DC107" s="46">
        <f t="shared" si="511"/>
        <v>0</v>
      </c>
      <c r="DD107" s="46">
        <f t="shared" si="511"/>
        <v>0</v>
      </c>
      <c r="DE107" s="46">
        <f t="shared" si="511"/>
        <v>0</v>
      </c>
      <c r="DF107" s="46">
        <f t="shared" si="511"/>
        <v>0</v>
      </c>
      <c r="DG107" s="46">
        <f t="shared" si="511"/>
        <v>0</v>
      </c>
      <c r="DH107" s="46">
        <f t="shared" si="511"/>
        <v>0</v>
      </c>
      <c r="DI107" s="46">
        <f t="shared" si="511"/>
        <v>0</v>
      </c>
      <c r="DJ107" s="46">
        <f t="shared" si="511"/>
        <v>0</v>
      </c>
      <c r="DK107" s="46">
        <f t="shared" si="511"/>
        <v>0</v>
      </c>
      <c r="DL107" s="46">
        <f t="shared" ref="DL107:FW107" si="512">IFERROR(-((DL62*DL78)+((DL15-DL62)*DL93)),0)</f>
        <v>0</v>
      </c>
      <c r="DM107" s="46">
        <f t="shared" si="512"/>
        <v>0</v>
      </c>
      <c r="DN107" s="46">
        <f t="shared" si="512"/>
        <v>0</v>
      </c>
      <c r="DO107" s="46">
        <f t="shared" si="512"/>
        <v>0</v>
      </c>
      <c r="DP107" s="46">
        <f t="shared" si="512"/>
        <v>0</v>
      </c>
      <c r="DQ107" s="46">
        <f t="shared" si="512"/>
        <v>0</v>
      </c>
      <c r="DR107" s="46">
        <f t="shared" si="512"/>
        <v>0</v>
      </c>
      <c r="DS107" s="46">
        <f t="shared" si="512"/>
        <v>0</v>
      </c>
      <c r="DT107" s="46">
        <f t="shared" si="512"/>
        <v>0</v>
      </c>
      <c r="DU107" s="46">
        <f t="shared" si="512"/>
        <v>0</v>
      </c>
      <c r="DV107" s="46">
        <f t="shared" si="512"/>
        <v>0</v>
      </c>
      <c r="DW107" s="46">
        <f t="shared" si="512"/>
        <v>0</v>
      </c>
      <c r="DX107" s="46">
        <f t="shared" si="512"/>
        <v>0</v>
      </c>
      <c r="DY107" s="46">
        <f t="shared" si="512"/>
        <v>0</v>
      </c>
      <c r="DZ107" s="46">
        <f t="shared" si="512"/>
        <v>0</v>
      </c>
      <c r="EA107" s="46">
        <f t="shared" si="512"/>
        <v>0</v>
      </c>
      <c r="EB107" s="46">
        <f t="shared" si="512"/>
        <v>0</v>
      </c>
      <c r="EC107" s="46">
        <f t="shared" si="512"/>
        <v>0</v>
      </c>
      <c r="ED107" s="46">
        <f t="shared" si="512"/>
        <v>0</v>
      </c>
      <c r="EE107" s="46">
        <f t="shared" si="512"/>
        <v>0</v>
      </c>
      <c r="EF107" s="46">
        <f t="shared" si="512"/>
        <v>0</v>
      </c>
      <c r="EG107" s="46">
        <f t="shared" si="512"/>
        <v>0</v>
      </c>
      <c r="EH107" s="46">
        <f t="shared" si="512"/>
        <v>0</v>
      </c>
      <c r="EI107" s="46">
        <f t="shared" si="512"/>
        <v>0</v>
      </c>
      <c r="EJ107" s="46">
        <f t="shared" si="512"/>
        <v>0</v>
      </c>
      <c r="EK107" s="46">
        <f t="shared" si="512"/>
        <v>0</v>
      </c>
      <c r="EL107" s="46">
        <f t="shared" si="512"/>
        <v>0</v>
      </c>
      <c r="EM107" s="46">
        <f t="shared" si="512"/>
        <v>0</v>
      </c>
      <c r="EN107" s="46">
        <f t="shared" si="512"/>
        <v>0</v>
      </c>
      <c r="EO107" s="46">
        <f t="shared" si="512"/>
        <v>0</v>
      </c>
      <c r="EP107" s="46">
        <f t="shared" si="512"/>
        <v>0</v>
      </c>
      <c r="EQ107" s="46">
        <f t="shared" si="512"/>
        <v>0</v>
      </c>
      <c r="ER107" s="46">
        <f t="shared" si="512"/>
        <v>0</v>
      </c>
      <c r="ES107" s="46">
        <f t="shared" si="512"/>
        <v>0</v>
      </c>
      <c r="ET107" s="46">
        <f t="shared" si="512"/>
        <v>0</v>
      </c>
      <c r="EU107" s="46">
        <f t="shared" si="512"/>
        <v>0</v>
      </c>
      <c r="EV107" s="46">
        <f t="shared" si="512"/>
        <v>0</v>
      </c>
      <c r="EW107" s="46">
        <f t="shared" si="512"/>
        <v>0</v>
      </c>
      <c r="EX107" s="46">
        <f t="shared" si="512"/>
        <v>0</v>
      </c>
      <c r="EY107" s="46">
        <f t="shared" si="512"/>
        <v>0</v>
      </c>
      <c r="EZ107" s="46">
        <f t="shared" si="512"/>
        <v>0</v>
      </c>
      <c r="FA107" s="46">
        <f t="shared" si="512"/>
        <v>0</v>
      </c>
      <c r="FB107" s="46">
        <f t="shared" si="512"/>
        <v>0</v>
      </c>
      <c r="FC107" s="46">
        <f t="shared" si="512"/>
        <v>0</v>
      </c>
      <c r="FD107" s="46">
        <f t="shared" si="512"/>
        <v>0</v>
      </c>
      <c r="FE107" s="46">
        <f t="shared" si="512"/>
        <v>0</v>
      </c>
      <c r="FF107" s="46">
        <f t="shared" si="512"/>
        <v>0</v>
      </c>
      <c r="FG107" s="46">
        <f t="shared" si="512"/>
        <v>0</v>
      </c>
      <c r="FH107" s="46">
        <f t="shared" si="512"/>
        <v>0</v>
      </c>
      <c r="FI107" s="46">
        <f t="shared" si="512"/>
        <v>0</v>
      </c>
      <c r="FJ107" s="46">
        <f t="shared" si="512"/>
        <v>0</v>
      </c>
      <c r="FK107" s="46">
        <f t="shared" si="512"/>
        <v>0</v>
      </c>
      <c r="FL107" s="46">
        <f t="shared" si="512"/>
        <v>0</v>
      </c>
      <c r="FM107" s="46">
        <f t="shared" si="512"/>
        <v>0</v>
      </c>
      <c r="FN107" s="46">
        <f t="shared" si="512"/>
        <v>0</v>
      </c>
      <c r="FO107" s="46">
        <f t="shared" si="512"/>
        <v>0</v>
      </c>
      <c r="FP107" s="46">
        <f t="shared" si="512"/>
        <v>0</v>
      </c>
      <c r="FQ107" s="46">
        <f t="shared" si="512"/>
        <v>0</v>
      </c>
      <c r="FR107" s="46">
        <f t="shared" si="512"/>
        <v>0</v>
      </c>
      <c r="FS107" s="46">
        <f t="shared" si="512"/>
        <v>0</v>
      </c>
      <c r="FT107" s="46">
        <f t="shared" si="512"/>
        <v>0</v>
      </c>
      <c r="FU107" s="46">
        <f t="shared" si="512"/>
        <v>0</v>
      </c>
      <c r="FV107" s="46">
        <f t="shared" si="512"/>
        <v>0</v>
      </c>
      <c r="FW107" s="46">
        <f t="shared" si="512"/>
        <v>0</v>
      </c>
      <c r="FX107" s="46">
        <f t="shared" ref="FX107:II107" si="513">IFERROR(-((FX62*FX78)+((FX15-FX62)*FX93)),0)</f>
        <v>0</v>
      </c>
      <c r="FY107" s="46">
        <f t="shared" si="513"/>
        <v>0</v>
      </c>
      <c r="FZ107" s="46">
        <f t="shared" si="513"/>
        <v>0</v>
      </c>
      <c r="GA107" s="46">
        <f t="shared" si="513"/>
        <v>0</v>
      </c>
      <c r="GB107" s="46">
        <f t="shared" si="513"/>
        <v>0</v>
      </c>
      <c r="GC107" s="46">
        <f t="shared" si="513"/>
        <v>0</v>
      </c>
      <c r="GD107" s="46">
        <f t="shared" si="513"/>
        <v>0</v>
      </c>
      <c r="GE107" s="46">
        <f t="shared" si="513"/>
        <v>0</v>
      </c>
      <c r="GF107" s="46">
        <f t="shared" si="513"/>
        <v>0</v>
      </c>
      <c r="GG107" s="46">
        <f t="shared" si="513"/>
        <v>0</v>
      </c>
      <c r="GH107" s="46">
        <f t="shared" si="513"/>
        <v>0</v>
      </c>
      <c r="GI107" s="46">
        <f t="shared" si="513"/>
        <v>0</v>
      </c>
      <c r="GJ107" s="46">
        <f t="shared" si="513"/>
        <v>0</v>
      </c>
      <c r="GK107" s="46">
        <f t="shared" si="513"/>
        <v>0</v>
      </c>
      <c r="GL107" s="46">
        <f t="shared" si="513"/>
        <v>0</v>
      </c>
      <c r="GM107" s="46">
        <f t="shared" si="513"/>
        <v>0</v>
      </c>
      <c r="GN107" s="46">
        <f t="shared" si="513"/>
        <v>0</v>
      </c>
      <c r="GO107" s="46">
        <f t="shared" si="513"/>
        <v>0</v>
      </c>
      <c r="GP107" s="46">
        <f t="shared" si="513"/>
        <v>0</v>
      </c>
      <c r="GQ107" s="46">
        <f t="shared" si="513"/>
        <v>0</v>
      </c>
      <c r="GR107" s="46">
        <f t="shared" si="513"/>
        <v>0</v>
      </c>
      <c r="GS107" s="46">
        <f t="shared" si="513"/>
        <v>0</v>
      </c>
      <c r="GT107" s="46">
        <f t="shared" si="513"/>
        <v>0</v>
      </c>
      <c r="GU107" s="46">
        <f t="shared" si="513"/>
        <v>0</v>
      </c>
      <c r="GV107" s="46">
        <f t="shared" si="513"/>
        <v>0</v>
      </c>
      <c r="GW107" s="46">
        <f t="shared" si="513"/>
        <v>0</v>
      </c>
      <c r="GX107" s="46">
        <f t="shared" si="513"/>
        <v>0</v>
      </c>
      <c r="GY107" s="46">
        <f t="shared" si="513"/>
        <v>0</v>
      </c>
      <c r="GZ107" s="46">
        <f t="shared" si="513"/>
        <v>0</v>
      </c>
      <c r="HA107" s="46">
        <f t="shared" si="513"/>
        <v>0</v>
      </c>
      <c r="HB107" s="46">
        <f t="shared" si="513"/>
        <v>0</v>
      </c>
      <c r="HC107" s="46">
        <f t="shared" si="513"/>
        <v>0</v>
      </c>
      <c r="HD107" s="46">
        <f t="shared" si="513"/>
        <v>0</v>
      </c>
      <c r="HE107" s="46">
        <f t="shared" si="513"/>
        <v>0</v>
      </c>
      <c r="HF107" s="46">
        <f t="shared" si="513"/>
        <v>0</v>
      </c>
      <c r="HG107" s="46">
        <f t="shared" si="513"/>
        <v>0</v>
      </c>
      <c r="HH107" s="46">
        <f t="shared" si="513"/>
        <v>0</v>
      </c>
      <c r="HI107" s="46">
        <f t="shared" si="513"/>
        <v>0</v>
      </c>
      <c r="HJ107" s="46">
        <f t="shared" si="513"/>
        <v>0</v>
      </c>
      <c r="HK107" s="46">
        <f t="shared" si="513"/>
        <v>0</v>
      </c>
      <c r="HL107" s="46">
        <f t="shared" si="513"/>
        <v>0</v>
      </c>
      <c r="HM107" s="46">
        <f t="shared" si="513"/>
        <v>0</v>
      </c>
      <c r="HN107" s="46">
        <f t="shared" si="513"/>
        <v>0</v>
      </c>
      <c r="HO107" s="46">
        <f t="shared" si="513"/>
        <v>0</v>
      </c>
      <c r="HP107" s="46">
        <f t="shared" si="513"/>
        <v>0</v>
      </c>
      <c r="HQ107" s="46">
        <f t="shared" si="513"/>
        <v>0</v>
      </c>
      <c r="HR107" s="46">
        <f t="shared" si="513"/>
        <v>0</v>
      </c>
      <c r="HS107" s="46">
        <f t="shared" si="513"/>
        <v>0</v>
      </c>
      <c r="HT107" s="46">
        <f t="shared" si="513"/>
        <v>0</v>
      </c>
      <c r="HU107" s="46">
        <f t="shared" si="513"/>
        <v>0</v>
      </c>
      <c r="HV107" s="46">
        <f t="shared" si="513"/>
        <v>0</v>
      </c>
      <c r="HW107" s="46">
        <f t="shared" si="513"/>
        <v>0</v>
      </c>
      <c r="HX107" s="46">
        <f t="shared" si="513"/>
        <v>0</v>
      </c>
      <c r="HY107" s="46">
        <f t="shared" si="513"/>
        <v>0</v>
      </c>
      <c r="HZ107" s="46">
        <f t="shared" si="513"/>
        <v>0</v>
      </c>
      <c r="IA107" s="46">
        <f t="shared" si="513"/>
        <v>0</v>
      </c>
      <c r="IB107" s="46">
        <f t="shared" si="513"/>
        <v>0</v>
      </c>
      <c r="IC107" s="46">
        <f t="shared" si="513"/>
        <v>0</v>
      </c>
      <c r="ID107" s="46">
        <f t="shared" si="513"/>
        <v>0</v>
      </c>
      <c r="IE107" s="46">
        <f t="shared" si="513"/>
        <v>0</v>
      </c>
      <c r="IF107" s="46">
        <f t="shared" si="513"/>
        <v>0</v>
      </c>
      <c r="IG107" s="46">
        <f t="shared" si="513"/>
        <v>0</v>
      </c>
      <c r="IH107" s="46">
        <f t="shared" si="513"/>
        <v>0</v>
      </c>
      <c r="II107" s="46">
        <f t="shared" si="513"/>
        <v>0</v>
      </c>
      <c r="IJ107" s="46">
        <f t="shared" ref="IJ107:KU107" si="514">IFERROR(-((IJ62*IJ78)+((IJ15-IJ62)*IJ93)),0)</f>
        <v>0</v>
      </c>
      <c r="IK107" s="46">
        <f t="shared" si="514"/>
        <v>0</v>
      </c>
      <c r="IL107" s="46">
        <f t="shared" si="514"/>
        <v>0</v>
      </c>
      <c r="IM107" s="46">
        <f t="shared" si="514"/>
        <v>0</v>
      </c>
      <c r="IN107" s="46">
        <f t="shared" si="514"/>
        <v>0</v>
      </c>
      <c r="IO107" s="46">
        <f t="shared" si="514"/>
        <v>0</v>
      </c>
      <c r="IP107" s="46">
        <f t="shared" si="514"/>
        <v>0</v>
      </c>
      <c r="IQ107" s="46">
        <f t="shared" si="514"/>
        <v>0</v>
      </c>
      <c r="IR107" s="46">
        <f t="shared" si="514"/>
        <v>0</v>
      </c>
      <c r="IS107" s="46">
        <f t="shared" si="514"/>
        <v>0</v>
      </c>
      <c r="IT107" s="46">
        <f t="shared" si="514"/>
        <v>0</v>
      </c>
      <c r="IU107" s="46">
        <f t="shared" si="514"/>
        <v>0</v>
      </c>
      <c r="IV107" s="46">
        <f t="shared" si="514"/>
        <v>0</v>
      </c>
      <c r="IW107" s="46">
        <f t="shared" si="514"/>
        <v>0</v>
      </c>
      <c r="IX107" s="46">
        <f t="shared" si="514"/>
        <v>0</v>
      </c>
      <c r="IY107" s="46">
        <f t="shared" si="514"/>
        <v>0</v>
      </c>
      <c r="IZ107" s="46">
        <f t="shared" si="514"/>
        <v>0</v>
      </c>
      <c r="JA107" s="46">
        <f t="shared" si="514"/>
        <v>0</v>
      </c>
      <c r="JB107" s="46">
        <f t="shared" si="514"/>
        <v>0</v>
      </c>
      <c r="JC107" s="46">
        <f t="shared" si="514"/>
        <v>0</v>
      </c>
      <c r="JD107" s="46">
        <f t="shared" si="514"/>
        <v>0</v>
      </c>
      <c r="JE107" s="46">
        <f t="shared" si="514"/>
        <v>0</v>
      </c>
      <c r="JF107" s="46">
        <f t="shared" si="514"/>
        <v>0</v>
      </c>
      <c r="JG107" s="46">
        <f t="shared" si="514"/>
        <v>0</v>
      </c>
      <c r="JH107" s="46">
        <f t="shared" si="514"/>
        <v>0</v>
      </c>
      <c r="JI107" s="46">
        <f t="shared" si="514"/>
        <v>0</v>
      </c>
      <c r="JJ107" s="46">
        <f t="shared" si="514"/>
        <v>0</v>
      </c>
      <c r="JK107" s="46">
        <f t="shared" si="514"/>
        <v>0</v>
      </c>
      <c r="JL107" s="46">
        <f t="shared" si="514"/>
        <v>0</v>
      </c>
      <c r="JM107" s="46">
        <f t="shared" si="514"/>
        <v>0</v>
      </c>
      <c r="JN107" s="46">
        <f t="shared" si="514"/>
        <v>0</v>
      </c>
      <c r="JO107" s="46">
        <f t="shared" si="514"/>
        <v>0</v>
      </c>
      <c r="JP107" s="46">
        <f t="shared" si="514"/>
        <v>0</v>
      </c>
      <c r="JQ107" s="46">
        <f t="shared" si="514"/>
        <v>0</v>
      </c>
      <c r="JR107" s="46">
        <f t="shared" si="514"/>
        <v>0</v>
      </c>
      <c r="JS107" s="46">
        <f t="shared" si="514"/>
        <v>0</v>
      </c>
      <c r="JT107" s="46">
        <f t="shared" si="514"/>
        <v>0</v>
      </c>
      <c r="JU107" s="46">
        <f t="shared" si="514"/>
        <v>0</v>
      </c>
      <c r="JV107" s="46">
        <f t="shared" si="514"/>
        <v>0</v>
      </c>
      <c r="JW107" s="46">
        <f t="shared" si="514"/>
        <v>0</v>
      </c>
      <c r="JX107" s="46">
        <f t="shared" si="514"/>
        <v>0</v>
      </c>
      <c r="JY107" s="46">
        <f t="shared" si="514"/>
        <v>0</v>
      </c>
      <c r="JZ107" s="46">
        <f t="shared" si="514"/>
        <v>0</v>
      </c>
      <c r="KA107" s="46">
        <f t="shared" si="514"/>
        <v>0</v>
      </c>
      <c r="KB107" s="46">
        <f t="shared" si="514"/>
        <v>0</v>
      </c>
      <c r="KC107" s="46">
        <f t="shared" si="514"/>
        <v>0</v>
      </c>
      <c r="KD107" s="46">
        <f t="shared" si="514"/>
        <v>0</v>
      </c>
      <c r="KE107" s="46">
        <f t="shared" si="514"/>
        <v>0</v>
      </c>
      <c r="KF107" s="46">
        <f t="shared" si="514"/>
        <v>0</v>
      </c>
      <c r="KG107" s="46">
        <f t="shared" si="514"/>
        <v>0</v>
      </c>
      <c r="KH107" s="46">
        <f t="shared" si="514"/>
        <v>0</v>
      </c>
      <c r="KI107" s="46">
        <f t="shared" si="514"/>
        <v>0</v>
      </c>
      <c r="KJ107" s="46">
        <f t="shared" si="514"/>
        <v>0</v>
      </c>
      <c r="KK107" s="46">
        <f t="shared" si="514"/>
        <v>0</v>
      </c>
      <c r="KL107" s="46">
        <f t="shared" si="514"/>
        <v>0</v>
      </c>
      <c r="KM107" s="46">
        <f t="shared" si="514"/>
        <v>0</v>
      </c>
      <c r="KN107" s="46">
        <f t="shared" si="514"/>
        <v>0</v>
      </c>
      <c r="KO107" s="46">
        <f t="shared" si="514"/>
        <v>0</v>
      </c>
      <c r="KP107" s="46">
        <f t="shared" si="514"/>
        <v>0</v>
      </c>
      <c r="KQ107" s="46">
        <f t="shared" si="514"/>
        <v>0</v>
      </c>
      <c r="KR107" s="46">
        <f t="shared" si="514"/>
        <v>0</v>
      </c>
      <c r="KS107" s="46">
        <f t="shared" si="514"/>
        <v>0</v>
      </c>
      <c r="KT107" s="46">
        <f t="shared" si="514"/>
        <v>0</v>
      </c>
      <c r="KU107" s="46">
        <f t="shared" si="514"/>
        <v>0</v>
      </c>
      <c r="KV107" s="46">
        <f t="shared" ref="KV107:MY107" si="515">IFERROR(-((KV62*KV78)+((KV15-KV62)*KV93)),0)</f>
        <v>0</v>
      </c>
      <c r="KW107" s="46">
        <f t="shared" si="515"/>
        <v>0</v>
      </c>
      <c r="KX107" s="46">
        <f t="shared" si="515"/>
        <v>0</v>
      </c>
      <c r="KY107" s="46">
        <f t="shared" si="515"/>
        <v>0</v>
      </c>
      <c r="KZ107" s="46">
        <f t="shared" si="515"/>
        <v>0</v>
      </c>
      <c r="LA107" s="46">
        <f t="shared" si="515"/>
        <v>0</v>
      </c>
      <c r="LB107" s="46">
        <f t="shared" si="515"/>
        <v>0</v>
      </c>
      <c r="LC107" s="46">
        <f t="shared" si="515"/>
        <v>0</v>
      </c>
      <c r="LD107" s="46">
        <f t="shared" si="515"/>
        <v>0</v>
      </c>
      <c r="LE107" s="46">
        <f t="shared" si="515"/>
        <v>0</v>
      </c>
      <c r="LF107" s="46">
        <f t="shared" si="515"/>
        <v>0</v>
      </c>
      <c r="LG107" s="46">
        <f t="shared" si="515"/>
        <v>0</v>
      </c>
      <c r="LH107" s="46">
        <f t="shared" si="515"/>
        <v>0</v>
      </c>
      <c r="LI107" s="46">
        <f t="shared" si="515"/>
        <v>0</v>
      </c>
      <c r="LJ107" s="46">
        <f t="shared" si="515"/>
        <v>0</v>
      </c>
      <c r="LK107" s="46">
        <f t="shared" si="515"/>
        <v>0</v>
      </c>
      <c r="LL107" s="46">
        <f t="shared" si="515"/>
        <v>0</v>
      </c>
      <c r="LM107" s="46">
        <f t="shared" si="515"/>
        <v>0</v>
      </c>
      <c r="LN107" s="46">
        <f t="shared" si="515"/>
        <v>0</v>
      </c>
      <c r="LO107" s="46">
        <f t="shared" si="515"/>
        <v>0</v>
      </c>
      <c r="LP107" s="46">
        <f t="shared" si="515"/>
        <v>0</v>
      </c>
      <c r="LQ107" s="46">
        <f t="shared" si="515"/>
        <v>0</v>
      </c>
      <c r="LR107" s="46">
        <f t="shared" si="515"/>
        <v>0</v>
      </c>
      <c r="LS107" s="46">
        <f t="shared" si="515"/>
        <v>0</v>
      </c>
      <c r="LT107" s="46">
        <f t="shared" si="515"/>
        <v>0</v>
      </c>
      <c r="LU107" s="46">
        <f t="shared" si="515"/>
        <v>0</v>
      </c>
      <c r="LV107" s="46">
        <f t="shared" si="515"/>
        <v>0</v>
      </c>
      <c r="LW107" s="46">
        <f t="shared" si="515"/>
        <v>0</v>
      </c>
      <c r="LX107" s="46">
        <f t="shared" si="515"/>
        <v>0</v>
      </c>
      <c r="LY107" s="46">
        <f t="shared" si="515"/>
        <v>0</v>
      </c>
      <c r="LZ107" s="46">
        <f t="shared" si="515"/>
        <v>0</v>
      </c>
      <c r="MA107" s="46">
        <f t="shared" si="515"/>
        <v>0</v>
      </c>
      <c r="MB107" s="46">
        <f t="shared" si="515"/>
        <v>0</v>
      </c>
      <c r="MC107" s="46">
        <f t="shared" si="515"/>
        <v>0</v>
      </c>
      <c r="MD107" s="46">
        <f t="shared" si="515"/>
        <v>0</v>
      </c>
      <c r="ME107" s="46">
        <f t="shared" si="515"/>
        <v>0</v>
      </c>
      <c r="MF107" s="46">
        <f t="shared" si="515"/>
        <v>0</v>
      </c>
      <c r="MG107" s="46">
        <f t="shared" si="515"/>
        <v>0</v>
      </c>
      <c r="MH107" s="46">
        <f t="shared" si="515"/>
        <v>0</v>
      </c>
      <c r="MI107" s="46">
        <f t="shared" si="515"/>
        <v>0</v>
      </c>
      <c r="MJ107" s="46">
        <f t="shared" si="515"/>
        <v>0</v>
      </c>
      <c r="MK107" s="46">
        <f t="shared" si="515"/>
        <v>0</v>
      </c>
      <c r="ML107" s="46">
        <f t="shared" si="515"/>
        <v>0</v>
      </c>
      <c r="MM107" s="46">
        <f t="shared" si="515"/>
        <v>0</v>
      </c>
      <c r="MN107" s="46">
        <f t="shared" si="515"/>
        <v>0</v>
      </c>
      <c r="MO107" s="46">
        <f t="shared" si="515"/>
        <v>0</v>
      </c>
      <c r="MP107" s="46">
        <f t="shared" si="515"/>
        <v>0</v>
      </c>
      <c r="MQ107" s="46">
        <f t="shared" si="515"/>
        <v>0</v>
      </c>
      <c r="MR107" s="46">
        <f t="shared" si="515"/>
        <v>0</v>
      </c>
      <c r="MS107" s="46">
        <f t="shared" si="515"/>
        <v>0</v>
      </c>
      <c r="MT107" s="46">
        <f t="shared" si="515"/>
        <v>0</v>
      </c>
      <c r="MU107" s="46">
        <f t="shared" si="515"/>
        <v>0</v>
      </c>
      <c r="MV107" s="46">
        <f t="shared" si="515"/>
        <v>0</v>
      </c>
      <c r="MW107" s="46">
        <f t="shared" si="515"/>
        <v>0</v>
      </c>
      <c r="MX107" s="46">
        <f t="shared" si="515"/>
        <v>0</v>
      </c>
      <c r="MY107" s="46">
        <f t="shared" si="515"/>
        <v>0</v>
      </c>
    </row>
    <row r="108" spans="1:363" x14ac:dyDescent="0.25">
      <c r="A108" s="175"/>
      <c r="B108" s="78" t="s">
        <v>210</v>
      </c>
      <c r="C108" s="9" t="s">
        <v>211</v>
      </c>
      <c r="D108" s="46">
        <f t="shared" ref="D108:AY108" si="516">IFERROR(-((D63*D79)+((D16-D63)*D94)),0)</f>
        <v>0</v>
      </c>
      <c r="E108" s="46">
        <f t="shared" si="516"/>
        <v>0</v>
      </c>
      <c r="F108" s="46">
        <f t="shared" si="516"/>
        <v>0</v>
      </c>
      <c r="G108" s="46">
        <f t="shared" si="516"/>
        <v>0</v>
      </c>
      <c r="H108" s="46">
        <f t="shared" si="516"/>
        <v>0</v>
      </c>
      <c r="I108" s="46">
        <f t="shared" si="516"/>
        <v>0</v>
      </c>
      <c r="J108" s="46">
        <f t="shared" si="516"/>
        <v>0</v>
      </c>
      <c r="K108" s="46">
        <f t="shared" si="516"/>
        <v>0</v>
      </c>
      <c r="L108" s="46">
        <f t="shared" si="516"/>
        <v>0</v>
      </c>
      <c r="M108" s="46">
        <f t="shared" si="516"/>
        <v>0</v>
      </c>
      <c r="N108" s="46">
        <f t="shared" si="516"/>
        <v>0</v>
      </c>
      <c r="O108" s="46">
        <f t="shared" si="516"/>
        <v>0</v>
      </c>
      <c r="P108" s="46">
        <f t="shared" si="516"/>
        <v>0</v>
      </c>
      <c r="Q108" s="46">
        <f t="shared" si="516"/>
        <v>0</v>
      </c>
      <c r="R108" s="46">
        <f t="shared" si="516"/>
        <v>0</v>
      </c>
      <c r="S108" s="46">
        <f t="shared" si="516"/>
        <v>0</v>
      </c>
      <c r="T108" s="46">
        <f t="shared" si="516"/>
        <v>0</v>
      </c>
      <c r="U108" s="46">
        <f t="shared" si="516"/>
        <v>0</v>
      </c>
      <c r="V108" s="46">
        <f t="shared" si="516"/>
        <v>0</v>
      </c>
      <c r="W108" s="46">
        <f t="shared" si="516"/>
        <v>0</v>
      </c>
      <c r="X108" s="46">
        <f t="shared" si="516"/>
        <v>0</v>
      </c>
      <c r="Y108" s="46">
        <f t="shared" si="516"/>
        <v>0</v>
      </c>
      <c r="Z108" s="46">
        <f t="shared" si="516"/>
        <v>0</v>
      </c>
      <c r="AA108" s="46">
        <f t="shared" si="516"/>
        <v>0</v>
      </c>
      <c r="AB108" s="46">
        <f t="shared" si="516"/>
        <v>0</v>
      </c>
      <c r="AC108" s="46">
        <f t="shared" si="516"/>
        <v>0</v>
      </c>
      <c r="AD108" s="46">
        <f t="shared" si="516"/>
        <v>0</v>
      </c>
      <c r="AE108" s="46">
        <f t="shared" si="516"/>
        <v>0</v>
      </c>
      <c r="AF108" s="46">
        <f t="shared" si="516"/>
        <v>0</v>
      </c>
      <c r="AG108" s="46">
        <f t="shared" si="516"/>
        <v>0</v>
      </c>
      <c r="AH108" s="46">
        <f t="shared" si="516"/>
        <v>0</v>
      </c>
      <c r="AI108" s="46">
        <f t="shared" si="516"/>
        <v>0</v>
      </c>
      <c r="AJ108" s="46">
        <f t="shared" si="516"/>
        <v>0</v>
      </c>
      <c r="AK108" s="46">
        <f t="shared" si="516"/>
        <v>0</v>
      </c>
      <c r="AL108" s="46">
        <f t="shared" si="516"/>
        <v>0</v>
      </c>
      <c r="AM108" s="46">
        <f t="shared" si="516"/>
        <v>0</v>
      </c>
      <c r="AN108" s="46">
        <f t="shared" si="516"/>
        <v>0</v>
      </c>
      <c r="AO108" s="46">
        <f t="shared" si="516"/>
        <v>0</v>
      </c>
      <c r="AP108" s="46">
        <f t="shared" si="516"/>
        <v>0</v>
      </c>
      <c r="AQ108" s="46">
        <f t="shared" si="516"/>
        <v>0</v>
      </c>
      <c r="AR108" s="46">
        <f t="shared" si="516"/>
        <v>0</v>
      </c>
      <c r="AS108" s="46">
        <f t="shared" si="516"/>
        <v>0</v>
      </c>
      <c r="AT108" s="46">
        <f t="shared" si="516"/>
        <v>0</v>
      </c>
      <c r="AU108" s="46">
        <f t="shared" si="516"/>
        <v>0</v>
      </c>
      <c r="AV108" s="46">
        <f t="shared" si="516"/>
        <v>0</v>
      </c>
      <c r="AW108" s="46">
        <f t="shared" si="516"/>
        <v>0</v>
      </c>
      <c r="AX108" s="46">
        <f t="shared" si="516"/>
        <v>0</v>
      </c>
      <c r="AY108" s="46">
        <f t="shared" si="516"/>
        <v>0</v>
      </c>
      <c r="AZ108" s="46">
        <f t="shared" ref="AZ108:DK108" si="517">IFERROR(-((AZ63*AZ79)+((AZ16-AZ63)*AZ94)),0)</f>
        <v>0</v>
      </c>
      <c r="BA108" s="46">
        <f t="shared" si="517"/>
        <v>0</v>
      </c>
      <c r="BB108" s="46">
        <f t="shared" si="517"/>
        <v>0</v>
      </c>
      <c r="BC108" s="46">
        <f t="shared" si="517"/>
        <v>0</v>
      </c>
      <c r="BD108" s="46">
        <f t="shared" si="517"/>
        <v>0</v>
      </c>
      <c r="BE108" s="46">
        <f t="shared" si="517"/>
        <v>0</v>
      </c>
      <c r="BF108" s="46">
        <f t="shared" si="517"/>
        <v>0</v>
      </c>
      <c r="BG108" s="46">
        <f t="shared" si="517"/>
        <v>0</v>
      </c>
      <c r="BH108" s="46">
        <f t="shared" si="517"/>
        <v>0</v>
      </c>
      <c r="BI108" s="46">
        <f t="shared" si="517"/>
        <v>0</v>
      </c>
      <c r="BJ108" s="46">
        <f t="shared" si="517"/>
        <v>0</v>
      </c>
      <c r="BK108" s="46">
        <f t="shared" si="517"/>
        <v>0</v>
      </c>
      <c r="BL108" s="46">
        <f t="shared" si="517"/>
        <v>0</v>
      </c>
      <c r="BM108" s="46">
        <f t="shared" si="517"/>
        <v>0</v>
      </c>
      <c r="BN108" s="46">
        <f t="shared" si="517"/>
        <v>0</v>
      </c>
      <c r="BO108" s="46">
        <f t="shared" si="517"/>
        <v>0</v>
      </c>
      <c r="BP108" s="46">
        <f t="shared" si="517"/>
        <v>0</v>
      </c>
      <c r="BQ108" s="46">
        <f t="shared" si="517"/>
        <v>0</v>
      </c>
      <c r="BR108" s="46">
        <f t="shared" si="517"/>
        <v>0</v>
      </c>
      <c r="BS108" s="46">
        <f t="shared" si="517"/>
        <v>0</v>
      </c>
      <c r="BT108" s="46">
        <f t="shared" si="517"/>
        <v>0</v>
      </c>
      <c r="BU108" s="46">
        <f t="shared" si="517"/>
        <v>0</v>
      </c>
      <c r="BV108" s="46">
        <f t="shared" si="517"/>
        <v>0</v>
      </c>
      <c r="BW108" s="46">
        <f t="shared" si="517"/>
        <v>0</v>
      </c>
      <c r="BX108" s="46">
        <f t="shared" si="517"/>
        <v>0</v>
      </c>
      <c r="BY108" s="46">
        <f t="shared" si="517"/>
        <v>0</v>
      </c>
      <c r="BZ108" s="46">
        <f t="shared" si="517"/>
        <v>0</v>
      </c>
      <c r="CA108" s="46">
        <f t="shared" si="517"/>
        <v>0</v>
      </c>
      <c r="CB108" s="46">
        <f t="shared" si="517"/>
        <v>0</v>
      </c>
      <c r="CC108" s="46">
        <f t="shared" si="517"/>
        <v>0</v>
      </c>
      <c r="CD108" s="46">
        <f t="shared" si="517"/>
        <v>0</v>
      </c>
      <c r="CE108" s="46">
        <f t="shared" si="517"/>
        <v>0</v>
      </c>
      <c r="CF108" s="46">
        <f t="shared" si="517"/>
        <v>0</v>
      </c>
      <c r="CG108" s="46">
        <f t="shared" si="517"/>
        <v>0</v>
      </c>
      <c r="CH108" s="46">
        <f t="shared" si="517"/>
        <v>0</v>
      </c>
      <c r="CI108" s="46">
        <f t="shared" si="517"/>
        <v>0</v>
      </c>
      <c r="CJ108" s="46">
        <f t="shared" si="517"/>
        <v>0</v>
      </c>
      <c r="CK108" s="46">
        <f t="shared" si="517"/>
        <v>0</v>
      </c>
      <c r="CL108" s="46">
        <f t="shared" si="517"/>
        <v>0</v>
      </c>
      <c r="CM108" s="46">
        <f t="shared" si="517"/>
        <v>0</v>
      </c>
      <c r="CN108" s="46">
        <f t="shared" si="517"/>
        <v>0</v>
      </c>
      <c r="CO108" s="46">
        <f t="shared" si="517"/>
        <v>0</v>
      </c>
      <c r="CP108" s="46">
        <f t="shared" si="517"/>
        <v>0</v>
      </c>
      <c r="CQ108" s="46">
        <f t="shared" si="517"/>
        <v>0</v>
      </c>
      <c r="CR108" s="46">
        <f t="shared" si="517"/>
        <v>0</v>
      </c>
      <c r="CS108" s="46">
        <f t="shared" si="517"/>
        <v>0</v>
      </c>
      <c r="CT108" s="46">
        <f t="shared" si="517"/>
        <v>0</v>
      </c>
      <c r="CU108" s="46">
        <f t="shared" si="517"/>
        <v>0</v>
      </c>
      <c r="CV108" s="46">
        <f t="shared" si="517"/>
        <v>0</v>
      </c>
      <c r="CW108" s="46">
        <f t="shared" si="517"/>
        <v>0</v>
      </c>
      <c r="CX108" s="46">
        <f t="shared" si="517"/>
        <v>0</v>
      </c>
      <c r="CY108" s="46">
        <f t="shared" si="517"/>
        <v>0</v>
      </c>
      <c r="CZ108" s="46">
        <f t="shared" si="517"/>
        <v>0</v>
      </c>
      <c r="DA108" s="46">
        <f t="shared" si="517"/>
        <v>0</v>
      </c>
      <c r="DB108" s="46">
        <f t="shared" si="517"/>
        <v>0</v>
      </c>
      <c r="DC108" s="46">
        <f t="shared" si="517"/>
        <v>0</v>
      </c>
      <c r="DD108" s="46">
        <f t="shared" si="517"/>
        <v>0</v>
      </c>
      <c r="DE108" s="46">
        <f t="shared" si="517"/>
        <v>0</v>
      </c>
      <c r="DF108" s="46">
        <f t="shared" si="517"/>
        <v>0</v>
      </c>
      <c r="DG108" s="46">
        <f t="shared" si="517"/>
        <v>0</v>
      </c>
      <c r="DH108" s="46">
        <f t="shared" si="517"/>
        <v>0</v>
      </c>
      <c r="DI108" s="46">
        <f t="shared" si="517"/>
        <v>0</v>
      </c>
      <c r="DJ108" s="46">
        <f t="shared" si="517"/>
        <v>0</v>
      </c>
      <c r="DK108" s="46">
        <f t="shared" si="517"/>
        <v>0</v>
      </c>
      <c r="DL108" s="46">
        <f t="shared" ref="DL108:FW108" si="518">IFERROR(-((DL63*DL79)+((DL16-DL63)*DL94)),0)</f>
        <v>0</v>
      </c>
      <c r="DM108" s="46">
        <f t="shared" si="518"/>
        <v>0</v>
      </c>
      <c r="DN108" s="46">
        <f t="shared" si="518"/>
        <v>0</v>
      </c>
      <c r="DO108" s="46">
        <f t="shared" si="518"/>
        <v>0</v>
      </c>
      <c r="DP108" s="46">
        <f t="shared" si="518"/>
        <v>0</v>
      </c>
      <c r="DQ108" s="46">
        <f t="shared" si="518"/>
        <v>0</v>
      </c>
      <c r="DR108" s="46">
        <f t="shared" si="518"/>
        <v>0</v>
      </c>
      <c r="DS108" s="46">
        <f t="shared" si="518"/>
        <v>0</v>
      </c>
      <c r="DT108" s="46">
        <f t="shared" si="518"/>
        <v>0</v>
      </c>
      <c r="DU108" s="46">
        <f t="shared" si="518"/>
        <v>0</v>
      </c>
      <c r="DV108" s="46">
        <f t="shared" si="518"/>
        <v>0</v>
      </c>
      <c r="DW108" s="46">
        <f t="shared" si="518"/>
        <v>0</v>
      </c>
      <c r="DX108" s="46">
        <f t="shared" si="518"/>
        <v>0</v>
      </c>
      <c r="DY108" s="46">
        <f t="shared" si="518"/>
        <v>0</v>
      </c>
      <c r="DZ108" s="46">
        <f t="shared" si="518"/>
        <v>0</v>
      </c>
      <c r="EA108" s="46">
        <f t="shared" si="518"/>
        <v>0</v>
      </c>
      <c r="EB108" s="46">
        <f t="shared" si="518"/>
        <v>0</v>
      </c>
      <c r="EC108" s="46">
        <f t="shared" si="518"/>
        <v>0</v>
      </c>
      <c r="ED108" s="46">
        <f t="shared" si="518"/>
        <v>0</v>
      </c>
      <c r="EE108" s="46">
        <f t="shared" si="518"/>
        <v>0</v>
      </c>
      <c r="EF108" s="46">
        <f t="shared" si="518"/>
        <v>0</v>
      </c>
      <c r="EG108" s="46">
        <f t="shared" si="518"/>
        <v>0</v>
      </c>
      <c r="EH108" s="46">
        <f t="shared" si="518"/>
        <v>0</v>
      </c>
      <c r="EI108" s="46">
        <f t="shared" si="518"/>
        <v>0</v>
      </c>
      <c r="EJ108" s="46">
        <f t="shared" si="518"/>
        <v>0</v>
      </c>
      <c r="EK108" s="46">
        <f t="shared" si="518"/>
        <v>0</v>
      </c>
      <c r="EL108" s="46">
        <f t="shared" si="518"/>
        <v>0</v>
      </c>
      <c r="EM108" s="46">
        <f t="shared" si="518"/>
        <v>0</v>
      </c>
      <c r="EN108" s="46">
        <f t="shared" si="518"/>
        <v>0</v>
      </c>
      <c r="EO108" s="46">
        <f t="shared" si="518"/>
        <v>0</v>
      </c>
      <c r="EP108" s="46">
        <f t="shared" si="518"/>
        <v>0</v>
      </c>
      <c r="EQ108" s="46">
        <f t="shared" si="518"/>
        <v>0</v>
      </c>
      <c r="ER108" s="46">
        <f t="shared" si="518"/>
        <v>0</v>
      </c>
      <c r="ES108" s="46">
        <f t="shared" si="518"/>
        <v>0</v>
      </c>
      <c r="ET108" s="46">
        <f t="shared" si="518"/>
        <v>0</v>
      </c>
      <c r="EU108" s="46">
        <f t="shared" si="518"/>
        <v>0</v>
      </c>
      <c r="EV108" s="46">
        <f t="shared" si="518"/>
        <v>0</v>
      </c>
      <c r="EW108" s="46">
        <f t="shared" si="518"/>
        <v>0</v>
      </c>
      <c r="EX108" s="46">
        <f t="shared" si="518"/>
        <v>0</v>
      </c>
      <c r="EY108" s="46">
        <f t="shared" si="518"/>
        <v>0</v>
      </c>
      <c r="EZ108" s="46">
        <f t="shared" si="518"/>
        <v>0</v>
      </c>
      <c r="FA108" s="46">
        <f t="shared" si="518"/>
        <v>0</v>
      </c>
      <c r="FB108" s="46">
        <f t="shared" si="518"/>
        <v>0</v>
      </c>
      <c r="FC108" s="46">
        <f t="shared" si="518"/>
        <v>0</v>
      </c>
      <c r="FD108" s="46">
        <f t="shared" si="518"/>
        <v>0</v>
      </c>
      <c r="FE108" s="46">
        <f t="shared" si="518"/>
        <v>0</v>
      </c>
      <c r="FF108" s="46">
        <f t="shared" si="518"/>
        <v>0</v>
      </c>
      <c r="FG108" s="46">
        <f t="shared" si="518"/>
        <v>0</v>
      </c>
      <c r="FH108" s="46">
        <f t="shared" si="518"/>
        <v>0</v>
      </c>
      <c r="FI108" s="46">
        <f t="shared" si="518"/>
        <v>0</v>
      </c>
      <c r="FJ108" s="46">
        <f t="shared" si="518"/>
        <v>0</v>
      </c>
      <c r="FK108" s="46">
        <f t="shared" si="518"/>
        <v>0</v>
      </c>
      <c r="FL108" s="46">
        <f t="shared" si="518"/>
        <v>0</v>
      </c>
      <c r="FM108" s="46">
        <f t="shared" si="518"/>
        <v>0</v>
      </c>
      <c r="FN108" s="46">
        <f t="shared" si="518"/>
        <v>0</v>
      </c>
      <c r="FO108" s="46">
        <f t="shared" si="518"/>
        <v>0</v>
      </c>
      <c r="FP108" s="46">
        <f t="shared" si="518"/>
        <v>0</v>
      </c>
      <c r="FQ108" s="46">
        <f t="shared" si="518"/>
        <v>0</v>
      </c>
      <c r="FR108" s="46">
        <f t="shared" si="518"/>
        <v>0</v>
      </c>
      <c r="FS108" s="46">
        <f t="shared" si="518"/>
        <v>0</v>
      </c>
      <c r="FT108" s="46">
        <f t="shared" si="518"/>
        <v>0</v>
      </c>
      <c r="FU108" s="46">
        <f t="shared" si="518"/>
        <v>0</v>
      </c>
      <c r="FV108" s="46">
        <f t="shared" si="518"/>
        <v>0</v>
      </c>
      <c r="FW108" s="46">
        <f t="shared" si="518"/>
        <v>0</v>
      </c>
      <c r="FX108" s="46">
        <f t="shared" ref="FX108:II108" si="519">IFERROR(-((FX63*FX79)+((FX16-FX63)*FX94)),0)</f>
        <v>0</v>
      </c>
      <c r="FY108" s="46">
        <f t="shared" si="519"/>
        <v>0</v>
      </c>
      <c r="FZ108" s="46">
        <f t="shared" si="519"/>
        <v>0</v>
      </c>
      <c r="GA108" s="46">
        <f t="shared" si="519"/>
        <v>0</v>
      </c>
      <c r="GB108" s="46">
        <f t="shared" si="519"/>
        <v>0</v>
      </c>
      <c r="GC108" s="46">
        <f t="shared" si="519"/>
        <v>0</v>
      </c>
      <c r="GD108" s="46">
        <f t="shared" si="519"/>
        <v>0</v>
      </c>
      <c r="GE108" s="46">
        <f t="shared" si="519"/>
        <v>0</v>
      </c>
      <c r="GF108" s="46">
        <f t="shared" si="519"/>
        <v>0</v>
      </c>
      <c r="GG108" s="46">
        <f t="shared" si="519"/>
        <v>0</v>
      </c>
      <c r="GH108" s="46">
        <f t="shared" si="519"/>
        <v>0</v>
      </c>
      <c r="GI108" s="46">
        <f t="shared" si="519"/>
        <v>0</v>
      </c>
      <c r="GJ108" s="46">
        <f t="shared" si="519"/>
        <v>0</v>
      </c>
      <c r="GK108" s="46">
        <f t="shared" si="519"/>
        <v>0</v>
      </c>
      <c r="GL108" s="46">
        <f t="shared" si="519"/>
        <v>0</v>
      </c>
      <c r="GM108" s="46">
        <f t="shared" si="519"/>
        <v>0</v>
      </c>
      <c r="GN108" s="46">
        <f t="shared" si="519"/>
        <v>0</v>
      </c>
      <c r="GO108" s="46">
        <f t="shared" si="519"/>
        <v>0</v>
      </c>
      <c r="GP108" s="46">
        <f t="shared" si="519"/>
        <v>0</v>
      </c>
      <c r="GQ108" s="46">
        <f t="shared" si="519"/>
        <v>0</v>
      </c>
      <c r="GR108" s="46">
        <f t="shared" si="519"/>
        <v>0</v>
      </c>
      <c r="GS108" s="46">
        <f t="shared" si="519"/>
        <v>0</v>
      </c>
      <c r="GT108" s="46">
        <f t="shared" si="519"/>
        <v>0</v>
      </c>
      <c r="GU108" s="46">
        <f t="shared" si="519"/>
        <v>0</v>
      </c>
      <c r="GV108" s="46">
        <f t="shared" si="519"/>
        <v>0</v>
      </c>
      <c r="GW108" s="46">
        <f t="shared" si="519"/>
        <v>0</v>
      </c>
      <c r="GX108" s="46">
        <f t="shared" si="519"/>
        <v>0</v>
      </c>
      <c r="GY108" s="46">
        <f t="shared" si="519"/>
        <v>0</v>
      </c>
      <c r="GZ108" s="46">
        <f t="shared" si="519"/>
        <v>0</v>
      </c>
      <c r="HA108" s="46">
        <f t="shared" si="519"/>
        <v>0</v>
      </c>
      <c r="HB108" s="46">
        <f t="shared" si="519"/>
        <v>0</v>
      </c>
      <c r="HC108" s="46">
        <f t="shared" si="519"/>
        <v>0</v>
      </c>
      <c r="HD108" s="46">
        <f t="shared" si="519"/>
        <v>0</v>
      </c>
      <c r="HE108" s="46">
        <f t="shared" si="519"/>
        <v>0</v>
      </c>
      <c r="HF108" s="46">
        <f t="shared" si="519"/>
        <v>0</v>
      </c>
      <c r="HG108" s="46">
        <f t="shared" si="519"/>
        <v>0</v>
      </c>
      <c r="HH108" s="46">
        <f t="shared" si="519"/>
        <v>0</v>
      </c>
      <c r="HI108" s="46">
        <f t="shared" si="519"/>
        <v>0</v>
      </c>
      <c r="HJ108" s="46">
        <f t="shared" si="519"/>
        <v>0</v>
      </c>
      <c r="HK108" s="46">
        <f t="shared" si="519"/>
        <v>0</v>
      </c>
      <c r="HL108" s="46">
        <f t="shared" si="519"/>
        <v>0</v>
      </c>
      <c r="HM108" s="46">
        <f t="shared" si="519"/>
        <v>0</v>
      </c>
      <c r="HN108" s="46">
        <f t="shared" si="519"/>
        <v>0</v>
      </c>
      <c r="HO108" s="46">
        <f t="shared" si="519"/>
        <v>0</v>
      </c>
      <c r="HP108" s="46">
        <f t="shared" si="519"/>
        <v>0</v>
      </c>
      <c r="HQ108" s="46">
        <f t="shared" si="519"/>
        <v>0</v>
      </c>
      <c r="HR108" s="46">
        <f t="shared" si="519"/>
        <v>0</v>
      </c>
      <c r="HS108" s="46">
        <f t="shared" si="519"/>
        <v>0</v>
      </c>
      <c r="HT108" s="46">
        <f t="shared" si="519"/>
        <v>0</v>
      </c>
      <c r="HU108" s="46">
        <f t="shared" si="519"/>
        <v>0</v>
      </c>
      <c r="HV108" s="46">
        <f t="shared" si="519"/>
        <v>0</v>
      </c>
      <c r="HW108" s="46">
        <f t="shared" si="519"/>
        <v>0</v>
      </c>
      <c r="HX108" s="46">
        <f t="shared" si="519"/>
        <v>0</v>
      </c>
      <c r="HY108" s="46">
        <f t="shared" si="519"/>
        <v>0</v>
      </c>
      <c r="HZ108" s="46">
        <f t="shared" si="519"/>
        <v>0</v>
      </c>
      <c r="IA108" s="46">
        <f t="shared" si="519"/>
        <v>0</v>
      </c>
      <c r="IB108" s="46">
        <f t="shared" si="519"/>
        <v>0</v>
      </c>
      <c r="IC108" s="46">
        <f t="shared" si="519"/>
        <v>0</v>
      </c>
      <c r="ID108" s="46">
        <f t="shared" si="519"/>
        <v>0</v>
      </c>
      <c r="IE108" s="46">
        <f t="shared" si="519"/>
        <v>0</v>
      </c>
      <c r="IF108" s="46">
        <f t="shared" si="519"/>
        <v>0</v>
      </c>
      <c r="IG108" s="46">
        <f t="shared" si="519"/>
        <v>0</v>
      </c>
      <c r="IH108" s="46">
        <f t="shared" si="519"/>
        <v>0</v>
      </c>
      <c r="II108" s="46">
        <f t="shared" si="519"/>
        <v>0</v>
      </c>
      <c r="IJ108" s="46">
        <f t="shared" ref="IJ108:KU108" si="520">IFERROR(-((IJ63*IJ79)+((IJ16-IJ63)*IJ94)),0)</f>
        <v>0</v>
      </c>
      <c r="IK108" s="46">
        <f t="shared" si="520"/>
        <v>0</v>
      </c>
      <c r="IL108" s="46">
        <f t="shared" si="520"/>
        <v>0</v>
      </c>
      <c r="IM108" s="46">
        <f t="shared" si="520"/>
        <v>0</v>
      </c>
      <c r="IN108" s="46">
        <f t="shared" si="520"/>
        <v>0</v>
      </c>
      <c r="IO108" s="46">
        <f t="shared" si="520"/>
        <v>0</v>
      </c>
      <c r="IP108" s="46">
        <f t="shared" si="520"/>
        <v>0</v>
      </c>
      <c r="IQ108" s="46">
        <f t="shared" si="520"/>
        <v>0</v>
      </c>
      <c r="IR108" s="46">
        <f t="shared" si="520"/>
        <v>0</v>
      </c>
      <c r="IS108" s="46">
        <f t="shared" si="520"/>
        <v>0</v>
      </c>
      <c r="IT108" s="46">
        <f t="shared" si="520"/>
        <v>0</v>
      </c>
      <c r="IU108" s="46">
        <f t="shared" si="520"/>
        <v>0</v>
      </c>
      <c r="IV108" s="46">
        <f t="shared" si="520"/>
        <v>0</v>
      </c>
      <c r="IW108" s="46">
        <f t="shared" si="520"/>
        <v>0</v>
      </c>
      <c r="IX108" s="46">
        <f t="shared" si="520"/>
        <v>0</v>
      </c>
      <c r="IY108" s="46">
        <f t="shared" si="520"/>
        <v>0</v>
      </c>
      <c r="IZ108" s="46">
        <f t="shared" si="520"/>
        <v>0</v>
      </c>
      <c r="JA108" s="46">
        <f t="shared" si="520"/>
        <v>0</v>
      </c>
      <c r="JB108" s="46">
        <f t="shared" si="520"/>
        <v>0</v>
      </c>
      <c r="JC108" s="46">
        <f t="shared" si="520"/>
        <v>0</v>
      </c>
      <c r="JD108" s="46">
        <f t="shared" si="520"/>
        <v>0</v>
      </c>
      <c r="JE108" s="46">
        <f t="shared" si="520"/>
        <v>0</v>
      </c>
      <c r="JF108" s="46">
        <f t="shared" si="520"/>
        <v>0</v>
      </c>
      <c r="JG108" s="46">
        <f t="shared" si="520"/>
        <v>0</v>
      </c>
      <c r="JH108" s="46">
        <f t="shared" si="520"/>
        <v>0</v>
      </c>
      <c r="JI108" s="46">
        <f t="shared" si="520"/>
        <v>0</v>
      </c>
      <c r="JJ108" s="46">
        <f t="shared" si="520"/>
        <v>0</v>
      </c>
      <c r="JK108" s="46">
        <f t="shared" si="520"/>
        <v>0</v>
      </c>
      <c r="JL108" s="46">
        <f t="shared" si="520"/>
        <v>0</v>
      </c>
      <c r="JM108" s="46">
        <f t="shared" si="520"/>
        <v>0</v>
      </c>
      <c r="JN108" s="46">
        <f t="shared" si="520"/>
        <v>0</v>
      </c>
      <c r="JO108" s="46">
        <f t="shared" si="520"/>
        <v>0</v>
      </c>
      <c r="JP108" s="46">
        <f t="shared" si="520"/>
        <v>0</v>
      </c>
      <c r="JQ108" s="46">
        <f t="shared" si="520"/>
        <v>0</v>
      </c>
      <c r="JR108" s="46">
        <f t="shared" si="520"/>
        <v>0</v>
      </c>
      <c r="JS108" s="46">
        <f t="shared" si="520"/>
        <v>0</v>
      </c>
      <c r="JT108" s="46">
        <f t="shared" si="520"/>
        <v>0</v>
      </c>
      <c r="JU108" s="46">
        <f t="shared" si="520"/>
        <v>0</v>
      </c>
      <c r="JV108" s="46">
        <f t="shared" si="520"/>
        <v>0</v>
      </c>
      <c r="JW108" s="46">
        <f t="shared" si="520"/>
        <v>0</v>
      </c>
      <c r="JX108" s="46">
        <f t="shared" si="520"/>
        <v>0</v>
      </c>
      <c r="JY108" s="46">
        <f t="shared" si="520"/>
        <v>0</v>
      </c>
      <c r="JZ108" s="46">
        <f t="shared" si="520"/>
        <v>0</v>
      </c>
      <c r="KA108" s="46">
        <f t="shared" si="520"/>
        <v>0</v>
      </c>
      <c r="KB108" s="46">
        <f t="shared" si="520"/>
        <v>0</v>
      </c>
      <c r="KC108" s="46">
        <f t="shared" si="520"/>
        <v>0</v>
      </c>
      <c r="KD108" s="46">
        <f t="shared" si="520"/>
        <v>0</v>
      </c>
      <c r="KE108" s="46">
        <f t="shared" si="520"/>
        <v>0</v>
      </c>
      <c r="KF108" s="46">
        <f t="shared" si="520"/>
        <v>0</v>
      </c>
      <c r="KG108" s="46">
        <f t="shared" si="520"/>
        <v>0</v>
      </c>
      <c r="KH108" s="46">
        <f t="shared" si="520"/>
        <v>0</v>
      </c>
      <c r="KI108" s="46">
        <f t="shared" si="520"/>
        <v>0</v>
      </c>
      <c r="KJ108" s="46">
        <f t="shared" si="520"/>
        <v>0</v>
      </c>
      <c r="KK108" s="46">
        <f t="shared" si="520"/>
        <v>0</v>
      </c>
      <c r="KL108" s="46">
        <f t="shared" si="520"/>
        <v>0</v>
      </c>
      <c r="KM108" s="46">
        <f t="shared" si="520"/>
        <v>0</v>
      </c>
      <c r="KN108" s="46">
        <f t="shared" si="520"/>
        <v>0</v>
      </c>
      <c r="KO108" s="46">
        <f t="shared" si="520"/>
        <v>0</v>
      </c>
      <c r="KP108" s="46">
        <f t="shared" si="520"/>
        <v>0</v>
      </c>
      <c r="KQ108" s="46">
        <f t="shared" si="520"/>
        <v>0</v>
      </c>
      <c r="KR108" s="46">
        <f t="shared" si="520"/>
        <v>0</v>
      </c>
      <c r="KS108" s="46">
        <f t="shared" si="520"/>
        <v>0</v>
      </c>
      <c r="KT108" s="46">
        <f t="shared" si="520"/>
        <v>0</v>
      </c>
      <c r="KU108" s="46">
        <f t="shared" si="520"/>
        <v>0</v>
      </c>
      <c r="KV108" s="46">
        <f t="shared" ref="KV108:MY108" si="521">IFERROR(-((KV63*KV79)+((KV16-KV63)*KV94)),0)</f>
        <v>0</v>
      </c>
      <c r="KW108" s="46">
        <f t="shared" si="521"/>
        <v>0</v>
      </c>
      <c r="KX108" s="46">
        <f t="shared" si="521"/>
        <v>0</v>
      </c>
      <c r="KY108" s="46">
        <f t="shared" si="521"/>
        <v>0</v>
      </c>
      <c r="KZ108" s="46">
        <f t="shared" si="521"/>
        <v>0</v>
      </c>
      <c r="LA108" s="46">
        <f t="shared" si="521"/>
        <v>0</v>
      </c>
      <c r="LB108" s="46">
        <f t="shared" si="521"/>
        <v>0</v>
      </c>
      <c r="LC108" s="46">
        <f t="shared" si="521"/>
        <v>0</v>
      </c>
      <c r="LD108" s="46">
        <f t="shared" si="521"/>
        <v>0</v>
      </c>
      <c r="LE108" s="46">
        <f t="shared" si="521"/>
        <v>0</v>
      </c>
      <c r="LF108" s="46">
        <f t="shared" si="521"/>
        <v>0</v>
      </c>
      <c r="LG108" s="46">
        <f t="shared" si="521"/>
        <v>0</v>
      </c>
      <c r="LH108" s="46">
        <f t="shared" si="521"/>
        <v>0</v>
      </c>
      <c r="LI108" s="46">
        <f t="shared" si="521"/>
        <v>0</v>
      </c>
      <c r="LJ108" s="46">
        <f t="shared" si="521"/>
        <v>0</v>
      </c>
      <c r="LK108" s="46">
        <f t="shared" si="521"/>
        <v>0</v>
      </c>
      <c r="LL108" s="46">
        <f t="shared" si="521"/>
        <v>0</v>
      </c>
      <c r="LM108" s="46">
        <f t="shared" si="521"/>
        <v>0</v>
      </c>
      <c r="LN108" s="46">
        <f t="shared" si="521"/>
        <v>0</v>
      </c>
      <c r="LO108" s="46">
        <f t="shared" si="521"/>
        <v>0</v>
      </c>
      <c r="LP108" s="46">
        <f t="shared" si="521"/>
        <v>0</v>
      </c>
      <c r="LQ108" s="46">
        <f t="shared" si="521"/>
        <v>0</v>
      </c>
      <c r="LR108" s="46">
        <f t="shared" si="521"/>
        <v>0</v>
      </c>
      <c r="LS108" s="46">
        <f t="shared" si="521"/>
        <v>0</v>
      </c>
      <c r="LT108" s="46">
        <f t="shared" si="521"/>
        <v>0</v>
      </c>
      <c r="LU108" s="46">
        <f t="shared" si="521"/>
        <v>0</v>
      </c>
      <c r="LV108" s="46">
        <f t="shared" si="521"/>
        <v>0</v>
      </c>
      <c r="LW108" s="46">
        <f t="shared" si="521"/>
        <v>0</v>
      </c>
      <c r="LX108" s="46">
        <f t="shared" si="521"/>
        <v>0</v>
      </c>
      <c r="LY108" s="46">
        <f t="shared" si="521"/>
        <v>0</v>
      </c>
      <c r="LZ108" s="46">
        <f t="shared" si="521"/>
        <v>0</v>
      </c>
      <c r="MA108" s="46">
        <f t="shared" si="521"/>
        <v>0</v>
      </c>
      <c r="MB108" s="46">
        <f t="shared" si="521"/>
        <v>0</v>
      </c>
      <c r="MC108" s="46">
        <f t="shared" si="521"/>
        <v>0</v>
      </c>
      <c r="MD108" s="46">
        <f t="shared" si="521"/>
        <v>0</v>
      </c>
      <c r="ME108" s="46">
        <f t="shared" si="521"/>
        <v>0</v>
      </c>
      <c r="MF108" s="46">
        <f t="shared" si="521"/>
        <v>0</v>
      </c>
      <c r="MG108" s="46">
        <f t="shared" si="521"/>
        <v>0</v>
      </c>
      <c r="MH108" s="46">
        <f t="shared" si="521"/>
        <v>0</v>
      </c>
      <c r="MI108" s="46">
        <f t="shared" si="521"/>
        <v>0</v>
      </c>
      <c r="MJ108" s="46">
        <f t="shared" si="521"/>
        <v>0</v>
      </c>
      <c r="MK108" s="46">
        <f t="shared" si="521"/>
        <v>0</v>
      </c>
      <c r="ML108" s="46">
        <f t="shared" si="521"/>
        <v>0</v>
      </c>
      <c r="MM108" s="46">
        <f t="shared" si="521"/>
        <v>0</v>
      </c>
      <c r="MN108" s="46">
        <f t="shared" si="521"/>
        <v>0</v>
      </c>
      <c r="MO108" s="46">
        <f t="shared" si="521"/>
        <v>0</v>
      </c>
      <c r="MP108" s="46">
        <f t="shared" si="521"/>
        <v>0</v>
      </c>
      <c r="MQ108" s="46">
        <f t="shared" si="521"/>
        <v>0</v>
      </c>
      <c r="MR108" s="46">
        <f t="shared" si="521"/>
        <v>0</v>
      </c>
      <c r="MS108" s="46">
        <f t="shared" si="521"/>
        <v>0</v>
      </c>
      <c r="MT108" s="46">
        <f t="shared" si="521"/>
        <v>0</v>
      </c>
      <c r="MU108" s="46">
        <f t="shared" si="521"/>
        <v>0</v>
      </c>
      <c r="MV108" s="46">
        <f t="shared" si="521"/>
        <v>0</v>
      </c>
      <c r="MW108" s="46">
        <f t="shared" si="521"/>
        <v>0</v>
      </c>
      <c r="MX108" s="46">
        <f t="shared" si="521"/>
        <v>0</v>
      </c>
      <c r="MY108" s="46">
        <f t="shared" si="521"/>
        <v>0</v>
      </c>
    </row>
    <row r="109" spans="1:363" x14ac:dyDescent="0.25">
      <c r="A109" s="175"/>
      <c r="B109" s="78" t="s">
        <v>237</v>
      </c>
      <c r="C109" s="4" t="s">
        <v>209</v>
      </c>
      <c r="D109" s="46">
        <f t="shared" ref="D109:AY109" si="522">IFERROR(-((D64*D80)+((D17-D64)*D95)),0)</f>
        <v>0</v>
      </c>
      <c r="E109" s="46">
        <f t="shared" si="522"/>
        <v>0</v>
      </c>
      <c r="F109" s="46">
        <f t="shared" si="522"/>
        <v>0</v>
      </c>
      <c r="G109" s="46">
        <f t="shared" si="522"/>
        <v>0</v>
      </c>
      <c r="H109" s="46">
        <f t="shared" si="522"/>
        <v>0</v>
      </c>
      <c r="I109" s="46">
        <f t="shared" si="522"/>
        <v>0</v>
      </c>
      <c r="J109" s="46">
        <f t="shared" si="522"/>
        <v>0</v>
      </c>
      <c r="K109" s="46">
        <f t="shared" si="522"/>
        <v>0</v>
      </c>
      <c r="L109" s="46">
        <f t="shared" si="522"/>
        <v>0</v>
      </c>
      <c r="M109" s="46">
        <f t="shared" si="522"/>
        <v>0</v>
      </c>
      <c r="N109" s="46">
        <f t="shared" si="522"/>
        <v>0</v>
      </c>
      <c r="O109" s="46">
        <f t="shared" si="522"/>
        <v>0</v>
      </c>
      <c r="P109" s="46">
        <f t="shared" si="522"/>
        <v>0</v>
      </c>
      <c r="Q109" s="46">
        <f t="shared" si="522"/>
        <v>0</v>
      </c>
      <c r="R109" s="46">
        <f t="shared" si="522"/>
        <v>0</v>
      </c>
      <c r="S109" s="46">
        <f t="shared" si="522"/>
        <v>0</v>
      </c>
      <c r="T109" s="46">
        <f t="shared" si="522"/>
        <v>0</v>
      </c>
      <c r="U109" s="46">
        <f t="shared" si="522"/>
        <v>0</v>
      </c>
      <c r="V109" s="46">
        <f t="shared" si="522"/>
        <v>0</v>
      </c>
      <c r="W109" s="46">
        <f t="shared" si="522"/>
        <v>0</v>
      </c>
      <c r="X109" s="46">
        <f t="shared" si="522"/>
        <v>0</v>
      </c>
      <c r="Y109" s="46">
        <f t="shared" si="522"/>
        <v>0</v>
      </c>
      <c r="Z109" s="46">
        <f t="shared" si="522"/>
        <v>0</v>
      </c>
      <c r="AA109" s="46">
        <f t="shared" si="522"/>
        <v>0</v>
      </c>
      <c r="AB109" s="46">
        <f t="shared" si="522"/>
        <v>0</v>
      </c>
      <c r="AC109" s="46">
        <f t="shared" si="522"/>
        <v>0</v>
      </c>
      <c r="AD109" s="46">
        <f t="shared" si="522"/>
        <v>0</v>
      </c>
      <c r="AE109" s="46">
        <f t="shared" si="522"/>
        <v>0</v>
      </c>
      <c r="AF109" s="46">
        <f t="shared" si="522"/>
        <v>0</v>
      </c>
      <c r="AG109" s="46">
        <f t="shared" si="522"/>
        <v>0</v>
      </c>
      <c r="AH109" s="46">
        <f t="shared" si="522"/>
        <v>0</v>
      </c>
      <c r="AI109" s="46">
        <f t="shared" si="522"/>
        <v>0</v>
      </c>
      <c r="AJ109" s="46">
        <f t="shared" si="522"/>
        <v>0</v>
      </c>
      <c r="AK109" s="46">
        <f t="shared" si="522"/>
        <v>0</v>
      </c>
      <c r="AL109" s="46">
        <f t="shared" si="522"/>
        <v>0</v>
      </c>
      <c r="AM109" s="46">
        <f t="shared" si="522"/>
        <v>0</v>
      </c>
      <c r="AN109" s="46">
        <f t="shared" si="522"/>
        <v>0</v>
      </c>
      <c r="AO109" s="46">
        <f t="shared" si="522"/>
        <v>0</v>
      </c>
      <c r="AP109" s="46">
        <f t="shared" si="522"/>
        <v>0</v>
      </c>
      <c r="AQ109" s="46">
        <f t="shared" si="522"/>
        <v>0</v>
      </c>
      <c r="AR109" s="46">
        <f t="shared" si="522"/>
        <v>0</v>
      </c>
      <c r="AS109" s="46">
        <f t="shared" si="522"/>
        <v>0</v>
      </c>
      <c r="AT109" s="46">
        <f t="shared" si="522"/>
        <v>0</v>
      </c>
      <c r="AU109" s="46">
        <f t="shared" si="522"/>
        <v>0</v>
      </c>
      <c r="AV109" s="46">
        <f t="shared" si="522"/>
        <v>0</v>
      </c>
      <c r="AW109" s="46">
        <f t="shared" si="522"/>
        <v>0</v>
      </c>
      <c r="AX109" s="46">
        <f t="shared" si="522"/>
        <v>0</v>
      </c>
      <c r="AY109" s="46">
        <f t="shared" si="522"/>
        <v>0</v>
      </c>
      <c r="AZ109" s="46">
        <f t="shared" ref="AZ109:DK109" si="523">IFERROR(-((AZ64*AZ80)+((AZ17-AZ64)*AZ95)),0)</f>
        <v>0</v>
      </c>
      <c r="BA109" s="46">
        <f t="shared" si="523"/>
        <v>0</v>
      </c>
      <c r="BB109" s="46">
        <f t="shared" si="523"/>
        <v>0</v>
      </c>
      <c r="BC109" s="46">
        <f t="shared" si="523"/>
        <v>0</v>
      </c>
      <c r="BD109" s="46">
        <f t="shared" si="523"/>
        <v>0</v>
      </c>
      <c r="BE109" s="46">
        <f t="shared" si="523"/>
        <v>0</v>
      </c>
      <c r="BF109" s="46">
        <f t="shared" si="523"/>
        <v>0</v>
      </c>
      <c r="BG109" s="46">
        <f t="shared" si="523"/>
        <v>0</v>
      </c>
      <c r="BH109" s="46">
        <f t="shared" si="523"/>
        <v>0</v>
      </c>
      <c r="BI109" s="46">
        <f t="shared" si="523"/>
        <v>0</v>
      </c>
      <c r="BJ109" s="46">
        <f t="shared" si="523"/>
        <v>0</v>
      </c>
      <c r="BK109" s="46">
        <f t="shared" si="523"/>
        <v>0</v>
      </c>
      <c r="BL109" s="46">
        <f t="shared" si="523"/>
        <v>0</v>
      </c>
      <c r="BM109" s="46">
        <f t="shared" si="523"/>
        <v>0</v>
      </c>
      <c r="BN109" s="46">
        <f t="shared" si="523"/>
        <v>0</v>
      </c>
      <c r="BO109" s="46">
        <f t="shared" si="523"/>
        <v>0</v>
      </c>
      <c r="BP109" s="46">
        <f t="shared" si="523"/>
        <v>0</v>
      </c>
      <c r="BQ109" s="46">
        <f t="shared" si="523"/>
        <v>0</v>
      </c>
      <c r="BR109" s="46">
        <f t="shared" si="523"/>
        <v>0</v>
      </c>
      <c r="BS109" s="46">
        <f t="shared" si="523"/>
        <v>0</v>
      </c>
      <c r="BT109" s="46">
        <f t="shared" si="523"/>
        <v>0</v>
      </c>
      <c r="BU109" s="46">
        <f t="shared" si="523"/>
        <v>0</v>
      </c>
      <c r="BV109" s="46">
        <f t="shared" si="523"/>
        <v>0</v>
      </c>
      <c r="BW109" s="46">
        <f t="shared" si="523"/>
        <v>0</v>
      </c>
      <c r="BX109" s="46">
        <f t="shared" si="523"/>
        <v>0</v>
      </c>
      <c r="BY109" s="46">
        <f t="shared" si="523"/>
        <v>0</v>
      </c>
      <c r="BZ109" s="46">
        <f t="shared" si="523"/>
        <v>0</v>
      </c>
      <c r="CA109" s="46">
        <f t="shared" si="523"/>
        <v>0</v>
      </c>
      <c r="CB109" s="46">
        <f t="shared" si="523"/>
        <v>0</v>
      </c>
      <c r="CC109" s="46">
        <f t="shared" si="523"/>
        <v>0</v>
      </c>
      <c r="CD109" s="46">
        <f t="shared" si="523"/>
        <v>0</v>
      </c>
      <c r="CE109" s="46">
        <f t="shared" si="523"/>
        <v>0</v>
      </c>
      <c r="CF109" s="46">
        <f t="shared" si="523"/>
        <v>0</v>
      </c>
      <c r="CG109" s="46">
        <f t="shared" si="523"/>
        <v>0</v>
      </c>
      <c r="CH109" s="46">
        <f t="shared" si="523"/>
        <v>0</v>
      </c>
      <c r="CI109" s="46">
        <f t="shared" si="523"/>
        <v>0</v>
      </c>
      <c r="CJ109" s="46">
        <f t="shared" si="523"/>
        <v>0</v>
      </c>
      <c r="CK109" s="46">
        <f t="shared" si="523"/>
        <v>0</v>
      </c>
      <c r="CL109" s="46">
        <f t="shared" si="523"/>
        <v>0</v>
      </c>
      <c r="CM109" s="46">
        <f t="shared" si="523"/>
        <v>0</v>
      </c>
      <c r="CN109" s="46">
        <f t="shared" si="523"/>
        <v>0</v>
      </c>
      <c r="CO109" s="46">
        <f t="shared" si="523"/>
        <v>0</v>
      </c>
      <c r="CP109" s="46">
        <f t="shared" si="523"/>
        <v>0</v>
      </c>
      <c r="CQ109" s="46">
        <f t="shared" si="523"/>
        <v>0</v>
      </c>
      <c r="CR109" s="46">
        <f t="shared" si="523"/>
        <v>0</v>
      </c>
      <c r="CS109" s="46">
        <f t="shared" si="523"/>
        <v>0</v>
      </c>
      <c r="CT109" s="46">
        <f t="shared" si="523"/>
        <v>0</v>
      </c>
      <c r="CU109" s="46">
        <f t="shared" si="523"/>
        <v>0</v>
      </c>
      <c r="CV109" s="46">
        <f t="shared" si="523"/>
        <v>0</v>
      </c>
      <c r="CW109" s="46">
        <f t="shared" si="523"/>
        <v>0</v>
      </c>
      <c r="CX109" s="46">
        <f t="shared" si="523"/>
        <v>0</v>
      </c>
      <c r="CY109" s="46">
        <f t="shared" si="523"/>
        <v>0</v>
      </c>
      <c r="CZ109" s="46">
        <f t="shared" si="523"/>
        <v>0</v>
      </c>
      <c r="DA109" s="46">
        <f t="shared" si="523"/>
        <v>0</v>
      </c>
      <c r="DB109" s="46">
        <f t="shared" si="523"/>
        <v>0</v>
      </c>
      <c r="DC109" s="46">
        <f t="shared" si="523"/>
        <v>0</v>
      </c>
      <c r="DD109" s="46">
        <f t="shared" si="523"/>
        <v>0</v>
      </c>
      <c r="DE109" s="46">
        <f t="shared" si="523"/>
        <v>0</v>
      </c>
      <c r="DF109" s="46">
        <f t="shared" si="523"/>
        <v>0</v>
      </c>
      <c r="DG109" s="46">
        <f t="shared" si="523"/>
        <v>0</v>
      </c>
      <c r="DH109" s="46">
        <f t="shared" si="523"/>
        <v>0</v>
      </c>
      <c r="DI109" s="46">
        <f t="shared" si="523"/>
        <v>0</v>
      </c>
      <c r="DJ109" s="46">
        <f t="shared" si="523"/>
        <v>0</v>
      </c>
      <c r="DK109" s="46">
        <f t="shared" si="523"/>
        <v>0</v>
      </c>
      <c r="DL109" s="46">
        <f t="shared" ref="DL109:FW109" si="524">IFERROR(-((DL64*DL80)+((DL17-DL64)*DL95)),0)</f>
        <v>0</v>
      </c>
      <c r="DM109" s="46">
        <f t="shared" si="524"/>
        <v>0</v>
      </c>
      <c r="DN109" s="46">
        <f t="shared" si="524"/>
        <v>0</v>
      </c>
      <c r="DO109" s="46">
        <f t="shared" si="524"/>
        <v>0</v>
      </c>
      <c r="DP109" s="46">
        <f t="shared" si="524"/>
        <v>0</v>
      </c>
      <c r="DQ109" s="46">
        <f t="shared" si="524"/>
        <v>0</v>
      </c>
      <c r="DR109" s="46">
        <f t="shared" si="524"/>
        <v>0</v>
      </c>
      <c r="DS109" s="46">
        <f t="shared" si="524"/>
        <v>0</v>
      </c>
      <c r="DT109" s="46">
        <f t="shared" si="524"/>
        <v>0</v>
      </c>
      <c r="DU109" s="46">
        <f t="shared" si="524"/>
        <v>0</v>
      </c>
      <c r="DV109" s="46">
        <f t="shared" si="524"/>
        <v>0</v>
      </c>
      <c r="DW109" s="46">
        <f t="shared" si="524"/>
        <v>0</v>
      </c>
      <c r="DX109" s="46">
        <f t="shared" si="524"/>
        <v>0</v>
      </c>
      <c r="DY109" s="46">
        <f t="shared" si="524"/>
        <v>0</v>
      </c>
      <c r="DZ109" s="46">
        <f t="shared" si="524"/>
        <v>0</v>
      </c>
      <c r="EA109" s="46">
        <f t="shared" si="524"/>
        <v>0</v>
      </c>
      <c r="EB109" s="46">
        <f t="shared" si="524"/>
        <v>0</v>
      </c>
      <c r="EC109" s="46">
        <f t="shared" si="524"/>
        <v>0</v>
      </c>
      <c r="ED109" s="46">
        <f t="shared" si="524"/>
        <v>0</v>
      </c>
      <c r="EE109" s="46">
        <f t="shared" si="524"/>
        <v>0</v>
      </c>
      <c r="EF109" s="46">
        <f t="shared" si="524"/>
        <v>0</v>
      </c>
      <c r="EG109" s="46">
        <f t="shared" si="524"/>
        <v>0</v>
      </c>
      <c r="EH109" s="46">
        <f t="shared" si="524"/>
        <v>0</v>
      </c>
      <c r="EI109" s="46">
        <f t="shared" si="524"/>
        <v>0</v>
      </c>
      <c r="EJ109" s="46">
        <f t="shared" si="524"/>
        <v>0</v>
      </c>
      <c r="EK109" s="46">
        <f t="shared" si="524"/>
        <v>0</v>
      </c>
      <c r="EL109" s="46">
        <f t="shared" si="524"/>
        <v>0</v>
      </c>
      <c r="EM109" s="46">
        <f t="shared" si="524"/>
        <v>0</v>
      </c>
      <c r="EN109" s="46">
        <f t="shared" si="524"/>
        <v>0</v>
      </c>
      <c r="EO109" s="46">
        <f t="shared" si="524"/>
        <v>0</v>
      </c>
      <c r="EP109" s="46">
        <f t="shared" si="524"/>
        <v>0</v>
      </c>
      <c r="EQ109" s="46">
        <f t="shared" si="524"/>
        <v>0</v>
      </c>
      <c r="ER109" s="46">
        <f t="shared" si="524"/>
        <v>0</v>
      </c>
      <c r="ES109" s="46">
        <f t="shared" si="524"/>
        <v>0</v>
      </c>
      <c r="ET109" s="46">
        <f t="shared" si="524"/>
        <v>0</v>
      </c>
      <c r="EU109" s="46">
        <f t="shared" si="524"/>
        <v>0</v>
      </c>
      <c r="EV109" s="46">
        <f t="shared" si="524"/>
        <v>0</v>
      </c>
      <c r="EW109" s="46">
        <f t="shared" si="524"/>
        <v>0</v>
      </c>
      <c r="EX109" s="46">
        <f t="shared" si="524"/>
        <v>0</v>
      </c>
      <c r="EY109" s="46">
        <f t="shared" si="524"/>
        <v>0</v>
      </c>
      <c r="EZ109" s="46">
        <f t="shared" si="524"/>
        <v>0</v>
      </c>
      <c r="FA109" s="46">
        <f t="shared" si="524"/>
        <v>0</v>
      </c>
      <c r="FB109" s="46">
        <f t="shared" si="524"/>
        <v>0</v>
      </c>
      <c r="FC109" s="46">
        <f t="shared" si="524"/>
        <v>0</v>
      </c>
      <c r="FD109" s="46">
        <f t="shared" si="524"/>
        <v>0</v>
      </c>
      <c r="FE109" s="46">
        <f t="shared" si="524"/>
        <v>0</v>
      </c>
      <c r="FF109" s="46">
        <f t="shared" si="524"/>
        <v>0</v>
      </c>
      <c r="FG109" s="46">
        <f t="shared" si="524"/>
        <v>0</v>
      </c>
      <c r="FH109" s="46">
        <f t="shared" si="524"/>
        <v>0</v>
      </c>
      <c r="FI109" s="46">
        <f t="shared" si="524"/>
        <v>0</v>
      </c>
      <c r="FJ109" s="46">
        <f t="shared" si="524"/>
        <v>0</v>
      </c>
      <c r="FK109" s="46">
        <f t="shared" si="524"/>
        <v>0</v>
      </c>
      <c r="FL109" s="46">
        <f t="shared" si="524"/>
        <v>0</v>
      </c>
      <c r="FM109" s="46">
        <f t="shared" si="524"/>
        <v>0</v>
      </c>
      <c r="FN109" s="46">
        <f t="shared" si="524"/>
        <v>0</v>
      </c>
      <c r="FO109" s="46">
        <f t="shared" si="524"/>
        <v>0</v>
      </c>
      <c r="FP109" s="46">
        <f t="shared" si="524"/>
        <v>0</v>
      </c>
      <c r="FQ109" s="46">
        <f t="shared" si="524"/>
        <v>0</v>
      </c>
      <c r="FR109" s="46">
        <f t="shared" si="524"/>
        <v>0</v>
      </c>
      <c r="FS109" s="46">
        <f t="shared" si="524"/>
        <v>0</v>
      </c>
      <c r="FT109" s="46">
        <f t="shared" si="524"/>
        <v>0</v>
      </c>
      <c r="FU109" s="46">
        <f t="shared" si="524"/>
        <v>0</v>
      </c>
      <c r="FV109" s="46">
        <f t="shared" si="524"/>
        <v>0</v>
      </c>
      <c r="FW109" s="46">
        <f t="shared" si="524"/>
        <v>0</v>
      </c>
      <c r="FX109" s="46">
        <f t="shared" ref="FX109:II109" si="525">IFERROR(-((FX64*FX80)+((FX17-FX64)*FX95)),0)</f>
        <v>0</v>
      </c>
      <c r="FY109" s="46">
        <f t="shared" si="525"/>
        <v>0</v>
      </c>
      <c r="FZ109" s="46">
        <f t="shared" si="525"/>
        <v>0</v>
      </c>
      <c r="GA109" s="46">
        <f t="shared" si="525"/>
        <v>0</v>
      </c>
      <c r="GB109" s="46">
        <f t="shared" si="525"/>
        <v>0</v>
      </c>
      <c r="GC109" s="46">
        <f t="shared" si="525"/>
        <v>0</v>
      </c>
      <c r="GD109" s="46">
        <f t="shared" si="525"/>
        <v>0</v>
      </c>
      <c r="GE109" s="46">
        <f t="shared" si="525"/>
        <v>0</v>
      </c>
      <c r="GF109" s="46">
        <f t="shared" si="525"/>
        <v>0</v>
      </c>
      <c r="GG109" s="46">
        <f t="shared" si="525"/>
        <v>0</v>
      </c>
      <c r="GH109" s="46">
        <f t="shared" si="525"/>
        <v>0</v>
      </c>
      <c r="GI109" s="46">
        <f t="shared" si="525"/>
        <v>0</v>
      </c>
      <c r="GJ109" s="46">
        <f t="shared" si="525"/>
        <v>0</v>
      </c>
      <c r="GK109" s="46">
        <f t="shared" si="525"/>
        <v>0</v>
      </c>
      <c r="GL109" s="46">
        <f t="shared" si="525"/>
        <v>0</v>
      </c>
      <c r="GM109" s="46">
        <f t="shared" si="525"/>
        <v>0</v>
      </c>
      <c r="GN109" s="46">
        <f t="shared" si="525"/>
        <v>0</v>
      </c>
      <c r="GO109" s="46">
        <f t="shared" si="525"/>
        <v>0</v>
      </c>
      <c r="GP109" s="46">
        <f t="shared" si="525"/>
        <v>0</v>
      </c>
      <c r="GQ109" s="46">
        <f t="shared" si="525"/>
        <v>0</v>
      </c>
      <c r="GR109" s="46">
        <f t="shared" si="525"/>
        <v>0</v>
      </c>
      <c r="GS109" s="46">
        <f t="shared" si="525"/>
        <v>0</v>
      </c>
      <c r="GT109" s="46">
        <f t="shared" si="525"/>
        <v>0</v>
      </c>
      <c r="GU109" s="46">
        <f t="shared" si="525"/>
        <v>0</v>
      </c>
      <c r="GV109" s="46">
        <f t="shared" si="525"/>
        <v>0</v>
      </c>
      <c r="GW109" s="46">
        <f t="shared" si="525"/>
        <v>0</v>
      </c>
      <c r="GX109" s="46">
        <f t="shared" si="525"/>
        <v>0</v>
      </c>
      <c r="GY109" s="46">
        <f t="shared" si="525"/>
        <v>0</v>
      </c>
      <c r="GZ109" s="46">
        <f t="shared" si="525"/>
        <v>0</v>
      </c>
      <c r="HA109" s="46">
        <f t="shared" si="525"/>
        <v>0</v>
      </c>
      <c r="HB109" s="46">
        <f t="shared" si="525"/>
        <v>0</v>
      </c>
      <c r="HC109" s="46">
        <f t="shared" si="525"/>
        <v>0</v>
      </c>
      <c r="HD109" s="46">
        <f t="shared" si="525"/>
        <v>0</v>
      </c>
      <c r="HE109" s="46">
        <f t="shared" si="525"/>
        <v>0</v>
      </c>
      <c r="HF109" s="46">
        <f t="shared" si="525"/>
        <v>0</v>
      </c>
      <c r="HG109" s="46">
        <f t="shared" si="525"/>
        <v>0</v>
      </c>
      <c r="HH109" s="46">
        <f t="shared" si="525"/>
        <v>0</v>
      </c>
      <c r="HI109" s="46">
        <f t="shared" si="525"/>
        <v>0</v>
      </c>
      <c r="HJ109" s="46">
        <f t="shared" si="525"/>
        <v>0</v>
      </c>
      <c r="HK109" s="46">
        <f t="shared" si="525"/>
        <v>0</v>
      </c>
      <c r="HL109" s="46">
        <f t="shared" si="525"/>
        <v>0</v>
      </c>
      <c r="HM109" s="46">
        <f t="shared" si="525"/>
        <v>0</v>
      </c>
      <c r="HN109" s="46">
        <f t="shared" si="525"/>
        <v>0</v>
      </c>
      <c r="HO109" s="46">
        <f t="shared" si="525"/>
        <v>0</v>
      </c>
      <c r="HP109" s="46">
        <f t="shared" si="525"/>
        <v>0</v>
      </c>
      <c r="HQ109" s="46">
        <f t="shared" si="525"/>
        <v>0</v>
      </c>
      <c r="HR109" s="46">
        <f t="shared" si="525"/>
        <v>0</v>
      </c>
      <c r="HS109" s="46">
        <f t="shared" si="525"/>
        <v>0</v>
      </c>
      <c r="HT109" s="46">
        <f t="shared" si="525"/>
        <v>0</v>
      </c>
      <c r="HU109" s="46">
        <f t="shared" si="525"/>
        <v>0</v>
      </c>
      <c r="HV109" s="46">
        <f t="shared" si="525"/>
        <v>0</v>
      </c>
      <c r="HW109" s="46">
        <f t="shared" si="525"/>
        <v>0</v>
      </c>
      <c r="HX109" s="46">
        <f t="shared" si="525"/>
        <v>0</v>
      </c>
      <c r="HY109" s="46">
        <f t="shared" si="525"/>
        <v>0</v>
      </c>
      <c r="HZ109" s="46">
        <f t="shared" si="525"/>
        <v>0</v>
      </c>
      <c r="IA109" s="46">
        <f t="shared" si="525"/>
        <v>0</v>
      </c>
      <c r="IB109" s="46">
        <f t="shared" si="525"/>
        <v>0</v>
      </c>
      <c r="IC109" s="46">
        <f t="shared" si="525"/>
        <v>0</v>
      </c>
      <c r="ID109" s="46">
        <f t="shared" si="525"/>
        <v>0</v>
      </c>
      <c r="IE109" s="46">
        <f t="shared" si="525"/>
        <v>0</v>
      </c>
      <c r="IF109" s="46">
        <f t="shared" si="525"/>
        <v>0</v>
      </c>
      <c r="IG109" s="46">
        <f t="shared" si="525"/>
        <v>0</v>
      </c>
      <c r="IH109" s="46">
        <f t="shared" si="525"/>
        <v>0</v>
      </c>
      <c r="II109" s="46">
        <f t="shared" si="525"/>
        <v>0</v>
      </c>
      <c r="IJ109" s="46">
        <f t="shared" ref="IJ109:KU109" si="526">IFERROR(-((IJ64*IJ80)+((IJ17-IJ64)*IJ95)),0)</f>
        <v>0</v>
      </c>
      <c r="IK109" s="46">
        <f t="shared" si="526"/>
        <v>0</v>
      </c>
      <c r="IL109" s="46">
        <f t="shared" si="526"/>
        <v>0</v>
      </c>
      <c r="IM109" s="46">
        <f t="shared" si="526"/>
        <v>0</v>
      </c>
      <c r="IN109" s="46">
        <f t="shared" si="526"/>
        <v>0</v>
      </c>
      <c r="IO109" s="46">
        <f t="shared" si="526"/>
        <v>0</v>
      </c>
      <c r="IP109" s="46">
        <f t="shared" si="526"/>
        <v>0</v>
      </c>
      <c r="IQ109" s="46">
        <f t="shared" si="526"/>
        <v>0</v>
      </c>
      <c r="IR109" s="46">
        <f t="shared" si="526"/>
        <v>0</v>
      </c>
      <c r="IS109" s="46">
        <f t="shared" si="526"/>
        <v>0</v>
      </c>
      <c r="IT109" s="46">
        <f t="shared" si="526"/>
        <v>0</v>
      </c>
      <c r="IU109" s="46">
        <f t="shared" si="526"/>
        <v>0</v>
      </c>
      <c r="IV109" s="46">
        <f t="shared" si="526"/>
        <v>0</v>
      </c>
      <c r="IW109" s="46">
        <f t="shared" si="526"/>
        <v>0</v>
      </c>
      <c r="IX109" s="46">
        <f t="shared" si="526"/>
        <v>0</v>
      </c>
      <c r="IY109" s="46">
        <f t="shared" si="526"/>
        <v>0</v>
      </c>
      <c r="IZ109" s="46">
        <f t="shared" si="526"/>
        <v>0</v>
      </c>
      <c r="JA109" s="46">
        <f t="shared" si="526"/>
        <v>0</v>
      </c>
      <c r="JB109" s="46">
        <f t="shared" si="526"/>
        <v>0</v>
      </c>
      <c r="JC109" s="46">
        <f t="shared" si="526"/>
        <v>0</v>
      </c>
      <c r="JD109" s="46">
        <f t="shared" si="526"/>
        <v>0</v>
      </c>
      <c r="JE109" s="46">
        <f t="shared" si="526"/>
        <v>0</v>
      </c>
      <c r="JF109" s="46">
        <f t="shared" si="526"/>
        <v>0</v>
      </c>
      <c r="JG109" s="46">
        <f t="shared" si="526"/>
        <v>0</v>
      </c>
      <c r="JH109" s="46">
        <f t="shared" si="526"/>
        <v>0</v>
      </c>
      <c r="JI109" s="46">
        <f t="shared" si="526"/>
        <v>0</v>
      </c>
      <c r="JJ109" s="46">
        <f t="shared" si="526"/>
        <v>0</v>
      </c>
      <c r="JK109" s="46">
        <f t="shared" si="526"/>
        <v>0</v>
      </c>
      <c r="JL109" s="46">
        <f t="shared" si="526"/>
        <v>0</v>
      </c>
      <c r="JM109" s="46">
        <f t="shared" si="526"/>
        <v>0</v>
      </c>
      <c r="JN109" s="46">
        <f t="shared" si="526"/>
        <v>0</v>
      </c>
      <c r="JO109" s="46">
        <f t="shared" si="526"/>
        <v>0</v>
      </c>
      <c r="JP109" s="46">
        <f t="shared" si="526"/>
        <v>0</v>
      </c>
      <c r="JQ109" s="46">
        <f t="shared" si="526"/>
        <v>0</v>
      </c>
      <c r="JR109" s="46">
        <f t="shared" si="526"/>
        <v>0</v>
      </c>
      <c r="JS109" s="46">
        <f t="shared" si="526"/>
        <v>0</v>
      </c>
      <c r="JT109" s="46">
        <f t="shared" si="526"/>
        <v>0</v>
      </c>
      <c r="JU109" s="46">
        <f t="shared" si="526"/>
        <v>0</v>
      </c>
      <c r="JV109" s="46">
        <f t="shared" si="526"/>
        <v>0</v>
      </c>
      <c r="JW109" s="46">
        <f t="shared" si="526"/>
        <v>0</v>
      </c>
      <c r="JX109" s="46">
        <f t="shared" si="526"/>
        <v>0</v>
      </c>
      <c r="JY109" s="46">
        <f t="shared" si="526"/>
        <v>0</v>
      </c>
      <c r="JZ109" s="46">
        <f t="shared" si="526"/>
        <v>0</v>
      </c>
      <c r="KA109" s="46">
        <f t="shared" si="526"/>
        <v>0</v>
      </c>
      <c r="KB109" s="46">
        <f t="shared" si="526"/>
        <v>0</v>
      </c>
      <c r="KC109" s="46">
        <f t="shared" si="526"/>
        <v>0</v>
      </c>
      <c r="KD109" s="46">
        <f t="shared" si="526"/>
        <v>0</v>
      </c>
      <c r="KE109" s="46">
        <f t="shared" si="526"/>
        <v>0</v>
      </c>
      <c r="KF109" s="46">
        <f t="shared" si="526"/>
        <v>0</v>
      </c>
      <c r="KG109" s="46">
        <f t="shared" si="526"/>
        <v>0</v>
      </c>
      <c r="KH109" s="46">
        <f t="shared" si="526"/>
        <v>0</v>
      </c>
      <c r="KI109" s="46">
        <f t="shared" si="526"/>
        <v>0</v>
      </c>
      <c r="KJ109" s="46">
        <f t="shared" si="526"/>
        <v>0</v>
      </c>
      <c r="KK109" s="46">
        <f t="shared" si="526"/>
        <v>0</v>
      </c>
      <c r="KL109" s="46">
        <f t="shared" si="526"/>
        <v>0</v>
      </c>
      <c r="KM109" s="46">
        <f t="shared" si="526"/>
        <v>0</v>
      </c>
      <c r="KN109" s="46">
        <f t="shared" si="526"/>
        <v>0</v>
      </c>
      <c r="KO109" s="46">
        <f t="shared" si="526"/>
        <v>0</v>
      </c>
      <c r="KP109" s="46">
        <f t="shared" si="526"/>
        <v>0</v>
      </c>
      <c r="KQ109" s="46">
        <f t="shared" si="526"/>
        <v>0</v>
      </c>
      <c r="KR109" s="46">
        <f t="shared" si="526"/>
        <v>0</v>
      </c>
      <c r="KS109" s="46">
        <f t="shared" si="526"/>
        <v>0</v>
      </c>
      <c r="KT109" s="46">
        <f t="shared" si="526"/>
        <v>0</v>
      </c>
      <c r="KU109" s="46">
        <f t="shared" si="526"/>
        <v>0</v>
      </c>
      <c r="KV109" s="46">
        <f t="shared" ref="KV109:MY109" si="527">IFERROR(-((KV64*KV80)+((KV17-KV64)*KV95)),0)</f>
        <v>0</v>
      </c>
      <c r="KW109" s="46">
        <f t="shared" si="527"/>
        <v>0</v>
      </c>
      <c r="KX109" s="46">
        <f t="shared" si="527"/>
        <v>0</v>
      </c>
      <c r="KY109" s="46">
        <f t="shared" si="527"/>
        <v>0</v>
      </c>
      <c r="KZ109" s="46">
        <f t="shared" si="527"/>
        <v>0</v>
      </c>
      <c r="LA109" s="46">
        <f t="shared" si="527"/>
        <v>0</v>
      </c>
      <c r="LB109" s="46">
        <f t="shared" si="527"/>
        <v>0</v>
      </c>
      <c r="LC109" s="46">
        <f t="shared" si="527"/>
        <v>0</v>
      </c>
      <c r="LD109" s="46">
        <f t="shared" si="527"/>
        <v>0</v>
      </c>
      <c r="LE109" s="46">
        <f t="shared" si="527"/>
        <v>0</v>
      </c>
      <c r="LF109" s="46">
        <f t="shared" si="527"/>
        <v>0</v>
      </c>
      <c r="LG109" s="46">
        <f t="shared" si="527"/>
        <v>0</v>
      </c>
      <c r="LH109" s="46">
        <f t="shared" si="527"/>
        <v>0</v>
      </c>
      <c r="LI109" s="46">
        <f t="shared" si="527"/>
        <v>0</v>
      </c>
      <c r="LJ109" s="46">
        <f t="shared" si="527"/>
        <v>0</v>
      </c>
      <c r="LK109" s="46">
        <f t="shared" si="527"/>
        <v>0</v>
      </c>
      <c r="LL109" s="46">
        <f t="shared" si="527"/>
        <v>0</v>
      </c>
      <c r="LM109" s="46">
        <f t="shared" si="527"/>
        <v>0</v>
      </c>
      <c r="LN109" s="46">
        <f t="shared" si="527"/>
        <v>0</v>
      </c>
      <c r="LO109" s="46">
        <f t="shared" si="527"/>
        <v>0</v>
      </c>
      <c r="LP109" s="46">
        <f t="shared" si="527"/>
        <v>0</v>
      </c>
      <c r="LQ109" s="46">
        <f t="shared" si="527"/>
        <v>0</v>
      </c>
      <c r="LR109" s="46">
        <f t="shared" si="527"/>
        <v>0</v>
      </c>
      <c r="LS109" s="46">
        <f t="shared" si="527"/>
        <v>0</v>
      </c>
      <c r="LT109" s="46">
        <f t="shared" si="527"/>
        <v>0</v>
      </c>
      <c r="LU109" s="46">
        <f t="shared" si="527"/>
        <v>0</v>
      </c>
      <c r="LV109" s="46">
        <f t="shared" si="527"/>
        <v>0</v>
      </c>
      <c r="LW109" s="46">
        <f t="shared" si="527"/>
        <v>0</v>
      </c>
      <c r="LX109" s="46">
        <f t="shared" si="527"/>
        <v>0</v>
      </c>
      <c r="LY109" s="46">
        <f t="shared" si="527"/>
        <v>0</v>
      </c>
      <c r="LZ109" s="46">
        <f t="shared" si="527"/>
        <v>0</v>
      </c>
      <c r="MA109" s="46">
        <f t="shared" si="527"/>
        <v>0</v>
      </c>
      <c r="MB109" s="46">
        <f t="shared" si="527"/>
        <v>0</v>
      </c>
      <c r="MC109" s="46">
        <f t="shared" si="527"/>
        <v>0</v>
      </c>
      <c r="MD109" s="46">
        <f t="shared" si="527"/>
        <v>0</v>
      </c>
      <c r="ME109" s="46">
        <f t="shared" si="527"/>
        <v>0</v>
      </c>
      <c r="MF109" s="46">
        <f t="shared" si="527"/>
        <v>0</v>
      </c>
      <c r="MG109" s="46">
        <f t="shared" si="527"/>
        <v>0</v>
      </c>
      <c r="MH109" s="46">
        <f t="shared" si="527"/>
        <v>0</v>
      </c>
      <c r="MI109" s="46">
        <f t="shared" si="527"/>
        <v>0</v>
      </c>
      <c r="MJ109" s="46">
        <f t="shared" si="527"/>
        <v>0</v>
      </c>
      <c r="MK109" s="46">
        <f t="shared" si="527"/>
        <v>0</v>
      </c>
      <c r="ML109" s="46">
        <f t="shared" si="527"/>
        <v>0</v>
      </c>
      <c r="MM109" s="46">
        <f t="shared" si="527"/>
        <v>0</v>
      </c>
      <c r="MN109" s="46">
        <f t="shared" si="527"/>
        <v>0</v>
      </c>
      <c r="MO109" s="46">
        <f t="shared" si="527"/>
        <v>0</v>
      </c>
      <c r="MP109" s="46">
        <f t="shared" si="527"/>
        <v>0</v>
      </c>
      <c r="MQ109" s="46">
        <f t="shared" si="527"/>
        <v>0</v>
      </c>
      <c r="MR109" s="46">
        <f t="shared" si="527"/>
        <v>0</v>
      </c>
      <c r="MS109" s="46">
        <f t="shared" si="527"/>
        <v>0</v>
      </c>
      <c r="MT109" s="46">
        <f t="shared" si="527"/>
        <v>0</v>
      </c>
      <c r="MU109" s="46">
        <f t="shared" si="527"/>
        <v>0</v>
      </c>
      <c r="MV109" s="46">
        <f t="shared" si="527"/>
        <v>0</v>
      </c>
      <c r="MW109" s="46">
        <f t="shared" si="527"/>
        <v>0</v>
      </c>
      <c r="MX109" s="46">
        <f t="shared" si="527"/>
        <v>0</v>
      </c>
      <c r="MY109" s="46">
        <f t="shared" si="527"/>
        <v>0</v>
      </c>
    </row>
    <row r="110" spans="1:363" x14ac:dyDescent="0.25">
      <c r="A110" s="175"/>
      <c r="B110" s="78" t="s">
        <v>215</v>
      </c>
      <c r="C110" s="4" t="s">
        <v>216</v>
      </c>
      <c r="D110" s="46">
        <f t="shared" ref="D110:AY110" si="528">IFERROR(-((D65*D81)+((D18-D65)*D96)),0)</f>
        <v>0</v>
      </c>
      <c r="E110" s="46">
        <f t="shared" si="528"/>
        <v>0</v>
      </c>
      <c r="F110" s="46">
        <f t="shared" si="528"/>
        <v>0</v>
      </c>
      <c r="G110" s="46">
        <f t="shared" si="528"/>
        <v>0</v>
      </c>
      <c r="H110" s="46">
        <f t="shared" si="528"/>
        <v>0</v>
      </c>
      <c r="I110" s="46">
        <f t="shared" si="528"/>
        <v>0</v>
      </c>
      <c r="J110" s="46">
        <f t="shared" si="528"/>
        <v>0</v>
      </c>
      <c r="K110" s="46">
        <f t="shared" si="528"/>
        <v>0</v>
      </c>
      <c r="L110" s="46">
        <f t="shared" si="528"/>
        <v>0</v>
      </c>
      <c r="M110" s="46">
        <f t="shared" si="528"/>
        <v>0</v>
      </c>
      <c r="N110" s="46">
        <f t="shared" si="528"/>
        <v>0</v>
      </c>
      <c r="O110" s="46">
        <f t="shared" si="528"/>
        <v>0</v>
      </c>
      <c r="P110" s="46">
        <f t="shared" si="528"/>
        <v>0</v>
      </c>
      <c r="Q110" s="46">
        <f t="shared" si="528"/>
        <v>0</v>
      </c>
      <c r="R110" s="46">
        <f t="shared" si="528"/>
        <v>0</v>
      </c>
      <c r="S110" s="46">
        <f t="shared" si="528"/>
        <v>0</v>
      </c>
      <c r="T110" s="46">
        <f t="shared" si="528"/>
        <v>0</v>
      </c>
      <c r="U110" s="46">
        <f t="shared" si="528"/>
        <v>0</v>
      </c>
      <c r="V110" s="46">
        <f t="shared" si="528"/>
        <v>0</v>
      </c>
      <c r="W110" s="46">
        <f t="shared" si="528"/>
        <v>0</v>
      </c>
      <c r="X110" s="46">
        <f t="shared" si="528"/>
        <v>0</v>
      </c>
      <c r="Y110" s="46">
        <f t="shared" si="528"/>
        <v>0</v>
      </c>
      <c r="Z110" s="46">
        <f t="shared" si="528"/>
        <v>0</v>
      </c>
      <c r="AA110" s="46">
        <f t="shared" si="528"/>
        <v>0</v>
      </c>
      <c r="AB110" s="46">
        <f t="shared" si="528"/>
        <v>0</v>
      </c>
      <c r="AC110" s="46">
        <f t="shared" si="528"/>
        <v>0</v>
      </c>
      <c r="AD110" s="46">
        <f t="shared" si="528"/>
        <v>0</v>
      </c>
      <c r="AE110" s="46">
        <f t="shared" si="528"/>
        <v>0</v>
      </c>
      <c r="AF110" s="46">
        <f t="shared" si="528"/>
        <v>0</v>
      </c>
      <c r="AG110" s="46">
        <f t="shared" si="528"/>
        <v>0</v>
      </c>
      <c r="AH110" s="46">
        <f t="shared" si="528"/>
        <v>0</v>
      </c>
      <c r="AI110" s="46">
        <f t="shared" si="528"/>
        <v>0</v>
      </c>
      <c r="AJ110" s="46">
        <f t="shared" si="528"/>
        <v>0</v>
      </c>
      <c r="AK110" s="46">
        <f t="shared" si="528"/>
        <v>0</v>
      </c>
      <c r="AL110" s="46">
        <f t="shared" si="528"/>
        <v>0</v>
      </c>
      <c r="AM110" s="46">
        <f t="shared" si="528"/>
        <v>0</v>
      </c>
      <c r="AN110" s="46">
        <f t="shared" si="528"/>
        <v>0</v>
      </c>
      <c r="AO110" s="46">
        <f t="shared" si="528"/>
        <v>0</v>
      </c>
      <c r="AP110" s="46">
        <f t="shared" si="528"/>
        <v>0</v>
      </c>
      <c r="AQ110" s="46">
        <f t="shared" si="528"/>
        <v>0</v>
      </c>
      <c r="AR110" s="46">
        <f t="shared" si="528"/>
        <v>0</v>
      </c>
      <c r="AS110" s="46">
        <f t="shared" si="528"/>
        <v>0</v>
      </c>
      <c r="AT110" s="46">
        <f t="shared" si="528"/>
        <v>0</v>
      </c>
      <c r="AU110" s="46">
        <f t="shared" si="528"/>
        <v>0</v>
      </c>
      <c r="AV110" s="46">
        <f t="shared" si="528"/>
        <v>0</v>
      </c>
      <c r="AW110" s="46">
        <f t="shared" si="528"/>
        <v>0</v>
      </c>
      <c r="AX110" s="46">
        <f t="shared" si="528"/>
        <v>0</v>
      </c>
      <c r="AY110" s="46">
        <f t="shared" si="528"/>
        <v>0</v>
      </c>
      <c r="AZ110" s="46">
        <f t="shared" ref="AZ110:DK110" si="529">IFERROR(-((AZ65*AZ81)+((AZ18-AZ65)*AZ96)),0)</f>
        <v>0</v>
      </c>
      <c r="BA110" s="46">
        <f t="shared" si="529"/>
        <v>0</v>
      </c>
      <c r="BB110" s="46">
        <f t="shared" si="529"/>
        <v>0</v>
      </c>
      <c r="BC110" s="46">
        <f t="shared" si="529"/>
        <v>0</v>
      </c>
      <c r="BD110" s="46">
        <f t="shared" si="529"/>
        <v>0</v>
      </c>
      <c r="BE110" s="46">
        <f t="shared" si="529"/>
        <v>0</v>
      </c>
      <c r="BF110" s="46">
        <f t="shared" si="529"/>
        <v>0</v>
      </c>
      <c r="BG110" s="46">
        <f t="shared" si="529"/>
        <v>0</v>
      </c>
      <c r="BH110" s="46">
        <f t="shared" si="529"/>
        <v>0</v>
      </c>
      <c r="BI110" s="46">
        <f t="shared" si="529"/>
        <v>0</v>
      </c>
      <c r="BJ110" s="46">
        <f t="shared" si="529"/>
        <v>0</v>
      </c>
      <c r="BK110" s="46">
        <f t="shared" si="529"/>
        <v>0</v>
      </c>
      <c r="BL110" s="46">
        <f t="shared" si="529"/>
        <v>0</v>
      </c>
      <c r="BM110" s="46">
        <f t="shared" si="529"/>
        <v>0</v>
      </c>
      <c r="BN110" s="46">
        <f t="shared" si="529"/>
        <v>0</v>
      </c>
      <c r="BO110" s="46">
        <f t="shared" si="529"/>
        <v>0</v>
      </c>
      <c r="BP110" s="46">
        <f t="shared" si="529"/>
        <v>0</v>
      </c>
      <c r="BQ110" s="46">
        <f t="shared" si="529"/>
        <v>0</v>
      </c>
      <c r="BR110" s="46">
        <f t="shared" si="529"/>
        <v>0</v>
      </c>
      <c r="BS110" s="46">
        <f t="shared" si="529"/>
        <v>0</v>
      </c>
      <c r="BT110" s="46">
        <f t="shared" si="529"/>
        <v>0</v>
      </c>
      <c r="BU110" s="46">
        <f t="shared" si="529"/>
        <v>0</v>
      </c>
      <c r="BV110" s="46">
        <f t="shared" si="529"/>
        <v>0</v>
      </c>
      <c r="BW110" s="46">
        <f t="shared" si="529"/>
        <v>0</v>
      </c>
      <c r="BX110" s="46">
        <f t="shared" si="529"/>
        <v>0</v>
      </c>
      <c r="BY110" s="46">
        <f t="shared" si="529"/>
        <v>0</v>
      </c>
      <c r="BZ110" s="46">
        <f t="shared" si="529"/>
        <v>0</v>
      </c>
      <c r="CA110" s="46">
        <f t="shared" si="529"/>
        <v>0</v>
      </c>
      <c r="CB110" s="46">
        <f t="shared" si="529"/>
        <v>0</v>
      </c>
      <c r="CC110" s="46">
        <f t="shared" si="529"/>
        <v>0</v>
      </c>
      <c r="CD110" s="46">
        <f t="shared" si="529"/>
        <v>0</v>
      </c>
      <c r="CE110" s="46">
        <f t="shared" si="529"/>
        <v>0</v>
      </c>
      <c r="CF110" s="46">
        <f t="shared" si="529"/>
        <v>0</v>
      </c>
      <c r="CG110" s="46">
        <f t="shared" si="529"/>
        <v>0</v>
      </c>
      <c r="CH110" s="46">
        <f t="shared" si="529"/>
        <v>0</v>
      </c>
      <c r="CI110" s="46">
        <f t="shared" si="529"/>
        <v>0</v>
      </c>
      <c r="CJ110" s="46">
        <f t="shared" si="529"/>
        <v>0</v>
      </c>
      <c r="CK110" s="46">
        <f t="shared" si="529"/>
        <v>0</v>
      </c>
      <c r="CL110" s="46">
        <f t="shared" si="529"/>
        <v>0</v>
      </c>
      <c r="CM110" s="46">
        <f t="shared" si="529"/>
        <v>0</v>
      </c>
      <c r="CN110" s="46">
        <f t="shared" si="529"/>
        <v>0</v>
      </c>
      <c r="CO110" s="46">
        <f t="shared" si="529"/>
        <v>0</v>
      </c>
      <c r="CP110" s="46">
        <f t="shared" si="529"/>
        <v>0</v>
      </c>
      <c r="CQ110" s="46">
        <f t="shared" si="529"/>
        <v>0</v>
      </c>
      <c r="CR110" s="46">
        <f t="shared" si="529"/>
        <v>0</v>
      </c>
      <c r="CS110" s="46">
        <f t="shared" si="529"/>
        <v>0</v>
      </c>
      <c r="CT110" s="46">
        <f t="shared" si="529"/>
        <v>0</v>
      </c>
      <c r="CU110" s="46">
        <f t="shared" si="529"/>
        <v>0</v>
      </c>
      <c r="CV110" s="46">
        <f t="shared" si="529"/>
        <v>0</v>
      </c>
      <c r="CW110" s="46">
        <f t="shared" si="529"/>
        <v>0</v>
      </c>
      <c r="CX110" s="46">
        <f t="shared" si="529"/>
        <v>0</v>
      </c>
      <c r="CY110" s="46">
        <f t="shared" si="529"/>
        <v>0</v>
      </c>
      <c r="CZ110" s="46">
        <f t="shared" si="529"/>
        <v>0</v>
      </c>
      <c r="DA110" s="46">
        <f t="shared" si="529"/>
        <v>0</v>
      </c>
      <c r="DB110" s="46">
        <f t="shared" si="529"/>
        <v>0</v>
      </c>
      <c r="DC110" s="46">
        <f t="shared" si="529"/>
        <v>0</v>
      </c>
      <c r="DD110" s="46">
        <f t="shared" si="529"/>
        <v>0</v>
      </c>
      <c r="DE110" s="46">
        <f t="shared" si="529"/>
        <v>0</v>
      </c>
      <c r="DF110" s="46">
        <f t="shared" si="529"/>
        <v>0</v>
      </c>
      <c r="DG110" s="46">
        <f t="shared" si="529"/>
        <v>0</v>
      </c>
      <c r="DH110" s="46">
        <f t="shared" si="529"/>
        <v>0</v>
      </c>
      <c r="DI110" s="46">
        <f t="shared" si="529"/>
        <v>0</v>
      </c>
      <c r="DJ110" s="46">
        <f t="shared" si="529"/>
        <v>0</v>
      </c>
      <c r="DK110" s="46">
        <f t="shared" si="529"/>
        <v>0</v>
      </c>
      <c r="DL110" s="46">
        <f t="shared" ref="DL110:FW110" si="530">IFERROR(-((DL65*DL81)+((DL18-DL65)*DL96)),0)</f>
        <v>0</v>
      </c>
      <c r="DM110" s="46">
        <f t="shared" si="530"/>
        <v>0</v>
      </c>
      <c r="DN110" s="46">
        <f t="shared" si="530"/>
        <v>0</v>
      </c>
      <c r="DO110" s="46">
        <f t="shared" si="530"/>
        <v>0</v>
      </c>
      <c r="DP110" s="46">
        <f t="shared" si="530"/>
        <v>0</v>
      </c>
      <c r="DQ110" s="46">
        <f t="shared" si="530"/>
        <v>0</v>
      </c>
      <c r="DR110" s="46">
        <f t="shared" si="530"/>
        <v>0</v>
      </c>
      <c r="DS110" s="46">
        <f t="shared" si="530"/>
        <v>0</v>
      </c>
      <c r="DT110" s="46">
        <f t="shared" si="530"/>
        <v>0</v>
      </c>
      <c r="DU110" s="46">
        <f t="shared" si="530"/>
        <v>0</v>
      </c>
      <c r="DV110" s="46">
        <f t="shared" si="530"/>
        <v>0</v>
      </c>
      <c r="DW110" s="46">
        <f t="shared" si="530"/>
        <v>0</v>
      </c>
      <c r="DX110" s="46">
        <f t="shared" si="530"/>
        <v>0</v>
      </c>
      <c r="DY110" s="46">
        <f t="shared" si="530"/>
        <v>0</v>
      </c>
      <c r="DZ110" s="46">
        <f t="shared" si="530"/>
        <v>0</v>
      </c>
      <c r="EA110" s="46">
        <f t="shared" si="530"/>
        <v>0</v>
      </c>
      <c r="EB110" s="46">
        <f t="shared" si="530"/>
        <v>0</v>
      </c>
      <c r="EC110" s="46">
        <f t="shared" si="530"/>
        <v>0</v>
      </c>
      <c r="ED110" s="46">
        <f t="shared" si="530"/>
        <v>0</v>
      </c>
      <c r="EE110" s="46">
        <f t="shared" si="530"/>
        <v>0</v>
      </c>
      <c r="EF110" s="46">
        <f t="shared" si="530"/>
        <v>0</v>
      </c>
      <c r="EG110" s="46">
        <f t="shared" si="530"/>
        <v>0</v>
      </c>
      <c r="EH110" s="46">
        <f t="shared" si="530"/>
        <v>0</v>
      </c>
      <c r="EI110" s="46">
        <f t="shared" si="530"/>
        <v>0</v>
      </c>
      <c r="EJ110" s="46">
        <f t="shared" si="530"/>
        <v>0</v>
      </c>
      <c r="EK110" s="46">
        <f t="shared" si="530"/>
        <v>0</v>
      </c>
      <c r="EL110" s="46">
        <f t="shared" si="530"/>
        <v>0</v>
      </c>
      <c r="EM110" s="46">
        <f t="shared" si="530"/>
        <v>0</v>
      </c>
      <c r="EN110" s="46">
        <f t="shared" si="530"/>
        <v>0</v>
      </c>
      <c r="EO110" s="46">
        <f t="shared" si="530"/>
        <v>0</v>
      </c>
      <c r="EP110" s="46">
        <f t="shared" si="530"/>
        <v>0</v>
      </c>
      <c r="EQ110" s="46">
        <f t="shared" si="530"/>
        <v>0</v>
      </c>
      <c r="ER110" s="46">
        <f t="shared" si="530"/>
        <v>0</v>
      </c>
      <c r="ES110" s="46">
        <f t="shared" si="530"/>
        <v>0</v>
      </c>
      <c r="ET110" s="46">
        <f t="shared" si="530"/>
        <v>0</v>
      </c>
      <c r="EU110" s="46">
        <f t="shared" si="530"/>
        <v>0</v>
      </c>
      <c r="EV110" s="46">
        <f t="shared" si="530"/>
        <v>0</v>
      </c>
      <c r="EW110" s="46">
        <f t="shared" si="530"/>
        <v>0</v>
      </c>
      <c r="EX110" s="46">
        <f t="shared" si="530"/>
        <v>0</v>
      </c>
      <c r="EY110" s="46">
        <f t="shared" si="530"/>
        <v>0</v>
      </c>
      <c r="EZ110" s="46">
        <f t="shared" si="530"/>
        <v>0</v>
      </c>
      <c r="FA110" s="46">
        <f t="shared" si="530"/>
        <v>0</v>
      </c>
      <c r="FB110" s="46">
        <f t="shared" si="530"/>
        <v>0</v>
      </c>
      <c r="FC110" s="46">
        <f t="shared" si="530"/>
        <v>0</v>
      </c>
      <c r="FD110" s="46">
        <f t="shared" si="530"/>
        <v>0</v>
      </c>
      <c r="FE110" s="46">
        <f t="shared" si="530"/>
        <v>0</v>
      </c>
      <c r="FF110" s="46">
        <f t="shared" si="530"/>
        <v>0</v>
      </c>
      <c r="FG110" s="46">
        <f t="shared" si="530"/>
        <v>0</v>
      </c>
      <c r="FH110" s="46">
        <f t="shared" si="530"/>
        <v>0</v>
      </c>
      <c r="FI110" s="46">
        <f t="shared" si="530"/>
        <v>0</v>
      </c>
      <c r="FJ110" s="46">
        <f t="shared" si="530"/>
        <v>0</v>
      </c>
      <c r="FK110" s="46">
        <f t="shared" si="530"/>
        <v>0</v>
      </c>
      <c r="FL110" s="46">
        <f t="shared" si="530"/>
        <v>0</v>
      </c>
      <c r="FM110" s="46">
        <f t="shared" si="530"/>
        <v>0</v>
      </c>
      <c r="FN110" s="46">
        <f t="shared" si="530"/>
        <v>0</v>
      </c>
      <c r="FO110" s="46">
        <f t="shared" si="530"/>
        <v>0</v>
      </c>
      <c r="FP110" s="46">
        <f t="shared" si="530"/>
        <v>0</v>
      </c>
      <c r="FQ110" s="46">
        <f t="shared" si="530"/>
        <v>0</v>
      </c>
      <c r="FR110" s="46">
        <f t="shared" si="530"/>
        <v>0</v>
      </c>
      <c r="FS110" s="46">
        <f t="shared" si="530"/>
        <v>0</v>
      </c>
      <c r="FT110" s="46">
        <f t="shared" si="530"/>
        <v>0</v>
      </c>
      <c r="FU110" s="46">
        <f t="shared" si="530"/>
        <v>0</v>
      </c>
      <c r="FV110" s="46">
        <f t="shared" si="530"/>
        <v>0</v>
      </c>
      <c r="FW110" s="46">
        <f t="shared" si="530"/>
        <v>0</v>
      </c>
      <c r="FX110" s="46">
        <f t="shared" ref="FX110:II110" si="531">IFERROR(-((FX65*FX81)+((FX18-FX65)*FX96)),0)</f>
        <v>0</v>
      </c>
      <c r="FY110" s="46">
        <f t="shared" si="531"/>
        <v>0</v>
      </c>
      <c r="FZ110" s="46">
        <f t="shared" si="531"/>
        <v>0</v>
      </c>
      <c r="GA110" s="46">
        <f t="shared" si="531"/>
        <v>0</v>
      </c>
      <c r="GB110" s="46">
        <f t="shared" si="531"/>
        <v>0</v>
      </c>
      <c r="GC110" s="46">
        <f t="shared" si="531"/>
        <v>0</v>
      </c>
      <c r="GD110" s="46">
        <f t="shared" si="531"/>
        <v>0</v>
      </c>
      <c r="GE110" s="46">
        <f t="shared" si="531"/>
        <v>0</v>
      </c>
      <c r="GF110" s="46">
        <f t="shared" si="531"/>
        <v>0</v>
      </c>
      <c r="GG110" s="46">
        <f t="shared" si="531"/>
        <v>0</v>
      </c>
      <c r="GH110" s="46">
        <f t="shared" si="531"/>
        <v>0</v>
      </c>
      <c r="GI110" s="46">
        <f t="shared" si="531"/>
        <v>0</v>
      </c>
      <c r="GJ110" s="46">
        <f t="shared" si="531"/>
        <v>0</v>
      </c>
      <c r="GK110" s="46">
        <f t="shared" si="531"/>
        <v>0</v>
      </c>
      <c r="GL110" s="46">
        <f t="shared" si="531"/>
        <v>0</v>
      </c>
      <c r="GM110" s="46">
        <f t="shared" si="531"/>
        <v>0</v>
      </c>
      <c r="GN110" s="46">
        <f t="shared" si="531"/>
        <v>0</v>
      </c>
      <c r="GO110" s="46">
        <f t="shared" si="531"/>
        <v>0</v>
      </c>
      <c r="GP110" s="46">
        <f t="shared" si="531"/>
        <v>0</v>
      </c>
      <c r="GQ110" s="46">
        <f t="shared" si="531"/>
        <v>0</v>
      </c>
      <c r="GR110" s="46">
        <f t="shared" si="531"/>
        <v>0</v>
      </c>
      <c r="GS110" s="46">
        <f t="shared" si="531"/>
        <v>0</v>
      </c>
      <c r="GT110" s="46">
        <f t="shared" si="531"/>
        <v>0</v>
      </c>
      <c r="GU110" s="46">
        <f t="shared" si="531"/>
        <v>0</v>
      </c>
      <c r="GV110" s="46">
        <f t="shared" si="531"/>
        <v>0</v>
      </c>
      <c r="GW110" s="46">
        <f t="shared" si="531"/>
        <v>0</v>
      </c>
      <c r="GX110" s="46">
        <f t="shared" si="531"/>
        <v>0</v>
      </c>
      <c r="GY110" s="46">
        <f t="shared" si="531"/>
        <v>0</v>
      </c>
      <c r="GZ110" s="46">
        <f t="shared" si="531"/>
        <v>0</v>
      </c>
      <c r="HA110" s="46">
        <f t="shared" si="531"/>
        <v>0</v>
      </c>
      <c r="HB110" s="46">
        <f t="shared" si="531"/>
        <v>0</v>
      </c>
      <c r="HC110" s="46">
        <f t="shared" si="531"/>
        <v>0</v>
      </c>
      <c r="HD110" s="46">
        <f t="shared" si="531"/>
        <v>0</v>
      </c>
      <c r="HE110" s="46">
        <f t="shared" si="531"/>
        <v>0</v>
      </c>
      <c r="HF110" s="46">
        <f t="shared" si="531"/>
        <v>0</v>
      </c>
      <c r="HG110" s="46">
        <f t="shared" si="531"/>
        <v>0</v>
      </c>
      <c r="HH110" s="46">
        <f t="shared" si="531"/>
        <v>0</v>
      </c>
      <c r="HI110" s="46">
        <f t="shared" si="531"/>
        <v>0</v>
      </c>
      <c r="HJ110" s="46">
        <f t="shared" si="531"/>
        <v>0</v>
      </c>
      <c r="HK110" s="46">
        <f t="shared" si="531"/>
        <v>0</v>
      </c>
      <c r="HL110" s="46">
        <f t="shared" si="531"/>
        <v>0</v>
      </c>
      <c r="HM110" s="46">
        <f t="shared" si="531"/>
        <v>0</v>
      </c>
      <c r="HN110" s="46">
        <f t="shared" si="531"/>
        <v>0</v>
      </c>
      <c r="HO110" s="46">
        <f t="shared" si="531"/>
        <v>0</v>
      </c>
      <c r="HP110" s="46">
        <f t="shared" si="531"/>
        <v>0</v>
      </c>
      <c r="HQ110" s="46">
        <f t="shared" si="531"/>
        <v>0</v>
      </c>
      <c r="HR110" s="46">
        <f t="shared" si="531"/>
        <v>0</v>
      </c>
      <c r="HS110" s="46">
        <f t="shared" si="531"/>
        <v>0</v>
      </c>
      <c r="HT110" s="46">
        <f t="shared" si="531"/>
        <v>0</v>
      </c>
      <c r="HU110" s="46">
        <f t="shared" si="531"/>
        <v>0</v>
      </c>
      <c r="HV110" s="46">
        <f t="shared" si="531"/>
        <v>0</v>
      </c>
      <c r="HW110" s="46">
        <f t="shared" si="531"/>
        <v>0</v>
      </c>
      <c r="HX110" s="46">
        <f t="shared" si="531"/>
        <v>0</v>
      </c>
      <c r="HY110" s="46">
        <f t="shared" si="531"/>
        <v>0</v>
      </c>
      <c r="HZ110" s="46">
        <f t="shared" si="531"/>
        <v>0</v>
      </c>
      <c r="IA110" s="46">
        <f t="shared" si="531"/>
        <v>0</v>
      </c>
      <c r="IB110" s="46">
        <f t="shared" si="531"/>
        <v>0</v>
      </c>
      <c r="IC110" s="46">
        <f t="shared" si="531"/>
        <v>0</v>
      </c>
      <c r="ID110" s="46">
        <f t="shared" si="531"/>
        <v>0</v>
      </c>
      <c r="IE110" s="46">
        <f t="shared" si="531"/>
        <v>0</v>
      </c>
      <c r="IF110" s="46">
        <f t="shared" si="531"/>
        <v>0</v>
      </c>
      <c r="IG110" s="46">
        <f t="shared" si="531"/>
        <v>0</v>
      </c>
      <c r="IH110" s="46">
        <f t="shared" si="531"/>
        <v>0</v>
      </c>
      <c r="II110" s="46">
        <f t="shared" si="531"/>
        <v>0</v>
      </c>
      <c r="IJ110" s="46">
        <f t="shared" ref="IJ110:KU110" si="532">IFERROR(-((IJ65*IJ81)+((IJ18-IJ65)*IJ96)),0)</f>
        <v>0</v>
      </c>
      <c r="IK110" s="46">
        <f t="shared" si="532"/>
        <v>0</v>
      </c>
      <c r="IL110" s="46">
        <f t="shared" si="532"/>
        <v>0</v>
      </c>
      <c r="IM110" s="46">
        <f t="shared" si="532"/>
        <v>0</v>
      </c>
      <c r="IN110" s="46">
        <f t="shared" si="532"/>
        <v>0</v>
      </c>
      <c r="IO110" s="46">
        <f t="shared" si="532"/>
        <v>0</v>
      </c>
      <c r="IP110" s="46">
        <f t="shared" si="532"/>
        <v>0</v>
      </c>
      <c r="IQ110" s="46">
        <f t="shared" si="532"/>
        <v>0</v>
      </c>
      <c r="IR110" s="46">
        <f t="shared" si="532"/>
        <v>0</v>
      </c>
      <c r="IS110" s="46">
        <f t="shared" si="532"/>
        <v>0</v>
      </c>
      <c r="IT110" s="46">
        <f t="shared" si="532"/>
        <v>0</v>
      </c>
      <c r="IU110" s="46">
        <f t="shared" si="532"/>
        <v>0</v>
      </c>
      <c r="IV110" s="46">
        <f t="shared" si="532"/>
        <v>0</v>
      </c>
      <c r="IW110" s="46">
        <f t="shared" si="532"/>
        <v>0</v>
      </c>
      <c r="IX110" s="46">
        <f t="shared" si="532"/>
        <v>0</v>
      </c>
      <c r="IY110" s="46">
        <f t="shared" si="532"/>
        <v>0</v>
      </c>
      <c r="IZ110" s="46">
        <f t="shared" si="532"/>
        <v>0</v>
      </c>
      <c r="JA110" s="46">
        <f t="shared" si="532"/>
        <v>0</v>
      </c>
      <c r="JB110" s="46">
        <f t="shared" si="532"/>
        <v>0</v>
      </c>
      <c r="JC110" s="46">
        <f t="shared" si="532"/>
        <v>0</v>
      </c>
      <c r="JD110" s="46">
        <f t="shared" si="532"/>
        <v>0</v>
      </c>
      <c r="JE110" s="46">
        <f t="shared" si="532"/>
        <v>0</v>
      </c>
      <c r="JF110" s="46">
        <f t="shared" si="532"/>
        <v>0</v>
      </c>
      <c r="JG110" s="46">
        <f t="shared" si="532"/>
        <v>0</v>
      </c>
      <c r="JH110" s="46">
        <f t="shared" si="532"/>
        <v>0</v>
      </c>
      <c r="JI110" s="46">
        <f t="shared" si="532"/>
        <v>0</v>
      </c>
      <c r="JJ110" s="46">
        <f t="shared" si="532"/>
        <v>0</v>
      </c>
      <c r="JK110" s="46">
        <f t="shared" si="532"/>
        <v>0</v>
      </c>
      <c r="JL110" s="46">
        <f t="shared" si="532"/>
        <v>0</v>
      </c>
      <c r="JM110" s="46">
        <f t="shared" si="532"/>
        <v>0</v>
      </c>
      <c r="JN110" s="46">
        <f t="shared" si="532"/>
        <v>0</v>
      </c>
      <c r="JO110" s="46">
        <f t="shared" si="532"/>
        <v>0</v>
      </c>
      <c r="JP110" s="46">
        <f t="shared" si="532"/>
        <v>0</v>
      </c>
      <c r="JQ110" s="46">
        <f t="shared" si="532"/>
        <v>0</v>
      </c>
      <c r="JR110" s="46">
        <f t="shared" si="532"/>
        <v>0</v>
      </c>
      <c r="JS110" s="46">
        <f t="shared" si="532"/>
        <v>0</v>
      </c>
      <c r="JT110" s="46">
        <f t="shared" si="532"/>
        <v>0</v>
      </c>
      <c r="JU110" s="46">
        <f t="shared" si="532"/>
        <v>0</v>
      </c>
      <c r="JV110" s="46">
        <f t="shared" si="532"/>
        <v>0</v>
      </c>
      <c r="JW110" s="46">
        <f t="shared" si="532"/>
        <v>0</v>
      </c>
      <c r="JX110" s="46">
        <f t="shared" si="532"/>
        <v>0</v>
      </c>
      <c r="JY110" s="46">
        <f t="shared" si="532"/>
        <v>0</v>
      </c>
      <c r="JZ110" s="46">
        <f t="shared" si="532"/>
        <v>0</v>
      </c>
      <c r="KA110" s="46">
        <f t="shared" si="532"/>
        <v>0</v>
      </c>
      <c r="KB110" s="46">
        <f t="shared" si="532"/>
        <v>0</v>
      </c>
      <c r="KC110" s="46">
        <f t="shared" si="532"/>
        <v>0</v>
      </c>
      <c r="KD110" s="46">
        <f t="shared" si="532"/>
        <v>0</v>
      </c>
      <c r="KE110" s="46">
        <f t="shared" si="532"/>
        <v>0</v>
      </c>
      <c r="KF110" s="46">
        <f t="shared" si="532"/>
        <v>0</v>
      </c>
      <c r="KG110" s="46">
        <f t="shared" si="532"/>
        <v>0</v>
      </c>
      <c r="KH110" s="46">
        <f t="shared" si="532"/>
        <v>0</v>
      </c>
      <c r="KI110" s="46">
        <f t="shared" si="532"/>
        <v>0</v>
      </c>
      <c r="KJ110" s="46">
        <f t="shared" si="532"/>
        <v>0</v>
      </c>
      <c r="KK110" s="46">
        <f t="shared" si="532"/>
        <v>0</v>
      </c>
      <c r="KL110" s="46">
        <f t="shared" si="532"/>
        <v>0</v>
      </c>
      <c r="KM110" s="46">
        <f t="shared" si="532"/>
        <v>0</v>
      </c>
      <c r="KN110" s="46">
        <f t="shared" si="532"/>
        <v>0</v>
      </c>
      <c r="KO110" s="46">
        <f t="shared" si="532"/>
        <v>0</v>
      </c>
      <c r="KP110" s="46">
        <f t="shared" si="532"/>
        <v>0</v>
      </c>
      <c r="KQ110" s="46">
        <f t="shared" si="532"/>
        <v>0</v>
      </c>
      <c r="KR110" s="46">
        <f t="shared" si="532"/>
        <v>0</v>
      </c>
      <c r="KS110" s="46">
        <f t="shared" si="532"/>
        <v>0</v>
      </c>
      <c r="KT110" s="46">
        <f t="shared" si="532"/>
        <v>0</v>
      </c>
      <c r="KU110" s="46">
        <f t="shared" si="532"/>
        <v>0</v>
      </c>
      <c r="KV110" s="46">
        <f t="shared" ref="KV110:MY110" si="533">IFERROR(-((KV65*KV81)+((KV18-KV65)*KV96)),0)</f>
        <v>0</v>
      </c>
      <c r="KW110" s="46">
        <f t="shared" si="533"/>
        <v>0</v>
      </c>
      <c r="KX110" s="46">
        <f t="shared" si="533"/>
        <v>0</v>
      </c>
      <c r="KY110" s="46">
        <f t="shared" si="533"/>
        <v>0</v>
      </c>
      <c r="KZ110" s="46">
        <f t="shared" si="533"/>
        <v>0</v>
      </c>
      <c r="LA110" s="46">
        <f t="shared" si="533"/>
        <v>0</v>
      </c>
      <c r="LB110" s="46">
        <f t="shared" si="533"/>
        <v>0</v>
      </c>
      <c r="LC110" s="46">
        <f t="shared" si="533"/>
        <v>0</v>
      </c>
      <c r="LD110" s="46">
        <f t="shared" si="533"/>
        <v>0</v>
      </c>
      <c r="LE110" s="46">
        <f t="shared" si="533"/>
        <v>0</v>
      </c>
      <c r="LF110" s="46">
        <f t="shared" si="533"/>
        <v>0</v>
      </c>
      <c r="LG110" s="46">
        <f t="shared" si="533"/>
        <v>0</v>
      </c>
      <c r="LH110" s="46">
        <f t="shared" si="533"/>
        <v>0</v>
      </c>
      <c r="LI110" s="46">
        <f t="shared" si="533"/>
        <v>0</v>
      </c>
      <c r="LJ110" s="46">
        <f t="shared" si="533"/>
        <v>0</v>
      </c>
      <c r="LK110" s="46">
        <f t="shared" si="533"/>
        <v>0</v>
      </c>
      <c r="LL110" s="46">
        <f t="shared" si="533"/>
        <v>0</v>
      </c>
      <c r="LM110" s="46">
        <f t="shared" si="533"/>
        <v>0</v>
      </c>
      <c r="LN110" s="46">
        <f t="shared" si="533"/>
        <v>0</v>
      </c>
      <c r="LO110" s="46">
        <f t="shared" si="533"/>
        <v>0</v>
      </c>
      <c r="LP110" s="46">
        <f t="shared" si="533"/>
        <v>0</v>
      </c>
      <c r="LQ110" s="46">
        <f t="shared" si="533"/>
        <v>0</v>
      </c>
      <c r="LR110" s="46">
        <f t="shared" si="533"/>
        <v>0</v>
      </c>
      <c r="LS110" s="46">
        <f t="shared" si="533"/>
        <v>0</v>
      </c>
      <c r="LT110" s="46">
        <f t="shared" si="533"/>
        <v>0</v>
      </c>
      <c r="LU110" s="46">
        <f t="shared" si="533"/>
        <v>0</v>
      </c>
      <c r="LV110" s="46">
        <f t="shared" si="533"/>
        <v>0</v>
      </c>
      <c r="LW110" s="46">
        <f t="shared" si="533"/>
        <v>0</v>
      </c>
      <c r="LX110" s="46">
        <f t="shared" si="533"/>
        <v>0</v>
      </c>
      <c r="LY110" s="46">
        <f t="shared" si="533"/>
        <v>0</v>
      </c>
      <c r="LZ110" s="46">
        <f t="shared" si="533"/>
        <v>0</v>
      </c>
      <c r="MA110" s="46">
        <f t="shared" si="533"/>
        <v>0</v>
      </c>
      <c r="MB110" s="46">
        <f t="shared" si="533"/>
        <v>0</v>
      </c>
      <c r="MC110" s="46">
        <f t="shared" si="533"/>
        <v>0</v>
      </c>
      <c r="MD110" s="46">
        <f t="shared" si="533"/>
        <v>0</v>
      </c>
      <c r="ME110" s="46">
        <f t="shared" si="533"/>
        <v>0</v>
      </c>
      <c r="MF110" s="46">
        <f t="shared" si="533"/>
        <v>0</v>
      </c>
      <c r="MG110" s="46">
        <f t="shared" si="533"/>
        <v>0</v>
      </c>
      <c r="MH110" s="46">
        <f t="shared" si="533"/>
        <v>0</v>
      </c>
      <c r="MI110" s="46">
        <f t="shared" si="533"/>
        <v>0</v>
      </c>
      <c r="MJ110" s="46">
        <f t="shared" si="533"/>
        <v>0</v>
      </c>
      <c r="MK110" s="46">
        <f t="shared" si="533"/>
        <v>0</v>
      </c>
      <c r="ML110" s="46">
        <f t="shared" si="533"/>
        <v>0</v>
      </c>
      <c r="MM110" s="46">
        <f t="shared" si="533"/>
        <v>0</v>
      </c>
      <c r="MN110" s="46">
        <f t="shared" si="533"/>
        <v>0</v>
      </c>
      <c r="MO110" s="46">
        <f t="shared" si="533"/>
        <v>0</v>
      </c>
      <c r="MP110" s="46">
        <f t="shared" si="533"/>
        <v>0</v>
      </c>
      <c r="MQ110" s="46">
        <f t="shared" si="533"/>
        <v>0</v>
      </c>
      <c r="MR110" s="46">
        <f t="shared" si="533"/>
        <v>0</v>
      </c>
      <c r="MS110" s="46">
        <f t="shared" si="533"/>
        <v>0</v>
      </c>
      <c r="MT110" s="46">
        <f t="shared" si="533"/>
        <v>0</v>
      </c>
      <c r="MU110" s="46">
        <f t="shared" si="533"/>
        <v>0</v>
      </c>
      <c r="MV110" s="46">
        <f t="shared" si="533"/>
        <v>0</v>
      </c>
      <c r="MW110" s="46">
        <f t="shared" si="533"/>
        <v>0</v>
      </c>
      <c r="MX110" s="46">
        <f t="shared" si="533"/>
        <v>0</v>
      </c>
      <c r="MY110" s="46">
        <f t="shared" si="533"/>
        <v>0</v>
      </c>
    </row>
    <row r="111" spans="1:363" x14ac:dyDescent="0.25">
      <c r="A111" s="175"/>
      <c r="B111" s="78" t="s">
        <v>240</v>
      </c>
      <c r="C111" s="4" t="s">
        <v>211</v>
      </c>
      <c r="D111" s="46">
        <f t="shared" ref="D111:AY111" si="534">IFERROR(-((D66*D82)+((D19-D66)*D97)),0)</f>
        <v>0</v>
      </c>
      <c r="E111" s="46">
        <f t="shared" si="534"/>
        <v>0</v>
      </c>
      <c r="F111" s="46">
        <f t="shared" si="534"/>
        <v>0</v>
      </c>
      <c r="G111" s="46">
        <f t="shared" si="534"/>
        <v>0</v>
      </c>
      <c r="H111" s="46">
        <f t="shared" si="534"/>
        <v>0</v>
      </c>
      <c r="I111" s="46">
        <f t="shared" si="534"/>
        <v>0</v>
      </c>
      <c r="J111" s="46">
        <f t="shared" si="534"/>
        <v>0</v>
      </c>
      <c r="K111" s="46">
        <f t="shared" si="534"/>
        <v>0</v>
      </c>
      <c r="L111" s="46">
        <f t="shared" si="534"/>
        <v>0</v>
      </c>
      <c r="M111" s="46">
        <f t="shared" si="534"/>
        <v>0</v>
      </c>
      <c r="N111" s="46">
        <f t="shared" si="534"/>
        <v>0</v>
      </c>
      <c r="O111" s="46">
        <f t="shared" si="534"/>
        <v>0</v>
      </c>
      <c r="P111" s="46">
        <f t="shared" si="534"/>
        <v>0</v>
      </c>
      <c r="Q111" s="46">
        <f t="shared" si="534"/>
        <v>0</v>
      </c>
      <c r="R111" s="46">
        <f t="shared" si="534"/>
        <v>0</v>
      </c>
      <c r="S111" s="46">
        <f t="shared" si="534"/>
        <v>0</v>
      </c>
      <c r="T111" s="46">
        <f t="shared" si="534"/>
        <v>0</v>
      </c>
      <c r="U111" s="46">
        <f t="shared" si="534"/>
        <v>0</v>
      </c>
      <c r="V111" s="46">
        <f t="shared" si="534"/>
        <v>0</v>
      </c>
      <c r="W111" s="46">
        <f t="shared" si="534"/>
        <v>0</v>
      </c>
      <c r="X111" s="46">
        <f t="shared" si="534"/>
        <v>0</v>
      </c>
      <c r="Y111" s="46">
        <f t="shared" si="534"/>
        <v>0</v>
      </c>
      <c r="Z111" s="46">
        <f t="shared" si="534"/>
        <v>0</v>
      </c>
      <c r="AA111" s="46">
        <f t="shared" si="534"/>
        <v>0</v>
      </c>
      <c r="AB111" s="46">
        <f t="shared" si="534"/>
        <v>0</v>
      </c>
      <c r="AC111" s="46">
        <f t="shared" si="534"/>
        <v>0</v>
      </c>
      <c r="AD111" s="46">
        <f t="shared" si="534"/>
        <v>0</v>
      </c>
      <c r="AE111" s="46">
        <f t="shared" si="534"/>
        <v>0</v>
      </c>
      <c r="AF111" s="46">
        <f t="shared" si="534"/>
        <v>0</v>
      </c>
      <c r="AG111" s="46">
        <f t="shared" si="534"/>
        <v>0</v>
      </c>
      <c r="AH111" s="46">
        <f t="shared" si="534"/>
        <v>0</v>
      </c>
      <c r="AI111" s="46">
        <f t="shared" si="534"/>
        <v>0</v>
      </c>
      <c r="AJ111" s="46">
        <f t="shared" si="534"/>
        <v>0</v>
      </c>
      <c r="AK111" s="46">
        <f t="shared" si="534"/>
        <v>0</v>
      </c>
      <c r="AL111" s="46">
        <f t="shared" si="534"/>
        <v>0</v>
      </c>
      <c r="AM111" s="46">
        <f t="shared" si="534"/>
        <v>0</v>
      </c>
      <c r="AN111" s="46">
        <f t="shared" si="534"/>
        <v>0</v>
      </c>
      <c r="AO111" s="46">
        <f t="shared" si="534"/>
        <v>0</v>
      </c>
      <c r="AP111" s="46">
        <f t="shared" si="534"/>
        <v>0</v>
      </c>
      <c r="AQ111" s="46">
        <f t="shared" si="534"/>
        <v>0</v>
      </c>
      <c r="AR111" s="46">
        <f t="shared" si="534"/>
        <v>0</v>
      </c>
      <c r="AS111" s="46">
        <f t="shared" si="534"/>
        <v>0</v>
      </c>
      <c r="AT111" s="46">
        <f t="shared" si="534"/>
        <v>0</v>
      </c>
      <c r="AU111" s="46">
        <f t="shared" si="534"/>
        <v>0</v>
      </c>
      <c r="AV111" s="46">
        <f t="shared" si="534"/>
        <v>0</v>
      </c>
      <c r="AW111" s="46">
        <f t="shared" si="534"/>
        <v>0</v>
      </c>
      <c r="AX111" s="46">
        <f t="shared" si="534"/>
        <v>0</v>
      </c>
      <c r="AY111" s="46">
        <f t="shared" si="534"/>
        <v>0</v>
      </c>
      <c r="AZ111" s="46">
        <f t="shared" ref="AZ111:DK111" si="535">IFERROR(-((AZ66*AZ82)+((AZ19-AZ66)*AZ97)),0)</f>
        <v>0</v>
      </c>
      <c r="BA111" s="46">
        <f t="shared" si="535"/>
        <v>0</v>
      </c>
      <c r="BB111" s="46">
        <f t="shared" si="535"/>
        <v>0</v>
      </c>
      <c r="BC111" s="46">
        <f t="shared" si="535"/>
        <v>0</v>
      </c>
      <c r="BD111" s="46">
        <f t="shared" si="535"/>
        <v>0</v>
      </c>
      <c r="BE111" s="46">
        <f t="shared" si="535"/>
        <v>0</v>
      </c>
      <c r="BF111" s="46">
        <f t="shared" si="535"/>
        <v>0</v>
      </c>
      <c r="BG111" s="46">
        <f t="shared" si="535"/>
        <v>0</v>
      </c>
      <c r="BH111" s="46">
        <f t="shared" si="535"/>
        <v>0</v>
      </c>
      <c r="BI111" s="46">
        <f t="shared" si="535"/>
        <v>0</v>
      </c>
      <c r="BJ111" s="46">
        <f t="shared" si="535"/>
        <v>0</v>
      </c>
      <c r="BK111" s="46">
        <f t="shared" si="535"/>
        <v>0</v>
      </c>
      <c r="BL111" s="46">
        <f t="shared" si="535"/>
        <v>0</v>
      </c>
      <c r="BM111" s="46">
        <f t="shared" si="535"/>
        <v>0</v>
      </c>
      <c r="BN111" s="46">
        <f t="shared" si="535"/>
        <v>0</v>
      </c>
      <c r="BO111" s="46">
        <f t="shared" si="535"/>
        <v>0</v>
      </c>
      <c r="BP111" s="46">
        <f t="shared" si="535"/>
        <v>0</v>
      </c>
      <c r="BQ111" s="46">
        <f t="shared" si="535"/>
        <v>0</v>
      </c>
      <c r="BR111" s="46">
        <f t="shared" si="535"/>
        <v>0</v>
      </c>
      <c r="BS111" s="46">
        <f t="shared" si="535"/>
        <v>0</v>
      </c>
      <c r="BT111" s="46">
        <f t="shared" si="535"/>
        <v>0</v>
      </c>
      <c r="BU111" s="46">
        <f t="shared" si="535"/>
        <v>0</v>
      </c>
      <c r="BV111" s="46">
        <f t="shared" si="535"/>
        <v>0</v>
      </c>
      <c r="BW111" s="46">
        <f t="shared" si="535"/>
        <v>0</v>
      </c>
      <c r="BX111" s="46">
        <f t="shared" si="535"/>
        <v>0</v>
      </c>
      <c r="BY111" s="46">
        <f t="shared" si="535"/>
        <v>0</v>
      </c>
      <c r="BZ111" s="46">
        <f t="shared" si="535"/>
        <v>0</v>
      </c>
      <c r="CA111" s="46">
        <f t="shared" si="535"/>
        <v>0</v>
      </c>
      <c r="CB111" s="46">
        <f t="shared" si="535"/>
        <v>0</v>
      </c>
      <c r="CC111" s="46">
        <f t="shared" si="535"/>
        <v>0</v>
      </c>
      <c r="CD111" s="46">
        <f t="shared" si="535"/>
        <v>0</v>
      </c>
      <c r="CE111" s="46">
        <f t="shared" si="535"/>
        <v>0</v>
      </c>
      <c r="CF111" s="46">
        <f t="shared" si="535"/>
        <v>0</v>
      </c>
      <c r="CG111" s="46">
        <f t="shared" si="535"/>
        <v>0</v>
      </c>
      <c r="CH111" s="46">
        <f t="shared" si="535"/>
        <v>0</v>
      </c>
      <c r="CI111" s="46">
        <f t="shared" si="535"/>
        <v>0</v>
      </c>
      <c r="CJ111" s="46">
        <f t="shared" si="535"/>
        <v>0</v>
      </c>
      <c r="CK111" s="46">
        <f t="shared" si="535"/>
        <v>0</v>
      </c>
      <c r="CL111" s="46">
        <f t="shared" si="535"/>
        <v>0</v>
      </c>
      <c r="CM111" s="46">
        <f t="shared" si="535"/>
        <v>0</v>
      </c>
      <c r="CN111" s="46">
        <f t="shared" si="535"/>
        <v>0</v>
      </c>
      <c r="CO111" s="46">
        <f t="shared" si="535"/>
        <v>0</v>
      </c>
      <c r="CP111" s="46">
        <f t="shared" si="535"/>
        <v>0</v>
      </c>
      <c r="CQ111" s="46">
        <f t="shared" si="535"/>
        <v>0</v>
      </c>
      <c r="CR111" s="46">
        <f t="shared" si="535"/>
        <v>0</v>
      </c>
      <c r="CS111" s="46">
        <f t="shared" si="535"/>
        <v>0</v>
      </c>
      <c r="CT111" s="46">
        <f t="shared" si="535"/>
        <v>0</v>
      </c>
      <c r="CU111" s="46">
        <f t="shared" si="535"/>
        <v>0</v>
      </c>
      <c r="CV111" s="46">
        <f t="shared" si="535"/>
        <v>0</v>
      </c>
      <c r="CW111" s="46">
        <f t="shared" si="535"/>
        <v>0</v>
      </c>
      <c r="CX111" s="46">
        <f t="shared" si="535"/>
        <v>0</v>
      </c>
      <c r="CY111" s="46">
        <f t="shared" si="535"/>
        <v>0</v>
      </c>
      <c r="CZ111" s="46">
        <f t="shared" si="535"/>
        <v>0</v>
      </c>
      <c r="DA111" s="46">
        <f t="shared" si="535"/>
        <v>0</v>
      </c>
      <c r="DB111" s="46">
        <f t="shared" si="535"/>
        <v>0</v>
      </c>
      <c r="DC111" s="46">
        <f t="shared" si="535"/>
        <v>0</v>
      </c>
      <c r="DD111" s="46">
        <f t="shared" si="535"/>
        <v>0</v>
      </c>
      <c r="DE111" s="46">
        <f t="shared" si="535"/>
        <v>0</v>
      </c>
      <c r="DF111" s="46">
        <f t="shared" si="535"/>
        <v>0</v>
      </c>
      <c r="DG111" s="46">
        <f t="shared" si="535"/>
        <v>0</v>
      </c>
      <c r="DH111" s="46">
        <f t="shared" si="535"/>
        <v>0</v>
      </c>
      <c r="DI111" s="46">
        <f t="shared" si="535"/>
        <v>0</v>
      </c>
      <c r="DJ111" s="46">
        <f t="shared" si="535"/>
        <v>0</v>
      </c>
      <c r="DK111" s="46">
        <f t="shared" si="535"/>
        <v>0</v>
      </c>
      <c r="DL111" s="46">
        <f t="shared" ref="DL111:FW111" si="536">IFERROR(-((DL66*DL82)+((DL19-DL66)*DL97)),0)</f>
        <v>0</v>
      </c>
      <c r="DM111" s="46">
        <f t="shared" si="536"/>
        <v>0</v>
      </c>
      <c r="DN111" s="46">
        <f t="shared" si="536"/>
        <v>0</v>
      </c>
      <c r="DO111" s="46">
        <f t="shared" si="536"/>
        <v>0</v>
      </c>
      <c r="DP111" s="46">
        <f t="shared" si="536"/>
        <v>0</v>
      </c>
      <c r="DQ111" s="46">
        <f t="shared" si="536"/>
        <v>0</v>
      </c>
      <c r="DR111" s="46">
        <f t="shared" si="536"/>
        <v>0</v>
      </c>
      <c r="DS111" s="46">
        <f t="shared" si="536"/>
        <v>0</v>
      </c>
      <c r="DT111" s="46">
        <f t="shared" si="536"/>
        <v>0</v>
      </c>
      <c r="DU111" s="46">
        <f t="shared" si="536"/>
        <v>0</v>
      </c>
      <c r="DV111" s="46">
        <f t="shared" si="536"/>
        <v>0</v>
      </c>
      <c r="DW111" s="46">
        <f t="shared" si="536"/>
        <v>0</v>
      </c>
      <c r="DX111" s="46">
        <f t="shared" si="536"/>
        <v>0</v>
      </c>
      <c r="DY111" s="46">
        <f t="shared" si="536"/>
        <v>0</v>
      </c>
      <c r="DZ111" s="46">
        <f t="shared" si="536"/>
        <v>0</v>
      </c>
      <c r="EA111" s="46">
        <f t="shared" si="536"/>
        <v>0</v>
      </c>
      <c r="EB111" s="46">
        <f t="shared" si="536"/>
        <v>0</v>
      </c>
      <c r="EC111" s="46">
        <f t="shared" si="536"/>
        <v>0</v>
      </c>
      <c r="ED111" s="46">
        <f t="shared" si="536"/>
        <v>0</v>
      </c>
      <c r="EE111" s="46">
        <f t="shared" si="536"/>
        <v>0</v>
      </c>
      <c r="EF111" s="46">
        <f t="shared" si="536"/>
        <v>0</v>
      </c>
      <c r="EG111" s="46">
        <f t="shared" si="536"/>
        <v>0</v>
      </c>
      <c r="EH111" s="46">
        <f t="shared" si="536"/>
        <v>0</v>
      </c>
      <c r="EI111" s="46">
        <f t="shared" si="536"/>
        <v>0</v>
      </c>
      <c r="EJ111" s="46">
        <f t="shared" si="536"/>
        <v>0</v>
      </c>
      <c r="EK111" s="46">
        <f t="shared" si="536"/>
        <v>0</v>
      </c>
      <c r="EL111" s="46">
        <f t="shared" si="536"/>
        <v>0</v>
      </c>
      <c r="EM111" s="46">
        <f t="shared" si="536"/>
        <v>0</v>
      </c>
      <c r="EN111" s="46">
        <f t="shared" si="536"/>
        <v>0</v>
      </c>
      <c r="EO111" s="46">
        <f t="shared" si="536"/>
        <v>0</v>
      </c>
      <c r="EP111" s="46">
        <f t="shared" si="536"/>
        <v>0</v>
      </c>
      <c r="EQ111" s="46">
        <f t="shared" si="536"/>
        <v>0</v>
      </c>
      <c r="ER111" s="46">
        <f t="shared" si="536"/>
        <v>0</v>
      </c>
      <c r="ES111" s="46">
        <f t="shared" si="536"/>
        <v>0</v>
      </c>
      <c r="ET111" s="46">
        <f t="shared" si="536"/>
        <v>0</v>
      </c>
      <c r="EU111" s="46">
        <f t="shared" si="536"/>
        <v>0</v>
      </c>
      <c r="EV111" s="46">
        <f t="shared" si="536"/>
        <v>0</v>
      </c>
      <c r="EW111" s="46">
        <f t="shared" si="536"/>
        <v>0</v>
      </c>
      <c r="EX111" s="46">
        <f t="shared" si="536"/>
        <v>0</v>
      </c>
      <c r="EY111" s="46">
        <f t="shared" si="536"/>
        <v>0</v>
      </c>
      <c r="EZ111" s="46">
        <f t="shared" si="536"/>
        <v>0</v>
      </c>
      <c r="FA111" s="46">
        <f t="shared" si="536"/>
        <v>0</v>
      </c>
      <c r="FB111" s="46">
        <f t="shared" si="536"/>
        <v>0</v>
      </c>
      <c r="FC111" s="46">
        <f t="shared" si="536"/>
        <v>0</v>
      </c>
      <c r="FD111" s="46">
        <f t="shared" si="536"/>
        <v>0</v>
      </c>
      <c r="FE111" s="46">
        <f t="shared" si="536"/>
        <v>0</v>
      </c>
      <c r="FF111" s="46">
        <f t="shared" si="536"/>
        <v>0</v>
      </c>
      <c r="FG111" s="46">
        <f t="shared" si="536"/>
        <v>0</v>
      </c>
      <c r="FH111" s="46">
        <f t="shared" si="536"/>
        <v>0</v>
      </c>
      <c r="FI111" s="46">
        <f t="shared" si="536"/>
        <v>0</v>
      </c>
      <c r="FJ111" s="46">
        <f t="shared" si="536"/>
        <v>0</v>
      </c>
      <c r="FK111" s="46">
        <f t="shared" si="536"/>
        <v>0</v>
      </c>
      <c r="FL111" s="46">
        <f t="shared" si="536"/>
        <v>0</v>
      </c>
      <c r="FM111" s="46">
        <f t="shared" si="536"/>
        <v>0</v>
      </c>
      <c r="FN111" s="46">
        <f t="shared" si="536"/>
        <v>0</v>
      </c>
      <c r="FO111" s="46">
        <f t="shared" si="536"/>
        <v>0</v>
      </c>
      <c r="FP111" s="46">
        <f t="shared" si="536"/>
        <v>0</v>
      </c>
      <c r="FQ111" s="46">
        <f t="shared" si="536"/>
        <v>0</v>
      </c>
      <c r="FR111" s="46">
        <f t="shared" si="536"/>
        <v>0</v>
      </c>
      <c r="FS111" s="46">
        <f t="shared" si="536"/>
        <v>0</v>
      </c>
      <c r="FT111" s="46">
        <f t="shared" si="536"/>
        <v>0</v>
      </c>
      <c r="FU111" s="46">
        <f t="shared" si="536"/>
        <v>0</v>
      </c>
      <c r="FV111" s="46">
        <f t="shared" si="536"/>
        <v>0</v>
      </c>
      <c r="FW111" s="46">
        <f t="shared" si="536"/>
        <v>0</v>
      </c>
      <c r="FX111" s="46">
        <f t="shared" ref="FX111:II111" si="537">IFERROR(-((FX66*FX82)+((FX19-FX66)*FX97)),0)</f>
        <v>0</v>
      </c>
      <c r="FY111" s="46">
        <f t="shared" si="537"/>
        <v>0</v>
      </c>
      <c r="FZ111" s="46">
        <f t="shared" si="537"/>
        <v>0</v>
      </c>
      <c r="GA111" s="46">
        <f t="shared" si="537"/>
        <v>0</v>
      </c>
      <c r="GB111" s="46">
        <f t="shared" si="537"/>
        <v>0</v>
      </c>
      <c r="GC111" s="46">
        <f t="shared" si="537"/>
        <v>0</v>
      </c>
      <c r="GD111" s="46">
        <f t="shared" si="537"/>
        <v>0</v>
      </c>
      <c r="GE111" s="46">
        <f t="shared" si="537"/>
        <v>0</v>
      </c>
      <c r="GF111" s="46">
        <f t="shared" si="537"/>
        <v>0</v>
      </c>
      <c r="GG111" s="46">
        <f t="shared" si="537"/>
        <v>0</v>
      </c>
      <c r="GH111" s="46">
        <f t="shared" si="537"/>
        <v>0</v>
      </c>
      <c r="GI111" s="46">
        <f t="shared" si="537"/>
        <v>0</v>
      </c>
      <c r="GJ111" s="46">
        <f t="shared" si="537"/>
        <v>0</v>
      </c>
      <c r="GK111" s="46">
        <f t="shared" si="537"/>
        <v>0</v>
      </c>
      <c r="GL111" s="46">
        <f t="shared" si="537"/>
        <v>0</v>
      </c>
      <c r="GM111" s="46">
        <f t="shared" si="537"/>
        <v>0</v>
      </c>
      <c r="GN111" s="46">
        <f t="shared" si="537"/>
        <v>0</v>
      </c>
      <c r="GO111" s="46">
        <f t="shared" si="537"/>
        <v>0</v>
      </c>
      <c r="GP111" s="46">
        <f t="shared" si="537"/>
        <v>0</v>
      </c>
      <c r="GQ111" s="46">
        <f t="shared" si="537"/>
        <v>0</v>
      </c>
      <c r="GR111" s="46">
        <f t="shared" si="537"/>
        <v>0</v>
      </c>
      <c r="GS111" s="46">
        <f t="shared" si="537"/>
        <v>0</v>
      </c>
      <c r="GT111" s="46">
        <f t="shared" si="537"/>
        <v>0</v>
      </c>
      <c r="GU111" s="46">
        <f t="shared" si="537"/>
        <v>0</v>
      </c>
      <c r="GV111" s="46">
        <f t="shared" si="537"/>
        <v>0</v>
      </c>
      <c r="GW111" s="46">
        <f t="shared" si="537"/>
        <v>0</v>
      </c>
      <c r="GX111" s="46">
        <f t="shared" si="537"/>
        <v>0</v>
      </c>
      <c r="GY111" s="46">
        <f t="shared" si="537"/>
        <v>0</v>
      </c>
      <c r="GZ111" s="46">
        <f t="shared" si="537"/>
        <v>0</v>
      </c>
      <c r="HA111" s="46">
        <f t="shared" si="537"/>
        <v>0</v>
      </c>
      <c r="HB111" s="46">
        <f t="shared" si="537"/>
        <v>0</v>
      </c>
      <c r="HC111" s="46">
        <f t="shared" si="537"/>
        <v>0</v>
      </c>
      <c r="HD111" s="46">
        <f t="shared" si="537"/>
        <v>0</v>
      </c>
      <c r="HE111" s="46">
        <f t="shared" si="537"/>
        <v>0</v>
      </c>
      <c r="HF111" s="46">
        <f t="shared" si="537"/>
        <v>0</v>
      </c>
      <c r="HG111" s="46">
        <f t="shared" si="537"/>
        <v>0</v>
      </c>
      <c r="HH111" s="46">
        <f t="shared" si="537"/>
        <v>0</v>
      </c>
      <c r="HI111" s="46">
        <f t="shared" si="537"/>
        <v>0</v>
      </c>
      <c r="HJ111" s="46">
        <f t="shared" si="537"/>
        <v>0</v>
      </c>
      <c r="HK111" s="46">
        <f t="shared" si="537"/>
        <v>0</v>
      </c>
      <c r="HL111" s="46">
        <f t="shared" si="537"/>
        <v>0</v>
      </c>
      <c r="HM111" s="46">
        <f t="shared" si="537"/>
        <v>0</v>
      </c>
      <c r="HN111" s="46">
        <f t="shared" si="537"/>
        <v>0</v>
      </c>
      <c r="HO111" s="46">
        <f t="shared" si="537"/>
        <v>0</v>
      </c>
      <c r="HP111" s="46">
        <f t="shared" si="537"/>
        <v>0</v>
      </c>
      <c r="HQ111" s="46">
        <f t="shared" si="537"/>
        <v>0</v>
      </c>
      <c r="HR111" s="46">
        <f t="shared" si="537"/>
        <v>0</v>
      </c>
      <c r="HS111" s="46">
        <f t="shared" si="537"/>
        <v>0</v>
      </c>
      <c r="HT111" s="46">
        <f t="shared" si="537"/>
        <v>0</v>
      </c>
      <c r="HU111" s="46">
        <f t="shared" si="537"/>
        <v>0</v>
      </c>
      <c r="HV111" s="46">
        <f t="shared" si="537"/>
        <v>0</v>
      </c>
      <c r="HW111" s="46">
        <f t="shared" si="537"/>
        <v>0</v>
      </c>
      <c r="HX111" s="46">
        <f t="shared" si="537"/>
        <v>0</v>
      </c>
      <c r="HY111" s="46">
        <f t="shared" si="537"/>
        <v>0</v>
      </c>
      <c r="HZ111" s="46">
        <f t="shared" si="537"/>
        <v>0</v>
      </c>
      <c r="IA111" s="46">
        <f t="shared" si="537"/>
        <v>0</v>
      </c>
      <c r="IB111" s="46">
        <f t="shared" si="537"/>
        <v>0</v>
      </c>
      <c r="IC111" s="46">
        <f t="shared" si="537"/>
        <v>0</v>
      </c>
      <c r="ID111" s="46">
        <f t="shared" si="537"/>
        <v>0</v>
      </c>
      <c r="IE111" s="46">
        <f t="shared" si="537"/>
        <v>0</v>
      </c>
      <c r="IF111" s="46">
        <f t="shared" si="537"/>
        <v>0</v>
      </c>
      <c r="IG111" s="46">
        <f t="shared" si="537"/>
        <v>0</v>
      </c>
      <c r="IH111" s="46">
        <f t="shared" si="537"/>
        <v>0</v>
      </c>
      <c r="II111" s="46">
        <f t="shared" si="537"/>
        <v>0</v>
      </c>
      <c r="IJ111" s="46">
        <f t="shared" ref="IJ111:KU111" si="538">IFERROR(-((IJ66*IJ82)+((IJ19-IJ66)*IJ97)),0)</f>
        <v>0</v>
      </c>
      <c r="IK111" s="46">
        <f t="shared" si="538"/>
        <v>0</v>
      </c>
      <c r="IL111" s="46">
        <f t="shared" si="538"/>
        <v>0</v>
      </c>
      <c r="IM111" s="46">
        <f t="shared" si="538"/>
        <v>0</v>
      </c>
      <c r="IN111" s="46">
        <f t="shared" si="538"/>
        <v>0</v>
      </c>
      <c r="IO111" s="46">
        <f t="shared" si="538"/>
        <v>0</v>
      </c>
      <c r="IP111" s="46">
        <f t="shared" si="538"/>
        <v>0</v>
      </c>
      <c r="IQ111" s="46">
        <f t="shared" si="538"/>
        <v>0</v>
      </c>
      <c r="IR111" s="46">
        <f t="shared" si="538"/>
        <v>0</v>
      </c>
      <c r="IS111" s="46">
        <f t="shared" si="538"/>
        <v>0</v>
      </c>
      <c r="IT111" s="46">
        <f t="shared" si="538"/>
        <v>0</v>
      </c>
      <c r="IU111" s="46">
        <f t="shared" si="538"/>
        <v>0</v>
      </c>
      <c r="IV111" s="46">
        <f t="shared" si="538"/>
        <v>0</v>
      </c>
      <c r="IW111" s="46">
        <f t="shared" si="538"/>
        <v>0</v>
      </c>
      <c r="IX111" s="46">
        <f t="shared" si="538"/>
        <v>0</v>
      </c>
      <c r="IY111" s="46">
        <f t="shared" si="538"/>
        <v>0</v>
      </c>
      <c r="IZ111" s="46">
        <f t="shared" si="538"/>
        <v>0</v>
      </c>
      <c r="JA111" s="46">
        <f t="shared" si="538"/>
        <v>0</v>
      </c>
      <c r="JB111" s="46">
        <f t="shared" si="538"/>
        <v>0</v>
      </c>
      <c r="JC111" s="46">
        <f t="shared" si="538"/>
        <v>0</v>
      </c>
      <c r="JD111" s="46">
        <f t="shared" si="538"/>
        <v>0</v>
      </c>
      <c r="JE111" s="46">
        <f t="shared" si="538"/>
        <v>0</v>
      </c>
      <c r="JF111" s="46">
        <f t="shared" si="538"/>
        <v>0</v>
      </c>
      <c r="JG111" s="46">
        <f t="shared" si="538"/>
        <v>0</v>
      </c>
      <c r="JH111" s="46">
        <f t="shared" si="538"/>
        <v>0</v>
      </c>
      <c r="JI111" s="46">
        <f t="shared" si="538"/>
        <v>0</v>
      </c>
      <c r="JJ111" s="46">
        <f t="shared" si="538"/>
        <v>0</v>
      </c>
      <c r="JK111" s="46">
        <f t="shared" si="538"/>
        <v>0</v>
      </c>
      <c r="JL111" s="46">
        <f t="shared" si="538"/>
        <v>0</v>
      </c>
      <c r="JM111" s="46">
        <f t="shared" si="538"/>
        <v>0</v>
      </c>
      <c r="JN111" s="46">
        <f t="shared" si="538"/>
        <v>0</v>
      </c>
      <c r="JO111" s="46">
        <f t="shared" si="538"/>
        <v>0</v>
      </c>
      <c r="JP111" s="46">
        <f t="shared" si="538"/>
        <v>0</v>
      </c>
      <c r="JQ111" s="46">
        <f t="shared" si="538"/>
        <v>0</v>
      </c>
      <c r="JR111" s="46">
        <f t="shared" si="538"/>
        <v>0</v>
      </c>
      <c r="JS111" s="46">
        <f t="shared" si="538"/>
        <v>0</v>
      </c>
      <c r="JT111" s="46">
        <f t="shared" si="538"/>
        <v>0</v>
      </c>
      <c r="JU111" s="46">
        <f t="shared" si="538"/>
        <v>0</v>
      </c>
      <c r="JV111" s="46">
        <f t="shared" si="538"/>
        <v>0</v>
      </c>
      <c r="JW111" s="46">
        <f t="shared" si="538"/>
        <v>0</v>
      </c>
      <c r="JX111" s="46">
        <f t="shared" si="538"/>
        <v>0</v>
      </c>
      <c r="JY111" s="46">
        <f t="shared" si="538"/>
        <v>0</v>
      </c>
      <c r="JZ111" s="46">
        <f t="shared" si="538"/>
        <v>0</v>
      </c>
      <c r="KA111" s="46">
        <f t="shared" si="538"/>
        <v>0</v>
      </c>
      <c r="KB111" s="46">
        <f t="shared" si="538"/>
        <v>0</v>
      </c>
      <c r="KC111" s="46">
        <f t="shared" si="538"/>
        <v>0</v>
      </c>
      <c r="KD111" s="46">
        <f t="shared" si="538"/>
        <v>0</v>
      </c>
      <c r="KE111" s="46">
        <f t="shared" si="538"/>
        <v>0</v>
      </c>
      <c r="KF111" s="46">
        <f t="shared" si="538"/>
        <v>0</v>
      </c>
      <c r="KG111" s="46">
        <f t="shared" si="538"/>
        <v>0</v>
      </c>
      <c r="KH111" s="46">
        <f t="shared" si="538"/>
        <v>0</v>
      </c>
      <c r="KI111" s="46">
        <f t="shared" si="538"/>
        <v>0</v>
      </c>
      <c r="KJ111" s="46">
        <f t="shared" si="538"/>
        <v>0</v>
      </c>
      <c r="KK111" s="46">
        <f t="shared" si="538"/>
        <v>0</v>
      </c>
      <c r="KL111" s="46">
        <f t="shared" si="538"/>
        <v>0</v>
      </c>
      <c r="KM111" s="46">
        <f t="shared" si="538"/>
        <v>0</v>
      </c>
      <c r="KN111" s="46">
        <f t="shared" si="538"/>
        <v>0</v>
      </c>
      <c r="KO111" s="46">
        <f t="shared" si="538"/>
        <v>0</v>
      </c>
      <c r="KP111" s="46">
        <f t="shared" si="538"/>
        <v>0</v>
      </c>
      <c r="KQ111" s="46">
        <f t="shared" si="538"/>
        <v>0</v>
      </c>
      <c r="KR111" s="46">
        <f t="shared" si="538"/>
        <v>0</v>
      </c>
      <c r="KS111" s="46">
        <f t="shared" si="538"/>
        <v>0</v>
      </c>
      <c r="KT111" s="46">
        <f t="shared" si="538"/>
        <v>0</v>
      </c>
      <c r="KU111" s="46">
        <f t="shared" si="538"/>
        <v>0</v>
      </c>
      <c r="KV111" s="46">
        <f t="shared" ref="KV111:MY111" si="539">IFERROR(-((KV66*KV82)+((KV19-KV66)*KV97)),0)</f>
        <v>0</v>
      </c>
      <c r="KW111" s="46">
        <f t="shared" si="539"/>
        <v>0</v>
      </c>
      <c r="KX111" s="46">
        <f t="shared" si="539"/>
        <v>0</v>
      </c>
      <c r="KY111" s="46">
        <f t="shared" si="539"/>
        <v>0</v>
      </c>
      <c r="KZ111" s="46">
        <f t="shared" si="539"/>
        <v>0</v>
      </c>
      <c r="LA111" s="46">
        <f t="shared" si="539"/>
        <v>0</v>
      </c>
      <c r="LB111" s="46">
        <f t="shared" si="539"/>
        <v>0</v>
      </c>
      <c r="LC111" s="46">
        <f t="shared" si="539"/>
        <v>0</v>
      </c>
      <c r="LD111" s="46">
        <f t="shared" si="539"/>
        <v>0</v>
      </c>
      <c r="LE111" s="46">
        <f t="shared" si="539"/>
        <v>0</v>
      </c>
      <c r="LF111" s="46">
        <f t="shared" si="539"/>
        <v>0</v>
      </c>
      <c r="LG111" s="46">
        <f t="shared" si="539"/>
        <v>0</v>
      </c>
      <c r="LH111" s="46">
        <f t="shared" si="539"/>
        <v>0</v>
      </c>
      <c r="LI111" s="46">
        <f t="shared" si="539"/>
        <v>0</v>
      </c>
      <c r="LJ111" s="46">
        <f t="shared" si="539"/>
        <v>0</v>
      </c>
      <c r="LK111" s="46">
        <f t="shared" si="539"/>
        <v>0</v>
      </c>
      <c r="LL111" s="46">
        <f t="shared" si="539"/>
        <v>0</v>
      </c>
      <c r="LM111" s="46">
        <f t="shared" si="539"/>
        <v>0</v>
      </c>
      <c r="LN111" s="46">
        <f t="shared" si="539"/>
        <v>0</v>
      </c>
      <c r="LO111" s="46">
        <f t="shared" si="539"/>
        <v>0</v>
      </c>
      <c r="LP111" s="46">
        <f t="shared" si="539"/>
        <v>0</v>
      </c>
      <c r="LQ111" s="46">
        <f t="shared" si="539"/>
        <v>0</v>
      </c>
      <c r="LR111" s="46">
        <f t="shared" si="539"/>
        <v>0</v>
      </c>
      <c r="LS111" s="46">
        <f t="shared" si="539"/>
        <v>0</v>
      </c>
      <c r="LT111" s="46">
        <f t="shared" si="539"/>
        <v>0</v>
      </c>
      <c r="LU111" s="46">
        <f t="shared" si="539"/>
        <v>0</v>
      </c>
      <c r="LV111" s="46">
        <f t="shared" si="539"/>
        <v>0</v>
      </c>
      <c r="LW111" s="46">
        <f t="shared" si="539"/>
        <v>0</v>
      </c>
      <c r="LX111" s="46">
        <f t="shared" si="539"/>
        <v>0</v>
      </c>
      <c r="LY111" s="46">
        <f t="shared" si="539"/>
        <v>0</v>
      </c>
      <c r="LZ111" s="46">
        <f t="shared" si="539"/>
        <v>0</v>
      </c>
      <c r="MA111" s="46">
        <f t="shared" si="539"/>
        <v>0</v>
      </c>
      <c r="MB111" s="46">
        <f t="shared" si="539"/>
        <v>0</v>
      </c>
      <c r="MC111" s="46">
        <f t="shared" si="539"/>
        <v>0</v>
      </c>
      <c r="MD111" s="46">
        <f t="shared" si="539"/>
        <v>0</v>
      </c>
      <c r="ME111" s="46">
        <f t="shared" si="539"/>
        <v>0</v>
      </c>
      <c r="MF111" s="46">
        <f t="shared" si="539"/>
        <v>0</v>
      </c>
      <c r="MG111" s="46">
        <f t="shared" si="539"/>
        <v>0</v>
      </c>
      <c r="MH111" s="46">
        <f t="shared" si="539"/>
        <v>0</v>
      </c>
      <c r="MI111" s="46">
        <f t="shared" si="539"/>
        <v>0</v>
      </c>
      <c r="MJ111" s="46">
        <f t="shared" si="539"/>
        <v>0</v>
      </c>
      <c r="MK111" s="46">
        <f t="shared" si="539"/>
        <v>0</v>
      </c>
      <c r="ML111" s="46">
        <f t="shared" si="539"/>
        <v>0</v>
      </c>
      <c r="MM111" s="46">
        <f t="shared" si="539"/>
        <v>0</v>
      </c>
      <c r="MN111" s="46">
        <f t="shared" si="539"/>
        <v>0</v>
      </c>
      <c r="MO111" s="46">
        <f t="shared" si="539"/>
        <v>0</v>
      </c>
      <c r="MP111" s="46">
        <f t="shared" si="539"/>
        <v>0</v>
      </c>
      <c r="MQ111" s="46">
        <f t="shared" si="539"/>
        <v>0</v>
      </c>
      <c r="MR111" s="46">
        <f t="shared" si="539"/>
        <v>0</v>
      </c>
      <c r="MS111" s="46">
        <f t="shared" si="539"/>
        <v>0</v>
      </c>
      <c r="MT111" s="46">
        <f t="shared" si="539"/>
        <v>0</v>
      </c>
      <c r="MU111" s="46">
        <f t="shared" si="539"/>
        <v>0</v>
      </c>
      <c r="MV111" s="46">
        <f t="shared" si="539"/>
        <v>0</v>
      </c>
      <c r="MW111" s="46">
        <f t="shared" si="539"/>
        <v>0</v>
      </c>
      <c r="MX111" s="46">
        <f t="shared" si="539"/>
        <v>0</v>
      </c>
      <c r="MY111" s="46">
        <f t="shared" si="539"/>
        <v>0</v>
      </c>
    </row>
    <row r="112" spans="1:363" x14ac:dyDescent="0.25">
      <c r="A112" s="175"/>
      <c r="B112" s="78" t="s">
        <v>212</v>
      </c>
      <c r="C112" s="4" t="s">
        <v>213</v>
      </c>
      <c r="D112" s="46">
        <f t="shared" ref="D112:AY112" si="540">IFERROR(-((D67*D83)+((D20-D67)*D98)),0)</f>
        <v>0</v>
      </c>
      <c r="E112" s="46">
        <f t="shared" si="540"/>
        <v>0</v>
      </c>
      <c r="F112" s="46">
        <f t="shared" si="540"/>
        <v>0</v>
      </c>
      <c r="G112" s="46">
        <f t="shared" si="540"/>
        <v>0</v>
      </c>
      <c r="H112" s="46">
        <f t="shared" si="540"/>
        <v>0</v>
      </c>
      <c r="I112" s="46">
        <f t="shared" si="540"/>
        <v>0</v>
      </c>
      <c r="J112" s="46">
        <f t="shared" si="540"/>
        <v>0</v>
      </c>
      <c r="K112" s="46">
        <f t="shared" si="540"/>
        <v>0</v>
      </c>
      <c r="L112" s="46">
        <f t="shared" si="540"/>
        <v>0</v>
      </c>
      <c r="M112" s="46">
        <f t="shared" si="540"/>
        <v>0</v>
      </c>
      <c r="N112" s="46">
        <f t="shared" si="540"/>
        <v>0</v>
      </c>
      <c r="O112" s="46">
        <f t="shared" si="540"/>
        <v>0</v>
      </c>
      <c r="P112" s="46">
        <f t="shared" si="540"/>
        <v>0</v>
      </c>
      <c r="Q112" s="46">
        <f t="shared" si="540"/>
        <v>0</v>
      </c>
      <c r="R112" s="46">
        <f t="shared" si="540"/>
        <v>0</v>
      </c>
      <c r="S112" s="46">
        <f t="shared" si="540"/>
        <v>0</v>
      </c>
      <c r="T112" s="46">
        <f t="shared" si="540"/>
        <v>0</v>
      </c>
      <c r="U112" s="46">
        <f t="shared" si="540"/>
        <v>0</v>
      </c>
      <c r="V112" s="46">
        <f t="shared" si="540"/>
        <v>0</v>
      </c>
      <c r="W112" s="46">
        <f t="shared" si="540"/>
        <v>0</v>
      </c>
      <c r="X112" s="46">
        <f t="shared" si="540"/>
        <v>0</v>
      </c>
      <c r="Y112" s="46">
        <f t="shared" si="540"/>
        <v>0</v>
      </c>
      <c r="Z112" s="46">
        <f t="shared" si="540"/>
        <v>0</v>
      </c>
      <c r="AA112" s="46">
        <f t="shared" si="540"/>
        <v>0</v>
      </c>
      <c r="AB112" s="46">
        <f t="shared" si="540"/>
        <v>0</v>
      </c>
      <c r="AC112" s="46">
        <f t="shared" si="540"/>
        <v>0</v>
      </c>
      <c r="AD112" s="46">
        <f t="shared" si="540"/>
        <v>0</v>
      </c>
      <c r="AE112" s="46">
        <f t="shared" si="540"/>
        <v>0</v>
      </c>
      <c r="AF112" s="46">
        <f t="shared" si="540"/>
        <v>0</v>
      </c>
      <c r="AG112" s="46">
        <f t="shared" si="540"/>
        <v>0</v>
      </c>
      <c r="AH112" s="46">
        <f t="shared" si="540"/>
        <v>0</v>
      </c>
      <c r="AI112" s="46">
        <f t="shared" si="540"/>
        <v>0</v>
      </c>
      <c r="AJ112" s="46">
        <f t="shared" si="540"/>
        <v>0</v>
      </c>
      <c r="AK112" s="46">
        <f t="shared" si="540"/>
        <v>0</v>
      </c>
      <c r="AL112" s="46">
        <f t="shared" si="540"/>
        <v>0</v>
      </c>
      <c r="AM112" s="46">
        <f t="shared" si="540"/>
        <v>0</v>
      </c>
      <c r="AN112" s="46">
        <f t="shared" si="540"/>
        <v>0</v>
      </c>
      <c r="AO112" s="46">
        <f t="shared" si="540"/>
        <v>0</v>
      </c>
      <c r="AP112" s="46">
        <f t="shared" si="540"/>
        <v>0</v>
      </c>
      <c r="AQ112" s="46">
        <f t="shared" si="540"/>
        <v>0</v>
      </c>
      <c r="AR112" s="46">
        <f t="shared" si="540"/>
        <v>0</v>
      </c>
      <c r="AS112" s="46">
        <f t="shared" si="540"/>
        <v>0</v>
      </c>
      <c r="AT112" s="46">
        <f t="shared" si="540"/>
        <v>0</v>
      </c>
      <c r="AU112" s="46">
        <f t="shared" si="540"/>
        <v>0</v>
      </c>
      <c r="AV112" s="46">
        <f t="shared" si="540"/>
        <v>0</v>
      </c>
      <c r="AW112" s="46">
        <f t="shared" si="540"/>
        <v>0</v>
      </c>
      <c r="AX112" s="46">
        <f t="shared" si="540"/>
        <v>0</v>
      </c>
      <c r="AY112" s="46">
        <f t="shared" si="540"/>
        <v>0</v>
      </c>
      <c r="AZ112" s="46">
        <f t="shared" ref="AZ112:DK112" si="541">IFERROR(-((AZ67*AZ83)+((AZ20-AZ67)*AZ98)),0)</f>
        <v>0</v>
      </c>
      <c r="BA112" s="46">
        <f t="shared" si="541"/>
        <v>0</v>
      </c>
      <c r="BB112" s="46">
        <f t="shared" si="541"/>
        <v>0</v>
      </c>
      <c r="BC112" s="46">
        <f t="shared" si="541"/>
        <v>0</v>
      </c>
      <c r="BD112" s="46">
        <f t="shared" si="541"/>
        <v>0</v>
      </c>
      <c r="BE112" s="46">
        <f t="shared" si="541"/>
        <v>0</v>
      </c>
      <c r="BF112" s="46">
        <f t="shared" si="541"/>
        <v>0</v>
      </c>
      <c r="BG112" s="46">
        <f t="shared" si="541"/>
        <v>0</v>
      </c>
      <c r="BH112" s="46">
        <f t="shared" si="541"/>
        <v>0</v>
      </c>
      <c r="BI112" s="46">
        <f t="shared" si="541"/>
        <v>0</v>
      </c>
      <c r="BJ112" s="46">
        <f t="shared" si="541"/>
        <v>0</v>
      </c>
      <c r="BK112" s="46">
        <f t="shared" si="541"/>
        <v>0</v>
      </c>
      <c r="BL112" s="46">
        <f t="shared" si="541"/>
        <v>0</v>
      </c>
      <c r="BM112" s="46">
        <f t="shared" si="541"/>
        <v>0</v>
      </c>
      <c r="BN112" s="46">
        <f t="shared" si="541"/>
        <v>0</v>
      </c>
      <c r="BO112" s="46">
        <f t="shared" si="541"/>
        <v>0</v>
      </c>
      <c r="BP112" s="46">
        <f t="shared" si="541"/>
        <v>0</v>
      </c>
      <c r="BQ112" s="46">
        <f t="shared" si="541"/>
        <v>0</v>
      </c>
      <c r="BR112" s="46">
        <f t="shared" si="541"/>
        <v>0</v>
      </c>
      <c r="BS112" s="46">
        <f t="shared" si="541"/>
        <v>0</v>
      </c>
      <c r="BT112" s="46">
        <f t="shared" si="541"/>
        <v>0</v>
      </c>
      <c r="BU112" s="46">
        <f t="shared" si="541"/>
        <v>0</v>
      </c>
      <c r="BV112" s="46">
        <f t="shared" si="541"/>
        <v>0</v>
      </c>
      <c r="BW112" s="46">
        <f t="shared" si="541"/>
        <v>0</v>
      </c>
      <c r="BX112" s="46">
        <f t="shared" si="541"/>
        <v>0</v>
      </c>
      <c r="BY112" s="46">
        <f t="shared" si="541"/>
        <v>0</v>
      </c>
      <c r="BZ112" s="46">
        <f t="shared" si="541"/>
        <v>0</v>
      </c>
      <c r="CA112" s="46">
        <f t="shared" si="541"/>
        <v>0</v>
      </c>
      <c r="CB112" s="46">
        <f t="shared" si="541"/>
        <v>0</v>
      </c>
      <c r="CC112" s="46">
        <f t="shared" si="541"/>
        <v>0</v>
      </c>
      <c r="CD112" s="46">
        <f t="shared" si="541"/>
        <v>0</v>
      </c>
      <c r="CE112" s="46">
        <f t="shared" si="541"/>
        <v>0</v>
      </c>
      <c r="CF112" s="46">
        <f t="shared" si="541"/>
        <v>0</v>
      </c>
      <c r="CG112" s="46">
        <f t="shared" si="541"/>
        <v>0</v>
      </c>
      <c r="CH112" s="46">
        <f t="shared" si="541"/>
        <v>0</v>
      </c>
      <c r="CI112" s="46">
        <f t="shared" si="541"/>
        <v>0</v>
      </c>
      <c r="CJ112" s="46">
        <f t="shared" si="541"/>
        <v>0</v>
      </c>
      <c r="CK112" s="46">
        <f t="shared" si="541"/>
        <v>0</v>
      </c>
      <c r="CL112" s="46">
        <f t="shared" si="541"/>
        <v>0</v>
      </c>
      <c r="CM112" s="46">
        <f t="shared" si="541"/>
        <v>0</v>
      </c>
      <c r="CN112" s="46">
        <f t="shared" si="541"/>
        <v>0</v>
      </c>
      <c r="CO112" s="46">
        <f t="shared" si="541"/>
        <v>0</v>
      </c>
      <c r="CP112" s="46">
        <f t="shared" si="541"/>
        <v>0</v>
      </c>
      <c r="CQ112" s="46">
        <f t="shared" si="541"/>
        <v>0</v>
      </c>
      <c r="CR112" s="46">
        <f t="shared" si="541"/>
        <v>0</v>
      </c>
      <c r="CS112" s="46">
        <f t="shared" si="541"/>
        <v>0</v>
      </c>
      <c r="CT112" s="46">
        <f t="shared" si="541"/>
        <v>0</v>
      </c>
      <c r="CU112" s="46">
        <f t="shared" si="541"/>
        <v>0</v>
      </c>
      <c r="CV112" s="46">
        <f t="shared" si="541"/>
        <v>0</v>
      </c>
      <c r="CW112" s="46">
        <f t="shared" si="541"/>
        <v>0</v>
      </c>
      <c r="CX112" s="46">
        <f t="shared" si="541"/>
        <v>0</v>
      </c>
      <c r="CY112" s="46">
        <f t="shared" si="541"/>
        <v>0</v>
      </c>
      <c r="CZ112" s="46">
        <f t="shared" si="541"/>
        <v>0</v>
      </c>
      <c r="DA112" s="46">
        <f t="shared" si="541"/>
        <v>0</v>
      </c>
      <c r="DB112" s="46">
        <f t="shared" si="541"/>
        <v>0</v>
      </c>
      <c r="DC112" s="46">
        <f t="shared" si="541"/>
        <v>0</v>
      </c>
      <c r="DD112" s="46">
        <f t="shared" si="541"/>
        <v>0</v>
      </c>
      <c r="DE112" s="46">
        <f t="shared" si="541"/>
        <v>0</v>
      </c>
      <c r="DF112" s="46">
        <f t="shared" si="541"/>
        <v>0</v>
      </c>
      <c r="DG112" s="46">
        <f t="shared" si="541"/>
        <v>0</v>
      </c>
      <c r="DH112" s="46">
        <f t="shared" si="541"/>
        <v>0</v>
      </c>
      <c r="DI112" s="46">
        <f t="shared" si="541"/>
        <v>0</v>
      </c>
      <c r="DJ112" s="46">
        <f t="shared" si="541"/>
        <v>0</v>
      </c>
      <c r="DK112" s="46">
        <f t="shared" si="541"/>
        <v>0</v>
      </c>
      <c r="DL112" s="46">
        <f t="shared" ref="DL112:FW112" si="542">IFERROR(-((DL67*DL83)+((DL20-DL67)*DL98)),0)</f>
        <v>0</v>
      </c>
      <c r="DM112" s="46">
        <f t="shared" si="542"/>
        <v>0</v>
      </c>
      <c r="DN112" s="46">
        <f t="shared" si="542"/>
        <v>0</v>
      </c>
      <c r="DO112" s="46">
        <f t="shared" si="542"/>
        <v>0</v>
      </c>
      <c r="DP112" s="46">
        <f t="shared" si="542"/>
        <v>0</v>
      </c>
      <c r="DQ112" s="46">
        <f t="shared" si="542"/>
        <v>0</v>
      </c>
      <c r="DR112" s="46">
        <f t="shared" si="542"/>
        <v>0</v>
      </c>
      <c r="DS112" s="46">
        <f t="shared" si="542"/>
        <v>0</v>
      </c>
      <c r="DT112" s="46">
        <f t="shared" si="542"/>
        <v>0</v>
      </c>
      <c r="DU112" s="46">
        <f t="shared" si="542"/>
        <v>0</v>
      </c>
      <c r="DV112" s="46">
        <f t="shared" si="542"/>
        <v>0</v>
      </c>
      <c r="DW112" s="46">
        <f t="shared" si="542"/>
        <v>0</v>
      </c>
      <c r="DX112" s="46">
        <f t="shared" si="542"/>
        <v>0</v>
      </c>
      <c r="DY112" s="46">
        <f t="shared" si="542"/>
        <v>0</v>
      </c>
      <c r="DZ112" s="46">
        <f t="shared" si="542"/>
        <v>0</v>
      </c>
      <c r="EA112" s="46">
        <f t="shared" si="542"/>
        <v>0</v>
      </c>
      <c r="EB112" s="46">
        <f t="shared" si="542"/>
        <v>0</v>
      </c>
      <c r="EC112" s="46">
        <f t="shared" si="542"/>
        <v>0</v>
      </c>
      <c r="ED112" s="46">
        <f t="shared" si="542"/>
        <v>0</v>
      </c>
      <c r="EE112" s="46">
        <f t="shared" si="542"/>
        <v>0</v>
      </c>
      <c r="EF112" s="46">
        <f t="shared" si="542"/>
        <v>0</v>
      </c>
      <c r="EG112" s="46">
        <f t="shared" si="542"/>
        <v>0</v>
      </c>
      <c r="EH112" s="46">
        <f t="shared" si="542"/>
        <v>0</v>
      </c>
      <c r="EI112" s="46">
        <f t="shared" si="542"/>
        <v>0</v>
      </c>
      <c r="EJ112" s="46">
        <f t="shared" si="542"/>
        <v>0</v>
      </c>
      <c r="EK112" s="46">
        <f t="shared" si="542"/>
        <v>0</v>
      </c>
      <c r="EL112" s="46">
        <f t="shared" si="542"/>
        <v>0</v>
      </c>
      <c r="EM112" s="46">
        <f t="shared" si="542"/>
        <v>0</v>
      </c>
      <c r="EN112" s="46">
        <f t="shared" si="542"/>
        <v>0</v>
      </c>
      <c r="EO112" s="46">
        <f t="shared" si="542"/>
        <v>0</v>
      </c>
      <c r="EP112" s="46">
        <f t="shared" si="542"/>
        <v>0</v>
      </c>
      <c r="EQ112" s="46">
        <f t="shared" si="542"/>
        <v>0</v>
      </c>
      <c r="ER112" s="46">
        <f t="shared" si="542"/>
        <v>0</v>
      </c>
      <c r="ES112" s="46">
        <f t="shared" si="542"/>
        <v>0</v>
      </c>
      <c r="ET112" s="46">
        <f t="shared" si="542"/>
        <v>0</v>
      </c>
      <c r="EU112" s="46">
        <f t="shared" si="542"/>
        <v>0</v>
      </c>
      <c r="EV112" s="46">
        <f t="shared" si="542"/>
        <v>0</v>
      </c>
      <c r="EW112" s="46">
        <f t="shared" si="542"/>
        <v>0</v>
      </c>
      <c r="EX112" s="46">
        <f t="shared" si="542"/>
        <v>0</v>
      </c>
      <c r="EY112" s="46">
        <f t="shared" si="542"/>
        <v>0</v>
      </c>
      <c r="EZ112" s="46">
        <f t="shared" si="542"/>
        <v>0</v>
      </c>
      <c r="FA112" s="46">
        <f t="shared" si="542"/>
        <v>0</v>
      </c>
      <c r="FB112" s="46">
        <f t="shared" si="542"/>
        <v>0</v>
      </c>
      <c r="FC112" s="46">
        <f t="shared" si="542"/>
        <v>0</v>
      </c>
      <c r="FD112" s="46">
        <f t="shared" si="542"/>
        <v>0</v>
      </c>
      <c r="FE112" s="46">
        <f t="shared" si="542"/>
        <v>0</v>
      </c>
      <c r="FF112" s="46">
        <f t="shared" si="542"/>
        <v>0</v>
      </c>
      <c r="FG112" s="46">
        <f t="shared" si="542"/>
        <v>0</v>
      </c>
      <c r="FH112" s="46">
        <f t="shared" si="542"/>
        <v>0</v>
      </c>
      <c r="FI112" s="46">
        <f t="shared" si="542"/>
        <v>0</v>
      </c>
      <c r="FJ112" s="46">
        <f t="shared" si="542"/>
        <v>0</v>
      </c>
      <c r="FK112" s="46">
        <f t="shared" si="542"/>
        <v>0</v>
      </c>
      <c r="FL112" s="46">
        <f t="shared" si="542"/>
        <v>0</v>
      </c>
      <c r="FM112" s="46">
        <f t="shared" si="542"/>
        <v>0</v>
      </c>
      <c r="FN112" s="46">
        <f t="shared" si="542"/>
        <v>0</v>
      </c>
      <c r="FO112" s="46">
        <f t="shared" si="542"/>
        <v>0</v>
      </c>
      <c r="FP112" s="46">
        <f t="shared" si="542"/>
        <v>0</v>
      </c>
      <c r="FQ112" s="46">
        <f t="shared" si="542"/>
        <v>0</v>
      </c>
      <c r="FR112" s="46">
        <f t="shared" si="542"/>
        <v>0</v>
      </c>
      <c r="FS112" s="46">
        <f t="shared" si="542"/>
        <v>0</v>
      </c>
      <c r="FT112" s="46">
        <f t="shared" si="542"/>
        <v>0</v>
      </c>
      <c r="FU112" s="46">
        <f t="shared" si="542"/>
        <v>0</v>
      </c>
      <c r="FV112" s="46">
        <f t="shared" si="542"/>
        <v>0</v>
      </c>
      <c r="FW112" s="46">
        <f t="shared" si="542"/>
        <v>0</v>
      </c>
      <c r="FX112" s="46">
        <f t="shared" ref="FX112:II112" si="543">IFERROR(-((FX67*FX83)+((FX20-FX67)*FX98)),0)</f>
        <v>0</v>
      </c>
      <c r="FY112" s="46">
        <f t="shared" si="543"/>
        <v>0</v>
      </c>
      <c r="FZ112" s="46">
        <f t="shared" si="543"/>
        <v>0</v>
      </c>
      <c r="GA112" s="46">
        <f t="shared" si="543"/>
        <v>0</v>
      </c>
      <c r="GB112" s="46">
        <f t="shared" si="543"/>
        <v>0</v>
      </c>
      <c r="GC112" s="46">
        <f t="shared" si="543"/>
        <v>0</v>
      </c>
      <c r="GD112" s="46">
        <f t="shared" si="543"/>
        <v>0</v>
      </c>
      <c r="GE112" s="46">
        <f t="shared" si="543"/>
        <v>0</v>
      </c>
      <c r="GF112" s="46">
        <f t="shared" si="543"/>
        <v>0</v>
      </c>
      <c r="GG112" s="46">
        <f t="shared" si="543"/>
        <v>0</v>
      </c>
      <c r="GH112" s="46">
        <f t="shared" si="543"/>
        <v>0</v>
      </c>
      <c r="GI112" s="46">
        <f t="shared" si="543"/>
        <v>0</v>
      </c>
      <c r="GJ112" s="46">
        <f t="shared" si="543"/>
        <v>0</v>
      </c>
      <c r="GK112" s="46">
        <f t="shared" si="543"/>
        <v>0</v>
      </c>
      <c r="GL112" s="46">
        <f t="shared" si="543"/>
        <v>0</v>
      </c>
      <c r="GM112" s="46">
        <f t="shared" si="543"/>
        <v>0</v>
      </c>
      <c r="GN112" s="46">
        <f t="shared" si="543"/>
        <v>0</v>
      </c>
      <c r="GO112" s="46">
        <f t="shared" si="543"/>
        <v>0</v>
      </c>
      <c r="GP112" s="46">
        <f t="shared" si="543"/>
        <v>0</v>
      </c>
      <c r="GQ112" s="46">
        <f t="shared" si="543"/>
        <v>0</v>
      </c>
      <c r="GR112" s="46">
        <f t="shared" si="543"/>
        <v>0</v>
      </c>
      <c r="GS112" s="46">
        <f t="shared" si="543"/>
        <v>0</v>
      </c>
      <c r="GT112" s="46">
        <f t="shared" si="543"/>
        <v>0</v>
      </c>
      <c r="GU112" s="46">
        <f t="shared" si="543"/>
        <v>0</v>
      </c>
      <c r="GV112" s="46">
        <f t="shared" si="543"/>
        <v>0</v>
      </c>
      <c r="GW112" s="46">
        <f t="shared" si="543"/>
        <v>0</v>
      </c>
      <c r="GX112" s="46">
        <f t="shared" si="543"/>
        <v>0</v>
      </c>
      <c r="GY112" s="46">
        <f t="shared" si="543"/>
        <v>0</v>
      </c>
      <c r="GZ112" s="46">
        <f t="shared" si="543"/>
        <v>0</v>
      </c>
      <c r="HA112" s="46">
        <f t="shared" si="543"/>
        <v>0</v>
      </c>
      <c r="HB112" s="46">
        <f t="shared" si="543"/>
        <v>0</v>
      </c>
      <c r="HC112" s="46">
        <f t="shared" si="543"/>
        <v>0</v>
      </c>
      <c r="HD112" s="46">
        <f t="shared" si="543"/>
        <v>0</v>
      </c>
      <c r="HE112" s="46">
        <f t="shared" si="543"/>
        <v>0</v>
      </c>
      <c r="HF112" s="46">
        <f t="shared" si="543"/>
        <v>0</v>
      </c>
      <c r="HG112" s="46">
        <f t="shared" si="543"/>
        <v>0</v>
      </c>
      <c r="HH112" s="46">
        <f t="shared" si="543"/>
        <v>0</v>
      </c>
      <c r="HI112" s="46">
        <f t="shared" si="543"/>
        <v>0</v>
      </c>
      <c r="HJ112" s="46">
        <f t="shared" si="543"/>
        <v>0</v>
      </c>
      <c r="HK112" s="46">
        <f t="shared" si="543"/>
        <v>0</v>
      </c>
      <c r="HL112" s="46">
        <f t="shared" si="543"/>
        <v>0</v>
      </c>
      <c r="HM112" s="46">
        <f t="shared" si="543"/>
        <v>0</v>
      </c>
      <c r="HN112" s="46">
        <f t="shared" si="543"/>
        <v>0</v>
      </c>
      <c r="HO112" s="46">
        <f t="shared" si="543"/>
        <v>0</v>
      </c>
      <c r="HP112" s="46">
        <f t="shared" si="543"/>
        <v>0</v>
      </c>
      <c r="HQ112" s="46">
        <f t="shared" si="543"/>
        <v>0</v>
      </c>
      <c r="HR112" s="46">
        <f t="shared" si="543"/>
        <v>0</v>
      </c>
      <c r="HS112" s="46">
        <f t="shared" si="543"/>
        <v>0</v>
      </c>
      <c r="HT112" s="46">
        <f t="shared" si="543"/>
        <v>0</v>
      </c>
      <c r="HU112" s="46">
        <f t="shared" si="543"/>
        <v>0</v>
      </c>
      <c r="HV112" s="46">
        <f t="shared" si="543"/>
        <v>0</v>
      </c>
      <c r="HW112" s="46">
        <f t="shared" si="543"/>
        <v>0</v>
      </c>
      <c r="HX112" s="46">
        <f t="shared" si="543"/>
        <v>0</v>
      </c>
      <c r="HY112" s="46">
        <f t="shared" si="543"/>
        <v>0</v>
      </c>
      <c r="HZ112" s="46">
        <f t="shared" si="543"/>
        <v>0</v>
      </c>
      <c r="IA112" s="46">
        <f t="shared" si="543"/>
        <v>0</v>
      </c>
      <c r="IB112" s="46">
        <f t="shared" si="543"/>
        <v>0</v>
      </c>
      <c r="IC112" s="46">
        <f t="shared" si="543"/>
        <v>0</v>
      </c>
      <c r="ID112" s="46">
        <f t="shared" si="543"/>
        <v>0</v>
      </c>
      <c r="IE112" s="46">
        <f t="shared" si="543"/>
        <v>0</v>
      </c>
      <c r="IF112" s="46">
        <f t="shared" si="543"/>
        <v>0</v>
      </c>
      <c r="IG112" s="46">
        <f t="shared" si="543"/>
        <v>0</v>
      </c>
      <c r="IH112" s="46">
        <f t="shared" si="543"/>
        <v>0</v>
      </c>
      <c r="II112" s="46">
        <f t="shared" si="543"/>
        <v>0</v>
      </c>
      <c r="IJ112" s="46">
        <f t="shared" ref="IJ112:KU112" si="544">IFERROR(-((IJ67*IJ83)+((IJ20-IJ67)*IJ98)),0)</f>
        <v>0</v>
      </c>
      <c r="IK112" s="46">
        <f t="shared" si="544"/>
        <v>0</v>
      </c>
      <c r="IL112" s="46">
        <f t="shared" si="544"/>
        <v>0</v>
      </c>
      <c r="IM112" s="46">
        <f t="shared" si="544"/>
        <v>0</v>
      </c>
      <c r="IN112" s="46">
        <f t="shared" si="544"/>
        <v>0</v>
      </c>
      <c r="IO112" s="46">
        <f t="shared" si="544"/>
        <v>0</v>
      </c>
      <c r="IP112" s="46">
        <f t="shared" si="544"/>
        <v>0</v>
      </c>
      <c r="IQ112" s="46">
        <f t="shared" si="544"/>
        <v>0</v>
      </c>
      <c r="IR112" s="46">
        <f t="shared" si="544"/>
        <v>0</v>
      </c>
      <c r="IS112" s="46">
        <f t="shared" si="544"/>
        <v>0</v>
      </c>
      <c r="IT112" s="46">
        <f t="shared" si="544"/>
        <v>0</v>
      </c>
      <c r="IU112" s="46">
        <f t="shared" si="544"/>
        <v>0</v>
      </c>
      <c r="IV112" s="46">
        <f t="shared" si="544"/>
        <v>0</v>
      </c>
      <c r="IW112" s="46">
        <f t="shared" si="544"/>
        <v>0</v>
      </c>
      <c r="IX112" s="46">
        <f t="shared" si="544"/>
        <v>0</v>
      </c>
      <c r="IY112" s="46">
        <f t="shared" si="544"/>
        <v>0</v>
      </c>
      <c r="IZ112" s="46">
        <f t="shared" si="544"/>
        <v>0</v>
      </c>
      <c r="JA112" s="46">
        <f t="shared" si="544"/>
        <v>0</v>
      </c>
      <c r="JB112" s="46">
        <f t="shared" si="544"/>
        <v>0</v>
      </c>
      <c r="JC112" s="46">
        <f t="shared" si="544"/>
        <v>0</v>
      </c>
      <c r="JD112" s="46">
        <f t="shared" si="544"/>
        <v>0</v>
      </c>
      <c r="JE112" s="46">
        <f t="shared" si="544"/>
        <v>0</v>
      </c>
      <c r="JF112" s="46">
        <f t="shared" si="544"/>
        <v>0</v>
      </c>
      <c r="JG112" s="46">
        <f t="shared" si="544"/>
        <v>0</v>
      </c>
      <c r="JH112" s="46">
        <f t="shared" si="544"/>
        <v>0</v>
      </c>
      <c r="JI112" s="46">
        <f t="shared" si="544"/>
        <v>0</v>
      </c>
      <c r="JJ112" s="46">
        <f t="shared" si="544"/>
        <v>0</v>
      </c>
      <c r="JK112" s="46">
        <f t="shared" si="544"/>
        <v>0</v>
      </c>
      <c r="JL112" s="46">
        <f t="shared" si="544"/>
        <v>0</v>
      </c>
      <c r="JM112" s="46">
        <f t="shared" si="544"/>
        <v>0</v>
      </c>
      <c r="JN112" s="46">
        <f t="shared" si="544"/>
        <v>0</v>
      </c>
      <c r="JO112" s="46">
        <f t="shared" si="544"/>
        <v>0</v>
      </c>
      <c r="JP112" s="46">
        <f t="shared" si="544"/>
        <v>0</v>
      </c>
      <c r="JQ112" s="46">
        <f t="shared" si="544"/>
        <v>0</v>
      </c>
      <c r="JR112" s="46">
        <f t="shared" si="544"/>
        <v>0</v>
      </c>
      <c r="JS112" s="46">
        <f t="shared" si="544"/>
        <v>0</v>
      </c>
      <c r="JT112" s="46">
        <f t="shared" si="544"/>
        <v>0</v>
      </c>
      <c r="JU112" s="46">
        <f t="shared" si="544"/>
        <v>0</v>
      </c>
      <c r="JV112" s="46">
        <f t="shared" si="544"/>
        <v>0</v>
      </c>
      <c r="JW112" s="46">
        <f t="shared" si="544"/>
        <v>0</v>
      </c>
      <c r="JX112" s="46">
        <f t="shared" si="544"/>
        <v>0</v>
      </c>
      <c r="JY112" s="46">
        <f t="shared" si="544"/>
        <v>0</v>
      </c>
      <c r="JZ112" s="46">
        <f t="shared" si="544"/>
        <v>0</v>
      </c>
      <c r="KA112" s="46">
        <f t="shared" si="544"/>
        <v>0</v>
      </c>
      <c r="KB112" s="46">
        <f t="shared" si="544"/>
        <v>0</v>
      </c>
      <c r="KC112" s="46">
        <f t="shared" si="544"/>
        <v>0</v>
      </c>
      <c r="KD112" s="46">
        <f t="shared" si="544"/>
        <v>0</v>
      </c>
      <c r="KE112" s="46">
        <f t="shared" si="544"/>
        <v>0</v>
      </c>
      <c r="KF112" s="46">
        <f t="shared" si="544"/>
        <v>0</v>
      </c>
      <c r="KG112" s="46">
        <f t="shared" si="544"/>
        <v>0</v>
      </c>
      <c r="KH112" s="46">
        <f t="shared" si="544"/>
        <v>0</v>
      </c>
      <c r="KI112" s="46">
        <f t="shared" si="544"/>
        <v>0</v>
      </c>
      <c r="KJ112" s="46">
        <f t="shared" si="544"/>
        <v>0</v>
      </c>
      <c r="KK112" s="46">
        <f t="shared" si="544"/>
        <v>0</v>
      </c>
      <c r="KL112" s="46">
        <f t="shared" si="544"/>
        <v>0</v>
      </c>
      <c r="KM112" s="46">
        <f t="shared" si="544"/>
        <v>0</v>
      </c>
      <c r="KN112" s="46">
        <f t="shared" si="544"/>
        <v>0</v>
      </c>
      <c r="KO112" s="46">
        <f t="shared" si="544"/>
        <v>0</v>
      </c>
      <c r="KP112" s="46">
        <f t="shared" si="544"/>
        <v>0</v>
      </c>
      <c r="KQ112" s="46">
        <f t="shared" si="544"/>
        <v>0</v>
      </c>
      <c r="KR112" s="46">
        <f t="shared" si="544"/>
        <v>0</v>
      </c>
      <c r="KS112" s="46">
        <f t="shared" si="544"/>
        <v>0</v>
      </c>
      <c r="KT112" s="46">
        <f t="shared" si="544"/>
        <v>0</v>
      </c>
      <c r="KU112" s="46">
        <f t="shared" si="544"/>
        <v>0</v>
      </c>
      <c r="KV112" s="46">
        <f t="shared" ref="KV112:MY112" si="545">IFERROR(-((KV67*KV83)+((KV20-KV67)*KV98)),0)</f>
        <v>0</v>
      </c>
      <c r="KW112" s="46">
        <f t="shared" si="545"/>
        <v>0</v>
      </c>
      <c r="KX112" s="46">
        <f t="shared" si="545"/>
        <v>0</v>
      </c>
      <c r="KY112" s="46">
        <f t="shared" si="545"/>
        <v>0</v>
      </c>
      <c r="KZ112" s="46">
        <f t="shared" si="545"/>
        <v>0</v>
      </c>
      <c r="LA112" s="46">
        <f t="shared" si="545"/>
        <v>0</v>
      </c>
      <c r="LB112" s="46">
        <f t="shared" si="545"/>
        <v>0</v>
      </c>
      <c r="LC112" s="46">
        <f t="shared" si="545"/>
        <v>0</v>
      </c>
      <c r="LD112" s="46">
        <f t="shared" si="545"/>
        <v>0</v>
      </c>
      <c r="LE112" s="46">
        <f t="shared" si="545"/>
        <v>0</v>
      </c>
      <c r="LF112" s="46">
        <f t="shared" si="545"/>
        <v>0</v>
      </c>
      <c r="LG112" s="46">
        <f t="shared" si="545"/>
        <v>0</v>
      </c>
      <c r="LH112" s="46">
        <f t="shared" si="545"/>
        <v>0</v>
      </c>
      <c r="LI112" s="46">
        <f t="shared" si="545"/>
        <v>0</v>
      </c>
      <c r="LJ112" s="46">
        <f t="shared" si="545"/>
        <v>0</v>
      </c>
      <c r="LK112" s="46">
        <f t="shared" si="545"/>
        <v>0</v>
      </c>
      <c r="LL112" s="46">
        <f t="shared" si="545"/>
        <v>0</v>
      </c>
      <c r="LM112" s="46">
        <f t="shared" si="545"/>
        <v>0</v>
      </c>
      <c r="LN112" s="46">
        <f t="shared" si="545"/>
        <v>0</v>
      </c>
      <c r="LO112" s="46">
        <f t="shared" si="545"/>
        <v>0</v>
      </c>
      <c r="LP112" s="46">
        <f t="shared" si="545"/>
        <v>0</v>
      </c>
      <c r="LQ112" s="46">
        <f t="shared" si="545"/>
        <v>0</v>
      </c>
      <c r="LR112" s="46">
        <f t="shared" si="545"/>
        <v>0</v>
      </c>
      <c r="LS112" s="46">
        <f t="shared" si="545"/>
        <v>0</v>
      </c>
      <c r="LT112" s="46">
        <f t="shared" si="545"/>
        <v>0</v>
      </c>
      <c r="LU112" s="46">
        <f t="shared" si="545"/>
        <v>0</v>
      </c>
      <c r="LV112" s="46">
        <f t="shared" si="545"/>
        <v>0</v>
      </c>
      <c r="LW112" s="46">
        <f t="shared" si="545"/>
        <v>0</v>
      </c>
      <c r="LX112" s="46">
        <f t="shared" si="545"/>
        <v>0</v>
      </c>
      <c r="LY112" s="46">
        <f t="shared" si="545"/>
        <v>0</v>
      </c>
      <c r="LZ112" s="46">
        <f t="shared" si="545"/>
        <v>0</v>
      </c>
      <c r="MA112" s="46">
        <f t="shared" si="545"/>
        <v>0</v>
      </c>
      <c r="MB112" s="46">
        <f t="shared" si="545"/>
        <v>0</v>
      </c>
      <c r="MC112" s="46">
        <f t="shared" si="545"/>
        <v>0</v>
      </c>
      <c r="MD112" s="46">
        <f t="shared" si="545"/>
        <v>0</v>
      </c>
      <c r="ME112" s="46">
        <f t="shared" si="545"/>
        <v>0</v>
      </c>
      <c r="MF112" s="46">
        <f t="shared" si="545"/>
        <v>0</v>
      </c>
      <c r="MG112" s="46">
        <f t="shared" si="545"/>
        <v>0</v>
      </c>
      <c r="MH112" s="46">
        <f t="shared" si="545"/>
        <v>0</v>
      </c>
      <c r="MI112" s="46">
        <f t="shared" si="545"/>
        <v>0</v>
      </c>
      <c r="MJ112" s="46">
        <f t="shared" si="545"/>
        <v>0</v>
      </c>
      <c r="MK112" s="46">
        <f t="shared" si="545"/>
        <v>0</v>
      </c>
      <c r="ML112" s="46">
        <f t="shared" si="545"/>
        <v>0</v>
      </c>
      <c r="MM112" s="46">
        <f t="shared" si="545"/>
        <v>0</v>
      </c>
      <c r="MN112" s="46">
        <f t="shared" si="545"/>
        <v>0</v>
      </c>
      <c r="MO112" s="46">
        <f t="shared" si="545"/>
        <v>0</v>
      </c>
      <c r="MP112" s="46">
        <f t="shared" si="545"/>
        <v>0</v>
      </c>
      <c r="MQ112" s="46">
        <f t="shared" si="545"/>
        <v>0</v>
      </c>
      <c r="MR112" s="46">
        <f t="shared" si="545"/>
        <v>0</v>
      </c>
      <c r="MS112" s="46">
        <f t="shared" si="545"/>
        <v>0</v>
      </c>
      <c r="MT112" s="46">
        <f t="shared" si="545"/>
        <v>0</v>
      </c>
      <c r="MU112" s="46">
        <f t="shared" si="545"/>
        <v>0</v>
      </c>
      <c r="MV112" s="46">
        <f t="shared" si="545"/>
        <v>0</v>
      </c>
      <c r="MW112" s="46">
        <f t="shared" si="545"/>
        <v>0</v>
      </c>
      <c r="MX112" s="46">
        <f t="shared" si="545"/>
        <v>0</v>
      </c>
      <c r="MY112" s="46">
        <f t="shared" si="545"/>
        <v>0</v>
      </c>
    </row>
    <row r="113" spans="1:363" x14ac:dyDescent="0.25">
      <c r="A113" s="175"/>
      <c r="B113" s="78" t="s">
        <v>367</v>
      </c>
      <c r="C113" s="4" t="str">
        <f>+C115</f>
        <v>MA Class I</v>
      </c>
      <c r="D113" s="46">
        <f t="shared" ref="D113:AY113" si="546">IFERROR(-((D68*D84)+((D21-D68)*D99)),0)</f>
        <v>0</v>
      </c>
      <c r="E113" s="46">
        <f t="shared" si="546"/>
        <v>0</v>
      </c>
      <c r="F113" s="46">
        <f t="shared" si="546"/>
        <v>0</v>
      </c>
      <c r="G113" s="46">
        <f t="shared" si="546"/>
        <v>0</v>
      </c>
      <c r="H113" s="46">
        <f t="shared" si="546"/>
        <v>0</v>
      </c>
      <c r="I113" s="46">
        <f t="shared" si="546"/>
        <v>0</v>
      </c>
      <c r="J113" s="46">
        <f t="shared" si="546"/>
        <v>0</v>
      </c>
      <c r="K113" s="46">
        <f t="shared" si="546"/>
        <v>0</v>
      </c>
      <c r="L113" s="46">
        <f t="shared" si="546"/>
        <v>0</v>
      </c>
      <c r="M113" s="46">
        <f t="shared" si="546"/>
        <v>0</v>
      </c>
      <c r="N113" s="46">
        <f t="shared" si="546"/>
        <v>0</v>
      </c>
      <c r="O113" s="46">
        <f t="shared" si="546"/>
        <v>0</v>
      </c>
      <c r="P113" s="46">
        <f t="shared" si="546"/>
        <v>0</v>
      </c>
      <c r="Q113" s="46">
        <f t="shared" si="546"/>
        <v>0</v>
      </c>
      <c r="R113" s="46">
        <f t="shared" si="546"/>
        <v>0</v>
      </c>
      <c r="S113" s="46">
        <f t="shared" si="546"/>
        <v>0</v>
      </c>
      <c r="T113" s="46">
        <f t="shared" si="546"/>
        <v>0</v>
      </c>
      <c r="U113" s="46">
        <f t="shared" si="546"/>
        <v>0</v>
      </c>
      <c r="V113" s="46">
        <f t="shared" si="546"/>
        <v>0</v>
      </c>
      <c r="W113" s="46">
        <f t="shared" si="546"/>
        <v>0</v>
      </c>
      <c r="X113" s="46">
        <f t="shared" si="546"/>
        <v>0</v>
      </c>
      <c r="Y113" s="46">
        <f t="shared" si="546"/>
        <v>0</v>
      </c>
      <c r="Z113" s="46">
        <f t="shared" si="546"/>
        <v>0</v>
      </c>
      <c r="AA113" s="46">
        <f t="shared" si="546"/>
        <v>0</v>
      </c>
      <c r="AB113" s="46">
        <f t="shared" si="546"/>
        <v>0</v>
      </c>
      <c r="AC113" s="46">
        <f t="shared" si="546"/>
        <v>0</v>
      </c>
      <c r="AD113" s="46">
        <f t="shared" si="546"/>
        <v>0</v>
      </c>
      <c r="AE113" s="46">
        <f t="shared" si="546"/>
        <v>0</v>
      </c>
      <c r="AF113" s="46">
        <f t="shared" si="546"/>
        <v>0</v>
      </c>
      <c r="AG113" s="46">
        <f t="shared" si="546"/>
        <v>0</v>
      </c>
      <c r="AH113" s="46">
        <f t="shared" si="546"/>
        <v>0</v>
      </c>
      <c r="AI113" s="46">
        <f t="shared" si="546"/>
        <v>0</v>
      </c>
      <c r="AJ113" s="46">
        <f t="shared" si="546"/>
        <v>0</v>
      </c>
      <c r="AK113" s="46">
        <f t="shared" si="546"/>
        <v>0</v>
      </c>
      <c r="AL113" s="46">
        <f t="shared" si="546"/>
        <v>0</v>
      </c>
      <c r="AM113" s="46">
        <f t="shared" si="546"/>
        <v>0</v>
      </c>
      <c r="AN113" s="46">
        <f t="shared" si="546"/>
        <v>0</v>
      </c>
      <c r="AO113" s="46">
        <f t="shared" si="546"/>
        <v>0</v>
      </c>
      <c r="AP113" s="46">
        <f t="shared" si="546"/>
        <v>0</v>
      </c>
      <c r="AQ113" s="46">
        <f t="shared" si="546"/>
        <v>0</v>
      </c>
      <c r="AR113" s="46">
        <f t="shared" si="546"/>
        <v>0</v>
      </c>
      <c r="AS113" s="46">
        <f t="shared" si="546"/>
        <v>0</v>
      </c>
      <c r="AT113" s="46">
        <f t="shared" si="546"/>
        <v>0</v>
      </c>
      <c r="AU113" s="46">
        <f t="shared" si="546"/>
        <v>0</v>
      </c>
      <c r="AV113" s="46">
        <f t="shared" si="546"/>
        <v>0</v>
      </c>
      <c r="AW113" s="46">
        <f t="shared" si="546"/>
        <v>0</v>
      </c>
      <c r="AX113" s="46">
        <f t="shared" si="546"/>
        <v>0</v>
      </c>
      <c r="AY113" s="46">
        <f t="shared" si="546"/>
        <v>0</v>
      </c>
      <c r="AZ113" s="46">
        <f t="shared" ref="AZ113:DK113" si="547">IFERROR(-((AZ68*AZ84)+((AZ21-AZ68)*AZ99)),0)</f>
        <v>0</v>
      </c>
      <c r="BA113" s="46">
        <f t="shared" si="547"/>
        <v>0</v>
      </c>
      <c r="BB113" s="46">
        <f t="shared" si="547"/>
        <v>0</v>
      </c>
      <c r="BC113" s="46">
        <f t="shared" si="547"/>
        <v>0</v>
      </c>
      <c r="BD113" s="46">
        <f t="shared" si="547"/>
        <v>0</v>
      </c>
      <c r="BE113" s="46">
        <f t="shared" si="547"/>
        <v>0</v>
      </c>
      <c r="BF113" s="46">
        <f t="shared" si="547"/>
        <v>0</v>
      </c>
      <c r="BG113" s="46">
        <f t="shared" si="547"/>
        <v>0</v>
      </c>
      <c r="BH113" s="46">
        <f t="shared" si="547"/>
        <v>0</v>
      </c>
      <c r="BI113" s="46">
        <f t="shared" si="547"/>
        <v>0</v>
      </c>
      <c r="BJ113" s="46">
        <f t="shared" si="547"/>
        <v>0</v>
      </c>
      <c r="BK113" s="46">
        <f t="shared" si="547"/>
        <v>0</v>
      </c>
      <c r="BL113" s="46">
        <f t="shared" si="547"/>
        <v>0</v>
      </c>
      <c r="BM113" s="46">
        <f t="shared" si="547"/>
        <v>0</v>
      </c>
      <c r="BN113" s="46">
        <f t="shared" si="547"/>
        <v>0</v>
      </c>
      <c r="BO113" s="46">
        <f t="shared" si="547"/>
        <v>0</v>
      </c>
      <c r="BP113" s="46">
        <f t="shared" si="547"/>
        <v>0</v>
      </c>
      <c r="BQ113" s="46">
        <f t="shared" si="547"/>
        <v>0</v>
      </c>
      <c r="BR113" s="46">
        <f t="shared" si="547"/>
        <v>0</v>
      </c>
      <c r="BS113" s="46">
        <f t="shared" si="547"/>
        <v>0</v>
      </c>
      <c r="BT113" s="46">
        <f t="shared" si="547"/>
        <v>0</v>
      </c>
      <c r="BU113" s="46">
        <f t="shared" si="547"/>
        <v>0</v>
      </c>
      <c r="BV113" s="46">
        <f t="shared" si="547"/>
        <v>0</v>
      </c>
      <c r="BW113" s="46">
        <f t="shared" si="547"/>
        <v>0</v>
      </c>
      <c r="BX113" s="46">
        <f t="shared" si="547"/>
        <v>0</v>
      </c>
      <c r="BY113" s="46">
        <f t="shared" si="547"/>
        <v>0</v>
      </c>
      <c r="BZ113" s="46">
        <f t="shared" si="547"/>
        <v>0</v>
      </c>
      <c r="CA113" s="46">
        <f t="shared" si="547"/>
        <v>0</v>
      </c>
      <c r="CB113" s="46">
        <f t="shared" si="547"/>
        <v>0</v>
      </c>
      <c r="CC113" s="46">
        <f t="shared" si="547"/>
        <v>0</v>
      </c>
      <c r="CD113" s="46">
        <f t="shared" si="547"/>
        <v>0</v>
      </c>
      <c r="CE113" s="46">
        <f t="shared" si="547"/>
        <v>0</v>
      </c>
      <c r="CF113" s="46">
        <f t="shared" si="547"/>
        <v>0</v>
      </c>
      <c r="CG113" s="46">
        <f t="shared" si="547"/>
        <v>0</v>
      </c>
      <c r="CH113" s="46">
        <f t="shared" si="547"/>
        <v>0</v>
      </c>
      <c r="CI113" s="46">
        <f t="shared" si="547"/>
        <v>0</v>
      </c>
      <c r="CJ113" s="46">
        <f t="shared" si="547"/>
        <v>0</v>
      </c>
      <c r="CK113" s="46">
        <f t="shared" si="547"/>
        <v>0</v>
      </c>
      <c r="CL113" s="46">
        <f t="shared" si="547"/>
        <v>0</v>
      </c>
      <c r="CM113" s="46">
        <f t="shared" si="547"/>
        <v>0</v>
      </c>
      <c r="CN113" s="46">
        <f t="shared" si="547"/>
        <v>0</v>
      </c>
      <c r="CO113" s="46">
        <f t="shared" si="547"/>
        <v>0</v>
      </c>
      <c r="CP113" s="46">
        <f t="shared" si="547"/>
        <v>0</v>
      </c>
      <c r="CQ113" s="46">
        <f t="shared" si="547"/>
        <v>0</v>
      </c>
      <c r="CR113" s="46">
        <f t="shared" si="547"/>
        <v>0</v>
      </c>
      <c r="CS113" s="46">
        <f t="shared" si="547"/>
        <v>0</v>
      </c>
      <c r="CT113" s="46">
        <f t="shared" si="547"/>
        <v>0</v>
      </c>
      <c r="CU113" s="46">
        <f t="shared" si="547"/>
        <v>0</v>
      </c>
      <c r="CV113" s="46">
        <f t="shared" si="547"/>
        <v>0</v>
      </c>
      <c r="CW113" s="46">
        <f t="shared" si="547"/>
        <v>0</v>
      </c>
      <c r="CX113" s="46">
        <f t="shared" si="547"/>
        <v>0</v>
      </c>
      <c r="CY113" s="46">
        <f t="shared" si="547"/>
        <v>0</v>
      </c>
      <c r="CZ113" s="46">
        <f t="shared" si="547"/>
        <v>0</v>
      </c>
      <c r="DA113" s="46">
        <f t="shared" si="547"/>
        <v>0</v>
      </c>
      <c r="DB113" s="46">
        <f t="shared" si="547"/>
        <v>0</v>
      </c>
      <c r="DC113" s="46">
        <f t="shared" si="547"/>
        <v>0</v>
      </c>
      <c r="DD113" s="46">
        <f t="shared" si="547"/>
        <v>0</v>
      </c>
      <c r="DE113" s="46">
        <f t="shared" si="547"/>
        <v>0</v>
      </c>
      <c r="DF113" s="46">
        <f t="shared" si="547"/>
        <v>0</v>
      </c>
      <c r="DG113" s="46">
        <f t="shared" si="547"/>
        <v>0</v>
      </c>
      <c r="DH113" s="46">
        <f t="shared" si="547"/>
        <v>0</v>
      </c>
      <c r="DI113" s="46">
        <f t="shared" si="547"/>
        <v>0</v>
      </c>
      <c r="DJ113" s="46">
        <f t="shared" si="547"/>
        <v>0</v>
      </c>
      <c r="DK113" s="46">
        <f t="shared" si="547"/>
        <v>0</v>
      </c>
      <c r="DL113" s="46">
        <f t="shared" ref="DL113:FW113" si="548">IFERROR(-((DL68*DL84)+((DL21-DL68)*DL99)),0)</f>
        <v>0</v>
      </c>
      <c r="DM113" s="46">
        <f t="shared" si="548"/>
        <v>0</v>
      </c>
      <c r="DN113" s="46">
        <f t="shared" si="548"/>
        <v>0</v>
      </c>
      <c r="DO113" s="46">
        <f t="shared" si="548"/>
        <v>0</v>
      </c>
      <c r="DP113" s="46">
        <f t="shared" si="548"/>
        <v>0</v>
      </c>
      <c r="DQ113" s="46">
        <f t="shared" si="548"/>
        <v>0</v>
      </c>
      <c r="DR113" s="46">
        <f t="shared" si="548"/>
        <v>0</v>
      </c>
      <c r="DS113" s="46">
        <f t="shared" si="548"/>
        <v>0</v>
      </c>
      <c r="DT113" s="46">
        <f t="shared" si="548"/>
        <v>0</v>
      </c>
      <c r="DU113" s="46">
        <f t="shared" si="548"/>
        <v>0</v>
      </c>
      <c r="DV113" s="46">
        <f t="shared" si="548"/>
        <v>0</v>
      </c>
      <c r="DW113" s="46">
        <f t="shared" si="548"/>
        <v>0</v>
      </c>
      <c r="DX113" s="46">
        <f t="shared" si="548"/>
        <v>0</v>
      </c>
      <c r="DY113" s="46">
        <f t="shared" si="548"/>
        <v>0</v>
      </c>
      <c r="DZ113" s="46">
        <f t="shared" si="548"/>
        <v>0</v>
      </c>
      <c r="EA113" s="46">
        <f t="shared" si="548"/>
        <v>0</v>
      </c>
      <c r="EB113" s="46">
        <f t="shared" si="548"/>
        <v>0</v>
      </c>
      <c r="EC113" s="46">
        <f t="shared" si="548"/>
        <v>0</v>
      </c>
      <c r="ED113" s="46">
        <f t="shared" si="548"/>
        <v>0</v>
      </c>
      <c r="EE113" s="46">
        <f t="shared" si="548"/>
        <v>0</v>
      </c>
      <c r="EF113" s="46">
        <f t="shared" si="548"/>
        <v>0</v>
      </c>
      <c r="EG113" s="46">
        <f t="shared" si="548"/>
        <v>0</v>
      </c>
      <c r="EH113" s="46">
        <f t="shared" si="548"/>
        <v>0</v>
      </c>
      <c r="EI113" s="46">
        <f t="shared" si="548"/>
        <v>0</v>
      </c>
      <c r="EJ113" s="46">
        <f t="shared" si="548"/>
        <v>0</v>
      </c>
      <c r="EK113" s="46">
        <f t="shared" si="548"/>
        <v>0</v>
      </c>
      <c r="EL113" s="46">
        <f t="shared" si="548"/>
        <v>0</v>
      </c>
      <c r="EM113" s="46">
        <f t="shared" si="548"/>
        <v>0</v>
      </c>
      <c r="EN113" s="46">
        <f t="shared" si="548"/>
        <v>0</v>
      </c>
      <c r="EO113" s="46">
        <f t="shared" si="548"/>
        <v>0</v>
      </c>
      <c r="EP113" s="46">
        <f t="shared" si="548"/>
        <v>0</v>
      </c>
      <c r="EQ113" s="46">
        <f t="shared" si="548"/>
        <v>0</v>
      </c>
      <c r="ER113" s="46">
        <f t="shared" si="548"/>
        <v>0</v>
      </c>
      <c r="ES113" s="46">
        <f t="shared" si="548"/>
        <v>0</v>
      </c>
      <c r="ET113" s="46">
        <f t="shared" si="548"/>
        <v>0</v>
      </c>
      <c r="EU113" s="46">
        <f t="shared" si="548"/>
        <v>0</v>
      </c>
      <c r="EV113" s="46">
        <f t="shared" si="548"/>
        <v>0</v>
      </c>
      <c r="EW113" s="46">
        <f t="shared" si="548"/>
        <v>0</v>
      </c>
      <c r="EX113" s="46">
        <f t="shared" si="548"/>
        <v>0</v>
      </c>
      <c r="EY113" s="46">
        <f t="shared" si="548"/>
        <v>0</v>
      </c>
      <c r="EZ113" s="46">
        <f t="shared" si="548"/>
        <v>0</v>
      </c>
      <c r="FA113" s="46">
        <f t="shared" si="548"/>
        <v>0</v>
      </c>
      <c r="FB113" s="46">
        <f t="shared" si="548"/>
        <v>0</v>
      </c>
      <c r="FC113" s="46">
        <f t="shared" si="548"/>
        <v>0</v>
      </c>
      <c r="FD113" s="46">
        <f t="shared" si="548"/>
        <v>0</v>
      </c>
      <c r="FE113" s="46">
        <f t="shared" si="548"/>
        <v>0</v>
      </c>
      <c r="FF113" s="46">
        <f t="shared" si="548"/>
        <v>0</v>
      </c>
      <c r="FG113" s="46">
        <f t="shared" si="548"/>
        <v>0</v>
      </c>
      <c r="FH113" s="46">
        <f t="shared" si="548"/>
        <v>0</v>
      </c>
      <c r="FI113" s="46">
        <f t="shared" si="548"/>
        <v>0</v>
      </c>
      <c r="FJ113" s="46">
        <f t="shared" si="548"/>
        <v>0</v>
      </c>
      <c r="FK113" s="46">
        <f t="shared" si="548"/>
        <v>0</v>
      </c>
      <c r="FL113" s="46">
        <f t="shared" si="548"/>
        <v>0</v>
      </c>
      <c r="FM113" s="46">
        <f t="shared" si="548"/>
        <v>0</v>
      </c>
      <c r="FN113" s="46">
        <f t="shared" si="548"/>
        <v>0</v>
      </c>
      <c r="FO113" s="46">
        <f t="shared" si="548"/>
        <v>0</v>
      </c>
      <c r="FP113" s="46">
        <f t="shared" si="548"/>
        <v>0</v>
      </c>
      <c r="FQ113" s="46">
        <f t="shared" si="548"/>
        <v>0</v>
      </c>
      <c r="FR113" s="46">
        <f t="shared" si="548"/>
        <v>0</v>
      </c>
      <c r="FS113" s="46">
        <f t="shared" si="548"/>
        <v>0</v>
      </c>
      <c r="FT113" s="46">
        <f t="shared" si="548"/>
        <v>0</v>
      </c>
      <c r="FU113" s="46">
        <f t="shared" si="548"/>
        <v>0</v>
      </c>
      <c r="FV113" s="46">
        <f t="shared" si="548"/>
        <v>0</v>
      </c>
      <c r="FW113" s="46">
        <f t="shared" si="548"/>
        <v>0</v>
      </c>
      <c r="FX113" s="46">
        <f t="shared" ref="FX113:II113" si="549">IFERROR(-((FX68*FX84)+((FX21-FX68)*FX99)),0)</f>
        <v>0</v>
      </c>
      <c r="FY113" s="46">
        <f t="shared" si="549"/>
        <v>0</v>
      </c>
      <c r="FZ113" s="46">
        <f t="shared" si="549"/>
        <v>0</v>
      </c>
      <c r="GA113" s="46">
        <f t="shared" si="549"/>
        <v>0</v>
      </c>
      <c r="GB113" s="46">
        <f t="shared" si="549"/>
        <v>0</v>
      </c>
      <c r="GC113" s="46">
        <f t="shared" si="549"/>
        <v>0</v>
      </c>
      <c r="GD113" s="46">
        <f t="shared" si="549"/>
        <v>0</v>
      </c>
      <c r="GE113" s="46">
        <f t="shared" si="549"/>
        <v>0</v>
      </c>
      <c r="GF113" s="46">
        <f t="shared" si="549"/>
        <v>0</v>
      </c>
      <c r="GG113" s="46">
        <f t="shared" si="549"/>
        <v>0</v>
      </c>
      <c r="GH113" s="46">
        <f t="shared" si="549"/>
        <v>0</v>
      </c>
      <c r="GI113" s="46">
        <f t="shared" si="549"/>
        <v>0</v>
      </c>
      <c r="GJ113" s="46">
        <f t="shared" si="549"/>
        <v>0</v>
      </c>
      <c r="GK113" s="46">
        <f t="shared" si="549"/>
        <v>0</v>
      </c>
      <c r="GL113" s="46">
        <f t="shared" si="549"/>
        <v>0</v>
      </c>
      <c r="GM113" s="46">
        <f t="shared" si="549"/>
        <v>0</v>
      </c>
      <c r="GN113" s="46">
        <f t="shared" si="549"/>
        <v>0</v>
      </c>
      <c r="GO113" s="46">
        <f t="shared" si="549"/>
        <v>0</v>
      </c>
      <c r="GP113" s="46">
        <f t="shared" si="549"/>
        <v>0</v>
      </c>
      <c r="GQ113" s="46">
        <f t="shared" si="549"/>
        <v>0</v>
      </c>
      <c r="GR113" s="46">
        <f t="shared" si="549"/>
        <v>0</v>
      </c>
      <c r="GS113" s="46">
        <f t="shared" si="549"/>
        <v>0</v>
      </c>
      <c r="GT113" s="46">
        <f t="shared" si="549"/>
        <v>0</v>
      </c>
      <c r="GU113" s="46">
        <f t="shared" si="549"/>
        <v>0</v>
      </c>
      <c r="GV113" s="46">
        <f t="shared" si="549"/>
        <v>0</v>
      </c>
      <c r="GW113" s="46">
        <f t="shared" si="549"/>
        <v>0</v>
      </c>
      <c r="GX113" s="46">
        <f t="shared" si="549"/>
        <v>0</v>
      </c>
      <c r="GY113" s="46">
        <f t="shared" si="549"/>
        <v>0</v>
      </c>
      <c r="GZ113" s="46">
        <f t="shared" si="549"/>
        <v>0</v>
      </c>
      <c r="HA113" s="46">
        <f t="shared" si="549"/>
        <v>0</v>
      </c>
      <c r="HB113" s="46">
        <f t="shared" si="549"/>
        <v>0</v>
      </c>
      <c r="HC113" s="46">
        <f t="shared" si="549"/>
        <v>0</v>
      </c>
      <c r="HD113" s="46">
        <f t="shared" si="549"/>
        <v>0</v>
      </c>
      <c r="HE113" s="46">
        <f t="shared" si="549"/>
        <v>0</v>
      </c>
      <c r="HF113" s="46">
        <f t="shared" si="549"/>
        <v>0</v>
      </c>
      <c r="HG113" s="46">
        <f t="shared" si="549"/>
        <v>0</v>
      </c>
      <c r="HH113" s="46">
        <f t="shared" si="549"/>
        <v>0</v>
      </c>
      <c r="HI113" s="46">
        <f t="shared" si="549"/>
        <v>0</v>
      </c>
      <c r="HJ113" s="46">
        <f t="shared" si="549"/>
        <v>0</v>
      </c>
      <c r="HK113" s="46">
        <f t="shared" si="549"/>
        <v>0</v>
      </c>
      <c r="HL113" s="46">
        <f t="shared" si="549"/>
        <v>0</v>
      </c>
      <c r="HM113" s="46">
        <f t="shared" si="549"/>
        <v>0</v>
      </c>
      <c r="HN113" s="46">
        <f t="shared" si="549"/>
        <v>0</v>
      </c>
      <c r="HO113" s="46">
        <f t="shared" si="549"/>
        <v>0</v>
      </c>
      <c r="HP113" s="46">
        <f t="shared" si="549"/>
        <v>0</v>
      </c>
      <c r="HQ113" s="46">
        <f t="shared" si="549"/>
        <v>0</v>
      </c>
      <c r="HR113" s="46">
        <f t="shared" si="549"/>
        <v>0</v>
      </c>
      <c r="HS113" s="46">
        <f t="shared" si="549"/>
        <v>0</v>
      </c>
      <c r="HT113" s="46">
        <f t="shared" si="549"/>
        <v>0</v>
      </c>
      <c r="HU113" s="46">
        <f t="shared" si="549"/>
        <v>0</v>
      </c>
      <c r="HV113" s="46">
        <f t="shared" si="549"/>
        <v>0</v>
      </c>
      <c r="HW113" s="46">
        <f t="shared" si="549"/>
        <v>0</v>
      </c>
      <c r="HX113" s="46">
        <f t="shared" si="549"/>
        <v>0</v>
      </c>
      <c r="HY113" s="46">
        <f t="shared" si="549"/>
        <v>0</v>
      </c>
      <c r="HZ113" s="46">
        <f t="shared" si="549"/>
        <v>0</v>
      </c>
      <c r="IA113" s="46">
        <f t="shared" si="549"/>
        <v>0</v>
      </c>
      <c r="IB113" s="46">
        <f t="shared" si="549"/>
        <v>0</v>
      </c>
      <c r="IC113" s="46">
        <f t="shared" si="549"/>
        <v>0</v>
      </c>
      <c r="ID113" s="46">
        <f t="shared" si="549"/>
        <v>0</v>
      </c>
      <c r="IE113" s="46">
        <f t="shared" si="549"/>
        <v>0</v>
      </c>
      <c r="IF113" s="46">
        <f t="shared" si="549"/>
        <v>0</v>
      </c>
      <c r="IG113" s="46">
        <f t="shared" si="549"/>
        <v>0</v>
      </c>
      <c r="IH113" s="46">
        <f t="shared" si="549"/>
        <v>0</v>
      </c>
      <c r="II113" s="46">
        <f t="shared" si="549"/>
        <v>0</v>
      </c>
      <c r="IJ113" s="46">
        <f t="shared" ref="IJ113:KU113" si="550">IFERROR(-((IJ68*IJ84)+((IJ21-IJ68)*IJ99)),0)</f>
        <v>0</v>
      </c>
      <c r="IK113" s="46">
        <f t="shared" si="550"/>
        <v>0</v>
      </c>
      <c r="IL113" s="46">
        <f t="shared" si="550"/>
        <v>0</v>
      </c>
      <c r="IM113" s="46">
        <f t="shared" si="550"/>
        <v>0</v>
      </c>
      <c r="IN113" s="46">
        <f t="shared" si="550"/>
        <v>0</v>
      </c>
      <c r="IO113" s="46">
        <f t="shared" si="550"/>
        <v>0</v>
      </c>
      <c r="IP113" s="46">
        <f t="shared" si="550"/>
        <v>0</v>
      </c>
      <c r="IQ113" s="46">
        <f t="shared" si="550"/>
        <v>0</v>
      </c>
      <c r="IR113" s="46">
        <f t="shared" si="550"/>
        <v>0</v>
      </c>
      <c r="IS113" s="46">
        <f t="shared" si="550"/>
        <v>0</v>
      </c>
      <c r="IT113" s="46">
        <f t="shared" si="550"/>
        <v>0</v>
      </c>
      <c r="IU113" s="46">
        <f t="shared" si="550"/>
        <v>0</v>
      </c>
      <c r="IV113" s="46">
        <f t="shared" si="550"/>
        <v>0</v>
      </c>
      <c r="IW113" s="46">
        <f t="shared" si="550"/>
        <v>0</v>
      </c>
      <c r="IX113" s="46">
        <f t="shared" si="550"/>
        <v>0</v>
      </c>
      <c r="IY113" s="46">
        <f t="shared" si="550"/>
        <v>0</v>
      </c>
      <c r="IZ113" s="46">
        <f t="shared" si="550"/>
        <v>0</v>
      </c>
      <c r="JA113" s="46">
        <f t="shared" si="550"/>
        <v>0</v>
      </c>
      <c r="JB113" s="46">
        <f t="shared" si="550"/>
        <v>0</v>
      </c>
      <c r="JC113" s="46">
        <f t="shared" si="550"/>
        <v>0</v>
      </c>
      <c r="JD113" s="46">
        <f t="shared" si="550"/>
        <v>0</v>
      </c>
      <c r="JE113" s="46">
        <f t="shared" si="550"/>
        <v>0</v>
      </c>
      <c r="JF113" s="46">
        <f t="shared" si="550"/>
        <v>0</v>
      </c>
      <c r="JG113" s="46">
        <f t="shared" si="550"/>
        <v>0</v>
      </c>
      <c r="JH113" s="46">
        <f t="shared" si="550"/>
        <v>0</v>
      </c>
      <c r="JI113" s="46">
        <f t="shared" si="550"/>
        <v>0</v>
      </c>
      <c r="JJ113" s="46">
        <f t="shared" si="550"/>
        <v>0</v>
      </c>
      <c r="JK113" s="46">
        <f t="shared" si="550"/>
        <v>0</v>
      </c>
      <c r="JL113" s="46">
        <f t="shared" si="550"/>
        <v>0</v>
      </c>
      <c r="JM113" s="46">
        <f t="shared" si="550"/>
        <v>0</v>
      </c>
      <c r="JN113" s="46">
        <f t="shared" si="550"/>
        <v>0</v>
      </c>
      <c r="JO113" s="46">
        <f t="shared" si="550"/>
        <v>0</v>
      </c>
      <c r="JP113" s="46">
        <f t="shared" si="550"/>
        <v>0</v>
      </c>
      <c r="JQ113" s="46">
        <f t="shared" si="550"/>
        <v>0</v>
      </c>
      <c r="JR113" s="46">
        <f t="shared" si="550"/>
        <v>0</v>
      </c>
      <c r="JS113" s="46">
        <f t="shared" si="550"/>
        <v>0</v>
      </c>
      <c r="JT113" s="46">
        <f t="shared" si="550"/>
        <v>0</v>
      </c>
      <c r="JU113" s="46">
        <f t="shared" si="550"/>
        <v>0</v>
      </c>
      <c r="JV113" s="46">
        <f t="shared" si="550"/>
        <v>0</v>
      </c>
      <c r="JW113" s="46">
        <f t="shared" si="550"/>
        <v>0</v>
      </c>
      <c r="JX113" s="46">
        <f t="shared" si="550"/>
        <v>0</v>
      </c>
      <c r="JY113" s="46">
        <f t="shared" si="550"/>
        <v>0</v>
      </c>
      <c r="JZ113" s="46">
        <f t="shared" si="550"/>
        <v>0</v>
      </c>
      <c r="KA113" s="46">
        <f t="shared" si="550"/>
        <v>0</v>
      </c>
      <c r="KB113" s="46">
        <f t="shared" si="550"/>
        <v>0</v>
      </c>
      <c r="KC113" s="46">
        <f t="shared" si="550"/>
        <v>0</v>
      </c>
      <c r="KD113" s="46">
        <f t="shared" si="550"/>
        <v>0</v>
      </c>
      <c r="KE113" s="46">
        <f t="shared" si="550"/>
        <v>0</v>
      </c>
      <c r="KF113" s="46">
        <f t="shared" si="550"/>
        <v>0</v>
      </c>
      <c r="KG113" s="46">
        <f t="shared" si="550"/>
        <v>0</v>
      </c>
      <c r="KH113" s="46">
        <f t="shared" si="550"/>
        <v>0</v>
      </c>
      <c r="KI113" s="46">
        <f t="shared" si="550"/>
        <v>0</v>
      </c>
      <c r="KJ113" s="46">
        <f t="shared" si="550"/>
        <v>0</v>
      </c>
      <c r="KK113" s="46">
        <f t="shared" si="550"/>
        <v>0</v>
      </c>
      <c r="KL113" s="46">
        <f t="shared" si="550"/>
        <v>0</v>
      </c>
      <c r="KM113" s="46">
        <f t="shared" si="550"/>
        <v>0</v>
      </c>
      <c r="KN113" s="46">
        <f t="shared" si="550"/>
        <v>0</v>
      </c>
      <c r="KO113" s="46">
        <f t="shared" si="550"/>
        <v>0</v>
      </c>
      <c r="KP113" s="46">
        <f t="shared" si="550"/>
        <v>0</v>
      </c>
      <c r="KQ113" s="46">
        <f t="shared" si="550"/>
        <v>0</v>
      </c>
      <c r="KR113" s="46">
        <f t="shared" si="550"/>
        <v>0</v>
      </c>
      <c r="KS113" s="46">
        <f t="shared" si="550"/>
        <v>0</v>
      </c>
      <c r="KT113" s="46">
        <f t="shared" si="550"/>
        <v>0</v>
      </c>
      <c r="KU113" s="46">
        <f t="shared" si="550"/>
        <v>0</v>
      </c>
      <c r="KV113" s="46">
        <f t="shared" ref="KV113:MY113" si="551">IFERROR(-((KV68*KV84)+((KV21-KV68)*KV99)),0)</f>
        <v>0</v>
      </c>
      <c r="KW113" s="46">
        <f t="shared" si="551"/>
        <v>0</v>
      </c>
      <c r="KX113" s="46">
        <f t="shared" si="551"/>
        <v>0</v>
      </c>
      <c r="KY113" s="46">
        <f t="shared" si="551"/>
        <v>0</v>
      </c>
      <c r="KZ113" s="46">
        <f t="shared" si="551"/>
        <v>0</v>
      </c>
      <c r="LA113" s="46">
        <f t="shared" si="551"/>
        <v>0</v>
      </c>
      <c r="LB113" s="46">
        <f t="shared" si="551"/>
        <v>0</v>
      </c>
      <c r="LC113" s="46">
        <f t="shared" si="551"/>
        <v>0</v>
      </c>
      <c r="LD113" s="46">
        <f t="shared" si="551"/>
        <v>0</v>
      </c>
      <c r="LE113" s="46">
        <f t="shared" si="551"/>
        <v>0</v>
      </c>
      <c r="LF113" s="46">
        <f t="shared" si="551"/>
        <v>0</v>
      </c>
      <c r="LG113" s="46">
        <f t="shared" si="551"/>
        <v>0</v>
      </c>
      <c r="LH113" s="46">
        <f t="shared" si="551"/>
        <v>0</v>
      </c>
      <c r="LI113" s="46">
        <f t="shared" si="551"/>
        <v>0</v>
      </c>
      <c r="LJ113" s="46">
        <f t="shared" si="551"/>
        <v>0</v>
      </c>
      <c r="LK113" s="46">
        <f t="shared" si="551"/>
        <v>0</v>
      </c>
      <c r="LL113" s="46">
        <f t="shared" si="551"/>
        <v>0</v>
      </c>
      <c r="LM113" s="46">
        <f t="shared" si="551"/>
        <v>0</v>
      </c>
      <c r="LN113" s="46">
        <f t="shared" si="551"/>
        <v>0</v>
      </c>
      <c r="LO113" s="46">
        <f t="shared" si="551"/>
        <v>0</v>
      </c>
      <c r="LP113" s="46">
        <f t="shared" si="551"/>
        <v>0</v>
      </c>
      <c r="LQ113" s="46">
        <f t="shared" si="551"/>
        <v>0</v>
      </c>
      <c r="LR113" s="46">
        <f t="shared" si="551"/>
        <v>0</v>
      </c>
      <c r="LS113" s="46">
        <f t="shared" si="551"/>
        <v>0</v>
      </c>
      <c r="LT113" s="46">
        <f t="shared" si="551"/>
        <v>0</v>
      </c>
      <c r="LU113" s="46">
        <f t="shared" si="551"/>
        <v>0</v>
      </c>
      <c r="LV113" s="46">
        <f t="shared" si="551"/>
        <v>0</v>
      </c>
      <c r="LW113" s="46">
        <f t="shared" si="551"/>
        <v>0</v>
      </c>
      <c r="LX113" s="46">
        <f t="shared" si="551"/>
        <v>0</v>
      </c>
      <c r="LY113" s="46">
        <f t="shared" si="551"/>
        <v>0</v>
      </c>
      <c r="LZ113" s="46">
        <f t="shared" si="551"/>
        <v>0</v>
      </c>
      <c r="MA113" s="46">
        <f t="shared" si="551"/>
        <v>0</v>
      </c>
      <c r="MB113" s="46">
        <f t="shared" si="551"/>
        <v>0</v>
      </c>
      <c r="MC113" s="46">
        <f t="shared" si="551"/>
        <v>0</v>
      </c>
      <c r="MD113" s="46">
        <f t="shared" si="551"/>
        <v>0</v>
      </c>
      <c r="ME113" s="46">
        <f t="shared" si="551"/>
        <v>0</v>
      </c>
      <c r="MF113" s="46">
        <f t="shared" si="551"/>
        <v>0</v>
      </c>
      <c r="MG113" s="46">
        <f t="shared" si="551"/>
        <v>0</v>
      </c>
      <c r="MH113" s="46">
        <f t="shared" si="551"/>
        <v>0</v>
      </c>
      <c r="MI113" s="46">
        <f t="shared" si="551"/>
        <v>0</v>
      </c>
      <c r="MJ113" s="46">
        <f t="shared" si="551"/>
        <v>0</v>
      </c>
      <c r="MK113" s="46">
        <f t="shared" si="551"/>
        <v>0</v>
      </c>
      <c r="ML113" s="46">
        <f t="shared" si="551"/>
        <v>0</v>
      </c>
      <c r="MM113" s="46">
        <f t="shared" si="551"/>
        <v>0</v>
      </c>
      <c r="MN113" s="46">
        <f t="shared" si="551"/>
        <v>0</v>
      </c>
      <c r="MO113" s="46">
        <f t="shared" si="551"/>
        <v>0</v>
      </c>
      <c r="MP113" s="46">
        <f t="shared" si="551"/>
        <v>0</v>
      </c>
      <c r="MQ113" s="46">
        <f t="shared" si="551"/>
        <v>0</v>
      </c>
      <c r="MR113" s="46">
        <f t="shared" si="551"/>
        <v>0</v>
      </c>
      <c r="MS113" s="46">
        <f t="shared" si="551"/>
        <v>0</v>
      </c>
      <c r="MT113" s="46">
        <f t="shared" si="551"/>
        <v>0</v>
      </c>
      <c r="MU113" s="46">
        <f t="shared" si="551"/>
        <v>0</v>
      </c>
      <c r="MV113" s="46">
        <f t="shared" si="551"/>
        <v>0</v>
      </c>
      <c r="MW113" s="46">
        <f t="shared" si="551"/>
        <v>0</v>
      </c>
      <c r="MX113" s="46">
        <f t="shared" si="551"/>
        <v>0</v>
      </c>
      <c r="MY113" s="46">
        <f t="shared" si="551"/>
        <v>0</v>
      </c>
    </row>
    <row r="114" spans="1:363" x14ac:dyDescent="0.25">
      <c r="A114" s="175"/>
      <c r="B114" s="78" t="s">
        <v>214</v>
      </c>
      <c r="C114" s="9" t="s">
        <v>213</v>
      </c>
      <c r="D114" s="46">
        <f t="shared" ref="D114:AY114" si="552">IFERROR(-((D69*D85)+((D22-D69)*D100)),0)</f>
        <v>0</v>
      </c>
      <c r="E114" s="46">
        <f t="shared" si="552"/>
        <v>428.08287375000003</v>
      </c>
      <c r="F114" s="46">
        <f t="shared" si="552"/>
        <v>428.08287375000003</v>
      </c>
      <c r="G114" s="46">
        <f t="shared" si="552"/>
        <v>0</v>
      </c>
      <c r="H114" s="46">
        <f t="shared" si="552"/>
        <v>428.08287375000003</v>
      </c>
      <c r="I114" s="46">
        <f t="shared" si="552"/>
        <v>428.08287375000003</v>
      </c>
      <c r="J114" s="46">
        <f t="shared" si="552"/>
        <v>0</v>
      </c>
      <c r="K114" s="46">
        <f t="shared" si="552"/>
        <v>-13.759806656249964</v>
      </c>
      <c r="L114" s="46">
        <f t="shared" si="552"/>
        <v>-13.759806656249964</v>
      </c>
      <c r="M114" s="46">
        <f t="shared" si="552"/>
        <v>0</v>
      </c>
      <c r="N114" s="46">
        <f t="shared" si="552"/>
        <v>-13.759806656249964</v>
      </c>
      <c r="O114" s="46">
        <f t="shared" si="552"/>
        <v>-13.759806656249964</v>
      </c>
      <c r="P114" s="46">
        <f t="shared" si="552"/>
        <v>0</v>
      </c>
      <c r="Q114" s="46">
        <f t="shared" si="552"/>
        <v>0</v>
      </c>
      <c r="R114" s="46">
        <f t="shared" si="552"/>
        <v>0</v>
      </c>
      <c r="S114" s="46">
        <f t="shared" si="552"/>
        <v>0</v>
      </c>
      <c r="T114" s="46">
        <f t="shared" si="552"/>
        <v>0</v>
      </c>
      <c r="U114" s="46">
        <f t="shared" si="552"/>
        <v>0</v>
      </c>
      <c r="V114" s="46">
        <f t="shared" si="552"/>
        <v>0</v>
      </c>
      <c r="W114" s="46">
        <f t="shared" si="552"/>
        <v>0</v>
      </c>
      <c r="X114" s="46">
        <f t="shared" si="552"/>
        <v>0</v>
      </c>
      <c r="Y114" s="46">
        <f t="shared" si="552"/>
        <v>0</v>
      </c>
      <c r="Z114" s="46">
        <f t="shared" si="552"/>
        <v>0</v>
      </c>
      <c r="AA114" s="46">
        <f t="shared" si="552"/>
        <v>0</v>
      </c>
      <c r="AB114" s="46">
        <f t="shared" si="552"/>
        <v>0</v>
      </c>
      <c r="AC114" s="46">
        <f t="shared" si="552"/>
        <v>0</v>
      </c>
      <c r="AD114" s="46">
        <f t="shared" si="552"/>
        <v>0</v>
      </c>
      <c r="AE114" s="46">
        <f t="shared" si="552"/>
        <v>0</v>
      </c>
      <c r="AF114" s="46">
        <f t="shared" si="552"/>
        <v>0</v>
      </c>
      <c r="AG114" s="46">
        <f t="shared" si="552"/>
        <v>0</v>
      </c>
      <c r="AH114" s="46">
        <f t="shared" si="552"/>
        <v>0</v>
      </c>
      <c r="AI114" s="46">
        <f t="shared" si="552"/>
        <v>0</v>
      </c>
      <c r="AJ114" s="46">
        <f t="shared" si="552"/>
        <v>0</v>
      </c>
      <c r="AK114" s="46">
        <f t="shared" si="552"/>
        <v>0</v>
      </c>
      <c r="AL114" s="46">
        <f t="shared" si="552"/>
        <v>0</v>
      </c>
      <c r="AM114" s="46">
        <f t="shared" si="552"/>
        <v>0</v>
      </c>
      <c r="AN114" s="46">
        <f t="shared" si="552"/>
        <v>0</v>
      </c>
      <c r="AO114" s="46">
        <f t="shared" si="552"/>
        <v>0</v>
      </c>
      <c r="AP114" s="46">
        <f t="shared" si="552"/>
        <v>0</v>
      </c>
      <c r="AQ114" s="46">
        <f t="shared" si="552"/>
        <v>0</v>
      </c>
      <c r="AR114" s="46">
        <f t="shared" si="552"/>
        <v>0</v>
      </c>
      <c r="AS114" s="46">
        <f t="shared" si="552"/>
        <v>0</v>
      </c>
      <c r="AT114" s="46">
        <f t="shared" si="552"/>
        <v>0</v>
      </c>
      <c r="AU114" s="46">
        <f t="shared" si="552"/>
        <v>0</v>
      </c>
      <c r="AV114" s="46">
        <f t="shared" si="552"/>
        <v>0</v>
      </c>
      <c r="AW114" s="46">
        <f t="shared" si="552"/>
        <v>0</v>
      </c>
      <c r="AX114" s="46">
        <f t="shared" si="552"/>
        <v>0</v>
      </c>
      <c r="AY114" s="46">
        <f t="shared" si="552"/>
        <v>0</v>
      </c>
      <c r="AZ114" s="46">
        <f t="shared" ref="AZ114:DK114" si="553">IFERROR(-((AZ69*AZ85)+((AZ22-AZ69)*AZ100)),0)</f>
        <v>0</v>
      </c>
      <c r="BA114" s="46">
        <f t="shared" si="553"/>
        <v>0</v>
      </c>
      <c r="BB114" s="46">
        <f t="shared" si="553"/>
        <v>0</v>
      </c>
      <c r="BC114" s="46">
        <f t="shared" si="553"/>
        <v>0</v>
      </c>
      <c r="BD114" s="46">
        <f t="shared" si="553"/>
        <v>0</v>
      </c>
      <c r="BE114" s="46">
        <f t="shared" si="553"/>
        <v>0</v>
      </c>
      <c r="BF114" s="46">
        <f t="shared" si="553"/>
        <v>0</v>
      </c>
      <c r="BG114" s="46">
        <f t="shared" si="553"/>
        <v>0</v>
      </c>
      <c r="BH114" s="46">
        <f t="shared" si="553"/>
        <v>0</v>
      </c>
      <c r="BI114" s="46">
        <f t="shared" si="553"/>
        <v>0</v>
      </c>
      <c r="BJ114" s="46">
        <f t="shared" si="553"/>
        <v>0</v>
      </c>
      <c r="BK114" s="46">
        <f t="shared" si="553"/>
        <v>0</v>
      </c>
      <c r="BL114" s="46">
        <f t="shared" si="553"/>
        <v>0</v>
      </c>
      <c r="BM114" s="46">
        <f t="shared" si="553"/>
        <v>0</v>
      </c>
      <c r="BN114" s="46">
        <f t="shared" si="553"/>
        <v>0</v>
      </c>
      <c r="BO114" s="46">
        <f t="shared" si="553"/>
        <v>0</v>
      </c>
      <c r="BP114" s="46">
        <f t="shared" si="553"/>
        <v>0</v>
      </c>
      <c r="BQ114" s="46">
        <f t="shared" si="553"/>
        <v>0</v>
      </c>
      <c r="BR114" s="46">
        <f t="shared" si="553"/>
        <v>0</v>
      </c>
      <c r="BS114" s="46">
        <f t="shared" si="553"/>
        <v>0</v>
      </c>
      <c r="BT114" s="46">
        <f t="shared" si="553"/>
        <v>0</v>
      </c>
      <c r="BU114" s="46">
        <f t="shared" si="553"/>
        <v>0</v>
      </c>
      <c r="BV114" s="46">
        <f t="shared" si="553"/>
        <v>0</v>
      </c>
      <c r="BW114" s="46">
        <f t="shared" si="553"/>
        <v>0</v>
      </c>
      <c r="BX114" s="46">
        <f t="shared" si="553"/>
        <v>0</v>
      </c>
      <c r="BY114" s="46">
        <f t="shared" si="553"/>
        <v>0</v>
      </c>
      <c r="BZ114" s="46">
        <f t="shared" si="553"/>
        <v>0</v>
      </c>
      <c r="CA114" s="46">
        <f t="shared" si="553"/>
        <v>0</v>
      </c>
      <c r="CB114" s="46">
        <f t="shared" si="553"/>
        <v>0</v>
      </c>
      <c r="CC114" s="46">
        <f t="shared" si="553"/>
        <v>0</v>
      </c>
      <c r="CD114" s="46">
        <f t="shared" si="553"/>
        <v>0</v>
      </c>
      <c r="CE114" s="46">
        <f t="shared" si="553"/>
        <v>0</v>
      </c>
      <c r="CF114" s="46">
        <f t="shared" si="553"/>
        <v>0</v>
      </c>
      <c r="CG114" s="46">
        <f t="shared" si="553"/>
        <v>0</v>
      </c>
      <c r="CH114" s="46">
        <f t="shared" si="553"/>
        <v>0</v>
      </c>
      <c r="CI114" s="46">
        <f t="shared" si="553"/>
        <v>0</v>
      </c>
      <c r="CJ114" s="46">
        <f t="shared" si="553"/>
        <v>0</v>
      </c>
      <c r="CK114" s="46">
        <f t="shared" si="553"/>
        <v>0</v>
      </c>
      <c r="CL114" s="46">
        <f t="shared" si="553"/>
        <v>0</v>
      </c>
      <c r="CM114" s="46">
        <f t="shared" si="553"/>
        <v>0</v>
      </c>
      <c r="CN114" s="46">
        <f t="shared" si="553"/>
        <v>0</v>
      </c>
      <c r="CO114" s="46">
        <f t="shared" si="553"/>
        <v>0</v>
      </c>
      <c r="CP114" s="46">
        <f t="shared" si="553"/>
        <v>0</v>
      </c>
      <c r="CQ114" s="46">
        <f t="shared" si="553"/>
        <v>0</v>
      </c>
      <c r="CR114" s="46">
        <f t="shared" si="553"/>
        <v>0</v>
      </c>
      <c r="CS114" s="46">
        <f t="shared" si="553"/>
        <v>0</v>
      </c>
      <c r="CT114" s="46">
        <f t="shared" si="553"/>
        <v>0</v>
      </c>
      <c r="CU114" s="46">
        <f t="shared" si="553"/>
        <v>0</v>
      </c>
      <c r="CV114" s="46">
        <f t="shared" si="553"/>
        <v>0</v>
      </c>
      <c r="CW114" s="46">
        <f t="shared" si="553"/>
        <v>0</v>
      </c>
      <c r="CX114" s="46">
        <f t="shared" si="553"/>
        <v>0</v>
      </c>
      <c r="CY114" s="46">
        <f t="shared" si="553"/>
        <v>0</v>
      </c>
      <c r="CZ114" s="46">
        <f t="shared" si="553"/>
        <v>0</v>
      </c>
      <c r="DA114" s="46">
        <f t="shared" si="553"/>
        <v>0</v>
      </c>
      <c r="DB114" s="46">
        <f t="shared" si="553"/>
        <v>0</v>
      </c>
      <c r="DC114" s="46">
        <f t="shared" si="553"/>
        <v>0</v>
      </c>
      <c r="DD114" s="46">
        <f t="shared" si="553"/>
        <v>0</v>
      </c>
      <c r="DE114" s="46">
        <f t="shared" si="553"/>
        <v>0</v>
      </c>
      <c r="DF114" s="46">
        <f t="shared" si="553"/>
        <v>0</v>
      </c>
      <c r="DG114" s="46">
        <f t="shared" si="553"/>
        <v>0</v>
      </c>
      <c r="DH114" s="46">
        <f t="shared" si="553"/>
        <v>0</v>
      </c>
      <c r="DI114" s="46">
        <f t="shared" si="553"/>
        <v>0</v>
      </c>
      <c r="DJ114" s="46">
        <f t="shared" si="553"/>
        <v>0</v>
      </c>
      <c r="DK114" s="46">
        <f t="shared" si="553"/>
        <v>0</v>
      </c>
      <c r="DL114" s="46">
        <f t="shared" ref="DL114:FW114" si="554">IFERROR(-((DL69*DL85)+((DL22-DL69)*DL100)),0)</f>
        <v>0</v>
      </c>
      <c r="DM114" s="46">
        <f t="shared" si="554"/>
        <v>0</v>
      </c>
      <c r="DN114" s="46">
        <f t="shared" si="554"/>
        <v>0</v>
      </c>
      <c r="DO114" s="46">
        <f t="shared" si="554"/>
        <v>0</v>
      </c>
      <c r="DP114" s="46">
        <f t="shared" si="554"/>
        <v>0</v>
      </c>
      <c r="DQ114" s="46">
        <f t="shared" si="554"/>
        <v>0</v>
      </c>
      <c r="DR114" s="46">
        <f t="shared" si="554"/>
        <v>0</v>
      </c>
      <c r="DS114" s="46">
        <f t="shared" si="554"/>
        <v>0</v>
      </c>
      <c r="DT114" s="46">
        <f t="shared" si="554"/>
        <v>0</v>
      </c>
      <c r="DU114" s="46">
        <f t="shared" si="554"/>
        <v>0</v>
      </c>
      <c r="DV114" s="46">
        <f t="shared" si="554"/>
        <v>0</v>
      </c>
      <c r="DW114" s="46">
        <f t="shared" si="554"/>
        <v>0</v>
      </c>
      <c r="DX114" s="46">
        <f t="shared" si="554"/>
        <v>0</v>
      </c>
      <c r="DY114" s="46">
        <f t="shared" si="554"/>
        <v>0</v>
      </c>
      <c r="DZ114" s="46">
        <f t="shared" si="554"/>
        <v>0</v>
      </c>
      <c r="EA114" s="46">
        <f t="shared" si="554"/>
        <v>0</v>
      </c>
      <c r="EB114" s="46">
        <f t="shared" si="554"/>
        <v>0</v>
      </c>
      <c r="EC114" s="46">
        <f t="shared" si="554"/>
        <v>0</v>
      </c>
      <c r="ED114" s="46">
        <f t="shared" si="554"/>
        <v>0</v>
      </c>
      <c r="EE114" s="46">
        <f t="shared" si="554"/>
        <v>0</v>
      </c>
      <c r="EF114" s="46">
        <f t="shared" si="554"/>
        <v>0</v>
      </c>
      <c r="EG114" s="46">
        <f t="shared" si="554"/>
        <v>0</v>
      </c>
      <c r="EH114" s="46">
        <f t="shared" si="554"/>
        <v>0</v>
      </c>
      <c r="EI114" s="46">
        <f t="shared" si="554"/>
        <v>0</v>
      </c>
      <c r="EJ114" s="46">
        <f t="shared" si="554"/>
        <v>0</v>
      </c>
      <c r="EK114" s="46">
        <f t="shared" si="554"/>
        <v>0</v>
      </c>
      <c r="EL114" s="46">
        <f t="shared" si="554"/>
        <v>0</v>
      </c>
      <c r="EM114" s="46">
        <f t="shared" si="554"/>
        <v>0</v>
      </c>
      <c r="EN114" s="46">
        <f t="shared" si="554"/>
        <v>0</v>
      </c>
      <c r="EO114" s="46">
        <f t="shared" si="554"/>
        <v>0</v>
      </c>
      <c r="EP114" s="46">
        <f t="shared" si="554"/>
        <v>0</v>
      </c>
      <c r="EQ114" s="46">
        <f t="shared" si="554"/>
        <v>0</v>
      </c>
      <c r="ER114" s="46">
        <f t="shared" si="554"/>
        <v>0</v>
      </c>
      <c r="ES114" s="46">
        <f t="shared" si="554"/>
        <v>0</v>
      </c>
      <c r="ET114" s="46">
        <f t="shared" si="554"/>
        <v>0</v>
      </c>
      <c r="EU114" s="46">
        <f t="shared" si="554"/>
        <v>0</v>
      </c>
      <c r="EV114" s="46">
        <f t="shared" si="554"/>
        <v>0</v>
      </c>
      <c r="EW114" s="46">
        <f t="shared" si="554"/>
        <v>0</v>
      </c>
      <c r="EX114" s="46">
        <f t="shared" si="554"/>
        <v>0</v>
      </c>
      <c r="EY114" s="46">
        <f t="shared" si="554"/>
        <v>0</v>
      </c>
      <c r="EZ114" s="46">
        <f t="shared" si="554"/>
        <v>0</v>
      </c>
      <c r="FA114" s="46">
        <f t="shared" si="554"/>
        <v>0</v>
      </c>
      <c r="FB114" s="46">
        <f t="shared" si="554"/>
        <v>0</v>
      </c>
      <c r="FC114" s="46">
        <f t="shared" si="554"/>
        <v>0</v>
      </c>
      <c r="FD114" s="46">
        <f t="shared" si="554"/>
        <v>0</v>
      </c>
      <c r="FE114" s="46">
        <f t="shared" si="554"/>
        <v>0</v>
      </c>
      <c r="FF114" s="46">
        <f t="shared" si="554"/>
        <v>0</v>
      </c>
      <c r="FG114" s="46">
        <f t="shared" si="554"/>
        <v>0</v>
      </c>
      <c r="FH114" s="46">
        <f t="shared" si="554"/>
        <v>0</v>
      </c>
      <c r="FI114" s="46">
        <f t="shared" si="554"/>
        <v>0</v>
      </c>
      <c r="FJ114" s="46">
        <f t="shared" si="554"/>
        <v>0</v>
      </c>
      <c r="FK114" s="46">
        <f t="shared" si="554"/>
        <v>0</v>
      </c>
      <c r="FL114" s="46">
        <f t="shared" si="554"/>
        <v>0</v>
      </c>
      <c r="FM114" s="46">
        <f t="shared" si="554"/>
        <v>0</v>
      </c>
      <c r="FN114" s="46">
        <f t="shared" si="554"/>
        <v>0</v>
      </c>
      <c r="FO114" s="46">
        <f t="shared" si="554"/>
        <v>0</v>
      </c>
      <c r="FP114" s="46">
        <f t="shared" si="554"/>
        <v>0</v>
      </c>
      <c r="FQ114" s="46">
        <f t="shared" si="554"/>
        <v>0</v>
      </c>
      <c r="FR114" s="46">
        <f t="shared" si="554"/>
        <v>0</v>
      </c>
      <c r="FS114" s="46">
        <f t="shared" si="554"/>
        <v>0</v>
      </c>
      <c r="FT114" s="46">
        <f t="shared" si="554"/>
        <v>0</v>
      </c>
      <c r="FU114" s="46">
        <f t="shared" si="554"/>
        <v>0</v>
      </c>
      <c r="FV114" s="46">
        <f t="shared" si="554"/>
        <v>0</v>
      </c>
      <c r="FW114" s="46">
        <f t="shared" si="554"/>
        <v>0</v>
      </c>
      <c r="FX114" s="46">
        <f t="shared" ref="FX114:II114" si="555">IFERROR(-((FX69*FX85)+((FX22-FX69)*FX100)),0)</f>
        <v>0</v>
      </c>
      <c r="FY114" s="46">
        <f t="shared" si="555"/>
        <v>0</v>
      </c>
      <c r="FZ114" s="46">
        <f t="shared" si="555"/>
        <v>0</v>
      </c>
      <c r="GA114" s="46">
        <f t="shared" si="555"/>
        <v>0</v>
      </c>
      <c r="GB114" s="46">
        <f t="shared" si="555"/>
        <v>0</v>
      </c>
      <c r="GC114" s="46">
        <f t="shared" si="555"/>
        <v>0</v>
      </c>
      <c r="GD114" s="46">
        <f t="shared" si="555"/>
        <v>0</v>
      </c>
      <c r="GE114" s="46">
        <f t="shared" si="555"/>
        <v>0</v>
      </c>
      <c r="GF114" s="46">
        <f t="shared" si="555"/>
        <v>0</v>
      </c>
      <c r="GG114" s="46">
        <f t="shared" si="555"/>
        <v>0</v>
      </c>
      <c r="GH114" s="46">
        <f t="shared" si="555"/>
        <v>0</v>
      </c>
      <c r="GI114" s="46">
        <f t="shared" si="555"/>
        <v>0</v>
      </c>
      <c r="GJ114" s="46">
        <f t="shared" si="555"/>
        <v>0</v>
      </c>
      <c r="GK114" s="46">
        <f t="shared" si="555"/>
        <v>0</v>
      </c>
      <c r="GL114" s="46">
        <f t="shared" si="555"/>
        <v>0</v>
      </c>
      <c r="GM114" s="46">
        <f t="shared" si="555"/>
        <v>0</v>
      </c>
      <c r="GN114" s="46">
        <f t="shared" si="555"/>
        <v>0</v>
      </c>
      <c r="GO114" s="46">
        <f t="shared" si="555"/>
        <v>0</v>
      </c>
      <c r="GP114" s="46">
        <f t="shared" si="555"/>
        <v>0</v>
      </c>
      <c r="GQ114" s="46">
        <f t="shared" si="555"/>
        <v>0</v>
      </c>
      <c r="GR114" s="46">
        <f t="shared" si="555"/>
        <v>0</v>
      </c>
      <c r="GS114" s="46">
        <f t="shared" si="555"/>
        <v>0</v>
      </c>
      <c r="GT114" s="46">
        <f t="shared" si="555"/>
        <v>0</v>
      </c>
      <c r="GU114" s="46">
        <f t="shared" si="555"/>
        <v>0</v>
      </c>
      <c r="GV114" s="46">
        <f t="shared" si="555"/>
        <v>0</v>
      </c>
      <c r="GW114" s="46">
        <f t="shared" si="555"/>
        <v>0</v>
      </c>
      <c r="GX114" s="46">
        <f t="shared" si="555"/>
        <v>0</v>
      </c>
      <c r="GY114" s="46">
        <f t="shared" si="555"/>
        <v>0</v>
      </c>
      <c r="GZ114" s="46">
        <f t="shared" si="555"/>
        <v>0</v>
      </c>
      <c r="HA114" s="46">
        <f t="shared" si="555"/>
        <v>0</v>
      </c>
      <c r="HB114" s="46">
        <f t="shared" si="555"/>
        <v>0</v>
      </c>
      <c r="HC114" s="46">
        <f t="shared" si="555"/>
        <v>0</v>
      </c>
      <c r="HD114" s="46">
        <f t="shared" si="555"/>
        <v>0</v>
      </c>
      <c r="HE114" s="46">
        <f t="shared" si="555"/>
        <v>0</v>
      </c>
      <c r="HF114" s="46">
        <f t="shared" si="555"/>
        <v>0</v>
      </c>
      <c r="HG114" s="46">
        <f t="shared" si="555"/>
        <v>0</v>
      </c>
      <c r="HH114" s="46">
        <f t="shared" si="555"/>
        <v>0</v>
      </c>
      <c r="HI114" s="46">
        <f t="shared" si="555"/>
        <v>0</v>
      </c>
      <c r="HJ114" s="46">
        <f t="shared" si="555"/>
        <v>0</v>
      </c>
      <c r="HK114" s="46">
        <f t="shared" si="555"/>
        <v>0</v>
      </c>
      <c r="HL114" s="46">
        <f t="shared" si="555"/>
        <v>0</v>
      </c>
      <c r="HM114" s="46">
        <f t="shared" si="555"/>
        <v>0</v>
      </c>
      <c r="HN114" s="46">
        <f t="shared" si="555"/>
        <v>0</v>
      </c>
      <c r="HO114" s="46">
        <f t="shared" si="555"/>
        <v>0</v>
      </c>
      <c r="HP114" s="46">
        <f t="shared" si="555"/>
        <v>0</v>
      </c>
      <c r="HQ114" s="46">
        <f t="shared" si="555"/>
        <v>0</v>
      </c>
      <c r="HR114" s="46">
        <f t="shared" si="555"/>
        <v>0</v>
      </c>
      <c r="HS114" s="46">
        <f t="shared" si="555"/>
        <v>0</v>
      </c>
      <c r="HT114" s="46">
        <f t="shared" si="555"/>
        <v>0</v>
      </c>
      <c r="HU114" s="46">
        <f t="shared" si="555"/>
        <v>0</v>
      </c>
      <c r="HV114" s="46">
        <f t="shared" si="555"/>
        <v>0</v>
      </c>
      <c r="HW114" s="46">
        <f t="shared" si="555"/>
        <v>0</v>
      </c>
      <c r="HX114" s="46">
        <f t="shared" si="555"/>
        <v>0</v>
      </c>
      <c r="HY114" s="46">
        <f t="shared" si="555"/>
        <v>0</v>
      </c>
      <c r="HZ114" s="46">
        <f t="shared" si="555"/>
        <v>0</v>
      </c>
      <c r="IA114" s="46">
        <f t="shared" si="555"/>
        <v>0</v>
      </c>
      <c r="IB114" s="46">
        <f t="shared" si="555"/>
        <v>0</v>
      </c>
      <c r="IC114" s="46">
        <f t="shared" si="555"/>
        <v>0</v>
      </c>
      <c r="ID114" s="46">
        <f t="shared" si="555"/>
        <v>0</v>
      </c>
      <c r="IE114" s="46">
        <f t="shared" si="555"/>
        <v>0</v>
      </c>
      <c r="IF114" s="46">
        <f t="shared" si="555"/>
        <v>0</v>
      </c>
      <c r="IG114" s="46">
        <f t="shared" si="555"/>
        <v>0</v>
      </c>
      <c r="IH114" s="46">
        <f t="shared" si="555"/>
        <v>0</v>
      </c>
      <c r="II114" s="46">
        <f t="shared" si="555"/>
        <v>0</v>
      </c>
      <c r="IJ114" s="46">
        <f t="shared" ref="IJ114:KU114" si="556">IFERROR(-((IJ69*IJ85)+((IJ22-IJ69)*IJ100)),0)</f>
        <v>0</v>
      </c>
      <c r="IK114" s="46">
        <f t="shared" si="556"/>
        <v>0</v>
      </c>
      <c r="IL114" s="46">
        <f t="shared" si="556"/>
        <v>0</v>
      </c>
      <c r="IM114" s="46">
        <f t="shared" si="556"/>
        <v>0</v>
      </c>
      <c r="IN114" s="46">
        <f t="shared" si="556"/>
        <v>0</v>
      </c>
      <c r="IO114" s="46">
        <f t="shared" si="556"/>
        <v>0</v>
      </c>
      <c r="IP114" s="46">
        <f t="shared" si="556"/>
        <v>0</v>
      </c>
      <c r="IQ114" s="46">
        <f t="shared" si="556"/>
        <v>0</v>
      </c>
      <c r="IR114" s="46">
        <f t="shared" si="556"/>
        <v>0</v>
      </c>
      <c r="IS114" s="46">
        <f t="shared" si="556"/>
        <v>0</v>
      </c>
      <c r="IT114" s="46">
        <f t="shared" si="556"/>
        <v>0</v>
      </c>
      <c r="IU114" s="46">
        <f t="shared" si="556"/>
        <v>0</v>
      </c>
      <c r="IV114" s="46">
        <f t="shared" si="556"/>
        <v>0</v>
      </c>
      <c r="IW114" s="46">
        <f t="shared" si="556"/>
        <v>0</v>
      </c>
      <c r="IX114" s="46">
        <f t="shared" si="556"/>
        <v>0</v>
      </c>
      <c r="IY114" s="46">
        <f t="shared" si="556"/>
        <v>0</v>
      </c>
      <c r="IZ114" s="46">
        <f t="shared" si="556"/>
        <v>0</v>
      </c>
      <c r="JA114" s="46">
        <f t="shared" si="556"/>
        <v>0</v>
      </c>
      <c r="JB114" s="46">
        <f t="shared" si="556"/>
        <v>0</v>
      </c>
      <c r="JC114" s="46">
        <f t="shared" si="556"/>
        <v>0</v>
      </c>
      <c r="JD114" s="46">
        <f t="shared" si="556"/>
        <v>0</v>
      </c>
      <c r="JE114" s="46">
        <f t="shared" si="556"/>
        <v>0</v>
      </c>
      <c r="JF114" s="46">
        <f t="shared" si="556"/>
        <v>0</v>
      </c>
      <c r="JG114" s="46">
        <f t="shared" si="556"/>
        <v>0</v>
      </c>
      <c r="JH114" s="46">
        <f t="shared" si="556"/>
        <v>0</v>
      </c>
      <c r="JI114" s="46">
        <f t="shared" si="556"/>
        <v>0</v>
      </c>
      <c r="JJ114" s="46">
        <f t="shared" si="556"/>
        <v>0</v>
      </c>
      <c r="JK114" s="46">
        <f t="shared" si="556"/>
        <v>0</v>
      </c>
      <c r="JL114" s="46">
        <f t="shared" si="556"/>
        <v>0</v>
      </c>
      <c r="JM114" s="46">
        <f t="shared" si="556"/>
        <v>0</v>
      </c>
      <c r="JN114" s="46">
        <f t="shared" si="556"/>
        <v>0</v>
      </c>
      <c r="JO114" s="46">
        <f t="shared" si="556"/>
        <v>0</v>
      </c>
      <c r="JP114" s="46">
        <f t="shared" si="556"/>
        <v>0</v>
      </c>
      <c r="JQ114" s="46">
        <f t="shared" si="556"/>
        <v>0</v>
      </c>
      <c r="JR114" s="46">
        <f t="shared" si="556"/>
        <v>0</v>
      </c>
      <c r="JS114" s="46">
        <f t="shared" si="556"/>
        <v>0</v>
      </c>
      <c r="JT114" s="46">
        <f t="shared" si="556"/>
        <v>0</v>
      </c>
      <c r="JU114" s="46">
        <f t="shared" si="556"/>
        <v>0</v>
      </c>
      <c r="JV114" s="46">
        <f t="shared" si="556"/>
        <v>0</v>
      </c>
      <c r="JW114" s="46">
        <f t="shared" si="556"/>
        <v>0</v>
      </c>
      <c r="JX114" s="46">
        <f t="shared" si="556"/>
        <v>0</v>
      </c>
      <c r="JY114" s="46">
        <f t="shared" si="556"/>
        <v>0</v>
      </c>
      <c r="JZ114" s="46">
        <f t="shared" si="556"/>
        <v>0</v>
      </c>
      <c r="KA114" s="46">
        <f t="shared" si="556"/>
        <v>0</v>
      </c>
      <c r="KB114" s="46">
        <f t="shared" si="556"/>
        <v>0</v>
      </c>
      <c r="KC114" s="46">
        <f t="shared" si="556"/>
        <v>0</v>
      </c>
      <c r="KD114" s="46">
        <f t="shared" si="556"/>
        <v>0</v>
      </c>
      <c r="KE114" s="46">
        <f t="shared" si="556"/>
        <v>0</v>
      </c>
      <c r="KF114" s="46">
        <f t="shared" si="556"/>
        <v>0</v>
      </c>
      <c r="KG114" s="46">
        <f t="shared" si="556"/>
        <v>0</v>
      </c>
      <c r="KH114" s="46">
        <f t="shared" si="556"/>
        <v>0</v>
      </c>
      <c r="KI114" s="46">
        <f t="shared" si="556"/>
        <v>0</v>
      </c>
      <c r="KJ114" s="46">
        <f t="shared" si="556"/>
        <v>0</v>
      </c>
      <c r="KK114" s="46">
        <f t="shared" si="556"/>
        <v>0</v>
      </c>
      <c r="KL114" s="46">
        <f t="shared" si="556"/>
        <v>0</v>
      </c>
      <c r="KM114" s="46">
        <f t="shared" si="556"/>
        <v>0</v>
      </c>
      <c r="KN114" s="46">
        <f t="shared" si="556"/>
        <v>0</v>
      </c>
      <c r="KO114" s="46">
        <f t="shared" si="556"/>
        <v>0</v>
      </c>
      <c r="KP114" s="46">
        <f t="shared" si="556"/>
        <v>0</v>
      </c>
      <c r="KQ114" s="46">
        <f t="shared" si="556"/>
        <v>0</v>
      </c>
      <c r="KR114" s="46">
        <f t="shared" si="556"/>
        <v>0</v>
      </c>
      <c r="KS114" s="46">
        <f t="shared" si="556"/>
        <v>0</v>
      </c>
      <c r="KT114" s="46">
        <f t="shared" si="556"/>
        <v>0</v>
      </c>
      <c r="KU114" s="46">
        <f t="shared" si="556"/>
        <v>0</v>
      </c>
      <c r="KV114" s="46">
        <f t="shared" ref="KV114:MY114" si="557">IFERROR(-((KV69*KV85)+((KV22-KV69)*KV100)),0)</f>
        <v>0</v>
      </c>
      <c r="KW114" s="46">
        <f t="shared" si="557"/>
        <v>0</v>
      </c>
      <c r="KX114" s="46">
        <f t="shared" si="557"/>
        <v>0</v>
      </c>
      <c r="KY114" s="46">
        <f t="shared" si="557"/>
        <v>0</v>
      </c>
      <c r="KZ114" s="46">
        <f t="shared" si="557"/>
        <v>0</v>
      </c>
      <c r="LA114" s="46">
        <f t="shared" si="557"/>
        <v>0</v>
      </c>
      <c r="LB114" s="46">
        <f t="shared" si="557"/>
        <v>0</v>
      </c>
      <c r="LC114" s="46">
        <f t="shared" si="557"/>
        <v>0</v>
      </c>
      <c r="LD114" s="46">
        <f t="shared" si="557"/>
        <v>0</v>
      </c>
      <c r="LE114" s="46">
        <f t="shared" si="557"/>
        <v>0</v>
      </c>
      <c r="LF114" s="46">
        <f t="shared" si="557"/>
        <v>0</v>
      </c>
      <c r="LG114" s="46">
        <f t="shared" si="557"/>
        <v>0</v>
      </c>
      <c r="LH114" s="46">
        <f t="shared" si="557"/>
        <v>0</v>
      </c>
      <c r="LI114" s="46">
        <f t="shared" si="557"/>
        <v>0</v>
      </c>
      <c r="LJ114" s="46">
        <f t="shared" si="557"/>
        <v>0</v>
      </c>
      <c r="LK114" s="46">
        <f t="shared" si="557"/>
        <v>0</v>
      </c>
      <c r="LL114" s="46">
        <f t="shared" si="557"/>
        <v>0</v>
      </c>
      <c r="LM114" s="46">
        <f t="shared" si="557"/>
        <v>0</v>
      </c>
      <c r="LN114" s="46">
        <f t="shared" si="557"/>
        <v>0</v>
      </c>
      <c r="LO114" s="46">
        <f t="shared" si="557"/>
        <v>0</v>
      </c>
      <c r="LP114" s="46">
        <f t="shared" si="557"/>
        <v>0</v>
      </c>
      <c r="LQ114" s="46">
        <f t="shared" si="557"/>
        <v>0</v>
      </c>
      <c r="LR114" s="46">
        <f t="shared" si="557"/>
        <v>0</v>
      </c>
      <c r="LS114" s="46">
        <f t="shared" si="557"/>
        <v>0</v>
      </c>
      <c r="LT114" s="46">
        <f t="shared" si="557"/>
        <v>0</v>
      </c>
      <c r="LU114" s="46">
        <f t="shared" si="557"/>
        <v>0</v>
      </c>
      <c r="LV114" s="46">
        <f t="shared" si="557"/>
        <v>0</v>
      </c>
      <c r="LW114" s="46">
        <f t="shared" si="557"/>
        <v>0</v>
      </c>
      <c r="LX114" s="46">
        <f t="shared" si="557"/>
        <v>0</v>
      </c>
      <c r="LY114" s="46">
        <f t="shared" si="557"/>
        <v>0</v>
      </c>
      <c r="LZ114" s="46">
        <f t="shared" si="557"/>
        <v>0</v>
      </c>
      <c r="MA114" s="46">
        <f t="shared" si="557"/>
        <v>0</v>
      </c>
      <c r="MB114" s="46">
        <f t="shared" si="557"/>
        <v>0</v>
      </c>
      <c r="MC114" s="46">
        <f t="shared" si="557"/>
        <v>0</v>
      </c>
      <c r="MD114" s="46">
        <f t="shared" si="557"/>
        <v>0</v>
      </c>
      <c r="ME114" s="46">
        <f t="shared" si="557"/>
        <v>0</v>
      </c>
      <c r="MF114" s="46">
        <f t="shared" si="557"/>
        <v>0</v>
      </c>
      <c r="MG114" s="46">
        <f t="shared" si="557"/>
        <v>0</v>
      </c>
      <c r="MH114" s="46">
        <f t="shared" si="557"/>
        <v>0</v>
      </c>
      <c r="MI114" s="46">
        <f t="shared" si="557"/>
        <v>0</v>
      </c>
      <c r="MJ114" s="46">
        <f t="shared" si="557"/>
        <v>0</v>
      </c>
      <c r="MK114" s="46">
        <f t="shared" si="557"/>
        <v>0</v>
      </c>
      <c r="ML114" s="46">
        <f t="shared" si="557"/>
        <v>0</v>
      </c>
      <c r="MM114" s="46">
        <f t="shared" si="557"/>
        <v>0</v>
      </c>
      <c r="MN114" s="46">
        <f t="shared" si="557"/>
        <v>0</v>
      </c>
      <c r="MO114" s="46">
        <f t="shared" si="557"/>
        <v>0</v>
      </c>
      <c r="MP114" s="46">
        <f t="shared" si="557"/>
        <v>0</v>
      </c>
      <c r="MQ114" s="46">
        <f t="shared" si="557"/>
        <v>0</v>
      </c>
      <c r="MR114" s="46">
        <f t="shared" si="557"/>
        <v>0</v>
      </c>
      <c r="MS114" s="46">
        <f t="shared" si="557"/>
        <v>0</v>
      </c>
      <c r="MT114" s="46">
        <f t="shared" si="557"/>
        <v>0</v>
      </c>
      <c r="MU114" s="46">
        <f t="shared" si="557"/>
        <v>0</v>
      </c>
      <c r="MV114" s="46">
        <f t="shared" si="557"/>
        <v>0</v>
      </c>
      <c r="MW114" s="46">
        <f t="shared" si="557"/>
        <v>0</v>
      </c>
      <c r="MX114" s="46">
        <f t="shared" si="557"/>
        <v>0</v>
      </c>
      <c r="MY114" s="46">
        <f t="shared" si="557"/>
        <v>0</v>
      </c>
    </row>
    <row r="115" spans="1:363" x14ac:dyDescent="0.25">
      <c r="A115" s="175"/>
      <c r="B115" s="78" t="s">
        <v>217</v>
      </c>
      <c r="C115" s="4" t="s">
        <v>211</v>
      </c>
      <c r="D115" s="46">
        <f t="shared" ref="D115:AY115" si="558">IFERROR(-((D70*D86)+((D23-D70)*D101)),0)</f>
        <v>0</v>
      </c>
      <c r="E115" s="46">
        <f t="shared" si="558"/>
        <v>0</v>
      </c>
      <c r="F115" s="46">
        <f t="shared" si="558"/>
        <v>0</v>
      </c>
      <c r="G115" s="46">
        <f t="shared" si="558"/>
        <v>0</v>
      </c>
      <c r="H115" s="46">
        <f t="shared" si="558"/>
        <v>0</v>
      </c>
      <c r="I115" s="46">
        <f t="shared" si="558"/>
        <v>0</v>
      </c>
      <c r="J115" s="46">
        <f t="shared" si="558"/>
        <v>0</v>
      </c>
      <c r="K115" s="46">
        <f t="shared" si="558"/>
        <v>0</v>
      </c>
      <c r="L115" s="46">
        <f t="shared" si="558"/>
        <v>0</v>
      </c>
      <c r="M115" s="46">
        <f t="shared" si="558"/>
        <v>0</v>
      </c>
      <c r="N115" s="46">
        <f t="shared" si="558"/>
        <v>0</v>
      </c>
      <c r="O115" s="46">
        <f t="shared" si="558"/>
        <v>0</v>
      </c>
      <c r="P115" s="46">
        <f t="shared" si="558"/>
        <v>0</v>
      </c>
      <c r="Q115" s="46">
        <f t="shared" si="558"/>
        <v>0</v>
      </c>
      <c r="R115" s="46">
        <f t="shared" si="558"/>
        <v>0</v>
      </c>
      <c r="S115" s="46">
        <f t="shared" si="558"/>
        <v>0</v>
      </c>
      <c r="T115" s="46">
        <f t="shared" si="558"/>
        <v>0</v>
      </c>
      <c r="U115" s="46">
        <f t="shared" si="558"/>
        <v>0</v>
      </c>
      <c r="V115" s="46">
        <f t="shared" si="558"/>
        <v>0</v>
      </c>
      <c r="W115" s="46">
        <f t="shared" si="558"/>
        <v>0</v>
      </c>
      <c r="X115" s="46">
        <f t="shared" si="558"/>
        <v>0</v>
      </c>
      <c r="Y115" s="46">
        <f t="shared" si="558"/>
        <v>0</v>
      </c>
      <c r="Z115" s="46">
        <f t="shared" si="558"/>
        <v>0</v>
      </c>
      <c r="AA115" s="46">
        <f t="shared" si="558"/>
        <v>0</v>
      </c>
      <c r="AB115" s="46">
        <f t="shared" si="558"/>
        <v>0</v>
      </c>
      <c r="AC115" s="46">
        <f t="shared" si="558"/>
        <v>0</v>
      </c>
      <c r="AD115" s="46">
        <f t="shared" si="558"/>
        <v>0</v>
      </c>
      <c r="AE115" s="46">
        <f t="shared" si="558"/>
        <v>0</v>
      </c>
      <c r="AF115" s="46">
        <f t="shared" si="558"/>
        <v>0</v>
      </c>
      <c r="AG115" s="46">
        <f t="shared" si="558"/>
        <v>0</v>
      </c>
      <c r="AH115" s="46">
        <f t="shared" si="558"/>
        <v>0</v>
      </c>
      <c r="AI115" s="46">
        <f t="shared" si="558"/>
        <v>0</v>
      </c>
      <c r="AJ115" s="46">
        <f t="shared" si="558"/>
        <v>0</v>
      </c>
      <c r="AK115" s="46">
        <f t="shared" si="558"/>
        <v>0</v>
      </c>
      <c r="AL115" s="46">
        <f t="shared" si="558"/>
        <v>0</v>
      </c>
      <c r="AM115" s="46">
        <f t="shared" si="558"/>
        <v>0</v>
      </c>
      <c r="AN115" s="46">
        <f t="shared" si="558"/>
        <v>0</v>
      </c>
      <c r="AO115" s="46">
        <f t="shared" si="558"/>
        <v>0</v>
      </c>
      <c r="AP115" s="46">
        <f t="shared" si="558"/>
        <v>0</v>
      </c>
      <c r="AQ115" s="46">
        <f t="shared" si="558"/>
        <v>0</v>
      </c>
      <c r="AR115" s="46">
        <f t="shared" si="558"/>
        <v>0</v>
      </c>
      <c r="AS115" s="46">
        <f t="shared" si="558"/>
        <v>0</v>
      </c>
      <c r="AT115" s="46">
        <f t="shared" si="558"/>
        <v>0</v>
      </c>
      <c r="AU115" s="46">
        <f t="shared" si="558"/>
        <v>0</v>
      </c>
      <c r="AV115" s="46">
        <f t="shared" si="558"/>
        <v>0</v>
      </c>
      <c r="AW115" s="46">
        <f t="shared" si="558"/>
        <v>0</v>
      </c>
      <c r="AX115" s="46">
        <f t="shared" si="558"/>
        <v>0</v>
      </c>
      <c r="AY115" s="46">
        <f t="shared" si="558"/>
        <v>0</v>
      </c>
      <c r="AZ115" s="46">
        <f t="shared" ref="AZ115:DK115" si="559">IFERROR(-((AZ70*AZ86)+((AZ23-AZ70)*AZ101)),0)</f>
        <v>0</v>
      </c>
      <c r="BA115" s="46">
        <f t="shared" si="559"/>
        <v>0</v>
      </c>
      <c r="BB115" s="46">
        <f t="shared" si="559"/>
        <v>0</v>
      </c>
      <c r="BC115" s="46">
        <f t="shared" si="559"/>
        <v>0</v>
      </c>
      <c r="BD115" s="46">
        <f t="shared" si="559"/>
        <v>0</v>
      </c>
      <c r="BE115" s="46">
        <f t="shared" si="559"/>
        <v>0</v>
      </c>
      <c r="BF115" s="46">
        <f t="shared" si="559"/>
        <v>0</v>
      </c>
      <c r="BG115" s="46">
        <f t="shared" si="559"/>
        <v>0</v>
      </c>
      <c r="BH115" s="46">
        <f t="shared" si="559"/>
        <v>0</v>
      </c>
      <c r="BI115" s="46">
        <f t="shared" si="559"/>
        <v>0</v>
      </c>
      <c r="BJ115" s="46">
        <f t="shared" si="559"/>
        <v>0</v>
      </c>
      <c r="BK115" s="46">
        <f t="shared" si="559"/>
        <v>0</v>
      </c>
      <c r="BL115" s="46">
        <f t="shared" si="559"/>
        <v>0</v>
      </c>
      <c r="BM115" s="46">
        <f t="shared" si="559"/>
        <v>0</v>
      </c>
      <c r="BN115" s="46">
        <f t="shared" si="559"/>
        <v>0</v>
      </c>
      <c r="BO115" s="46">
        <f t="shared" si="559"/>
        <v>0</v>
      </c>
      <c r="BP115" s="46">
        <f t="shared" si="559"/>
        <v>0</v>
      </c>
      <c r="BQ115" s="46">
        <f t="shared" si="559"/>
        <v>0</v>
      </c>
      <c r="BR115" s="46">
        <f t="shared" si="559"/>
        <v>0</v>
      </c>
      <c r="BS115" s="46">
        <f t="shared" si="559"/>
        <v>0</v>
      </c>
      <c r="BT115" s="46">
        <f t="shared" si="559"/>
        <v>0</v>
      </c>
      <c r="BU115" s="46">
        <f t="shared" si="559"/>
        <v>0</v>
      </c>
      <c r="BV115" s="46">
        <f t="shared" si="559"/>
        <v>0</v>
      </c>
      <c r="BW115" s="46">
        <f t="shared" si="559"/>
        <v>0</v>
      </c>
      <c r="BX115" s="46">
        <f t="shared" si="559"/>
        <v>0</v>
      </c>
      <c r="BY115" s="46">
        <f t="shared" si="559"/>
        <v>0</v>
      </c>
      <c r="BZ115" s="46">
        <f t="shared" si="559"/>
        <v>0</v>
      </c>
      <c r="CA115" s="46">
        <f t="shared" si="559"/>
        <v>0</v>
      </c>
      <c r="CB115" s="46">
        <f t="shared" si="559"/>
        <v>0</v>
      </c>
      <c r="CC115" s="46">
        <f t="shared" si="559"/>
        <v>0</v>
      </c>
      <c r="CD115" s="46">
        <f t="shared" si="559"/>
        <v>0</v>
      </c>
      <c r="CE115" s="46">
        <f t="shared" si="559"/>
        <v>0</v>
      </c>
      <c r="CF115" s="46">
        <f t="shared" si="559"/>
        <v>0</v>
      </c>
      <c r="CG115" s="46">
        <f t="shared" si="559"/>
        <v>0</v>
      </c>
      <c r="CH115" s="46">
        <f t="shared" si="559"/>
        <v>0</v>
      </c>
      <c r="CI115" s="46">
        <f t="shared" si="559"/>
        <v>0</v>
      </c>
      <c r="CJ115" s="46">
        <f t="shared" si="559"/>
        <v>0</v>
      </c>
      <c r="CK115" s="46">
        <f t="shared" si="559"/>
        <v>0</v>
      </c>
      <c r="CL115" s="46">
        <f t="shared" si="559"/>
        <v>0</v>
      </c>
      <c r="CM115" s="46">
        <f t="shared" si="559"/>
        <v>0</v>
      </c>
      <c r="CN115" s="46">
        <f t="shared" si="559"/>
        <v>0</v>
      </c>
      <c r="CO115" s="46">
        <f t="shared" si="559"/>
        <v>0</v>
      </c>
      <c r="CP115" s="46">
        <f t="shared" si="559"/>
        <v>0</v>
      </c>
      <c r="CQ115" s="46">
        <f t="shared" si="559"/>
        <v>0</v>
      </c>
      <c r="CR115" s="46">
        <f t="shared" si="559"/>
        <v>0</v>
      </c>
      <c r="CS115" s="46">
        <f t="shared" si="559"/>
        <v>0</v>
      </c>
      <c r="CT115" s="46">
        <f t="shared" si="559"/>
        <v>0</v>
      </c>
      <c r="CU115" s="46">
        <f t="shared" si="559"/>
        <v>0</v>
      </c>
      <c r="CV115" s="46">
        <f t="shared" si="559"/>
        <v>0</v>
      </c>
      <c r="CW115" s="46">
        <f t="shared" si="559"/>
        <v>0</v>
      </c>
      <c r="CX115" s="46">
        <f t="shared" si="559"/>
        <v>0</v>
      </c>
      <c r="CY115" s="46">
        <f t="shared" si="559"/>
        <v>0</v>
      </c>
      <c r="CZ115" s="46">
        <f t="shared" si="559"/>
        <v>0</v>
      </c>
      <c r="DA115" s="46">
        <f t="shared" si="559"/>
        <v>0</v>
      </c>
      <c r="DB115" s="46">
        <f t="shared" si="559"/>
        <v>0</v>
      </c>
      <c r="DC115" s="46">
        <f t="shared" si="559"/>
        <v>0</v>
      </c>
      <c r="DD115" s="46">
        <f t="shared" si="559"/>
        <v>0</v>
      </c>
      <c r="DE115" s="46">
        <f t="shared" si="559"/>
        <v>0</v>
      </c>
      <c r="DF115" s="46">
        <f t="shared" si="559"/>
        <v>0</v>
      </c>
      <c r="DG115" s="46">
        <f t="shared" si="559"/>
        <v>0</v>
      </c>
      <c r="DH115" s="46">
        <f t="shared" si="559"/>
        <v>0</v>
      </c>
      <c r="DI115" s="46">
        <f t="shared" si="559"/>
        <v>0</v>
      </c>
      <c r="DJ115" s="46">
        <f t="shared" si="559"/>
        <v>0</v>
      </c>
      <c r="DK115" s="46">
        <f t="shared" si="559"/>
        <v>0</v>
      </c>
      <c r="DL115" s="46">
        <f t="shared" ref="DL115:FW115" si="560">IFERROR(-((DL70*DL86)+((DL23-DL70)*DL101)),0)</f>
        <v>0</v>
      </c>
      <c r="DM115" s="46">
        <f t="shared" si="560"/>
        <v>0</v>
      </c>
      <c r="DN115" s="46">
        <f t="shared" si="560"/>
        <v>0</v>
      </c>
      <c r="DO115" s="46">
        <f t="shared" si="560"/>
        <v>0</v>
      </c>
      <c r="DP115" s="46">
        <f t="shared" si="560"/>
        <v>0</v>
      </c>
      <c r="DQ115" s="46">
        <f t="shared" si="560"/>
        <v>0</v>
      </c>
      <c r="DR115" s="46">
        <f t="shared" si="560"/>
        <v>0</v>
      </c>
      <c r="DS115" s="46">
        <f t="shared" si="560"/>
        <v>0</v>
      </c>
      <c r="DT115" s="46">
        <f t="shared" si="560"/>
        <v>0</v>
      </c>
      <c r="DU115" s="46">
        <f t="shared" si="560"/>
        <v>0</v>
      </c>
      <c r="DV115" s="46">
        <f t="shared" si="560"/>
        <v>0</v>
      </c>
      <c r="DW115" s="46">
        <f t="shared" si="560"/>
        <v>0</v>
      </c>
      <c r="DX115" s="46">
        <f t="shared" si="560"/>
        <v>0</v>
      </c>
      <c r="DY115" s="46">
        <f t="shared" si="560"/>
        <v>0</v>
      </c>
      <c r="DZ115" s="46">
        <f t="shared" si="560"/>
        <v>0</v>
      </c>
      <c r="EA115" s="46">
        <f t="shared" si="560"/>
        <v>0</v>
      </c>
      <c r="EB115" s="46">
        <f t="shared" si="560"/>
        <v>0</v>
      </c>
      <c r="EC115" s="46">
        <f t="shared" si="560"/>
        <v>0</v>
      </c>
      <c r="ED115" s="46">
        <f t="shared" si="560"/>
        <v>0</v>
      </c>
      <c r="EE115" s="46">
        <f t="shared" si="560"/>
        <v>0</v>
      </c>
      <c r="EF115" s="46">
        <f t="shared" si="560"/>
        <v>0</v>
      </c>
      <c r="EG115" s="46">
        <f t="shared" si="560"/>
        <v>0</v>
      </c>
      <c r="EH115" s="46">
        <f t="shared" si="560"/>
        <v>0</v>
      </c>
      <c r="EI115" s="46">
        <f t="shared" si="560"/>
        <v>0</v>
      </c>
      <c r="EJ115" s="46">
        <f t="shared" si="560"/>
        <v>0</v>
      </c>
      <c r="EK115" s="46">
        <f t="shared" si="560"/>
        <v>0</v>
      </c>
      <c r="EL115" s="46">
        <f t="shared" si="560"/>
        <v>0</v>
      </c>
      <c r="EM115" s="46">
        <f t="shared" si="560"/>
        <v>0</v>
      </c>
      <c r="EN115" s="46">
        <f t="shared" si="560"/>
        <v>0</v>
      </c>
      <c r="EO115" s="46">
        <f t="shared" si="560"/>
        <v>0</v>
      </c>
      <c r="EP115" s="46">
        <f t="shared" si="560"/>
        <v>0</v>
      </c>
      <c r="EQ115" s="46">
        <f t="shared" si="560"/>
        <v>0</v>
      </c>
      <c r="ER115" s="46">
        <f t="shared" si="560"/>
        <v>0</v>
      </c>
      <c r="ES115" s="46">
        <f t="shared" si="560"/>
        <v>0</v>
      </c>
      <c r="ET115" s="46">
        <f t="shared" si="560"/>
        <v>0</v>
      </c>
      <c r="EU115" s="46">
        <f t="shared" si="560"/>
        <v>0</v>
      </c>
      <c r="EV115" s="46">
        <f t="shared" si="560"/>
        <v>0</v>
      </c>
      <c r="EW115" s="46">
        <f t="shared" si="560"/>
        <v>0</v>
      </c>
      <c r="EX115" s="46">
        <f t="shared" si="560"/>
        <v>0</v>
      </c>
      <c r="EY115" s="46">
        <f t="shared" si="560"/>
        <v>0</v>
      </c>
      <c r="EZ115" s="46">
        <f t="shared" si="560"/>
        <v>0</v>
      </c>
      <c r="FA115" s="46">
        <f t="shared" si="560"/>
        <v>0</v>
      </c>
      <c r="FB115" s="46">
        <f t="shared" si="560"/>
        <v>0</v>
      </c>
      <c r="FC115" s="46">
        <f t="shared" si="560"/>
        <v>0</v>
      </c>
      <c r="FD115" s="46">
        <f t="shared" si="560"/>
        <v>0</v>
      </c>
      <c r="FE115" s="46">
        <f t="shared" si="560"/>
        <v>0</v>
      </c>
      <c r="FF115" s="46">
        <f t="shared" si="560"/>
        <v>0</v>
      </c>
      <c r="FG115" s="46">
        <f t="shared" si="560"/>
        <v>0</v>
      </c>
      <c r="FH115" s="46">
        <f t="shared" si="560"/>
        <v>0</v>
      </c>
      <c r="FI115" s="46">
        <f t="shared" si="560"/>
        <v>0</v>
      </c>
      <c r="FJ115" s="46">
        <f t="shared" si="560"/>
        <v>0</v>
      </c>
      <c r="FK115" s="46">
        <f t="shared" si="560"/>
        <v>0</v>
      </c>
      <c r="FL115" s="46">
        <f t="shared" si="560"/>
        <v>0</v>
      </c>
      <c r="FM115" s="46">
        <f t="shared" si="560"/>
        <v>0</v>
      </c>
      <c r="FN115" s="46">
        <f t="shared" si="560"/>
        <v>0</v>
      </c>
      <c r="FO115" s="46">
        <f t="shared" si="560"/>
        <v>0</v>
      </c>
      <c r="FP115" s="46">
        <f t="shared" si="560"/>
        <v>0</v>
      </c>
      <c r="FQ115" s="46">
        <f t="shared" si="560"/>
        <v>0</v>
      </c>
      <c r="FR115" s="46">
        <f t="shared" si="560"/>
        <v>0</v>
      </c>
      <c r="FS115" s="46">
        <f t="shared" si="560"/>
        <v>0</v>
      </c>
      <c r="FT115" s="46">
        <f t="shared" si="560"/>
        <v>0</v>
      </c>
      <c r="FU115" s="46">
        <f t="shared" si="560"/>
        <v>0</v>
      </c>
      <c r="FV115" s="46">
        <f t="shared" si="560"/>
        <v>0</v>
      </c>
      <c r="FW115" s="46">
        <f t="shared" si="560"/>
        <v>0</v>
      </c>
      <c r="FX115" s="46">
        <f t="shared" ref="FX115:II115" si="561">IFERROR(-((FX70*FX86)+((FX23-FX70)*FX101)),0)</f>
        <v>0</v>
      </c>
      <c r="FY115" s="46">
        <f t="shared" si="561"/>
        <v>0</v>
      </c>
      <c r="FZ115" s="46">
        <f t="shared" si="561"/>
        <v>0</v>
      </c>
      <c r="GA115" s="46">
        <f t="shared" si="561"/>
        <v>0</v>
      </c>
      <c r="GB115" s="46">
        <f t="shared" si="561"/>
        <v>0</v>
      </c>
      <c r="GC115" s="46">
        <f t="shared" si="561"/>
        <v>0</v>
      </c>
      <c r="GD115" s="46">
        <f t="shared" si="561"/>
        <v>0</v>
      </c>
      <c r="GE115" s="46">
        <f t="shared" si="561"/>
        <v>0</v>
      </c>
      <c r="GF115" s="46">
        <f t="shared" si="561"/>
        <v>0</v>
      </c>
      <c r="GG115" s="46">
        <f t="shared" si="561"/>
        <v>0</v>
      </c>
      <c r="GH115" s="46">
        <f t="shared" si="561"/>
        <v>0</v>
      </c>
      <c r="GI115" s="46">
        <f t="shared" si="561"/>
        <v>0</v>
      </c>
      <c r="GJ115" s="46">
        <f t="shared" si="561"/>
        <v>0</v>
      </c>
      <c r="GK115" s="46">
        <f t="shared" si="561"/>
        <v>0</v>
      </c>
      <c r="GL115" s="46">
        <f t="shared" si="561"/>
        <v>0</v>
      </c>
      <c r="GM115" s="46">
        <f t="shared" si="561"/>
        <v>0</v>
      </c>
      <c r="GN115" s="46">
        <f t="shared" si="561"/>
        <v>0</v>
      </c>
      <c r="GO115" s="46">
        <f t="shared" si="561"/>
        <v>0</v>
      </c>
      <c r="GP115" s="46">
        <f t="shared" si="561"/>
        <v>0</v>
      </c>
      <c r="GQ115" s="46">
        <f t="shared" si="561"/>
        <v>0</v>
      </c>
      <c r="GR115" s="46">
        <f t="shared" si="561"/>
        <v>0</v>
      </c>
      <c r="GS115" s="46">
        <f t="shared" si="561"/>
        <v>0</v>
      </c>
      <c r="GT115" s="46">
        <f t="shared" si="561"/>
        <v>0</v>
      </c>
      <c r="GU115" s="46">
        <f t="shared" si="561"/>
        <v>0</v>
      </c>
      <c r="GV115" s="46">
        <f t="shared" si="561"/>
        <v>0</v>
      </c>
      <c r="GW115" s="46">
        <f t="shared" si="561"/>
        <v>0</v>
      </c>
      <c r="GX115" s="46">
        <f t="shared" si="561"/>
        <v>0</v>
      </c>
      <c r="GY115" s="46">
        <f t="shared" si="561"/>
        <v>0</v>
      </c>
      <c r="GZ115" s="46">
        <f t="shared" si="561"/>
        <v>0</v>
      </c>
      <c r="HA115" s="46">
        <f t="shared" si="561"/>
        <v>0</v>
      </c>
      <c r="HB115" s="46">
        <f t="shared" si="561"/>
        <v>0</v>
      </c>
      <c r="HC115" s="46">
        <f t="shared" si="561"/>
        <v>0</v>
      </c>
      <c r="HD115" s="46">
        <f t="shared" si="561"/>
        <v>0</v>
      </c>
      <c r="HE115" s="46">
        <f t="shared" si="561"/>
        <v>0</v>
      </c>
      <c r="HF115" s="46">
        <f t="shared" si="561"/>
        <v>0</v>
      </c>
      <c r="HG115" s="46">
        <f t="shared" si="561"/>
        <v>0</v>
      </c>
      <c r="HH115" s="46">
        <f t="shared" si="561"/>
        <v>0</v>
      </c>
      <c r="HI115" s="46">
        <f t="shared" si="561"/>
        <v>0</v>
      </c>
      <c r="HJ115" s="46">
        <f t="shared" si="561"/>
        <v>0</v>
      </c>
      <c r="HK115" s="46">
        <f t="shared" si="561"/>
        <v>0</v>
      </c>
      <c r="HL115" s="46">
        <f t="shared" si="561"/>
        <v>0</v>
      </c>
      <c r="HM115" s="46">
        <f t="shared" si="561"/>
        <v>0</v>
      </c>
      <c r="HN115" s="46">
        <f t="shared" si="561"/>
        <v>0</v>
      </c>
      <c r="HO115" s="46">
        <f t="shared" si="561"/>
        <v>0</v>
      </c>
      <c r="HP115" s="46">
        <f t="shared" si="561"/>
        <v>0</v>
      </c>
      <c r="HQ115" s="46">
        <f t="shared" si="561"/>
        <v>0</v>
      </c>
      <c r="HR115" s="46">
        <f t="shared" si="561"/>
        <v>0</v>
      </c>
      <c r="HS115" s="46">
        <f t="shared" si="561"/>
        <v>0</v>
      </c>
      <c r="HT115" s="46">
        <f t="shared" si="561"/>
        <v>0</v>
      </c>
      <c r="HU115" s="46">
        <f t="shared" si="561"/>
        <v>0</v>
      </c>
      <c r="HV115" s="46">
        <f t="shared" si="561"/>
        <v>0</v>
      </c>
      <c r="HW115" s="46">
        <f t="shared" si="561"/>
        <v>0</v>
      </c>
      <c r="HX115" s="46">
        <f t="shared" si="561"/>
        <v>0</v>
      </c>
      <c r="HY115" s="46">
        <f t="shared" si="561"/>
        <v>0</v>
      </c>
      <c r="HZ115" s="46">
        <f t="shared" si="561"/>
        <v>0</v>
      </c>
      <c r="IA115" s="46">
        <f t="shared" si="561"/>
        <v>0</v>
      </c>
      <c r="IB115" s="46">
        <f t="shared" si="561"/>
        <v>0</v>
      </c>
      <c r="IC115" s="46">
        <f t="shared" si="561"/>
        <v>0</v>
      </c>
      <c r="ID115" s="46">
        <f t="shared" si="561"/>
        <v>0</v>
      </c>
      <c r="IE115" s="46">
        <f t="shared" si="561"/>
        <v>0</v>
      </c>
      <c r="IF115" s="46">
        <f t="shared" si="561"/>
        <v>0</v>
      </c>
      <c r="IG115" s="46">
        <f t="shared" si="561"/>
        <v>0</v>
      </c>
      <c r="IH115" s="46">
        <f t="shared" si="561"/>
        <v>0</v>
      </c>
      <c r="II115" s="46">
        <f t="shared" si="561"/>
        <v>0</v>
      </c>
      <c r="IJ115" s="46">
        <f t="shared" ref="IJ115:KU115" si="562">IFERROR(-((IJ70*IJ86)+((IJ23-IJ70)*IJ101)),0)</f>
        <v>0</v>
      </c>
      <c r="IK115" s="46">
        <f t="shared" si="562"/>
        <v>0</v>
      </c>
      <c r="IL115" s="46">
        <f t="shared" si="562"/>
        <v>0</v>
      </c>
      <c r="IM115" s="46">
        <f t="shared" si="562"/>
        <v>0</v>
      </c>
      <c r="IN115" s="46">
        <f t="shared" si="562"/>
        <v>0</v>
      </c>
      <c r="IO115" s="46">
        <f t="shared" si="562"/>
        <v>0</v>
      </c>
      <c r="IP115" s="46">
        <f t="shared" si="562"/>
        <v>0</v>
      </c>
      <c r="IQ115" s="46">
        <f t="shared" si="562"/>
        <v>0</v>
      </c>
      <c r="IR115" s="46">
        <f t="shared" si="562"/>
        <v>0</v>
      </c>
      <c r="IS115" s="46">
        <f t="shared" si="562"/>
        <v>0</v>
      </c>
      <c r="IT115" s="46">
        <f t="shared" si="562"/>
        <v>0</v>
      </c>
      <c r="IU115" s="46">
        <f t="shared" si="562"/>
        <v>0</v>
      </c>
      <c r="IV115" s="46">
        <f t="shared" si="562"/>
        <v>0</v>
      </c>
      <c r="IW115" s="46">
        <f t="shared" si="562"/>
        <v>0</v>
      </c>
      <c r="IX115" s="46">
        <f t="shared" si="562"/>
        <v>0</v>
      </c>
      <c r="IY115" s="46">
        <f t="shared" si="562"/>
        <v>0</v>
      </c>
      <c r="IZ115" s="46">
        <f t="shared" si="562"/>
        <v>0</v>
      </c>
      <c r="JA115" s="46">
        <f t="shared" si="562"/>
        <v>0</v>
      </c>
      <c r="JB115" s="46">
        <f t="shared" si="562"/>
        <v>0</v>
      </c>
      <c r="JC115" s="46">
        <f t="shared" si="562"/>
        <v>0</v>
      </c>
      <c r="JD115" s="46">
        <f t="shared" si="562"/>
        <v>0</v>
      </c>
      <c r="JE115" s="46">
        <f t="shared" si="562"/>
        <v>0</v>
      </c>
      <c r="JF115" s="46">
        <f t="shared" si="562"/>
        <v>0</v>
      </c>
      <c r="JG115" s="46">
        <f t="shared" si="562"/>
        <v>0</v>
      </c>
      <c r="JH115" s="46">
        <f t="shared" si="562"/>
        <v>0</v>
      </c>
      <c r="JI115" s="46">
        <f t="shared" si="562"/>
        <v>0</v>
      </c>
      <c r="JJ115" s="46">
        <f t="shared" si="562"/>
        <v>0</v>
      </c>
      <c r="JK115" s="46">
        <f t="shared" si="562"/>
        <v>0</v>
      </c>
      <c r="JL115" s="46">
        <f t="shared" si="562"/>
        <v>0</v>
      </c>
      <c r="JM115" s="46">
        <f t="shared" si="562"/>
        <v>0</v>
      </c>
      <c r="JN115" s="46">
        <f t="shared" si="562"/>
        <v>0</v>
      </c>
      <c r="JO115" s="46">
        <f t="shared" si="562"/>
        <v>0</v>
      </c>
      <c r="JP115" s="46">
        <f t="shared" si="562"/>
        <v>0</v>
      </c>
      <c r="JQ115" s="46">
        <f t="shared" si="562"/>
        <v>0</v>
      </c>
      <c r="JR115" s="46">
        <f t="shared" si="562"/>
        <v>0</v>
      </c>
      <c r="JS115" s="46">
        <f t="shared" si="562"/>
        <v>0</v>
      </c>
      <c r="JT115" s="46">
        <f t="shared" si="562"/>
        <v>0</v>
      </c>
      <c r="JU115" s="46">
        <f t="shared" si="562"/>
        <v>0</v>
      </c>
      <c r="JV115" s="46">
        <f t="shared" si="562"/>
        <v>0</v>
      </c>
      <c r="JW115" s="46">
        <f t="shared" si="562"/>
        <v>0</v>
      </c>
      <c r="JX115" s="46">
        <f t="shared" si="562"/>
        <v>0</v>
      </c>
      <c r="JY115" s="46">
        <f t="shared" si="562"/>
        <v>0</v>
      </c>
      <c r="JZ115" s="46">
        <f t="shared" si="562"/>
        <v>0</v>
      </c>
      <c r="KA115" s="46">
        <f t="shared" si="562"/>
        <v>0</v>
      </c>
      <c r="KB115" s="46">
        <f t="shared" si="562"/>
        <v>0</v>
      </c>
      <c r="KC115" s="46">
        <f t="shared" si="562"/>
        <v>0</v>
      </c>
      <c r="KD115" s="46">
        <f t="shared" si="562"/>
        <v>0</v>
      </c>
      <c r="KE115" s="46">
        <f t="shared" si="562"/>
        <v>0</v>
      </c>
      <c r="KF115" s="46">
        <f t="shared" si="562"/>
        <v>0</v>
      </c>
      <c r="KG115" s="46">
        <f t="shared" si="562"/>
        <v>0</v>
      </c>
      <c r="KH115" s="46">
        <f t="shared" si="562"/>
        <v>0</v>
      </c>
      <c r="KI115" s="46">
        <f t="shared" si="562"/>
        <v>0</v>
      </c>
      <c r="KJ115" s="46">
        <f t="shared" si="562"/>
        <v>0</v>
      </c>
      <c r="KK115" s="46">
        <f t="shared" si="562"/>
        <v>0</v>
      </c>
      <c r="KL115" s="46">
        <f t="shared" si="562"/>
        <v>0</v>
      </c>
      <c r="KM115" s="46">
        <f t="shared" si="562"/>
        <v>0</v>
      </c>
      <c r="KN115" s="46">
        <f t="shared" si="562"/>
        <v>0</v>
      </c>
      <c r="KO115" s="46">
        <f t="shared" si="562"/>
        <v>0</v>
      </c>
      <c r="KP115" s="46">
        <f t="shared" si="562"/>
        <v>0</v>
      </c>
      <c r="KQ115" s="46">
        <f t="shared" si="562"/>
        <v>0</v>
      </c>
      <c r="KR115" s="46">
        <f t="shared" si="562"/>
        <v>0</v>
      </c>
      <c r="KS115" s="46">
        <f t="shared" si="562"/>
        <v>0</v>
      </c>
      <c r="KT115" s="46">
        <f t="shared" si="562"/>
        <v>0</v>
      </c>
      <c r="KU115" s="46">
        <f t="shared" si="562"/>
        <v>0</v>
      </c>
      <c r="KV115" s="46">
        <f t="shared" ref="KV115:MY115" si="563">IFERROR(-((KV70*KV86)+((KV23-KV70)*KV101)),0)</f>
        <v>0</v>
      </c>
      <c r="KW115" s="46">
        <f t="shared" si="563"/>
        <v>0</v>
      </c>
      <c r="KX115" s="46">
        <f t="shared" si="563"/>
        <v>0</v>
      </c>
      <c r="KY115" s="46">
        <f t="shared" si="563"/>
        <v>0</v>
      </c>
      <c r="KZ115" s="46">
        <f t="shared" si="563"/>
        <v>0</v>
      </c>
      <c r="LA115" s="46">
        <f t="shared" si="563"/>
        <v>0</v>
      </c>
      <c r="LB115" s="46">
        <f t="shared" si="563"/>
        <v>0</v>
      </c>
      <c r="LC115" s="46">
        <f t="shared" si="563"/>
        <v>0</v>
      </c>
      <c r="LD115" s="46">
        <f t="shared" si="563"/>
        <v>0</v>
      </c>
      <c r="LE115" s="46">
        <f t="shared" si="563"/>
        <v>0</v>
      </c>
      <c r="LF115" s="46">
        <f t="shared" si="563"/>
        <v>0</v>
      </c>
      <c r="LG115" s="46">
        <f t="shared" si="563"/>
        <v>0</v>
      </c>
      <c r="LH115" s="46">
        <f t="shared" si="563"/>
        <v>0</v>
      </c>
      <c r="LI115" s="46">
        <f t="shared" si="563"/>
        <v>0</v>
      </c>
      <c r="LJ115" s="46">
        <f t="shared" si="563"/>
        <v>0</v>
      </c>
      <c r="LK115" s="46">
        <f t="shared" si="563"/>
        <v>0</v>
      </c>
      <c r="LL115" s="46">
        <f t="shared" si="563"/>
        <v>0</v>
      </c>
      <c r="LM115" s="46">
        <f t="shared" si="563"/>
        <v>0</v>
      </c>
      <c r="LN115" s="46">
        <f t="shared" si="563"/>
        <v>0</v>
      </c>
      <c r="LO115" s="46">
        <f t="shared" si="563"/>
        <v>0</v>
      </c>
      <c r="LP115" s="46">
        <f t="shared" si="563"/>
        <v>0</v>
      </c>
      <c r="LQ115" s="46">
        <f t="shared" si="563"/>
        <v>0</v>
      </c>
      <c r="LR115" s="46">
        <f t="shared" si="563"/>
        <v>0</v>
      </c>
      <c r="LS115" s="46">
        <f t="shared" si="563"/>
        <v>0</v>
      </c>
      <c r="LT115" s="46">
        <f t="shared" si="563"/>
        <v>0</v>
      </c>
      <c r="LU115" s="46">
        <f t="shared" si="563"/>
        <v>0</v>
      </c>
      <c r="LV115" s="46">
        <f t="shared" si="563"/>
        <v>0</v>
      </c>
      <c r="LW115" s="46">
        <f t="shared" si="563"/>
        <v>0</v>
      </c>
      <c r="LX115" s="46">
        <f t="shared" si="563"/>
        <v>0</v>
      </c>
      <c r="LY115" s="46">
        <f t="shared" si="563"/>
        <v>0</v>
      </c>
      <c r="LZ115" s="46">
        <f t="shared" si="563"/>
        <v>0</v>
      </c>
      <c r="MA115" s="46">
        <f t="shared" si="563"/>
        <v>0</v>
      </c>
      <c r="MB115" s="46">
        <f t="shared" si="563"/>
        <v>0</v>
      </c>
      <c r="MC115" s="46">
        <f t="shared" si="563"/>
        <v>0</v>
      </c>
      <c r="MD115" s="46">
        <f t="shared" si="563"/>
        <v>0</v>
      </c>
      <c r="ME115" s="46">
        <f t="shared" si="563"/>
        <v>0</v>
      </c>
      <c r="MF115" s="46">
        <f t="shared" si="563"/>
        <v>0</v>
      </c>
      <c r="MG115" s="46">
        <f t="shared" si="563"/>
        <v>0</v>
      </c>
      <c r="MH115" s="46">
        <f t="shared" si="563"/>
        <v>0</v>
      </c>
      <c r="MI115" s="46">
        <f t="shared" si="563"/>
        <v>0</v>
      </c>
      <c r="MJ115" s="46">
        <f t="shared" si="563"/>
        <v>0</v>
      </c>
      <c r="MK115" s="46">
        <f t="shared" si="563"/>
        <v>0</v>
      </c>
      <c r="ML115" s="46">
        <f t="shared" si="563"/>
        <v>0</v>
      </c>
      <c r="MM115" s="46">
        <f t="shared" si="563"/>
        <v>0</v>
      </c>
      <c r="MN115" s="46">
        <f t="shared" si="563"/>
        <v>0</v>
      </c>
      <c r="MO115" s="46">
        <f t="shared" si="563"/>
        <v>0</v>
      </c>
      <c r="MP115" s="46">
        <f t="shared" si="563"/>
        <v>0</v>
      </c>
      <c r="MQ115" s="46">
        <f t="shared" si="563"/>
        <v>0</v>
      </c>
      <c r="MR115" s="46">
        <f t="shared" si="563"/>
        <v>0</v>
      </c>
      <c r="MS115" s="46">
        <f t="shared" si="563"/>
        <v>0</v>
      </c>
      <c r="MT115" s="46">
        <f t="shared" si="563"/>
        <v>0</v>
      </c>
      <c r="MU115" s="46">
        <f t="shared" si="563"/>
        <v>0</v>
      </c>
      <c r="MV115" s="46">
        <f t="shared" si="563"/>
        <v>0</v>
      </c>
      <c r="MW115" s="46">
        <f t="shared" si="563"/>
        <v>0</v>
      </c>
      <c r="MX115" s="46">
        <f t="shared" si="563"/>
        <v>0</v>
      </c>
      <c r="MY115" s="46">
        <f t="shared" si="563"/>
        <v>0</v>
      </c>
    </row>
    <row r="116" spans="1:363" x14ac:dyDescent="0.25">
      <c r="A116" s="175"/>
      <c r="B116" s="116" t="s">
        <v>155</v>
      </c>
      <c r="C116" s="12"/>
      <c r="D116" s="153">
        <f t="shared" ref="D116:AW116" si="564">+SUM(D104:D115)</f>
        <v>0</v>
      </c>
      <c r="E116" s="153">
        <f t="shared" si="564"/>
        <v>428.08287375000003</v>
      </c>
      <c r="F116" s="153">
        <f t="shared" si="564"/>
        <v>428.08287375000003</v>
      </c>
      <c r="G116" s="153">
        <f t="shared" si="564"/>
        <v>0</v>
      </c>
      <c r="H116" s="153">
        <f t="shared" si="564"/>
        <v>428.08287375000003</v>
      </c>
      <c r="I116" s="153">
        <f t="shared" si="564"/>
        <v>428.08287375000003</v>
      </c>
      <c r="J116" s="153">
        <f t="shared" si="564"/>
        <v>0</v>
      </c>
      <c r="K116" s="153">
        <f t="shared" si="564"/>
        <v>-13.759806656249964</v>
      </c>
      <c r="L116" s="153">
        <f t="shared" si="564"/>
        <v>-13.759806656249964</v>
      </c>
      <c r="M116" s="153">
        <f t="shared" si="564"/>
        <v>0</v>
      </c>
      <c r="N116" s="153">
        <f t="shared" si="564"/>
        <v>-13.759806656249964</v>
      </c>
      <c r="O116" s="153">
        <f t="shared" si="564"/>
        <v>-13.759806656249964</v>
      </c>
      <c r="P116" s="153">
        <f t="shared" si="564"/>
        <v>0</v>
      </c>
      <c r="Q116" s="153">
        <f t="shared" si="564"/>
        <v>0</v>
      </c>
      <c r="R116" s="153">
        <f t="shared" si="564"/>
        <v>0</v>
      </c>
      <c r="S116" s="153">
        <f t="shared" si="564"/>
        <v>0</v>
      </c>
      <c r="T116" s="153">
        <f t="shared" si="564"/>
        <v>0</v>
      </c>
      <c r="U116" s="153">
        <f t="shared" si="564"/>
        <v>0</v>
      </c>
      <c r="V116" s="153">
        <f t="shared" si="564"/>
        <v>0</v>
      </c>
      <c r="W116" s="153">
        <f t="shared" si="564"/>
        <v>0</v>
      </c>
      <c r="X116" s="153">
        <f t="shared" si="564"/>
        <v>0</v>
      </c>
      <c r="Y116" s="153">
        <f t="shared" si="564"/>
        <v>0</v>
      </c>
      <c r="Z116" s="153">
        <f t="shared" si="564"/>
        <v>0</v>
      </c>
      <c r="AA116" s="153">
        <f t="shared" si="564"/>
        <v>0</v>
      </c>
      <c r="AB116" s="153">
        <f t="shared" si="564"/>
        <v>0</v>
      </c>
      <c r="AC116" s="153">
        <f t="shared" si="564"/>
        <v>0</v>
      </c>
      <c r="AD116" s="153">
        <f t="shared" si="564"/>
        <v>0</v>
      </c>
      <c r="AE116" s="153">
        <f t="shared" si="564"/>
        <v>0</v>
      </c>
      <c r="AF116" s="153">
        <f t="shared" si="564"/>
        <v>0</v>
      </c>
      <c r="AG116" s="153">
        <f t="shared" si="564"/>
        <v>0</v>
      </c>
      <c r="AH116" s="153">
        <f t="shared" si="564"/>
        <v>0</v>
      </c>
      <c r="AI116" s="153">
        <f t="shared" si="564"/>
        <v>0</v>
      </c>
      <c r="AJ116" s="153">
        <f t="shared" si="564"/>
        <v>0</v>
      </c>
      <c r="AK116" s="153">
        <f t="shared" si="564"/>
        <v>0</v>
      </c>
      <c r="AL116" s="153">
        <f t="shared" si="564"/>
        <v>0</v>
      </c>
      <c r="AM116" s="153">
        <f t="shared" si="564"/>
        <v>0</v>
      </c>
      <c r="AN116" s="153">
        <f t="shared" si="564"/>
        <v>0</v>
      </c>
      <c r="AO116" s="153">
        <f t="shared" si="564"/>
        <v>0</v>
      </c>
      <c r="AP116" s="153">
        <f t="shared" si="564"/>
        <v>0</v>
      </c>
      <c r="AQ116" s="153">
        <f t="shared" si="564"/>
        <v>0</v>
      </c>
      <c r="AR116" s="153">
        <f t="shared" si="564"/>
        <v>0</v>
      </c>
      <c r="AS116" s="153">
        <f t="shared" si="564"/>
        <v>0</v>
      </c>
      <c r="AT116" s="153">
        <f t="shared" si="564"/>
        <v>0</v>
      </c>
      <c r="AU116" s="153">
        <f t="shared" si="564"/>
        <v>0</v>
      </c>
      <c r="AV116" s="153">
        <f t="shared" si="564"/>
        <v>0</v>
      </c>
      <c r="AW116" s="153">
        <f t="shared" si="564"/>
        <v>0</v>
      </c>
      <c r="AX116" s="153">
        <f t="shared" ref="AX116:AY116" si="565">+SUM(AX104:AX115)</f>
        <v>0</v>
      </c>
      <c r="AY116" s="153">
        <f t="shared" si="565"/>
        <v>0</v>
      </c>
      <c r="AZ116" s="153">
        <f t="shared" ref="AZ116:DK116" si="566">+SUM(AZ104:AZ115)</f>
        <v>0</v>
      </c>
      <c r="BA116" s="153">
        <f t="shared" si="566"/>
        <v>0</v>
      </c>
      <c r="BB116" s="153">
        <f t="shared" si="566"/>
        <v>0</v>
      </c>
      <c r="BC116" s="153">
        <f t="shared" si="566"/>
        <v>0</v>
      </c>
      <c r="BD116" s="153">
        <f t="shared" si="566"/>
        <v>0</v>
      </c>
      <c r="BE116" s="153">
        <f t="shared" si="566"/>
        <v>0</v>
      </c>
      <c r="BF116" s="153">
        <f t="shared" si="566"/>
        <v>0</v>
      </c>
      <c r="BG116" s="153">
        <f t="shared" si="566"/>
        <v>0</v>
      </c>
      <c r="BH116" s="153">
        <f t="shared" si="566"/>
        <v>0</v>
      </c>
      <c r="BI116" s="153">
        <f t="shared" si="566"/>
        <v>0</v>
      </c>
      <c r="BJ116" s="153">
        <f t="shared" si="566"/>
        <v>0</v>
      </c>
      <c r="BK116" s="153">
        <f t="shared" si="566"/>
        <v>0</v>
      </c>
      <c r="BL116" s="153">
        <f t="shared" si="566"/>
        <v>0</v>
      </c>
      <c r="BM116" s="153">
        <f t="shared" si="566"/>
        <v>0</v>
      </c>
      <c r="BN116" s="153">
        <f t="shared" si="566"/>
        <v>0</v>
      </c>
      <c r="BO116" s="153">
        <f t="shared" si="566"/>
        <v>0</v>
      </c>
      <c r="BP116" s="153">
        <f t="shared" si="566"/>
        <v>0</v>
      </c>
      <c r="BQ116" s="153">
        <f t="shared" si="566"/>
        <v>0</v>
      </c>
      <c r="BR116" s="153">
        <f t="shared" si="566"/>
        <v>0</v>
      </c>
      <c r="BS116" s="153">
        <f t="shared" si="566"/>
        <v>0</v>
      </c>
      <c r="BT116" s="153">
        <f t="shared" si="566"/>
        <v>0</v>
      </c>
      <c r="BU116" s="153">
        <f t="shared" si="566"/>
        <v>0</v>
      </c>
      <c r="BV116" s="153">
        <f t="shared" si="566"/>
        <v>0</v>
      </c>
      <c r="BW116" s="153">
        <f t="shared" si="566"/>
        <v>0</v>
      </c>
      <c r="BX116" s="153">
        <f t="shared" si="566"/>
        <v>0</v>
      </c>
      <c r="BY116" s="153">
        <f t="shared" si="566"/>
        <v>0</v>
      </c>
      <c r="BZ116" s="153">
        <f t="shared" si="566"/>
        <v>0</v>
      </c>
      <c r="CA116" s="153">
        <f t="shared" si="566"/>
        <v>0</v>
      </c>
      <c r="CB116" s="153">
        <f t="shared" si="566"/>
        <v>0</v>
      </c>
      <c r="CC116" s="153">
        <f t="shared" si="566"/>
        <v>0</v>
      </c>
      <c r="CD116" s="153">
        <f t="shared" si="566"/>
        <v>0</v>
      </c>
      <c r="CE116" s="153">
        <f t="shared" si="566"/>
        <v>0</v>
      </c>
      <c r="CF116" s="153">
        <f t="shared" si="566"/>
        <v>0</v>
      </c>
      <c r="CG116" s="153">
        <f t="shared" si="566"/>
        <v>0</v>
      </c>
      <c r="CH116" s="153">
        <f t="shared" si="566"/>
        <v>0</v>
      </c>
      <c r="CI116" s="153">
        <f t="shared" si="566"/>
        <v>0</v>
      </c>
      <c r="CJ116" s="153">
        <f t="shared" si="566"/>
        <v>0</v>
      </c>
      <c r="CK116" s="153">
        <f t="shared" si="566"/>
        <v>0</v>
      </c>
      <c r="CL116" s="153">
        <f t="shared" si="566"/>
        <v>0</v>
      </c>
      <c r="CM116" s="153">
        <f t="shared" si="566"/>
        <v>0</v>
      </c>
      <c r="CN116" s="153">
        <f t="shared" si="566"/>
        <v>0</v>
      </c>
      <c r="CO116" s="153">
        <f t="shared" si="566"/>
        <v>0</v>
      </c>
      <c r="CP116" s="153">
        <f t="shared" si="566"/>
        <v>0</v>
      </c>
      <c r="CQ116" s="153">
        <f t="shared" si="566"/>
        <v>0</v>
      </c>
      <c r="CR116" s="153">
        <f t="shared" si="566"/>
        <v>0</v>
      </c>
      <c r="CS116" s="153">
        <f t="shared" si="566"/>
        <v>0</v>
      </c>
      <c r="CT116" s="153">
        <f t="shared" si="566"/>
        <v>0</v>
      </c>
      <c r="CU116" s="153">
        <f t="shared" si="566"/>
        <v>0</v>
      </c>
      <c r="CV116" s="153">
        <f t="shared" si="566"/>
        <v>0</v>
      </c>
      <c r="CW116" s="153">
        <f t="shared" si="566"/>
        <v>0</v>
      </c>
      <c r="CX116" s="153">
        <f t="shared" si="566"/>
        <v>0</v>
      </c>
      <c r="CY116" s="153">
        <f t="shared" si="566"/>
        <v>0</v>
      </c>
      <c r="CZ116" s="153">
        <f t="shared" si="566"/>
        <v>0</v>
      </c>
      <c r="DA116" s="153">
        <f t="shared" si="566"/>
        <v>0</v>
      </c>
      <c r="DB116" s="153">
        <f t="shared" si="566"/>
        <v>0</v>
      </c>
      <c r="DC116" s="153">
        <f t="shared" si="566"/>
        <v>0</v>
      </c>
      <c r="DD116" s="153">
        <f t="shared" si="566"/>
        <v>0</v>
      </c>
      <c r="DE116" s="153">
        <f t="shared" si="566"/>
        <v>0</v>
      </c>
      <c r="DF116" s="153">
        <f t="shared" si="566"/>
        <v>0</v>
      </c>
      <c r="DG116" s="153">
        <f t="shared" si="566"/>
        <v>0</v>
      </c>
      <c r="DH116" s="153">
        <f t="shared" si="566"/>
        <v>0</v>
      </c>
      <c r="DI116" s="153">
        <f t="shared" si="566"/>
        <v>0</v>
      </c>
      <c r="DJ116" s="153">
        <f t="shared" si="566"/>
        <v>0</v>
      </c>
      <c r="DK116" s="153">
        <f t="shared" si="566"/>
        <v>0</v>
      </c>
      <c r="DL116" s="153">
        <f t="shared" ref="DL116:FW116" si="567">+SUM(DL104:DL115)</f>
        <v>0</v>
      </c>
      <c r="DM116" s="153">
        <f t="shared" si="567"/>
        <v>0</v>
      </c>
      <c r="DN116" s="153">
        <f t="shared" si="567"/>
        <v>0</v>
      </c>
      <c r="DO116" s="153">
        <f t="shared" si="567"/>
        <v>0</v>
      </c>
      <c r="DP116" s="153">
        <f t="shared" si="567"/>
        <v>0</v>
      </c>
      <c r="DQ116" s="153">
        <f t="shared" si="567"/>
        <v>0</v>
      </c>
      <c r="DR116" s="153">
        <f t="shared" si="567"/>
        <v>0</v>
      </c>
      <c r="DS116" s="153">
        <f t="shared" si="567"/>
        <v>0</v>
      </c>
      <c r="DT116" s="153">
        <f t="shared" si="567"/>
        <v>0</v>
      </c>
      <c r="DU116" s="153">
        <f t="shared" si="567"/>
        <v>0</v>
      </c>
      <c r="DV116" s="153">
        <f t="shared" si="567"/>
        <v>0</v>
      </c>
      <c r="DW116" s="153">
        <f t="shared" si="567"/>
        <v>0</v>
      </c>
      <c r="DX116" s="153">
        <f t="shared" si="567"/>
        <v>0</v>
      </c>
      <c r="DY116" s="153">
        <f t="shared" si="567"/>
        <v>0</v>
      </c>
      <c r="DZ116" s="153">
        <f t="shared" si="567"/>
        <v>0</v>
      </c>
      <c r="EA116" s="153">
        <f t="shared" si="567"/>
        <v>0</v>
      </c>
      <c r="EB116" s="153">
        <f t="shared" si="567"/>
        <v>0</v>
      </c>
      <c r="EC116" s="153">
        <f t="shared" si="567"/>
        <v>0</v>
      </c>
      <c r="ED116" s="153">
        <f t="shared" si="567"/>
        <v>0</v>
      </c>
      <c r="EE116" s="153">
        <f t="shared" si="567"/>
        <v>0</v>
      </c>
      <c r="EF116" s="153">
        <f t="shared" si="567"/>
        <v>0</v>
      </c>
      <c r="EG116" s="153">
        <f t="shared" si="567"/>
        <v>0</v>
      </c>
      <c r="EH116" s="153">
        <f t="shared" si="567"/>
        <v>0</v>
      </c>
      <c r="EI116" s="153">
        <f t="shared" si="567"/>
        <v>0</v>
      </c>
      <c r="EJ116" s="153">
        <f t="shared" si="567"/>
        <v>0</v>
      </c>
      <c r="EK116" s="153">
        <f t="shared" si="567"/>
        <v>0</v>
      </c>
      <c r="EL116" s="153">
        <f t="shared" si="567"/>
        <v>0</v>
      </c>
      <c r="EM116" s="153">
        <f t="shared" si="567"/>
        <v>0</v>
      </c>
      <c r="EN116" s="153">
        <f t="shared" si="567"/>
        <v>0</v>
      </c>
      <c r="EO116" s="153">
        <f t="shared" si="567"/>
        <v>0</v>
      </c>
      <c r="EP116" s="153">
        <f t="shared" si="567"/>
        <v>0</v>
      </c>
      <c r="EQ116" s="153">
        <f t="shared" si="567"/>
        <v>0</v>
      </c>
      <c r="ER116" s="153">
        <f t="shared" si="567"/>
        <v>0</v>
      </c>
      <c r="ES116" s="153">
        <f t="shared" si="567"/>
        <v>0</v>
      </c>
      <c r="ET116" s="153">
        <f t="shared" si="567"/>
        <v>0</v>
      </c>
      <c r="EU116" s="153">
        <f t="shared" si="567"/>
        <v>0</v>
      </c>
      <c r="EV116" s="153">
        <f t="shared" si="567"/>
        <v>0</v>
      </c>
      <c r="EW116" s="153">
        <f t="shared" si="567"/>
        <v>0</v>
      </c>
      <c r="EX116" s="153">
        <f t="shared" si="567"/>
        <v>0</v>
      </c>
      <c r="EY116" s="153">
        <f t="shared" si="567"/>
        <v>0</v>
      </c>
      <c r="EZ116" s="153">
        <f t="shared" si="567"/>
        <v>0</v>
      </c>
      <c r="FA116" s="153">
        <f t="shared" si="567"/>
        <v>0</v>
      </c>
      <c r="FB116" s="153">
        <f t="shared" si="567"/>
        <v>0</v>
      </c>
      <c r="FC116" s="153">
        <f t="shared" si="567"/>
        <v>0</v>
      </c>
      <c r="FD116" s="153">
        <f t="shared" si="567"/>
        <v>0</v>
      </c>
      <c r="FE116" s="153">
        <f t="shared" si="567"/>
        <v>0</v>
      </c>
      <c r="FF116" s="153">
        <f t="shared" si="567"/>
        <v>0</v>
      </c>
      <c r="FG116" s="153">
        <f t="shared" si="567"/>
        <v>0</v>
      </c>
      <c r="FH116" s="153">
        <f t="shared" si="567"/>
        <v>0</v>
      </c>
      <c r="FI116" s="153">
        <f t="shared" si="567"/>
        <v>0</v>
      </c>
      <c r="FJ116" s="153">
        <f t="shared" si="567"/>
        <v>0</v>
      </c>
      <c r="FK116" s="153">
        <f t="shared" si="567"/>
        <v>0</v>
      </c>
      <c r="FL116" s="153">
        <f t="shared" si="567"/>
        <v>0</v>
      </c>
      <c r="FM116" s="153">
        <f t="shared" si="567"/>
        <v>0</v>
      </c>
      <c r="FN116" s="153">
        <f t="shared" si="567"/>
        <v>0</v>
      </c>
      <c r="FO116" s="153">
        <f t="shared" si="567"/>
        <v>0</v>
      </c>
      <c r="FP116" s="153">
        <f t="shared" si="567"/>
        <v>0</v>
      </c>
      <c r="FQ116" s="153">
        <f t="shared" si="567"/>
        <v>0</v>
      </c>
      <c r="FR116" s="153">
        <f t="shared" si="567"/>
        <v>0</v>
      </c>
      <c r="FS116" s="153">
        <f t="shared" si="567"/>
        <v>0</v>
      </c>
      <c r="FT116" s="153">
        <f t="shared" si="567"/>
        <v>0</v>
      </c>
      <c r="FU116" s="153">
        <f t="shared" si="567"/>
        <v>0</v>
      </c>
      <c r="FV116" s="153">
        <f t="shared" si="567"/>
        <v>0</v>
      </c>
      <c r="FW116" s="153">
        <f t="shared" si="567"/>
        <v>0</v>
      </c>
      <c r="FX116" s="153">
        <f t="shared" ref="FX116:II116" si="568">+SUM(FX104:FX115)</f>
        <v>0</v>
      </c>
      <c r="FY116" s="153">
        <f t="shared" si="568"/>
        <v>0</v>
      </c>
      <c r="FZ116" s="153">
        <f t="shared" si="568"/>
        <v>0</v>
      </c>
      <c r="GA116" s="153">
        <f t="shared" si="568"/>
        <v>0</v>
      </c>
      <c r="GB116" s="153">
        <f t="shared" si="568"/>
        <v>0</v>
      </c>
      <c r="GC116" s="153">
        <f t="shared" si="568"/>
        <v>0</v>
      </c>
      <c r="GD116" s="153">
        <f t="shared" si="568"/>
        <v>0</v>
      </c>
      <c r="GE116" s="153">
        <f t="shared" si="568"/>
        <v>0</v>
      </c>
      <c r="GF116" s="153">
        <f t="shared" si="568"/>
        <v>0</v>
      </c>
      <c r="GG116" s="153">
        <f t="shared" si="568"/>
        <v>0</v>
      </c>
      <c r="GH116" s="153">
        <f t="shared" si="568"/>
        <v>0</v>
      </c>
      <c r="GI116" s="153">
        <f t="shared" si="568"/>
        <v>0</v>
      </c>
      <c r="GJ116" s="153">
        <f t="shared" si="568"/>
        <v>0</v>
      </c>
      <c r="GK116" s="153">
        <f t="shared" si="568"/>
        <v>0</v>
      </c>
      <c r="GL116" s="153">
        <f t="shared" si="568"/>
        <v>0</v>
      </c>
      <c r="GM116" s="153">
        <f t="shared" si="568"/>
        <v>0</v>
      </c>
      <c r="GN116" s="153">
        <f t="shared" si="568"/>
        <v>0</v>
      </c>
      <c r="GO116" s="153">
        <f t="shared" si="568"/>
        <v>0</v>
      </c>
      <c r="GP116" s="153">
        <f t="shared" si="568"/>
        <v>0</v>
      </c>
      <c r="GQ116" s="153">
        <f t="shared" si="568"/>
        <v>0</v>
      </c>
      <c r="GR116" s="153">
        <f t="shared" si="568"/>
        <v>0</v>
      </c>
      <c r="GS116" s="153">
        <f t="shared" si="568"/>
        <v>0</v>
      </c>
      <c r="GT116" s="153">
        <f t="shared" si="568"/>
        <v>0</v>
      </c>
      <c r="GU116" s="153">
        <f t="shared" si="568"/>
        <v>0</v>
      </c>
      <c r="GV116" s="153">
        <f t="shared" si="568"/>
        <v>0</v>
      </c>
      <c r="GW116" s="153">
        <f t="shared" si="568"/>
        <v>0</v>
      </c>
      <c r="GX116" s="153">
        <f t="shared" si="568"/>
        <v>0</v>
      </c>
      <c r="GY116" s="153">
        <f t="shared" si="568"/>
        <v>0</v>
      </c>
      <c r="GZ116" s="153">
        <f t="shared" si="568"/>
        <v>0</v>
      </c>
      <c r="HA116" s="153">
        <f t="shared" si="568"/>
        <v>0</v>
      </c>
      <c r="HB116" s="153">
        <f t="shared" si="568"/>
        <v>0</v>
      </c>
      <c r="HC116" s="153">
        <f t="shared" si="568"/>
        <v>0</v>
      </c>
      <c r="HD116" s="153">
        <f t="shared" si="568"/>
        <v>0</v>
      </c>
      <c r="HE116" s="153">
        <f t="shared" si="568"/>
        <v>0</v>
      </c>
      <c r="HF116" s="153">
        <f t="shared" si="568"/>
        <v>0</v>
      </c>
      <c r="HG116" s="153">
        <f t="shared" si="568"/>
        <v>0</v>
      </c>
      <c r="HH116" s="153">
        <f t="shared" si="568"/>
        <v>0</v>
      </c>
      <c r="HI116" s="153">
        <f t="shared" si="568"/>
        <v>0</v>
      </c>
      <c r="HJ116" s="153">
        <f t="shared" si="568"/>
        <v>0</v>
      </c>
      <c r="HK116" s="153">
        <f t="shared" si="568"/>
        <v>0</v>
      </c>
      <c r="HL116" s="153">
        <f t="shared" si="568"/>
        <v>0</v>
      </c>
      <c r="HM116" s="153">
        <f t="shared" si="568"/>
        <v>0</v>
      </c>
      <c r="HN116" s="153">
        <f t="shared" si="568"/>
        <v>0</v>
      </c>
      <c r="HO116" s="153">
        <f t="shared" si="568"/>
        <v>0</v>
      </c>
      <c r="HP116" s="153">
        <f t="shared" si="568"/>
        <v>0</v>
      </c>
      <c r="HQ116" s="153">
        <f t="shared" si="568"/>
        <v>0</v>
      </c>
      <c r="HR116" s="153">
        <f t="shared" si="568"/>
        <v>0</v>
      </c>
      <c r="HS116" s="153">
        <f t="shared" si="568"/>
        <v>0</v>
      </c>
      <c r="HT116" s="153">
        <f t="shared" si="568"/>
        <v>0</v>
      </c>
      <c r="HU116" s="153">
        <f t="shared" si="568"/>
        <v>0</v>
      </c>
      <c r="HV116" s="153">
        <f t="shared" si="568"/>
        <v>0</v>
      </c>
      <c r="HW116" s="153">
        <f t="shared" si="568"/>
        <v>0</v>
      </c>
      <c r="HX116" s="153">
        <f t="shared" si="568"/>
        <v>0</v>
      </c>
      <c r="HY116" s="153">
        <f t="shared" si="568"/>
        <v>0</v>
      </c>
      <c r="HZ116" s="153">
        <f t="shared" si="568"/>
        <v>0</v>
      </c>
      <c r="IA116" s="153">
        <f t="shared" si="568"/>
        <v>0</v>
      </c>
      <c r="IB116" s="153">
        <f t="shared" si="568"/>
        <v>0</v>
      </c>
      <c r="IC116" s="153">
        <f t="shared" si="568"/>
        <v>0</v>
      </c>
      <c r="ID116" s="153">
        <f t="shared" si="568"/>
        <v>0</v>
      </c>
      <c r="IE116" s="153">
        <f t="shared" si="568"/>
        <v>0</v>
      </c>
      <c r="IF116" s="153">
        <f t="shared" si="568"/>
        <v>0</v>
      </c>
      <c r="IG116" s="153">
        <f t="shared" si="568"/>
        <v>0</v>
      </c>
      <c r="IH116" s="153">
        <f t="shared" si="568"/>
        <v>0</v>
      </c>
      <c r="II116" s="153">
        <f t="shared" si="568"/>
        <v>0</v>
      </c>
      <c r="IJ116" s="153">
        <f t="shared" ref="IJ116:KU116" si="569">+SUM(IJ104:IJ115)</f>
        <v>0</v>
      </c>
      <c r="IK116" s="153">
        <f t="shared" si="569"/>
        <v>0</v>
      </c>
      <c r="IL116" s="153">
        <f t="shared" si="569"/>
        <v>0</v>
      </c>
      <c r="IM116" s="153">
        <f t="shared" si="569"/>
        <v>0</v>
      </c>
      <c r="IN116" s="153">
        <f t="shared" si="569"/>
        <v>0</v>
      </c>
      <c r="IO116" s="153">
        <f t="shared" si="569"/>
        <v>0</v>
      </c>
      <c r="IP116" s="153">
        <f t="shared" si="569"/>
        <v>0</v>
      </c>
      <c r="IQ116" s="153">
        <f t="shared" si="569"/>
        <v>0</v>
      </c>
      <c r="IR116" s="153">
        <f t="shared" si="569"/>
        <v>0</v>
      </c>
      <c r="IS116" s="153">
        <f t="shared" si="569"/>
        <v>0</v>
      </c>
      <c r="IT116" s="153">
        <f t="shared" si="569"/>
        <v>0</v>
      </c>
      <c r="IU116" s="153">
        <f t="shared" si="569"/>
        <v>0</v>
      </c>
      <c r="IV116" s="153">
        <f t="shared" si="569"/>
        <v>0</v>
      </c>
      <c r="IW116" s="153">
        <f t="shared" si="569"/>
        <v>0</v>
      </c>
      <c r="IX116" s="153">
        <f t="shared" si="569"/>
        <v>0</v>
      </c>
      <c r="IY116" s="153">
        <f t="shared" si="569"/>
        <v>0</v>
      </c>
      <c r="IZ116" s="153">
        <f t="shared" si="569"/>
        <v>0</v>
      </c>
      <c r="JA116" s="153">
        <f t="shared" si="569"/>
        <v>0</v>
      </c>
      <c r="JB116" s="153">
        <f t="shared" si="569"/>
        <v>0</v>
      </c>
      <c r="JC116" s="153">
        <f t="shared" si="569"/>
        <v>0</v>
      </c>
      <c r="JD116" s="153">
        <f t="shared" si="569"/>
        <v>0</v>
      </c>
      <c r="JE116" s="153">
        <f t="shared" si="569"/>
        <v>0</v>
      </c>
      <c r="JF116" s="153">
        <f t="shared" si="569"/>
        <v>0</v>
      </c>
      <c r="JG116" s="153">
        <f t="shared" si="569"/>
        <v>0</v>
      </c>
      <c r="JH116" s="153">
        <f t="shared" si="569"/>
        <v>0</v>
      </c>
      <c r="JI116" s="153">
        <f t="shared" si="569"/>
        <v>0</v>
      </c>
      <c r="JJ116" s="153">
        <f t="shared" si="569"/>
        <v>0</v>
      </c>
      <c r="JK116" s="153">
        <f t="shared" si="569"/>
        <v>0</v>
      </c>
      <c r="JL116" s="153">
        <f t="shared" si="569"/>
        <v>0</v>
      </c>
      <c r="JM116" s="153">
        <f t="shared" si="569"/>
        <v>0</v>
      </c>
      <c r="JN116" s="153">
        <f t="shared" si="569"/>
        <v>0</v>
      </c>
      <c r="JO116" s="153">
        <f t="shared" si="569"/>
        <v>0</v>
      </c>
      <c r="JP116" s="153">
        <f t="shared" si="569"/>
        <v>0</v>
      </c>
      <c r="JQ116" s="153">
        <f t="shared" si="569"/>
        <v>0</v>
      </c>
      <c r="JR116" s="153">
        <f t="shared" si="569"/>
        <v>0</v>
      </c>
      <c r="JS116" s="153">
        <f t="shared" si="569"/>
        <v>0</v>
      </c>
      <c r="JT116" s="153">
        <f t="shared" si="569"/>
        <v>0</v>
      </c>
      <c r="JU116" s="153">
        <f t="shared" si="569"/>
        <v>0</v>
      </c>
      <c r="JV116" s="153">
        <f t="shared" si="569"/>
        <v>0</v>
      </c>
      <c r="JW116" s="153">
        <f t="shared" si="569"/>
        <v>0</v>
      </c>
      <c r="JX116" s="153">
        <f t="shared" si="569"/>
        <v>0</v>
      </c>
      <c r="JY116" s="153">
        <f t="shared" si="569"/>
        <v>0</v>
      </c>
      <c r="JZ116" s="153">
        <f t="shared" si="569"/>
        <v>0</v>
      </c>
      <c r="KA116" s="153">
        <f t="shared" si="569"/>
        <v>0</v>
      </c>
      <c r="KB116" s="153">
        <f t="shared" si="569"/>
        <v>0</v>
      </c>
      <c r="KC116" s="153">
        <f t="shared" si="569"/>
        <v>0</v>
      </c>
      <c r="KD116" s="153">
        <f t="shared" si="569"/>
        <v>0</v>
      </c>
      <c r="KE116" s="153">
        <f t="shared" si="569"/>
        <v>0</v>
      </c>
      <c r="KF116" s="153">
        <f t="shared" si="569"/>
        <v>0</v>
      </c>
      <c r="KG116" s="153">
        <f t="shared" si="569"/>
        <v>0</v>
      </c>
      <c r="KH116" s="153">
        <f t="shared" si="569"/>
        <v>0</v>
      </c>
      <c r="KI116" s="153">
        <f t="shared" si="569"/>
        <v>0</v>
      </c>
      <c r="KJ116" s="153">
        <f t="shared" si="569"/>
        <v>0</v>
      </c>
      <c r="KK116" s="153">
        <f t="shared" si="569"/>
        <v>0</v>
      </c>
      <c r="KL116" s="153">
        <f t="shared" si="569"/>
        <v>0</v>
      </c>
      <c r="KM116" s="153">
        <f t="shared" si="569"/>
        <v>0</v>
      </c>
      <c r="KN116" s="153">
        <f t="shared" si="569"/>
        <v>0</v>
      </c>
      <c r="KO116" s="153">
        <f t="shared" si="569"/>
        <v>0</v>
      </c>
      <c r="KP116" s="153">
        <f t="shared" si="569"/>
        <v>0</v>
      </c>
      <c r="KQ116" s="153">
        <f t="shared" si="569"/>
        <v>0</v>
      </c>
      <c r="KR116" s="153">
        <f t="shared" si="569"/>
        <v>0</v>
      </c>
      <c r="KS116" s="153">
        <f t="shared" si="569"/>
        <v>0</v>
      </c>
      <c r="KT116" s="153">
        <f t="shared" si="569"/>
        <v>0</v>
      </c>
      <c r="KU116" s="153">
        <f t="shared" si="569"/>
        <v>0</v>
      </c>
      <c r="KV116" s="153">
        <f t="shared" ref="KV116:MY116" si="570">+SUM(KV104:KV115)</f>
        <v>0</v>
      </c>
      <c r="KW116" s="153">
        <f t="shared" si="570"/>
        <v>0</v>
      </c>
      <c r="KX116" s="153">
        <f t="shared" si="570"/>
        <v>0</v>
      </c>
      <c r="KY116" s="153">
        <f t="shared" si="570"/>
        <v>0</v>
      </c>
      <c r="KZ116" s="153">
        <f t="shared" si="570"/>
        <v>0</v>
      </c>
      <c r="LA116" s="153">
        <f t="shared" si="570"/>
        <v>0</v>
      </c>
      <c r="LB116" s="153">
        <f t="shared" si="570"/>
        <v>0</v>
      </c>
      <c r="LC116" s="153">
        <f t="shared" si="570"/>
        <v>0</v>
      </c>
      <c r="LD116" s="153">
        <f t="shared" si="570"/>
        <v>0</v>
      </c>
      <c r="LE116" s="153">
        <f t="shared" si="570"/>
        <v>0</v>
      </c>
      <c r="LF116" s="153">
        <f t="shared" si="570"/>
        <v>0</v>
      </c>
      <c r="LG116" s="153">
        <f t="shared" si="570"/>
        <v>0</v>
      </c>
      <c r="LH116" s="153">
        <f t="shared" si="570"/>
        <v>0</v>
      </c>
      <c r="LI116" s="153">
        <f t="shared" si="570"/>
        <v>0</v>
      </c>
      <c r="LJ116" s="153">
        <f t="shared" si="570"/>
        <v>0</v>
      </c>
      <c r="LK116" s="153">
        <f t="shared" si="570"/>
        <v>0</v>
      </c>
      <c r="LL116" s="153">
        <f t="shared" si="570"/>
        <v>0</v>
      </c>
      <c r="LM116" s="153">
        <f t="shared" si="570"/>
        <v>0</v>
      </c>
      <c r="LN116" s="153">
        <f t="shared" si="570"/>
        <v>0</v>
      </c>
      <c r="LO116" s="153">
        <f t="shared" si="570"/>
        <v>0</v>
      </c>
      <c r="LP116" s="153">
        <f t="shared" si="570"/>
        <v>0</v>
      </c>
      <c r="LQ116" s="153">
        <f t="shared" si="570"/>
        <v>0</v>
      </c>
      <c r="LR116" s="153">
        <f t="shared" si="570"/>
        <v>0</v>
      </c>
      <c r="LS116" s="153">
        <f t="shared" si="570"/>
        <v>0</v>
      </c>
      <c r="LT116" s="153">
        <f t="shared" si="570"/>
        <v>0</v>
      </c>
      <c r="LU116" s="153">
        <f t="shared" si="570"/>
        <v>0</v>
      </c>
      <c r="LV116" s="153">
        <f t="shared" si="570"/>
        <v>0</v>
      </c>
      <c r="LW116" s="153">
        <f t="shared" si="570"/>
        <v>0</v>
      </c>
      <c r="LX116" s="153">
        <f t="shared" si="570"/>
        <v>0</v>
      </c>
      <c r="LY116" s="153">
        <f t="shared" si="570"/>
        <v>0</v>
      </c>
      <c r="LZ116" s="153">
        <f t="shared" si="570"/>
        <v>0</v>
      </c>
      <c r="MA116" s="153">
        <f t="shared" si="570"/>
        <v>0</v>
      </c>
      <c r="MB116" s="153">
        <f t="shared" si="570"/>
        <v>0</v>
      </c>
      <c r="MC116" s="153">
        <f t="shared" si="570"/>
        <v>0</v>
      </c>
      <c r="MD116" s="153">
        <f t="shared" si="570"/>
        <v>0</v>
      </c>
      <c r="ME116" s="153">
        <f t="shared" si="570"/>
        <v>0</v>
      </c>
      <c r="MF116" s="153">
        <f t="shared" si="570"/>
        <v>0</v>
      </c>
      <c r="MG116" s="153">
        <f t="shared" si="570"/>
        <v>0</v>
      </c>
      <c r="MH116" s="153">
        <f t="shared" si="570"/>
        <v>0</v>
      </c>
      <c r="MI116" s="153">
        <f t="shared" si="570"/>
        <v>0</v>
      </c>
      <c r="MJ116" s="153">
        <f t="shared" si="570"/>
        <v>0</v>
      </c>
      <c r="MK116" s="153">
        <f t="shared" si="570"/>
        <v>0</v>
      </c>
      <c r="ML116" s="153">
        <f t="shared" si="570"/>
        <v>0</v>
      </c>
      <c r="MM116" s="153">
        <f t="shared" si="570"/>
        <v>0</v>
      </c>
      <c r="MN116" s="153">
        <f t="shared" si="570"/>
        <v>0</v>
      </c>
      <c r="MO116" s="153">
        <f t="shared" si="570"/>
        <v>0</v>
      </c>
      <c r="MP116" s="153">
        <f t="shared" si="570"/>
        <v>0</v>
      </c>
      <c r="MQ116" s="153">
        <f t="shared" si="570"/>
        <v>0</v>
      </c>
      <c r="MR116" s="153">
        <f t="shared" si="570"/>
        <v>0</v>
      </c>
      <c r="MS116" s="153">
        <f t="shared" si="570"/>
        <v>0</v>
      </c>
      <c r="MT116" s="153">
        <f t="shared" si="570"/>
        <v>0</v>
      </c>
      <c r="MU116" s="153">
        <f t="shared" si="570"/>
        <v>0</v>
      </c>
      <c r="MV116" s="153">
        <f t="shared" si="570"/>
        <v>0</v>
      </c>
      <c r="MW116" s="153">
        <f t="shared" si="570"/>
        <v>0</v>
      </c>
      <c r="MX116" s="153">
        <f t="shared" si="570"/>
        <v>0</v>
      </c>
      <c r="MY116" s="153">
        <f t="shared" si="570"/>
        <v>0</v>
      </c>
    </row>
    <row r="119" spans="1:363" x14ac:dyDescent="0.25">
      <c r="A119" s="174" t="s">
        <v>236</v>
      </c>
      <c r="B119" s="102"/>
      <c r="C119" s="5"/>
      <c r="D119" s="68">
        <f t="shared" ref="D119:E119" si="571">+D9</f>
        <v>44408</v>
      </c>
      <c r="E119" s="68">
        <f t="shared" si="571"/>
        <v>44439</v>
      </c>
      <c r="F119" s="68">
        <f t="shared" ref="F119:O119" si="572">+F9</f>
        <v>44469</v>
      </c>
      <c r="G119" s="68">
        <f t="shared" si="572"/>
        <v>44500</v>
      </c>
      <c r="H119" s="68">
        <f t="shared" si="572"/>
        <v>44530</v>
      </c>
      <c r="I119" s="68">
        <f t="shared" si="572"/>
        <v>44561</v>
      </c>
      <c r="J119" s="68">
        <f t="shared" si="572"/>
        <v>44592</v>
      </c>
      <c r="K119" s="68">
        <f t="shared" si="572"/>
        <v>44620</v>
      </c>
      <c r="L119" s="68">
        <f t="shared" si="572"/>
        <v>44651</v>
      </c>
      <c r="M119" s="68">
        <f t="shared" si="572"/>
        <v>44681</v>
      </c>
      <c r="N119" s="68">
        <f t="shared" si="572"/>
        <v>44712</v>
      </c>
      <c r="O119" s="68">
        <f t="shared" si="572"/>
        <v>44742</v>
      </c>
      <c r="P119" s="68">
        <f t="shared" ref="P119:U119" si="573">+P9</f>
        <v>44773</v>
      </c>
      <c r="Q119" s="68">
        <f t="shared" si="573"/>
        <v>44804</v>
      </c>
      <c r="R119" s="68">
        <f t="shared" si="573"/>
        <v>44834</v>
      </c>
      <c r="S119" s="68">
        <f t="shared" si="573"/>
        <v>44865</v>
      </c>
      <c r="T119" s="68">
        <f t="shared" si="573"/>
        <v>44895</v>
      </c>
      <c r="U119" s="68">
        <f t="shared" si="573"/>
        <v>44926</v>
      </c>
      <c r="V119" s="68" t="s">
        <v>267</v>
      </c>
    </row>
    <row r="120" spans="1:363" x14ac:dyDescent="0.25">
      <c r="A120" s="174"/>
      <c r="B120" s="103" t="s">
        <v>210</v>
      </c>
      <c r="C120" s="23" t="s">
        <v>140</v>
      </c>
      <c r="D120" s="62" t="e">
        <f>+SUM([1]Generation_Budget!E127:E128)/[1]Generation_Budget!E121</f>
        <v>#DIV/0!</v>
      </c>
      <c r="E120" s="62" t="e">
        <f>+SUM([1]Generation_Budget!F127:F128)/[1]Generation_Budget!F121</f>
        <v>#DIV/0!</v>
      </c>
      <c r="F120" s="62" t="e">
        <f>+SUM([1]Generation_Budget!G127:G128)/[1]Generation_Budget!G121</f>
        <v>#DIV/0!</v>
      </c>
      <c r="G120" s="62" t="e">
        <f>+SUM([1]Generation_Budget!H127:H128)/[1]Generation_Budget!H121</f>
        <v>#DIV/0!</v>
      </c>
      <c r="H120" s="62" t="e">
        <f>+SUM([1]Generation_Budget!I127:I128)/[1]Generation_Budget!I121</f>
        <v>#DIV/0!</v>
      </c>
      <c r="I120" s="62" t="e">
        <f>+SUM([1]Generation_Budget!J127:J128)/[1]Generation_Budget!J121</f>
        <v>#DIV/0!</v>
      </c>
      <c r="J120" s="62" t="e">
        <f>+SUM([1]Generation_Budget!K127:K128)/[1]Generation_Budget!K121</f>
        <v>#DIV/0!</v>
      </c>
      <c r="K120" s="62" t="e">
        <f>+SUM([1]Generation_Budget!L127:L128)/[1]Generation_Budget!L121</f>
        <v>#DIV/0!</v>
      </c>
      <c r="L120" s="62" t="e">
        <f>+SUM([1]Generation_Budget!M127:M128)/[1]Generation_Budget!M121</f>
        <v>#DIV/0!</v>
      </c>
      <c r="M120" s="62" t="e">
        <f>+SUM([1]Generation_Budget!N127:N128)/[1]Generation_Budget!N121</f>
        <v>#DIV/0!</v>
      </c>
      <c r="N120" s="62" t="e">
        <f>+SUM([1]Generation_Budget!O127:O128)/[1]Generation_Budget!O121</f>
        <v>#DIV/0!</v>
      </c>
      <c r="O120" s="62" t="e">
        <f>+SUM([1]Generation_Budget!P127:P128)/[1]Generation_Budget!P121</f>
        <v>#DIV/0!</v>
      </c>
      <c r="P120" s="62" t="e">
        <f>+SUM([1]Generation_Budget!Q127:Q128)/[1]Generation_Budget!Q121</f>
        <v>#DIV/0!</v>
      </c>
      <c r="Q120" s="62" t="e">
        <f>+SUM([1]Generation_Budget!R127:R128)/[1]Generation_Budget!R121</f>
        <v>#DIV/0!</v>
      </c>
      <c r="R120" s="62" t="e">
        <f>+SUM([1]Generation_Budget!S127:S128)/[1]Generation_Budget!S121</f>
        <v>#DIV/0!</v>
      </c>
      <c r="S120" s="62" t="e">
        <f>+SUM([1]Generation_Budget!T127:T128)/[1]Generation_Budget!T121</f>
        <v>#DIV/0!</v>
      </c>
      <c r="T120" s="62" t="e">
        <f>+SUM([1]Generation_Budget!U127:U128)/[1]Generation_Budget!U121</f>
        <v>#DIV/0!</v>
      </c>
      <c r="U120" s="62" t="e">
        <f>+SUM([1]Generation_Budget!V127:V128)/[1]Generation_Budget!V121</f>
        <v>#DIV/0!</v>
      </c>
      <c r="V120" s="62" t="e">
        <f>+SUM(J120:U120)</f>
        <v>#DIV/0!</v>
      </c>
    </row>
    <row r="121" spans="1:363" x14ac:dyDescent="0.25">
      <c r="A121" s="175"/>
      <c r="B121" s="103"/>
      <c r="C121" s="23" t="s">
        <v>141</v>
      </c>
      <c r="D121" s="46" t="e">
        <f t="shared" ref="D121:E121" si="574">(D32*D79)+((D120-D32)*D94)</f>
        <v>#DIV/0!</v>
      </c>
      <c r="E121" s="46" t="e">
        <f t="shared" si="574"/>
        <v>#DIV/0!</v>
      </c>
      <c r="F121" s="46" t="e">
        <f t="shared" ref="F121:O121" si="575">(F32*F79)+((F120-F32)*F94)</f>
        <v>#DIV/0!</v>
      </c>
      <c r="G121" s="46" t="e">
        <f t="shared" si="575"/>
        <v>#DIV/0!</v>
      </c>
      <c r="H121" s="46" t="e">
        <f t="shared" si="575"/>
        <v>#DIV/0!</v>
      </c>
      <c r="I121" s="46" t="e">
        <f t="shared" si="575"/>
        <v>#DIV/0!</v>
      </c>
      <c r="J121" s="46" t="e">
        <f t="shared" si="575"/>
        <v>#DIV/0!</v>
      </c>
      <c r="K121" s="46" t="e">
        <f t="shared" si="575"/>
        <v>#DIV/0!</v>
      </c>
      <c r="L121" s="46" t="e">
        <f t="shared" si="575"/>
        <v>#DIV/0!</v>
      </c>
      <c r="M121" s="46" t="e">
        <f t="shared" si="575"/>
        <v>#DIV/0!</v>
      </c>
      <c r="N121" s="46" t="e">
        <f t="shared" si="575"/>
        <v>#DIV/0!</v>
      </c>
      <c r="O121" s="46" t="e">
        <f t="shared" si="575"/>
        <v>#DIV/0!</v>
      </c>
      <c r="P121" s="46" t="e">
        <f t="shared" ref="P121:U121" si="576">(P32*P79)+((P120-P32)*P94)</f>
        <v>#DIV/0!</v>
      </c>
      <c r="Q121" s="46" t="e">
        <f t="shared" si="576"/>
        <v>#DIV/0!</v>
      </c>
      <c r="R121" s="46" t="e">
        <f t="shared" si="576"/>
        <v>#DIV/0!</v>
      </c>
      <c r="S121" s="46" t="e">
        <f t="shared" si="576"/>
        <v>#DIV/0!</v>
      </c>
      <c r="T121" s="46" t="e">
        <f t="shared" si="576"/>
        <v>#DIV/0!</v>
      </c>
      <c r="U121" s="46" t="e">
        <f t="shared" si="576"/>
        <v>#DIV/0!</v>
      </c>
      <c r="V121" s="46" t="e">
        <f>+SUM(J121:U121)</f>
        <v>#DIV/0!</v>
      </c>
      <c r="W121" s="136" t="e">
        <f>+V121/V120</f>
        <v>#DIV/0!</v>
      </c>
    </row>
    <row r="122" spans="1:363" x14ac:dyDescent="0.25">
      <c r="A122" s="174"/>
      <c r="B122" s="103"/>
      <c r="C122" s="1"/>
      <c r="D122" s="8"/>
      <c r="E122" s="8"/>
      <c r="F122" s="8"/>
      <c r="G122" s="8"/>
      <c r="H122" s="8"/>
      <c r="I122" s="8"/>
      <c r="J122" s="8"/>
      <c r="K122" s="8"/>
    </row>
    <row r="123" spans="1:363" x14ac:dyDescent="0.25">
      <c r="A123" s="174"/>
      <c r="B123" s="103" t="s">
        <v>212</v>
      </c>
      <c r="C123" s="23" t="s">
        <v>140</v>
      </c>
      <c r="D123" s="62" t="e">
        <f>SUM([1]Generation_Budget!E239:E240)/([1]Generation_Budget!E233/0.16)</f>
        <v>#DIV/0!</v>
      </c>
      <c r="E123" s="62" t="e">
        <f>SUM([1]Generation_Budget!F239:F240)/([1]Generation_Budget!F233/0.16)</f>
        <v>#DIV/0!</v>
      </c>
      <c r="F123" s="62" t="e">
        <f>SUM([1]Generation_Budget!G239:G240)/([1]Generation_Budget!G233/0.16)</f>
        <v>#DIV/0!</v>
      </c>
      <c r="G123" s="62" t="e">
        <f>SUM([1]Generation_Budget!H239:H240)/([1]Generation_Budget!H233/0.16)</f>
        <v>#DIV/0!</v>
      </c>
      <c r="H123" s="62" t="e">
        <f>SUM([1]Generation_Budget!I239:I240)/([1]Generation_Budget!I233/0.16)</f>
        <v>#DIV/0!</v>
      </c>
      <c r="I123" s="62" t="e">
        <f>SUM([1]Generation_Budget!J239:J240)/([1]Generation_Budget!J233/0.16)</f>
        <v>#DIV/0!</v>
      </c>
      <c r="J123" s="62" t="e">
        <f>SUM([1]Generation_Budget!K239:K240)/([1]Generation_Budget!K233/0.16)</f>
        <v>#DIV/0!</v>
      </c>
      <c r="K123" s="62" t="e">
        <f>SUM([1]Generation_Budget!L239:L240)/([1]Generation_Budget!L233/0.16)</f>
        <v>#DIV/0!</v>
      </c>
      <c r="L123" s="62" t="e">
        <f>SUM([1]Generation_Budget!M239:M240)/([1]Generation_Budget!M233/0.16)</f>
        <v>#DIV/0!</v>
      </c>
      <c r="M123" s="62" t="e">
        <f>SUM([1]Generation_Budget!N239:N240)/([1]Generation_Budget!N233/0.16)</f>
        <v>#DIV/0!</v>
      </c>
      <c r="N123" s="62" t="e">
        <f>SUM([1]Generation_Budget!O239:O240)/([1]Generation_Budget!O233/0.16)</f>
        <v>#DIV/0!</v>
      </c>
      <c r="O123" s="62" t="e">
        <f>SUM([1]Generation_Budget!P239:P240)/([1]Generation_Budget!P233/0.16)</f>
        <v>#DIV/0!</v>
      </c>
      <c r="P123" s="62" t="e">
        <f>SUM([1]Generation_Budget!Q239:Q240)/([1]Generation_Budget!Q233/0.16)</f>
        <v>#DIV/0!</v>
      </c>
      <c r="Q123" s="62" t="e">
        <f>SUM([1]Generation_Budget!R239:R240)/([1]Generation_Budget!R233/0.16)</f>
        <v>#DIV/0!</v>
      </c>
      <c r="R123" s="62" t="e">
        <f>SUM([1]Generation_Budget!S239:S240)/([1]Generation_Budget!S233/0.16)</f>
        <v>#DIV/0!</v>
      </c>
      <c r="S123" s="62" t="e">
        <f>SUM([1]Generation_Budget!T239:T240)/([1]Generation_Budget!T233/0.16)</f>
        <v>#DIV/0!</v>
      </c>
      <c r="T123" s="62" t="e">
        <f>SUM([1]Generation_Budget!U239:U240)/([1]Generation_Budget!U233/0.16)</f>
        <v>#DIV/0!</v>
      </c>
      <c r="U123" s="62" t="e">
        <f>SUM([1]Generation_Budget!V239:V240)/([1]Generation_Budget!V233/0.16)</f>
        <v>#DIV/0!</v>
      </c>
      <c r="V123" s="62" t="e">
        <f>+SUM(J123:U123)</f>
        <v>#DIV/0!</v>
      </c>
    </row>
    <row r="124" spans="1:363" x14ac:dyDescent="0.25">
      <c r="A124" s="175"/>
      <c r="B124" s="103"/>
      <c r="C124" s="23" t="s">
        <v>141</v>
      </c>
      <c r="D124" s="46" t="e">
        <f t="shared" ref="D124" si="577">(D36*D83)+((D123-D36)*D98)</f>
        <v>#DIV/0!</v>
      </c>
      <c r="E124" s="46" t="e">
        <f t="shared" ref="E124:U124" si="578">(E36*E83)+((E123-E36)*E98)</f>
        <v>#DIV/0!</v>
      </c>
      <c r="F124" s="46" t="e">
        <f t="shared" si="578"/>
        <v>#DIV/0!</v>
      </c>
      <c r="G124" s="46" t="e">
        <f t="shared" si="578"/>
        <v>#DIV/0!</v>
      </c>
      <c r="H124" s="46" t="e">
        <f t="shared" si="578"/>
        <v>#DIV/0!</v>
      </c>
      <c r="I124" s="46" t="e">
        <f t="shared" si="578"/>
        <v>#DIV/0!</v>
      </c>
      <c r="J124" s="46" t="e">
        <f t="shared" si="578"/>
        <v>#DIV/0!</v>
      </c>
      <c r="K124" s="46" t="e">
        <f t="shared" si="578"/>
        <v>#DIV/0!</v>
      </c>
      <c r="L124" s="46" t="e">
        <f t="shared" si="578"/>
        <v>#DIV/0!</v>
      </c>
      <c r="M124" s="46" t="e">
        <f t="shared" si="578"/>
        <v>#DIV/0!</v>
      </c>
      <c r="N124" s="46" t="e">
        <f t="shared" si="578"/>
        <v>#DIV/0!</v>
      </c>
      <c r="O124" s="46" t="e">
        <f t="shared" si="578"/>
        <v>#DIV/0!</v>
      </c>
      <c r="P124" s="46" t="e">
        <f t="shared" si="578"/>
        <v>#DIV/0!</v>
      </c>
      <c r="Q124" s="46" t="e">
        <f t="shared" si="578"/>
        <v>#DIV/0!</v>
      </c>
      <c r="R124" s="46" t="e">
        <f t="shared" si="578"/>
        <v>#DIV/0!</v>
      </c>
      <c r="S124" s="46" t="e">
        <f t="shared" si="578"/>
        <v>#DIV/0!</v>
      </c>
      <c r="T124" s="46" t="e">
        <f t="shared" si="578"/>
        <v>#DIV/0!</v>
      </c>
      <c r="U124" s="46" t="e">
        <f t="shared" si="578"/>
        <v>#DIV/0!</v>
      </c>
      <c r="V124" s="46" t="e">
        <f>+SUM(J124:U124)</f>
        <v>#DIV/0!</v>
      </c>
      <c r="W124" s="136" t="e">
        <f>+V124/V123</f>
        <v>#DIV/0!</v>
      </c>
    </row>
  </sheetData>
  <mergeCells count="9">
    <mergeCell ref="A119:A124"/>
    <mergeCell ref="A4:A9"/>
    <mergeCell ref="A11:A24"/>
    <mergeCell ref="A27:A40"/>
    <mergeCell ref="A43:A55"/>
    <mergeCell ref="A58:A71"/>
    <mergeCell ref="A74:A86"/>
    <mergeCell ref="A89:A101"/>
    <mergeCell ref="A103:A116"/>
  </mergeCell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CC5E0BD-0EDB-4A4F-86DC-EFA39A13A741}">
          <x14:formula1>
            <xm:f>LOOKUPS!$B$3:$B$13</xm:f>
          </x14:formula1>
          <xm:sqref>B1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E151D-C7D5-448D-8C28-BE63372D2CAB}">
  <sheetPr>
    <tabColor rgb="FF00B050"/>
  </sheetPr>
  <dimension ref="A1:NV63"/>
  <sheetViews>
    <sheetView zoomScale="150" zoomScaleNormal="150" workbookViewId="0">
      <pane xSplit="2" ySplit="4" topLeftCell="C5" activePane="bottomRight" state="frozen"/>
      <selection activeCell="AP9" sqref="AP9"/>
      <selection pane="topRight" activeCell="AP9" sqref="AP9"/>
      <selection pane="bottomLeft" activeCell="AP9" sqref="AP9"/>
      <selection pane="bottomRight" activeCell="D7" sqref="D7"/>
    </sheetView>
  </sheetViews>
  <sheetFormatPr defaultRowHeight="15" outlineLevelCol="1" x14ac:dyDescent="0.25"/>
  <cols>
    <col min="1" max="1" width="4.7109375" customWidth="1"/>
    <col min="2" max="2" width="33.85546875" customWidth="1" outlineLevel="1"/>
    <col min="3" max="3" width="10.42578125" style="8" customWidth="1" outlineLevel="1"/>
    <col min="4" max="352" width="9.140625" customWidth="1" outlineLevel="1"/>
    <col min="353" max="353" width="43" customWidth="1"/>
    <col min="354" max="374" width="13" customWidth="1"/>
    <col min="384" max="384" width="13.7109375" bestFit="1" customWidth="1"/>
    <col min="385" max="385" width="12" bestFit="1" customWidth="1"/>
    <col min="386" max="386" width="10" bestFit="1" customWidth="1"/>
  </cols>
  <sheetData>
    <row r="1" spans="1:382" x14ac:dyDescent="0.25">
      <c r="B1" s="124" t="str">
        <f>+SUMMARY!$B$1</f>
        <v>WEC</v>
      </c>
      <c r="MO1" s="13" t="str">
        <f>+B1</f>
        <v>WEC</v>
      </c>
    </row>
    <row r="2" spans="1:382" x14ac:dyDescent="0.25">
      <c r="B2" s="1" t="s">
        <v>142</v>
      </c>
      <c r="C2" s="18"/>
      <c r="D2" s="8">
        <v>0</v>
      </c>
      <c r="E2" s="8">
        <v>0</v>
      </c>
      <c r="F2" s="8">
        <v>0</v>
      </c>
      <c r="G2" s="8">
        <v>0</v>
      </c>
      <c r="H2" s="8">
        <v>0</v>
      </c>
      <c r="I2" s="8">
        <v>0</v>
      </c>
      <c r="J2" s="8">
        <v>0</v>
      </c>
      <c r="K2" s="8">
        <v>0</v>
      </c>
      <c r="L2" s="8">
        <v>0</v>
      </c>
      <c r="M2" s="8">
        <v>0</v>
      </c>
      <c r="N2" s="8">
        <v>0</v>
      </c>
      <c r="O2" s="8">
        <v>0</v>
      </c>
      <c r="P2" s="8">
        <f>1+D2</f>
        <v>1</v>
      </c>
      <c r="Q2" s="8">
        <f t="shared" ref="Q2:CB2" si="0">1+E2</f>
        <v>1</v>
      </c>
      <c r="R2" s="8">
        <f t="shared" si="0"/>
        <v>1</v>
      </c>
      <c r="S2" s="8">
        <f t="shared" si="0"/>
        <v>1</v>
      </c>
      <c r="T2" s="8">
        <f t="shared" si="0"/>
        <v>1</v>
      </c>
      <c r="U2" s="8">
        <f t="shared" si="0"/>
        <v>1</v>
      </c>
      <c r="V2" s="8">
        <f t="shared" si="0"/>
        <v>1</v>
      </c>
      <c r="W2" s="8">
        <f t="shared" si="0"/>
        <v>1</v>
      </c>
      <c r="X2" s="8">
        <f t="shared" si="0"/>
        <v>1</v>
      </c>
      <c r="Y2" s="8">
        <f t="shared" si="0"/>
        <v>1</v>
      </c>
      <c r="Z2" s="8">
        <f t="shared" si="0"/>
        <v>1</v>
      </c>
      <c r="AA2" s="8">
        <f t="shared" si="0"/>
        <v>1</v>
      </c>
      <c r="AB2" s="8">
        <f t="shared" si="0"/>
        <v>2</v>
      </c>
      <c r="AC2" s="8">
        <f t="shared" si="0"/>
        <v>2</v>
      </c>
      <c r="AD2" s="8">
        <f t="shared" si="0"/>
        <v>2</v>
      </c>
      <c r="AE2" s="8">
        <f t="shared" si="0"/>
        <v>2</v>
      </c>
      <c r="AF2" s="8">
        <f t="shared" si="0"/>
        <v>2</v>
      </c>
      <c r="AG2" s="8">
        <f t="shared" si="0"/>
        <v>2</v>
      </c>
      <c r="AH2" s="8">
        <f t="shared" si="0"/>
        <v>2</v>
      </c>
      <c r="AI2" s="8">
        <f t="shared" si="0"/>
        <v>2</v>
      </c>
      <c r="AJ2" s="8">
        <f t="shared" si="0"/>
        <v>2</v>
      </c>
      <c r="AK2" s="8">
        <f t="shared" si="0"/>
        <v>2</v>
      </c>
      <c r="AL2" s="8">
        <f t="shared" si="0"/>
        <v>2</v>
      </c>
      <c r="AM2" s="8">
        <f t="shared" si="0"/>
        <v>2</v>
      </c>
      <c r="AN2" s="8">
        <f t="shared" si="0"/>
        <v>3</v>
      </c>
      <c r="AO2" s="8">
        <f t="shared" si="0"/>
        <v>3</v>
      </c>
      <c r="AP2" s="8">
        <f t="shared" si="0"/>
        <v>3</v>
      </c>
      <c r="AQ2" s="8">
        <f t="shared" si="0"/>
        <v>3</v>
      </c>
      <c r="AR2" s="8">
        <f t="shared" si="0"/>
        <v>3</v>
      </c>
      <c r="AS2" s="8">
        <f t="shared" si="0"/>
        <v>3</v>
      </c>
      <c r="AT2" s="8">
        <f t="shared" si="0"/>
        <v>3</v>
      </c>
      <c r="AU2" s="8">
        <f t="shared" si="0"/>
        <v>3</v>
      </c>
      <c r="AV2" s="8">
        <f t="shared" si="0"/>
        <v>3</v>
      </c>
      <c r="AW2" s="8">
        <f t="shared" si="0"/>
        <v>3</v>
      </c>
      <c r="AX2" s="8">
        <f t="shared" si="0"/>
        <v>3</v>
      </c>
      <c r="AY2" s="8">
        <f t="shared" si="0"/>
        <v>3</v>
      </c>
      <c r="AZ2" s="8">
        <f t="shared" si="0"/>
        <v>4</v>
      </c>
      <c r="BA2" s="8">
        <f t="shared" si="0"/>
        <v>4</v>
      </c>
      <c r="BB2" s="8">
        <f t="shared" si="0"/>
        <v>4</v>
      </c>
      <c r="BC2" s="8">
        <f t="shared" si="0"/>
        <v>4</v>
      </c>
      <c r="BD2" s="8">
        <f t="shared" si="0"/>
        <v>4</v>
      </c>
      <c r="BE2" s="8">
        <f t="shared" si="0"/>
        <v>4</v>
      </c>
      <c r="BF2" s="8">
        <f t="shared" si="0"/>
        <v>4</v>
      </c>
      <c r="BG2" s="8">
        <f t="shared" si="0"/>
        <v>4</v>
      </c>
      <c r="BH2" s="8">
        <f t="shared" si="0"/>
        <v>4</v>
      </c>
      <c r="BI2" s="8">
        <f t="shared" si="0"/>
        <v>4</v>
      </c>
      <c r="BJ2" s="8">
        <f t="shared" si="0"/>
        <v>4</v>
      </c>
      <c r="BK2" s="8">
        <f t="shared" si="0"/>
        <v>4</v>
      </c>
      <c r="BL2" s="8">
        <f t="shared" si="0"/>
        <v>5</v>
      </c>
      <c r="BM2" s="8">
        <f t="shared" si="0"/>
        <v>5</v>
      </c>
      <c r="BN2" s="8">
        <f t="shared" si="0"/>
        <v>5</v>
      </c>
      <c r="BO2" s="8">
        <f t="shared" si="0"/>
        <v>5</v>
      </c>
      <c r="BP2" s="8">
        <f t="shared" si="0"/>
        <v>5</v>
      </c>
      <c r="BQ2" s="8">
        <f t="shared" si="0"/>
        <v>5</v>
      </c>
      <c r="BR2" s="8">
        <f t="shared" si="0"/>
        <v>5</v>
      </c>
      <c r="BS2" s="8">
        <f t="shared" si="0"/>
        <v>5</v>
      </c>
      <c r="BT2" s="8">
        <f t="shared" si="0"/>
        <v>5</v>
      </c>
      <c r="BU2" s="8">
        <f t="shared" si="0"/>
        <v>5</v>
      </c>
      <c r="BV2" s="8">
        <f t="shared" si="0"/>
        <v>5</v>
      </c>
      <c r="BW2" s="8">
        <f t="shared" si="0"/>
        <v>5</v>
      </c>
      <c r="BX2" s="8">
        <f t="shared" si="0"/>
        <v>6</v>
      </c>
      <c r="BY2" s="8">
        <f t="shared" si="0"/>
        <v>6</v>
      </c>
      <c r="BZ2" s="8">
        <f t="shared" si="0"/>
        <v>6</v>
      </c>
      <c r="CA2" s="8">
        <f t="shared" si="0"/>
        <v>6</v>
      </c>
      <c r="CB2" s="8">
        <f t="shared" si="0"/>
        <v>6</v>
      </c>
      <c r="CC2" s="8">
        <f t="shared" ref="CC2:EN2" si="1">1+BQ2</f>
        <v>6</v>
      </c>
      <c r="CD2" s="8">
        <f t="shared" si="1"/>
        <v>6</v>
      </c>
      <c r="CE2" s="8">
        <f t="shared" si="1"/>
        <v>6</v>
      </c>
      <c r="CF2" s="8">
        <f t="shared" si="1"/>
        <v>6</v>
      </c>
      <c r="CG2" s="8">
        <f t="shared" si="1"/>
        <v>6</v>
      </c>
      <c r="CH2" s="8">
        <f t="shared" si="1"/>
        <v>6</v>
      </c>
      <c r="CI2" s="8">
        <f t="shared" si="1"/>
        <v>6</v>
      </c>
      <c r="CJ2" s="8">
        <f t="shared" si="1"/>
        <v>7</v>
      </c>
      <c r="CK2" s="8">
        <f t="shared" si="1"/>
        <v>7</v>
      </c>
      <c r="CL2" s="8">
        <f t="shared" si="1"/>
        <v>7</v>
      </c>
      <c r="CM2" s="8">
        <f t="shared" si="1"/>
        <v>7</v>
      </c>
      <c r="CN2" s="8">
        <f t="shared" si="1"/>
        <v>7</v>
      </c>
      <c r="CO2" s="8">
        <f t="shared" si="1"/>
        <v>7</v>
      </c>
      <c r="CP2" s="8">
        <f t="shared" si="1"/>
        <v>7</v>
      </c>
      <c r="CQ2" s="8">
        <f t="shared" si="1"/>
        <v>7</v>
      </c>
      <c r="CR2" s="8">
        <f t="shared" si="1"/>
        <v>7</v>
      </c>
      <c r="CS2" s="8">
        <f t="shared" si="1"/>
        <v>7</v>
      </c>
      <c r="CT2" s="8">
        <f t="shared" si="1"/>
        <v>7</v>
      </c>
      <c r="CU2" s="8">
        <f t="shared" si="1"/>
        <v>7</v>
      </c>
      <c r="CV2" s="8">
        <f t="shared" si="1"/>
        <v>8</v>
      </c>
      <c r="CW2" s="8">
        <f t="shared" si="1"/>
        <v>8</v>
      </c>
      <c r="CX2" s="8">
        <f t="shared" si="1"/>
        <v>8</v>
      </c>
      <c r="CY2" s="8">
        <f t="shared" si="1"/>
        <v>8</v>
      </c>
      <c r="CZ2" s="8">
        <f t="shared" si="1"/>
        <v>8</v>
      </c>
      <c r="DA2" s="8">
        <f t="shared" si="1"/>
        <v>8</v>
      </c>
      <c r="DB2" s="8">
        <f t="shared" si="1"/>
        <v>8</v>
      </c>
      <c r="DC2" s="8">
        <f t="shared" si="1"/>
        <v>8</v>
      </c>
      <c r="DD2" s="8">
        <f t="shared" si="1"/>
        <v>8</v>
      </c>
      <c r="DE2" s="8">
        <f t="shared" si="1"/>
        <v>8</v>
      </c>
      <c r="DF2" s="8">
        <f t="shared" si="1"/>
        <v>8</v>
      </c>
      <c r="DG2" s="8">
        <f t="shared" si="1"/>
        <v>8</v>
      </c>
      <c r="DH2" s="8">
        <f t="shared" si="1"/>
        <v>9</v>
      </c>
      <c r="DI2" s="8">
        <f t="shared" si="1"/>
        <v>9</v>
      </c>
      <c r="DJ2" s="8">
        <f t="shared" si="1"/>
        <v>9</v>
      </c>
      <c r="DK2" s="8">
        <f t="shared" si="1"/>
        <v>9</v>
      </c>
      <c r="DL2" s="8">
        <f t="shared" si="1"/>
        <v>9</v>
      </c>
      <c r="DM2" s="8">
        <f t="shared" si="1"/>
        <v>9</v>
      </c>
      <c r="DN2" s="8">
        <f t="shared" si="1"/>
        <v>9</v>
      </c>
      <c r="DO2" s="8">
        <f t="shared" si="1"/>
        <v>9</v>
      </c>
      <c r="DP2" s="8">
        <f t="shared" si="1"/>
        <v>9</v>
      </c>
      <c r="DQ2" s="8">
        <f t="shared" si="1"/>
        <v>9</v>
      </c>
      <c r="DR2" s="8">
        <f t="shared" si="1"/>
        <v>9</v>
      </c>
      <c r="DS2" s="8">
        <f t="shared" si="1"/>
        <v>9</v>
      </c>
      <c r="DT2" s="8">
        <f t="shared" si="1"/>
        <v>10</v>
      </c>
      <c r="DU2" s="8">
        <f t="shared" si="1"/>
        <v>10</v>
      </c>
      <c r="DV2" s="8">
        <f t="shared" si="1"/>
        <v>10</v>
      </c>
      <c r="DW2" s="8">
        <f t="shared" si="1"/>
        <v>10</v>
      </c>
      <c r="DX2" s="8">
        <f t="shared" si="1"/>
        <v>10</v>
      </c>
      <c r="DY2" s="8">
        <f t="shared" si="1"/>
        <v>10</v>
      </c>
      <c r="DZ2" s="8">
        <f t="shared" si="1"/>
        <v>10</v>
      </c>
      <c r="EA2" s="8">
        <f t="shared" si="1"/>
        <v>10</v>
      </c>
      <c r="EB2" s="8">
        <f t="shared" si="1"/>
        <v>10</v>
      </c>
      <c r="EC2" s="8">
        <f t="shared" si="1"/>
        <v>10</v>
      </c>
      <c r="ED2" s="8">
        <f t="shared" si="1"/>
        <v>10</v>
      </c>
      <c r="EE2" s="8">
        <f t="shared" si="1"/>
        <v>10</v>
      </c>
      <c r="EF2" s="8">
        <f t="shared" si="1"/>
        <v>11</v>
      </c>
      <c r="EG2" s="8">
        <f t="shared" si="1"/>
        <v>11</v>
      </c>
      <c r="EH2" s="8">
        <f t="shared" si="1"/>
        <v>11</v>
      </c>
      <c r="EI2" s="8">
        <f t="shared" si="1"/>
        <v>11</v>
      </c>
      <c r="EJ2" s="8">
        <f t="shared" si="1"/>
        <v>11</v>
      </c>
      <c r="EK2" s="8">
        <f t="shared" si="1"/>
        <v>11</v>
      </c>
      <c r="EL2" s="8">
        <f t="shared" si="1"/>
        <v>11</v>
      </c>
      <c r="EM2" s="8">
        <f t="shared" si="1"/>
        <v>11</v>
      </c>
      <c r="EN2" s="8">
        <f t="shared" si="1"/>
        <v>11</v>
      </c>
      <c r="EO2" s="8">
        <f t="shared" ref="EO2:GZ2" si="2">1+EC2</f>
        <v>11</v>
      </c>
      <c r="EP2" s="8">
        <f t="shared" si="2"/>
        <v>11</v>
      </c>
      <c r="EQ2" s="8">
        <f t="shared" si="2"/>
        <v>11</v>
      </c>
      <c r="ER2" s="8">
        <f t="shared" si="2"/>
        <v>12</v>
      </c>
      <c r="ES2" s="8">
        <f t="shared" si="2"/>
        <v>12</v>
      </c>
      <c r="ET2" s="8">
        <f t="shared" si="2"/>
        <v>12</v>
      </c>
      <c r="EU2" s="8">
        <f t="shared" si="2"/>
        <v>12</v>
      </c>
      <c r="EV2" s="8">
        <f t="shared" si="2"/>
        <v>12</v>
      </c>
      <c r="EW2" s="8">
        <f t="shared" si="2"/>
        <v>12</v>
      </c>
      <c r="EX2" s="8">
        <f t="shared" si="2"/>
        <v>12</v>
      </c>
      <c r="EY2" s="8">
        <f t="shared" si="2"/>
        <v>12</v>
      </c>
      <c r="EZ2" s="8">
        <f t="shared" si="2"/>
        <v>12</v>
      </c>
      <c r="FA2" s="8">
        <f t="shared" si="2"/>
        <v>12</v>
      </c>
      <c r="FB2" s="8">
        <f t="shared" si="2"/>
        <v>12</v>
      </c>
      <c r="FC2" s="8">
        <f t="shared" si="2"/>
        <v>12</v>
      </c>
      <c r="FD2" s="8">
        <f t="shared" si="2"/>
        <v>13</v>
      </c>
      <c r="FE2" s="8">
        <f t="shared" si="2"/>
        <v>13</v>
      </c>
      <c r="FF2" s="8">
        <f t="shared" si="2"/>
        <v>13</v>
      </c>
      <c r="FG2" s="8">
        <f t="shared" si="2"/>
        <v>13</v>
      </c>
      <c r="FH2" s="8">
        <f t="shared" si="2"/>
        <v>13</v>
      </c>
      <c r="FI2" s="8">
        <f t="shared" si="2"/>
        <v>13</v>
      </c>
      <c r="FJ2" s="8">
        <f t="shared" si="2"/>
        <v>13</v>
      </c>
      <c r="FK2" s="8">
        <f t="shared" si="2"/>
        <v>13</v>
      </c>
      <c r="FL2" s="8">
        <f t="shared" si="2"/>
        <v>13</v>
      </c>
      <c r="FM2" s="8">
        <f t="shared" si="2"/>
        <v>13</v>
      </c>
      <c r="FN2" s="8">
        <f t="shared" si="2"/>
        <v>13</v>
      </c>
      <c r="FO2" s="8">
        <f t="shared" si="2"/>
        <v>13</v>
      </c>
      <c r="FP2" s="8">
        <f t="shared" si="2"/>
        <v>14</v>
      </c>
      <c r="FQ2" s="8">
        <f t="shared" si="2"/>
        <v>14</v>
      </c>
      <c r="FR2" s="8">
        <f t="shared" si="2"/>
        <v>14</v>
      </c>
      <c r="FS2" s="8">
        <f t="shared" si="2"/>
        <v>14</v>
      </c>
      <c r="FT2" s="8">
        <f t="shared" si="2"/>
        <v>14</v>
      </c>
      <c r="FU2" s="8">
        <f t="shared" si="2"/>
        <v>14</v>
      </c>
      <c r="FV2" s="8">
        <f t="shared" si="2"/>
        <v>14</v>
      </c>
      <c r="FW2" s="8">
        <f t="shared" si="2"/>
        <v>14</v>
      </c>
      <c r="FX2" s="8">
        <f t="shared" si="2"/>
        <v>14</v>
      </c>
      <c r="FY2" s="8">
        <f t="shared" si="2"/>
        <v>14</v>
      </c>
      <c r="FZ2" s="8">
        <f t="shared" si="2"/>
        <v>14</v>
      </c>
      <c r="GA2" s="8">
        <f t="shared" si="2"/>
        <v>14</v>
      </c>
      <c r="GB2" s="8">
        <f t="shared" si="2"/>
        <v>15</v>
      </c>
      <c r="GC2" s="8">
        <f t="shared" si="2"/>
        <v>15</v>
      </c>
      <c r="GD2" s="8">
        <f t="shared" si="2"/>
        <v>15</v>
      </c>
      <c r="GE2" s="8">
        <f t="shared" si="2"/>
        <v>15</v>
      </c>
      <c r="GF2" s="8">
        <f t="shared" si="2"/>
        <v>15</v>
      </c>
      <c r="GG2" s="8">
        <f t="shared" si="2"/>
        <v>15</v>
      </c>
      <c r="GH2" s="8">
        <f t="shared" si="2"/>
        <v>15</v>
      </c>
      <c r="GI2" s="8">
        <f t="shared" si="2"/>
        <v>15</v>
      </c>
      <c r="GJ2" s="8">
        <f t="shared" si="2"/>
        <v>15</v>
      </c>
      <c r="GK2" s="8">
        <f t="shared" si="2"/>
        <v>15</v>
      </c>
      <c r="GL2" s="8">
        <f t="shared" si="2"/>
        <v>15</v>
      </c>
      <c r="GM2" s="8">
        <f t="shared" si="2"/>
        <v>15</v>
      </c>
      <c r="GN2" s="8">
        <f t="shared" si="2"/>
        <v>16</v>
      </c>
      <c r="GO2" s="8">
        <f t="shared" si="2"/>
        <v>16</v>
      </c>
      <c r="GP2" s="8">
        <f t="shared" si="2"/>
        <v>16</v>
      </c>
      <c r="GQ2" s="8">
        <f t="shared" si="2"/>
        <v>16</v>
      </c>
      <c r="GR2" s="8">
        <f t="shared" si="2"/>
        <v>16</v>
      </c>
      <c r="GS2" s="8">
        <f t="shared" si="2"/>
        <v>16</v>
      </c>
      <c r="GT2" s="8">
        <f t="shared" si="2"/>
        <v>16</v>
      </c>
      <c r="GU2" s="8">
        <f t="shared" si="2"/>
        <v>16</v>
      </c>
      <c r="GV2" s="8">
        <f t="shared" si="2"/>
        <v>16</v>
      </c>
      <c r="GW2" s="8">
        <f t="shared" si="2"/>
        <v>16</v>
      </c>
      <c r="GX2" s="8">
        <f t="shared" si="2"/>
        <v>16</v>
      </c>
      <c r="GY2" s="8">
        <f t="shared" si="2"/>
        <v>16</v>
      </c>
      <c r="GZ2" s="8">
        <f t="shared" si="2"/>
        <v>17</v>
      </c>
      <c r="HA2" s="8">
        <f t="shared" ref="HA2:IU2" si="3">1+GO2</f>
        <v>17</v>
      </c>
      <c r="HB2" s="8">
        <f t="shared" si="3"/>
        <v>17</v>
      </c>
      <c r="HC2" s="8">
        <f t="shared" si="3"/>
        <v>17</v>
      </c>
      <c r="HD2" s="8">
        <f t="shared" si="3"/>
        <v>17</v>
      </c>
      <c r="HE2" s="8">
        <f t="shared" si="3"/>
        <v>17</v>
      </c>
      <c r="HF2" s="8">
        <f t="shared" si="3"/>
        <v>17</v>
      </c>
      <c r="HG2" s="8">
        <f t="shared" si="3"/>
        <v>17</v>
      </c>
      <c r="HH2" s="8">
        <f t="shared" si="3"/>
        <v>17</v>
      </c>
      <c r="HI2" s="8">
        <f t="shared" si="3"/>
        <v>17</v>
      </c>
      <c r="HJ2" s="8">
        <f t="shared" si="3"/>
        <v>17</v>
      </c>
      <c r="HK2" s="8">
        <f t="shared" si="3"/>
        <v>17</v>
      </c>
      <c r="HL2" s="8">
        <f t="shared" si="3"/>
        <v>18</v>
      </c>
      <c r="HM2" s="8">
        <f t="shared" si="3"/>
        <v>18</v>
      </c>
      <c r="HN2" s="8">
        <f t="shared" si="3"/>
        <v>18</v>
      </c>
      <c r="HO2" s="8">
        <f t="shared" si="3"/>
        <v>18</v>
      </c>
      <c r="HP2" s="8">
        <f t="shared" si="3"/>
        <v>18</v>
      </c>
      <c r="HQ2" s="8">
        <f t="shared" si="3"/>
        <v>18</v>
      </c>
      <c r="HR2" s="8">
        <f t="shared" si="3"/>
        <v>18</v>
      </c>
      <c r="HS2" s="8">
        <f t="shared" si="3"/>
        <v>18</v>
      </c>
      <c r="HT2" s="8">
        <f t="shared" si="3"/>
        <v>18</v>
      </c>
      <c r="HU2" s="8">
        <f t="shared" si="3"/>
        <v>18</v>
      </c>
      <c r="HV2" s="8">
        <f t="shared" si="3"/>
        <v>18</v>
      </c>
      <c r="HW2" s="8">
        <f t="shared" si="3"/>
        <v>18</v>
      </c>
      <c r="HX2" s="8">
        <f t="shared" si="3"/>
        <v>19</v>
      </c>
      <c r="HY2" s="8">
        <f t="shared" si="3"/>
        <v>19</v>
      </c>
      <c r="HZ2" s="8">
        <f t="shared" si="3"/>
        <v>19</v>
      </c>
      <c r="IA2" s="8">
        <f t="shared" si="3"/>
        <v>19</v>
      </c>
      <c r="IB2" s="8">
        <f t="shared" si="3"/>
        <v>19</v>
      </c>
      <c r="IC2" s="8">
        <f t="shared" si="3"/>
        <v>19</v>
      </c>
      <c r="ID2" s="8">
        <f t="shared" si="3"/>
        <v>19</v>
      </c>
      <c r="IE2" s="8">
        <f t="shared" si="3"/>
        <v>19</v>
      </c>
      <c r="IF2" s="8">
        <f t="shared" si="3"/>
        <v>19</v>
      </c>
      <c r="IG2" s="8">
        <f t="shared" si="3"/>
        <v>19</v>
      </c>
      <c r="IH2" s="8">
        <f t="shared" si="3"/>
        <v>19</v>
      </c>
      <c r="II2" s="8">
        <f t="shared" si="3"/>
        <v>19</v>
      </c>
      <c r="IJ2" s="8">
        <f t="shared" si="3"/>
        <v>20</v>
      </c>
      <c r="IK2" s="8">
        <f t="shared" si="3"/>
        <v>20</v>
      </c>
      <c r="IL2" s="8">
        <f t="shared" si="3"/>
        <v>20</v>
      </c>
      <c r="IM2" s="8">
        <f t="shared" si="3"/>
        <v>20</v>
      </c>
      <c r="IN2" s="8">
        <f t="shared" si="3"/>
        <v>20</v>
      </c>
      <c r="IO2" s="8">
        <f t="shared" si="3"/>
        <v>20</v>
      </c>
      <c r="IP2" s="8">
        <f t="shared" si="3"/>
        <v>20</v>
      </c>
      <c r="IQ2" s="8">
        <f t="shared" si="3"/>
        <v>20</v>
      </c>
      <c r="IR2" s="8">
        <f t="shared" si="3"/>
        <v>20</v>
      </c>
      <c r="IS2" s="8">
        <f t="shared" si="3"/>
        <v>20</v>
      </c>
      <c r="IT2" s="8">
        <f t="shared" si="3"/>
        <v>20</v>
      </c>
      <c r="IU2" s="8">
        <f t="shared" si="3"/>
        <v>20</v>
      </c>
      <c r="IV2" s="8">
        <f t="shared" ref="IV2" si="4">1+IJ2</f>
        <v>21</v>
      </c>
      <c r="IW2" s="8">
        <f t="shared" ref="IW2" si="5">1+IK2</f>
        <v>21</v>
      </c>
      <c r="IX2" s="8">
        <f t="shared" ref="IX2" si="6">1+IL2</f>
        <v>21</v>
      </c>
      <c r="IY2" s="8">
        <f t="shared" ref="IY2" si="7">1+IM2</f>
        <v>21</v>
      </c>
      <c r="IZ2" s="8">
        <f t="shared" ref="IZ2" si="8">1+IN2</f>
        <v>21</v>
      </c>
      <c r="JA2" s="8">
        <f t="shared" ref="JA2" si="9">1+IO2</f>
        <v>21</v>
      </c>
      <c r="JB2" s="8">
        <f t="shared" ref="JB2" si="10">1+IP2</f>
        <v>21</v>
      </c>
      <c r="JC2" s="8">
        <f t="shared" ref="JC2" si="11">1+IQ2</f>
        <v>21</v>
      </c>
      <c r="JD2" s="8">
        <f t="shared" ref="JD2" si="12">1+IR2</f>
        <v>21</v>
      </c>
      <c r="JE2" s="8">
        <f t="shared" ref="JE2" si="13">1+IS2</f>
        <v>21</v>
      </c>
      <c r="JF2" s="8">
        <f t="shared" ref="JF2" si="14">1+IT2</f>
        <v>21</v>
      </c>
      <c r="JG2" s="8">
        <f t="shared" ref="JG2" si="15">1+IU2</f>
        <v>21</v>
      </c>
      <c r="JH2" s="8">
        <f t="shared" ref="JH2" si="16">1+IV2</f>
        <v>22</v>
      </c>
      <c r="JI2" s="8">
        <f t="shared" ref="JI2" si="17">1+IW2</f>
        <v>22</v>
      </c>
      <c r="JJ2" s="8">
        <f t="shared" ref="JJ2" si="18">1+IX2</f>
        <v>22</v>
      </c>
      <c r="JK2" s="8">
        <f t="shared" ref="JK2" si="19">1+IY2</f>
        <v>22</v>
      </c>
      <c r="JL2" s="8">
        <f t="shared" ref="JL2" si="20">1+IZ2</f>
        <v>22</v>
      </c>
      <c r="JM2" s="8">
        <f t="shared" ref="JM2" si="21">1+JA2</f>
        <v>22</v>
      </c>
      <c r="JN2" s="8">
        <f t="shared" ref="JN2" si="22">1+JB2</f>
        <v>22</v>
      </c>
      <c r="JO2" s="8">
        <f t="shared" ref="JO2" si="23">1+JC2</f>
        <v>22</v>
      </c>
      <c r="JP2" s="8">
        <f t="shared" ref="JP2" si="24">1+JD2</f>
        <v>22</v>
      </c>
      <c r="JQ2" s="8">
        <f t="shared" ref="JQ2" si="25">1+JE2</f>
        <v>22</v>
      </c>
      <c r="JR2" s="8">
        <f t="shared" ref="JR2" si="26">1+JF2</f>
        <v>22</v>
      </c>
      <c r="JS2" s="8">
        <f t="shared" ref="JS2" si="27">1+JG2</f>
        <v>22</v>
      </c>
      <c r="JT2" s="8">
        <f t="shared" ref="JT2" si="28">1+JH2</f>
        <v>23</v>
      </c>
      <c r="JU2" s="8">
        <f t="shared" ref="JU2" si="29">1+JI2</f>
        <v>23</v>
      </c>
      <c r="JV2" s="8">
        <f t="shared" ref="JV2" si="30">1+JJ2</f>
        <v>23</v>
      </c>
      <c r="JW2" s="8">
        <f t="shared" ref="JW2" si="31">1+JK2</f>
        <v>23</v>
      </c>
      <c r="JX2" s="8">
        <f t="shared" ref="JX2" si="32">1+JL2</f>
        <v>23</v>
      </c>
      <c r="JY2" s="8">
        <f t="shared" ref="JY2" si="33">1+JM2</f>
        <v>23</v>
      </c>
      <c r="JZ2" s="8">
        <f t="shared" ref="JZ2" si="34">1+JN2</f>
        <v>23</v>
      </c>
      <c r="KA2" s="8">
        <f t="shared" ref="KA2" si="35">1+JO2</f>
        <v>23</v>
      </c>
      <c r="KB2" s="8">
        <f t="shared" ref="KB2" si="36">1+JP2</f>
        <v>23</v>
      </c>
      <c r="KC2" s="8">
        <f t="shared" ref="KC2" si="37">1+JQ2</f>
        <v>23</v>
      </c>
      <c r="KD2" s="8">
        <f t="shared" ref="KD2" si="38">1+JR2</f>
        <v>23</v>
      </c>
      <c r="KE2" s="8">
        <f t="shared" ref="KE2" si="39">1+JS2</f>
        <v>23</v>
      </c>
      <c r="KF2" s="8">
        <f t="shared" ref="KF2" si="40">1+JT2</f>
        <v>24</v>
      </c>
      <c r="KG2" s="8">
        <f t="shared" ref="KG2" si="41">1+JU2</f>
        <v>24</v>
      </c>
      <c r="KH2" s="8">
        <f t="shared" ref="KH2" si="42">1+JV2</f>
        <v>24</v>
      </c>
      <c r="KI2" s="8">
        <f t="shared" ref="KI2" si="43">1+JW2</f>
        <v>24</v>
      </c>
      <c r="KJ2" s="8">
        <f t="shared" ref="KJ2" si="44">1+JX2</f>
        <v>24</v>
      </c>
      <c r="KK2" s="8">
        <f t="shared" ref="KK2" si="45">1+JY2</f>
        <v>24</v>
      </c>
      <c r="KL2" s="8">
        <f t="shared" ref="KL2" si="46">1+JZ2</f>
        <v>24</v>
      </c>
      <c r="KM2" s="8">
        <f t="shared" ref="KM2" si="47">1+KA2</f>
        <v>24</v>
      </c>
      <c r="KN2" s="8">
        <f t="shared" ref="KN2" si="48">1+KB2</f>
        <v>24</v>
      </c>
      <c r="KO2" s="8">
        <f t="shared" ref="KO2" si="49">1+KC2</f>
        <v>24</v>
      </c>
      <c r="KP2" s="8">
        <f t="shared" ref="KP2" si="50">1+KD2</f>
        <v>24</v>
      </c>
      <c r="KQ2" s="8">
        <f t="shared" ref="KQ2" si="51">1+KE2</f>
        <v>24</v>
      </c>
      <c r="KR2" s="8">
        <f t="shared" ref="KR2" si="52">1+KF2</f>
        <v>25</v>
      </c>
      <c r="KS2" s="8">
        <f t="shared" ref="KS2" si="53">1+KG2</f>
        <v>25</v>
      </c>
      <c r="KT2" s="8">
        <f t="shared" ref="KT2" si="54">1+KH2</f>
        <v>25</v>
      </c>
      <c r="KU2" s="8">
        <f t="shared" ref="KU2" si="55">1+KI2</f>
        <v>25</v>
      </c>
      <c r="KV2" s="8">
        <f t="shared" ref="KV2" si="56">1+KJ2</f>
        <v>25</v>
      </c>
      <c r="KW2" s="8">
        <f t="shared" ref="KW2" si="57">1+KK2</f>
        <v>25</v>
      </c>
      <c r="KX2" s="8">
        <f t="shared" ref="KX2" si="58">1+KL2</f>
        <v>25</v>
      </c>
      <c r="KY2" s="8">
        <f t="shared" ref="KY2" si="59">1+KM2</f>
        <v>25</v>
      </c>
      <c r="KZ2" s="8">
        <f t="shared" ref="KZ2" si="60">1+KN2</f>
        <v>25</v>
      </c>
      <c r="LA2" s="8">
        <f t="shared" ref="LA2" si="61">1+KO2</f>
        <v>25</v>
      </c>
      <c r="LB2" s="8">
        <f t="shared" ref="LB2" si="62">1+KP2</f>
        <v>25</v>
      </c>
      <c r="LC2" s="8">
        <f t="shared" ref="LC2" si="63">1+KQ2</f>
        <v>25</v>
      </c>
      <c r="LD2" s="8">
        <f t="shared" ref="LD2" si="64">1+KR2</f>
        <v>26</v>
      </c>
      <c r="LE2" s="8">
        <f t="shared" ref="LE2" si="65">1+KS2</f>
        <v>26</v>
      </c>
      <c r="LF2" s="8">
        <f t="shared" ref="LF2" si="66">1+KT2</f>
        <v>26</v>
      </c>
      <c r="LG2" s="8">
        <f t="shared" ref="LG2" si="67">1+KU2</f>
        <v>26</v>
      </c>
      <c r="LH2" s="8">
        <f t="shared" ref="LH2" si="68">1+KV2</f>
        <v>26</v>
      </c>
      <c r="LI2" s="8">
        <f t="shared" ref="LI2" si="69">1+KW2</f>
        <v>26</v>
      </c>
      <c r="LJ2" s="8">
        <f t="shared" ref="LJ2" si="70">1+KX2</f>
        <v>26</v>
      </c>
      <c r="LK2" s="8">
        <f t="shared" ref="LK2" si="71">1+KY2</f>
        <v>26</v>
      </c>
      <c r="LL2" s="8">
        <f t="shared" ref="LL2" si="72">1+KZ2</f>
        <v>26</v>
      </c>
      <c r="LM2" s="8">
        <f t="shared" ref="LM2" si="73">1+LA2</f>
        <v>26</v>
      </c>
      <c r="LN2" s="8">
        <f t="shared" ref="LN2" si="74">1+LB2</f>
        <v>26</v>
      </c>
      <c r="LO2" s="8">
        <f t="shared" ref="LO2" si="75">1+LC2</f>
        <v>26</v>
      </c>
      <c r="LP2" s="8">
        <f t="shared" ref="LP2" si="76">1+LD2</f>
        <v>27</v>
      </c>
      <c r="LQ2" s="8">
        <f t="shared" ref="LQ2" si="77">1+LE2</f>
        <v>27</v>
      </c>
      <c r="LR2" s="8">
        <f t="shared" ref="LR2" si="78">1+LF2</f>
        <v>27</v>
      </c>
      <c r="LS2" s="8">
        <f t="shared" ref="LS2" si="79">1+LG2</f>
        <v>27</v>
      </c>
      <c r="LT2" s="8">
        <f t="shared" ref="LT2" si="80">1+LH2</f>
        <v>27</v>
      </c>
      <c r="LU2" s="8">
        <f t="shared" ref="LU2" si="81">1+LI2</f>
        <v>27</v>
      </c>
      <c r="LV2" s="8">
        <f t="shared" ref="LV2" si="82">1+LJ2</f>
        <v>27</v>
      </c>
      <c r="LW2" s="8">
        <f t="shared" ref="LW2" si="83">1+LK2</f>
        <v>27</v>
      </c>
      <c r="LX2" s="8">
        <f t="shared" ref="LX2" si="84">1+LL2</f>
        <v>27</v>
      </c>
      <c r="LY2" s="8">
        <f t="shared" ref="LY2" si="85">1+LM2</f>
        <v>27</v>
      </c>
      <c r="LZ2" s="8">
        <f t="shared" ref="LZ2" si="86">1+LN2</f>
        <v>27</v>
      </c>
      <c r="MA2" s="8">
        <f t="shared" ref="MA2" si="87">1+LO2</f>
        <v>27</v>
      </c>
      <c r="MB2" s="8">
        <f t="shared" ref="MB2" si="88">1+LP2</f>
        <v>28</v>
      </c>
      <c r="MC2" s="8">
        <f t="shared" ref="MC2" si="89">1+LQ2</f>
        <v>28</v>
      </c>
      <c r="MD2" s="8">
        <f t="shared" ref="MD2" si="90">1+LR2</f>
        <v>28</v>
      </c>
      <c r="ME2" s="8">
        <f t="shared" ref="ME2" si="91">1+LS2</f>
        <v>28</v>
      </c>
      <c r="MF2" s="8">
        <f t="shared" ref="MF2" si="92">1+LT2</f>
        <v>28</v>
      </c>
      <c r="MG2" s="8">
        <f t="shared" ref="MG2" si="93">1+LU2</f>
        <v>28</v>
      </c>
      <c r="MH2" s="8">
        <f t="shared" ref="MH2" si="94">1+LV2</f>
        <v>28</v>
      </c>
      <c r="MI2" s="8">
        <f t="shared" ref="MI2" si="95">1+LW2</f>
        <v>28</v>
      </c>
      <c r="MJ2" s="8">
        <f t="shared" ref="MJ2" si="96">1+LX2</f>
        <v>28</v>
      </c>
      <c r="MK2" s="8">
        <f t="shared" ref="MK2" si="97">1+LY2</f>
        <v>28</v>
      </c>
      <c r="ML2" s="8">
        <f t="shared" ref="ML2" si="98">1+LZ2</f>
        <v>28</v>
      </c>
      <c r="MM2" s="8">
        <f t="shared" ref="MM2" si="99">1+MA2</f>
        <v>28</v>
      </c>
      <c r="MO2" s="1" t="s">
        <v>87</v>
      </c>
    </row>
    <row r="3" spans="1:382" x14ac:dyDescent="0.25">
      <c r="D3" s="18">
        <f>YEAR(D4)</f>
        <v>2022</v>
      </c>
      <c r="E3" s="18">
        <f t="shared" ref="E3:BP3" si="100">YEAR(E4)</f>
        <v>2022</v>
      </c>
      <c r="F3" s="18">
        <f t="shared" si="100"/>
        <v>2022</v>
      </c>
      <c r="G3" s="18">
        <f t="shared" si="100"/>
        <v>2022</v>
      </c>
      <c r="H3" s="18">
        <f t="shared" si="100"/>
        <v>2022</v>
      </c>
      <c r="I3" s="18">
        <f t="shared" si="100"/>
        <v>2022</v>
      </c>
      <c r="J3" s="18">
        <f t="shared" si="100"/>
        <v>2022</v>
      </c>
      <c r="K3" s="18">
        <f t="shared" si="100"/>
        <v>2022</v>
      </c>
      <c r="L3" s="18">
        <f t="shared" si="100"/>
        <v>2022</v>
      </c>
      <c r="M3" s="18">
        <f t="shared" si="100"/>
        <v>2022</v>
      </c>
      <c r="N3" s="18">
        <f t="shared" si="100"/>
        <v>2022</v>
      </c>
      <c r="O3" s="18">
        <f t="shared" si="100"/>
        <v>2022</v>
      </c>
      <c r="P3" s="18">
        <f t="shared" si="100"/>
        <v>2023</v>
      </c>
      <c r="Q3" s="18">
        <f t="shared" si="100"/>
        <v>2023</v>
      </c>
      <c r="R3" s="18">
        <f t="shared" si="100"/>
        <v>2023</v>
      </c>
      <c r="S3" s="18">
        <f t="shared" si="100"/>
        <v>2023</v>
      </c>
      <c r="T3" s="18">
        <f t="shared" si="100"/>
        <v>2023</v>
      </c>
      <c r="U3" s="18">
        <f t="shared" si="100"/>
        <v>2023</v>
      </c>
      <c r="V3" s="18">
        <f t="shared" si="100"/>
        <v>2023</v>
      </c>
      <c r="W3" s="18">
        <f t="shared" si="100"/>
        <v>2023</v>
      </c>
      <c r="X3" s="18">
        <f t="shared" si="100"/>
        <v>2023</v>
      </c>
      <c r="Y3" s="18">
        <f t="shared" si="100"/>
        <v>2023</v>
      </c>
      <c r="Z3" s="18">
        <f t="shared" si="100"/>
        <v>2023</v>
      </c>
      <c r="AA3" s="18">
        <f t="shared" si="100"/>
        <v>2023</v>
      </c>
      <c r="AB3" s="18">
        <f t="shared" si="100"/>
        <v>2024</v>
      </c>
      <c r="AC3" s="18">
        <f t="shared" si="100"/>
        <v>2024</v>
      </c>
      <c r="AD3" s="18">
        <f t="shared" si="100"/>
        <v>2024</v>
      </c>
      <c r="AE3" s="18">
        <f t="shared" si="100"/>
        <v>2024</v>
      </c>
      <c r="AF3" s="18">
        <f t="shared" si="100"/>
        <v>2024</v>
      </c>
      <c r="AG3" s="18">
        <f t="shared" si="100"/>
        <v>2024</v>
      </c>
      <c r="AH3" s="18">
        <f t="shared" si="100"/>
        <v>2024</v>
      </c>
      <c r="AI3" s="18">
        <f t="shared" si="100"/>
        <v>2024</v>
      </c>
      <c r="AJ3" s="18">
        <f t="shared" si="100"/>
        <v>2024</v>
      </c>
      <c r="AK3" s="18">
        <f t="shared" si="100"/>
        <v>2024</v>
      </c>
      <c r="AL3" s="18">
        <f t="shared" si="100"/>
        <v>2024</v>
      </c>
      <c r="AM3" s="18">
        <f t="shared" si="100"/>
        <v>2024</v>
      </c>
      <c r="AN3" s="18">
        <f t="shared" si="100"/>
        <v>2025</v>
      </c>
      <c r="AO3" s="18">
        <f t="shared" si="100"/>
        <v>2025</v>
      </c>
      <c r="AP3" s="18">
        <f t="shared" si="100"/>
        <v>2025</v>
      </c>
      <c r="AQ3" s="18">
        <f t="shared" si="100"/>
        <v>2025</v>
      </c>
      <c r="AR3" s="18">
        <f t="shared" si="100"/>
        <v>2025</v>
      </c>
      <c r="AS3" s="18">
        <f t="shared" si="100"/>
        <v>2025</v>
      </c>
      <c r="AT3" s="18">
        <f t="shared" si="100"/>
        <v>2025</v>
      </c>
      <c r="AU3" s="18">
        <f t="shared" si="100"/>
        <v>2025</v>
      </c>
      <c r="AV3" s="18">
        <f t="shared" si="100"/>
        <v>2025</v>
      </c>
      <c r="AW3" s="18">
        <f t="shared" si="100"/>
        <v>2025</v>
      </c>
      <c r="AX3" s="18">
        <f t="shared" si="100"/>
        <v>2025</v>
      </c>
      <c r="AY3" s="18">
        <f t="shared" si="100"/>
        <v>2025</v>
      </c>
      <c r="AZ3" s="18">
        <f t="shared" si="100"/>
        <v>2026</v>
      </c>
      <c r="BA3" s="18">
        <f t="shared" si="100"/>
        <v>2026</v>
      </c>
      <c r="BB3" s="18">
        <f t="shared" si="100"/>
        <v>2026</v>
      </c>
      <c r="BC3" s="18">
        <f t="shared" si="100"/>
        <v>2026</v>
      </c>
      <c r="BD3" s="18">
        <f t="shared" si="100"/>
        <v>2026</v>
      </c>
      <c r="BE3" s="18">
        <f t="shared" si="100"/>
        <v>2026</v>
      </c>
      <c r="BF3" s="18">
        <f t="shared" si="100"/>
        <v>2026</v>
      </c>
      <c r="BG3" s="18">
        <f t="shared" si="100"/>
        <v>2026</v>
      </c>
      <c r="BH3" s="18">
        <f t="shared" si="100"/>
        <v>2026</v>
      </c>
      <c r="BI3" s="18">
        <f t="shared" si="100"/>
        <v>2026</v>
      </c>
      <c r="BJ3" s="18">
        <f t="shared" si="100"/>
        <v>2026</v>
      </c>
      <c r="BK3" s="18">
        <f t="shared" si="100"/>
        <v>2026</v>
      </c>
      <c r="BL3" s="18">
        <f t="shared" si="100"/>
        <v>2027</v>
      </c>
      <c r="BM3" s="18">
        <f t="shared" si="100"/>
        <v>2027</v>
      </c>
      <c r="BN3" s="18">
        <f t="shared" si="100"/>
        <v>2027</v>
      </c>
      <c r="BO3" s="18">
        <f t="shared" si="100"/>
        <v>2027</v>
      </c>
      <c r="BP3" s="18">
        <f t="shared" si="100"/>
        <v>2027</v>
      </c>
      <c r="BQ3" s="18">
        <f t="shared" ref="BQ3:EB3" si="101">YEAR(BQ4)</f>
        <v>2027</v>
      </c>
      <c r="BR3" s="18">
        <f t="shared" si="101"/>
        <v>2027</v>
      </c>
      <c r="BS3" s="18">
        <f t="shared" si="101"/>
        <v>2027</v>
      </c>
      <c r="BT3" s="18">
        <f t="shared" si="101"/>
        <v>2027</v>
      </c>
      <c r="BU3" s="18">
        <f t="shared" si="101"/>
        <v>2027</v>
      </c>
      <c r="BV3" s="18">
        <f t="shared" si="101"/>
        <v>2027</v>
      </c>
      <c r="BW3" s="18">
        <f t="shared" si="101"/>
        <v>2027</v>
      </c>
      <c r="BX3" s="18">
        <f t="shared" si="101"/>
        <v>2028</v>
      </c>
      <c r="BY3" s="18">
        <f t="shared" si="101"/>
        <v>2028</v>
      </c>
      <c r="BZ3" s="18">
        <f t="shared" si="101"/>
        <v>2028</v>
      </c>
      <c r="CA3" s="18">
        <f t="shared" si="101"/>
        <v>2028</v>
      </c>
      <c r="CB3" s="18">
        <f t="shared" si="101"/>
        <v>2028</v>
      </c>
      <c r="CC3" s="18">
        <f t="shared" si="101"/>
        <v>2028</v>
      </c>
      <c r="CD3" s="18">
        <f t="shared" si="101"/>
        <v>2028</v>
      </c>
      <c r="CE3" s="18">
        <f t="shared" si="101"/>
        <v>2028</v>
      </c>
      <c r="CF3" s="18">
        <f t="shared" si="101"/>
        <v>2028</v>
      </c>
      <c r="CG3" s="18">
        <f t="shared" si="101"/>
        <v>2028</v>
      </c>
      <c r="CH3" s="18">
        <f t="shared" si="101"/>
        <v>2028</v>
      </c>
      <c r="CI3" s="18">
        <f t="shared" si="101"/>
        <v>2028</v>
      </c>
      <c r="CJ3" s="18">
        <f t="shared" si="101"/>
        <v>2029</v>
      </c>
      <c r="CK3" s="18">
        <f t="shared" si="101"/>
        <v>2029</v>
      </c>
      <c r="CL3" s="18">
        <f t="shared" si="101"/>
        <v>2029</v>
      </c>
      <c r="CM3" s="18">
        <f t="shared" si="101"/>
        <v>2029</v>
      </c>
      <c r="CN3" s="18">
        <f t="shared" si="101"/>
        <v>2029</v>
      </c>
      <c r="CO3" s="18">
        <f t="shared" si="101"/>
        <v>2029</v>
      </c>
      <c r="CP3" s="18">
        <f t="shared" si="101"/>
        <v>2029</v>
      </c>
      <c r="CQ3" s="18">
        <f t="shared" si="101"/>
        <v>2029</v>
      </c>
      <c r="CR3" s="18">
        <f t="shared" si="101"/>
        <v>2029</v>
      </c>
      <c r="CS3" s="18">
        <f t="shared" si="101"/>
        <v>2029</v>
      </c>
      <c r="CT3" s="18">
        <f t="shared" si="101"/>
        <v>2029</v>
      </c>
      <c r="CU3" s="18">
        <f t="shared" si="101"/>
        <v>2029</v>
      </c>
      <c r="CV3" s="18">
        <f t="shared" si="101"/>
        <v>2030</v>
      </c>
      <c r="CW3" s="18">
        <f t="shared" si="101"/>
        <v>2030</v>
      </c>
      <c r="CX3" s="18">
        <f t="shared" si="101"/>
        <v>2030</v>
      </c>
      <c r="CY3" s="18">
        <f t="shared" si="101"/>
        <v>2030</v>
      </c>
      <c r="CZ3" s="18">
        <f t="shared" si="101"/>
        <v>2030</v>
      </c>
      <c r="DA3" s="18">
        <f t="shared" si="101"/>
        <v>2030</v>
      </c>
      <c r="DB3" s="18">
        <f t="shared" si="101"/>
        <v>2030</v>
      </c>
      <c r="DC3" s="18">
        <f t="shared" si="101"/>
        <v>2030</v>
      </c>
      <c r="DD3" s="18">
        <f t="shared" si="101"/>
        <v>2030</v>
      </c>
      <c r="DE3" s="18">
        <f t="shared" si="101"/>
        <v>2030</v>
      </c>
      <c r="DF3" s="18">
        <f t="shared" si="101"/>
        <v>2030</v>
      </c>
      <c r="DG3" s="18">
        <f t="shared" si="101"/>
        <v>2030</v>
      </c>
      <c r="DH3" s="18">
        <f t="shared" si="101"/>
        <v>2031</v>
      </c>
      <c r="DI3" s="18">
        <f t="shared" si="101"/>
        <v>2031</v>
      </c>
      <c r="DJ3" s="18">
        <f t="shared" si="101"/>
        <v>2031</v>
      </c>
      <c r="DK3" s="18">
        <f t="shared" si="101"/>
        <v>2031</v>
      </c>
      <c r="DL3" s="18">
        <f t="shared" si="101"/>
        <v>2031</v>
      </c>
      <c r="DM3" s="18">
        <f t="shared" si="101"/>
        <v>2031</v>
      </c>
      <c r="DN3" s="18">
        <f t="shared" si="101"/>
        <v>2031</v>
      </c>
      <c r="DO3" s="18">
        <f t="shared" si="101"/>
        <v>2031</v>
      </c>
      <c r="DP3" s="18">
        <f t="shared" si="101"/>
        <v>2031</v>
      </c>
      <c r="DQ3" s="18">
        <f t="shared" si="101"/>
        <v>2031</v>
      </c>
      <c r="DR3" s="18">
        <f t="shared" si="101"/>
        <v>2031</v>
      </c>
      <c r="DS3" s="18">
        <f t="shared" si="101"/>
        <v>2031</v>
      </c>
      <c r="DT3" s="18">
        <f t="shared" si="101"/>
        <v>2032</v>
      </c>
      <c r="DU3" s="18">
        <f t="shared" si="101"/>
        <v>2032</v>
      </c>
      <c r="DV3" s="18">
        <f t="shared" si="101"/>
        <v>2032</v>
      </c>
      <c r="DW3" s="18">
        <f t="shared" si="101"/>
        <v>2032</v>
      </c>
      <c r="DX3" s="18">
        <f t="shared" si="101"/>
        <v>2032</v>
      </c>
      <c r="DY3" s="18">
        <f t="shared" si="101"/>
        <v>2032</v>
      </c>
      <c r="DZ3" s="18">
        <f t="shared" si="101"/>
        <v>2032</v>
      </c>
      <c r="EA3" s="18">
        <f t="shared" si="101"/>
        <v>2032</v>
      </c>
      <c r="EB3" s="18">
        <f t="shared" si="101"/>
        <v>2032</v>
      </c>
      <c r="EC3" s="18">
        <f t="shared" ref="EC3:GN3" si="102">YEAR(EC4)</f>
        <v>2032</v>
      </c>
      <c r="ED3" s="18">
        <f t="shared" si="102"/>
        <v>2032</v>
      </c>
      <c r="EE3" s="18">
        <f t="shared" si="102"/>
        <v>2032</v>
      </c>
      <c r="EF3" s="18">
        <f t="shared" si="102"/>
        <v>2033</v>
      </c>
      <c r="EG3" s="18">
        <f t="shared" si="102"/>
        <v>2033</v>
      </c>
      <c r="EH3" s="18">
        <f t="shared" si="102"/>
        <v>2033</v>
      </c>
      <c r="EI3" s="18">
        <f t="shared" si="102"/>
        <v>2033</v>
      </c>
      <c r="EJ3" s="18">
        <f t="shared" si="102"/>
        <v>2033</v>
      </c>
      <c r="EK3" s="18">
        <f t="shared" si="102"/>
        <v>2033</v>
      </c>
      <c r="EL3" s="18">
        <f t="shared" si="102"/>
        <v>2033</v>
      </c>
      <c r="EM3" s="18">
        <f t="shared" si="102"/>
        <v>2033</v>
      </c>
      <c r="EN3" s="18">
        <f t="shared" si="102"/>
        <v>2033</v>
      </c>
      <c r="EO3" s="18">
        <f t="shared" si="102"/>
        <v>2033</v>
      </c>
      <c r="EP3" s="18">
        <f t="shared" si="102"/>
        <v>2033</v>
      </c>
      <c r="EQ3" s="18">
        <f t="shared" si="102"/>
        <v>2033</v>
      </c>
      <c r="ER3" s="18">
        <f t="shared" si="102"/>
        <v>2034</v>
      </c>
      <c r="ES3" s="18">
        <f t="shared" si="102"/>
        <v>2034</v>
      </c>
      <c r="ET3" s="18">
        <f t="shared" si="102"/>
        <v>2034</v>
      </c>
      <c r="EU3" s="18">
        <f t="shared" si="102"/>
        <v>2034</v>
      </c>
      <c r="EV3" s="18">
        <f t="shared" si="102"/>
        <v>2034</v>
      </c>
      <c r="EW3" s="18">
        <f t="shared" si="102"/>
        <v>2034</v>
      </c>
      <c r="EX3" s="18">
        <f t="shared" si="102"/>
        <v>2034</v>
      </c>
      <c r="EY3" s="18">
        <f t="shared" si="102"/>
        <v>2034</v>
      </c>
      <c r="EZ3" s="18">
        <f t="shared" si="102"/>
        <v>2034</v>
      </c>
      <c r="FA3" s="18">
        <f t="shared" si="102"/>
        <v>2034</v>
      </c>
      <c r="FB3" s="18">
        <f t="shared" si="102"/>
        <v>2034</v>
      </c>
      <c r="FC3" s="18">
        <f t="shared" si="102"/>
        <v>2034</v>
      </c>
      <c r="FD3" s="18">
        <f t="shared" si="102"/>
        <v>2035</v>
      </c>
      <c r="FE3" s="18">
        <f t="shared" si="102"/>
        <v>2035</v>
      </c>
      <c r="FF3" s="18">
        <f t="shared" si="102"/>
        <v>2035</v>
      </c>
      <c r="FG3" s="18">
        <f t="shared" si="102"/>
        <v>2035</v>
      </c>
      <c r="FH3" s="18">
        <f t="shared" si="102"/>
        <v>2035</v>
      </c>
      <c r="FI3" s="18">
        <f t="shared" si="102"/>
        <v>2035</v>
      </c>
      <c r="FJ3" s="18">
        <f t="shared" si="102"/>
        <v>2035</v>
      </c>
      <c r="FK3" s="18">
        <f t="shared" si="102"/>
        <v>2035</v>
      </c>
      <c r="FL3" s="18">
        <f t="shared" si="102"/>
        <v>2035</v>
      </c>
      <c r="FM3" s="18">
        <f t="shared" si="102"/>
        <v>2035</v>
      </c>
      <c r="FN3" s="18">
        <f t="shared" si="102"/>
        <v>2035</v>
      </c>
      <c r="FO3" s="18">
        <f t="shared" si="102"/>
        <v>2035</v>
      </c>
      <c r="FP3" s="18">
        <f t="shared" si="102"/>
        <v>2036</v>
      </c>
      <c r="FQ3" s="18">
        <f t="shared" si="102"/>
        <v>2036</v>
      </c>
      <c r="FR3" s="18">
        <f t="shared" si="102"/>
        <v>2036</v>
      </c>
      <c r="FS3" s="18">
        <f t="shared" si="102"/>
        <v>2036</v>
      </c>
      <c r="FT3" s="18">
        <f t="shared" si="102"/>
        <v>2036</v>
      </c>
      <c r="FU3" s="18">
        <f t="shared" si="102"/>
        <v>2036</v>
      </c>
      <c r="FV3" s="18">
        <f t="shared" si="102"/>
        <v>2036</v>
      </c>
      <c r="FW3" s="18">
        <f t="shared" si="102"/>
        <v>2036</v>
      </c>
      <c r="FX3" s="18">
        <f t="shared" si="102"/>
        <v>2036</v>
      </c>
      <c r="FY3" s="18">
        <f t="shared" si="102"/>
        <v>2036</v>
      </c>
      <c r="FZ3" s="18">
        <f t="shared" si="102"/>
        <v>2036</v>
      </c>
      <c r="GA3" s="18">
        <f t="shared" si="102"/>
        <v>2036</v>
      </c>
      <c r="GB3" s="18">
        <f t="shared" si="102"/>
        <v>2037</v>
      </c>
      <c r="GC3" s="18">
        <f t="shared" si="102"/>
        <v>2037</v>
      </c>
      <c r="GD3" s="18">
        <f t="shared" si="102"/>
        <v>2037</v>
      </c>
      <c r="GE3" s="18">
        <f t="shared" si="102"/>
        <v>2037</v>
      </c>
      <c r="GF3" s="18">
        <f t="shared" si="102"/>
        <v>2037</v>
      </c>
      <c r="GG3" s="18">
        <f t="shared" si="102"/>
        <v>2037</v>
      </c>
      <c r="GH3" s="18">
        <f t="shared" si="102"/>
        <v>2037</v>
      </c>
      <c r="GI3" s="18">
        <f t="shared" si="102"/>
        <v>2037</v>
      </c>
      <c r="GJ3" s="18">
        <f t="shared" si="102"/>
        <v>2037</v>
      </c>
      <c r="GK3" s="18">
        <f t="shared" si="102"/>
        <v>2037</v>
      </c>
      <c r="GL3" s="18">
        <f t="shared" si="102"/>
        <v>2037</v>
      </c>
      <c r="GM3" s="18">
        <f t="shared" si="102"/>
        <v>2037</v>
      </c>
      <c r="GN3" s="18">
        <f t="shared" si="102"/>
        <v>2038</v>
      </c>
      <c r="GO3" s="18">
        <f t="shared" ref="GO3:IZ3" si="103">YEAR(GO4)</f>
        <v>2038</v>
      </c>
      <c r="GP3" s="18">
        <f t="shared" si="103"/>
        <v>2038</v>
      </c>
      <c r="GQ3" s="18">
        <f t="shared" si="103"/>
        <v>2038</v>
      </c>
      <c r="GR3" s="18">
        <f t="shared" si="103"/>
        <v>2038</v>
      </c>
      <c r="GS3" s="18">
        <f t="shared" si="103"/>
        <v>2038</v>
      </c>
      <c r="GT3" s="18">
        <f t="shared" si="103"/>
        <v>2038</v>
      </c>
      <c r="GU3" s="18">
        <f t="shared" si="103"/>
        <v>2038</v>
      </c>
      <c r="GV3" s="18">
        <f t="shared" si="103"/>
        <v>2038</v>
      </c>
      <c r="GW3" s="18">
        <f t="shared" si="103"/>
        <v>2038</v>
      </c>
      <c r="GX3" s="18">
        <f t="shared" si="103"/>
        <v>2038</v>
      </c>
      <c r="GY3" s="18">
        <f t="shared" si="103"/>
        <v>2038</v>
      </c>
      <c r="GZ3" s="18">
        <f t="shared" si="103"/>
        <v>2039</v>
      </c>
      <c r="HA3" s="18">
        <f t="shared" si="103"/>
        <v>2039</v>
      </c>
      <c r="HB3" s="18">
        <f t="shared" si="103"/>
        <v>2039</v>
      </c>
      <c r="HC3" s="18">
        <f t="shared" si="103"/>
        <v>2039</v>
      </c>
      <c r="HD3" s="18">
        <f t="shared" si="103"/>
        <v>2039</v>
      </c>
      <c r="HE3" s="18">
        <f t="shared" si="103"/>
        <v>2039</v>
      </c>
      <c r="HF3" s="18">
        <f t="shared" si="103"/>
        <v>2039</v>
      </c>
      <c r="HG3" s="18">
        <f t="shared" si="103"/>
        <v>2039</v>
      </c>
      <c r="HH3" s="18">
        <f t="shared" si="103"/>
        <v>2039</v>
      </c>
      <c r="HI3" s="18">
        <f t="shared" si="103"/>
        <v>2039</v>
      </c>
      <c r="HJ3" s="18">
        <f t="shared" si="103"/>
        <v>2039</v>
      </c>
      <c r="HK3" s="18">
        <f t="shared" si="103"/>
        <v>2039</v>
      </c>
      <c r="HL3" s="18">
        <f t="shared" si="103"/>
        <v>2040</v>
      </c>
      <c r="HM3" s="18">
        <f t="shared" si="103"/>
        <v>2040</v>
      </c>
      <c r="HN3" s="18">
        <f t="shared" si="103"/>
        <v>2040</v>
      </c>
      <c r="HO3" s="18">
        <f t="shared" si="103"/>
        <v>2040</v>
      </c>
      <c r="HP3" s="18">
        <f t="shared" si="103"/>
        <v>2040</v>
      </c>
      <c r="HQ3" s="18">
        <f t="shared" si="103"/>
        <v>2040</v>
      </c>
      <c r="HR3" s="18">
        <f t="shared" si="103"/>
        <v>2040</v>
      </c>
      <c r="HS3" s="18">
        <f t="shared" si="103"/>
        <v>2040</v>
      </c>
      <c r="HT3" s="18">
        <f t="shared" si="103"/>
        <v>2040</v>
      </c>
      <c r="HU3" s="18">
        <f t="shared" si="103"/>
        <v>2040</v>
      </c>
      <c r="HV3" s="18">
        <f t="shared" si="103"/>
        <v>2040</v>
      </c>
      <c r="HW3" s="18">
        <f t="shared" si="103"/>
        <v>2040</v>
      </c>
      <c r="HX3" s="18">
        <f t="shared" si="103"/>
        <v>2041</v>
      </c>
      <c r="HY3" s="18">
        <f t="shared" si="103"/>
        <v>2041</v>
      </c>
      <c r="HZ3" s="18">
        <f t="shared" si="103"/>
        <v>2041</v>
      </c>
      <c r="IA3" s="18">
        <f t="shared" si="103"/>
        <v>2041</v>
      </c>
      <c r="IB3" s="18">
        <f t="shared" si="103"/>
        <v>2041</v>
      </c>
      <c r="IC3" s="18">
        <f t="shared" si="103"/>
        <v>2041</v>
      </c>
      <c r="ID3" s="18">
        <f t="shared" si="103"/>
        <v>2041</v>
      </c>
      <c r="IE3" s="18">
        <f t="shared" si="103"/>
        <v>2041</v>
      </c>
      <c r="IF3" s="18">
        <f t="shared" si="103"/>
        <v>2041</v>
      </c>
      <c r="IG3" s="18">
        <f t="shared" si="103"/>
        <v>2041</v>
      </c>
      <c r="IH3" s="18">
        <f t="shared" si="103"/>
        <v>2041</v>
      </c>
      <c r="II3" s="18">
        <f t="shared" si="103"/>
        <v>2041</v>
      </c>
      <c r="IJ3" s="18">
        <f t="shared" si="103"/>
        <v>2042</v>
      </c>
      <c r="IK3" s="18">
        <f t="shared" si="103"/>
        <v>2042</v>
      </c>
      <c r="IL3" s="18">
        <f t="shared" si="103"/>
        <v>2042</v>
      </c>
      <c r="IM3" s="18">
        <f t="shared" si="103"/>
        <v>2042</v>
      </c>
      <c r="IN3" s="18">
        <f t="shared" si="103"/>
        <v>2042</v>
      </c>
      <c r="IO3" s="18">
        <f t="shared" si="103"/>
        <v>2042</v>
      </c>
      <c r="IP3" s="18">
        <f t="shared" si="103"/>
        <v>2042</v>
      </c>
      <c r="IQ3" s="18">
        <f t="shared" si="103"/>
        <v>2042</v>
      </c>
      <c r="IR3" s="18">
        <f t="shared" si="103"/>
        <v>2042</v>
      </c>
      <c r="IS3" s="18">
        <f t="shared" si="103"/>
        <v>2042</v>
      </c>
      <c r="IT3" s="18">
        <f t="shared" si="103"/>
        <v>2042</v>
      </c>
      <c r="IU3" s="18">
        <f t="shared" si="103"/>
        <v>2042</v>
      </c>
      <c r="IV3" s="18">
        <f t="shared" si="103"/>
        <v>2043</v>
      </c>
      <c r="IW3" s="18">
        <f t="shared" si="103"/>
        <v>2043</v>
      </c>
      <c r="IX3" s="18">
        <f t="shared" si="103"/>
        <v>2043</v>
      </c>
      <c r="IY3" s="18">
        <f t="shared" si="103"/>
        <v>2043</v>
      </c>
      <c r="IZ3" s="18">
        <f t="shared" si="103"/>
        <v>2043</v>
      </c>
      <c r="JA3" s="18">
        <f t="shared" ref="JA3:LL3" si="104">YEAR(JA4)</f>
        <v>2043</v>
      </c>
      <c r="JB3" s="18">
        <f t="shared" si="104"/>
        <v>2043</v>
      </c>
      <c r="JC3" s="18">
        <f t="shared" si="104"/>
        <v>2043</v>
      </c>
      <c r="JD3" s="18">
        <f t="shared" si="104"/>
        <v>2043</v>
      </c>
      <c r="JE3" s="18">
        <f t="shared" si="104"/>
        <v>2043</v>
      </c>
      <c r="JF3" s="18">
        <f t="shared" si="104"/>
        <v>2043</v>
      </c>
      <c r="JG3" s="18">
        <f t="shared" si="104"/>
        <v>2043</v>
      </c>
      <c r="JH3" s="18">
        <f t="shared" si="104"/>
        <v>2044</v>
      </c>
      <c r="JI3" s="18">
        <f t="shared" si="104"/>
        <v>2044</v>
      </c>
      <c r="JJ3" s="18">
        <f t="shared" si="104"/>
        <v>2044</v>
      </c>
      <c r="JK3" s="18">
        <f t="shared" si="104"/>
        <v>2044</v>
      </c>
      <c r="JL3" s="18">
        <f t="shared" si="104"/>
        <v>2044</v>
      </c>
      <c r="JM3" s="18">
        <f t="shared" si="104"/>
        <v>2044</v>
      </c>
      <c r="JN3" s="18">
        <f t="shared" si="104"/>
        <v>2044</v>
      </c>
      <c r="JO3" s="18">
        <f t="shared" si="104"/>
        <v>2044</v>
      </c>
      <c r="JP3" s="18">
        <f t="shared" si="104"/>
        <v>2044</v>
      </c>
      <c r="JQ3" s="18">
        <f t="shared" si="104"/>
        <v>2044</v>
      </c>
      <c r="JR3" s="18">
        <f t="shared" si="104"/>
        <v>2044</v>
      </c>
      <c r="JS3" s="18">
        <f t="shared" si="104"/>
        <v>2044</v>
      </c>
      <c r="JT3" s="18">
        <f t="shared" si="104"/>
        <v>2045</v>
      </c>
      <c r="JU3" s="18">
        <f t="shared" si="104"/>
        <v>2045</v>
      </c>
      <c r="JV3" s="18">
        <f t="shared" si="104"/>
        <v>2045</v>
      </c>
      <c r="JW3" s="18">
        <f t="shared" si="104"/>
        <v>2045</v>
      </c>
      <c r="JX3" s="18">
        <f t="shared" si="104"/>
        <v>2045</v>
      </c>
      <c r="JY3" s="18">
        <f t="shared" si="104"/>
        <v>2045</v>
      </c>
      <c r="JZ3" s="18">
        <f t="shared" si="104"/>
        <v>2045</v>
      </c>
      <c r="KA3" s="18">
        <f t="shared" si="104"/>
        <v>2045</v>
      </c>
      <c r="KB3" s="18">
        <f t="shared" si="104"/>
        <v>2045</v>
      </c>
      <c r="KC3" s="18">
        <f t="shared" si="104"/>
        <v>2045</v>
      </c>
      <c r="KD3" s="18">
        <f t="shared" si="104"/>
        <v>2045</v>
      </c>
      <c r="KE3" s="18">
        <f t="shared" si="104"/>
        <v>2045</v>
      </c>
      <c r="KF3" s="18">
        <f t="shared" si="104"/>
        <v>2046</v>
      </c>
      <c r="KG3" s="18">
        <f t="shared" si="104"/>
        <v>2046</v>
      </c>
      <c r="KH3" s="18">
        <f t="shared" si="104"/>
        <v>2046</v>
      </c>
      <c r="KI3" s="18">
        <f t="shared" si="104"/>
        <v>2046</v>
      </c>
      <c r="KJ3" s="18">
        <f t="shared" si="104"/>
        <v>2046</v>
      </c>
      <c r="KK3" s="18">
        <f t="shared" si="104"/>
        <v>2046</v>
      </c>
      <c r="KL3" s="18">
        <f t="shared" si="104"/>
        <v>2046</v>
      </c>
      <c r="KM3" s="18">
        <f t="shared" si="104"/>
        <v>2046</v>
      </c>
      <c r="KN3" s="18">
        <f t="shared" si="104"/>
        <v>2046</v>
      </c>
      <c r="KO3" s="18">
        <f t="shared" si="104"/>
        <v>2046</v>
      </c>
      <c r="KP3" s="18">
        <f t="shared" si="104"/>
        <v>2046</v>
      </c>
      <c r="KQ3" s="18">
        <f t="shared" si="104"/>
        <v>2046</v>
      </c>
      <c r="KR3" s="18">
        <f t="shared" si="104"/>
        <v>2047</v>
      </c>
      <c r="KS3" s="18">
        <f t="shared" si="104"/>
        <v>2047</v>
      </c>
      <c r="KT3" s="18">
        <f t="shared" si="104"/>
        <v>2047</v>
      </c>
      <c r="KU3" s="18">
        <f t="shared" si="104"/>
        <v>2047</v>
      </c>
      <c r="KV3" s="18">
        <f t="shared" si="104"/>
        <v>2047</v>
      </c>
      <c r="KW3" s="18">
        <f t="shared" si="104"/>
        <v>2047</v>
      </c>
      <c r="KX3" s="18">
        <f t="shared" si="104"/>
        <v>2047</v>
      </c>
      <c r="KY3" s="18">
        <f t="shared" si="104"/>
        <v>2047</v>
      </c>
      <c r="KZ3" s="18">
        <f t="shared" si="104"/>
        <v>2047</v>
      </c>
      <c r="LA3" s="18">
        <f t="shared" si="104"/>
        <v>2047</v>
      </c>
      <c r="LB3" s="18">
        <f t="shared" si="104"/>
        <v>2047</v>
      </c>
      <c r="LC3" s="18">
        <f t="shared" si="104"/>
        <v>2047</v>
      </c>
      <c r="LD3" s="18">
        <f t="shared" si="104"/>
        <v>2048</v>
      </c>
      <c r="LE3" s="18">
        <f t="shared" si="104"/>
        <v>2048</v>
      </c>
      <c r="LF3" s="18">
        <f t="shared" si="104"/>
        <v>2048</v>
      </c>
      <c r="LG3" s="18">
        <f t="shared" si="104"/>
        <v>2048</v>
      </c>
      <c r="LH3" s="18">
        <f t="shared" si="104"/>
        <v>2048</v>
      </c>
      <c r="LI3" s="18">
        <f t="shared" si="104"/>
        <v>2048</v>
      </c>
      <c r="LJ3" s="18">
        <f t="shared" si="104"/>
        <v>2048</v>
      </c>
      <c r="LK3" s="18">
        <f t="shared" si="104"/>
        <v>2048</v>
      </c>
      <c r="LL3" s="18">
        <f t="shared" si="104"/>
        <v>2048</v>
      </c>
      <c r="LM3" s="18">
        <f t="shared" ref="LM3:MM3" si="105">YEAR(LM4)</f>
        <v>2048</v>
      </c>
      <c r="LN3" s="18">
        <f t="shared" si="105"/>
        <v>2048</v>
      </c>
      <c r="LO3" s="18">
        <f t="shared" si="105"/>
        <v>2048</v>
      </c>
      <c r="LP3" s="18">
        <f t="shared" si="105"/>
        <v>2049</v>
      </c>
      <c r="LQ3" s="18">
        <f t="shared" si="105"/>
        <v>2049</v>
      </c>
      <c r="LR3" s="18">
        <f t="shared" si="105"/>
        <v>2049</v>
      </c>
      <c r="LS3" s="18">
        <f t="shared" si="105"/>
        <v>2049</v>
      </c>
      <c r="LT3" s="18">
        <f t="shared" si="105"/>
        <v>2049</v>
      </c>
      <c r="LU3" s="18">
        <f t="shared" si="105"/>
        <v>2049</v>
      </c>
      <c r="LV3" s="18">
        <f t="shared" si="105"/>
        <v>2049</v>
      </c>
      <c r="LW3" s="18">
        <f t="shared" si="105"/>
        <v>2049</v>
      </c>
      <c r="LX3" s="18">
        <f t="shared" si="105"/>
        <v>2049</v>
      </c>
      <c r="LY3" s="18">
        <f t="shared" si="105"/>
        <v>2049</v>
      </c>
      <c r="LZ3" s="18">
        <f t="shared" si="105"/>
        <v>2049</v>
      </c>
      <c r="MA3" s="18">
        <f t="shared" si="105"/>
        <v>2049</v>
      </c>
      <c r="MB3" s="18">
        <f t="shared" si="105"/>
        <v>2050</v>
      </c>
      <c r="MC3" s="18">
        <f t="shared" si="105"/>
        <v>2050</v>
      </c>
      <c r="MD3" s="18">
        <f t="shared" si="105"/>
        <v>2050</v>
      </c>
      <c r="ME3" s="18">
        <f t="shared" si="105"/>
        <v>2050</v>
      </c>
      <c r="MF3" s="18">
        <f t="shared" si="105"/>
        <v>2050</v>
      </c>
      <c r="MG3" s="18">
        <f t="shared" si="105"/>
        <v>2050</v>
      </c>
      <c r="MH3" s="18">
        <f t="shared" si="105"/>
        <v>2050</v>
      </c>
      <c r="MI3" s="18">
        <f t="shared" si="105"/>
        <v>2050</v>
      </c>
      <c r="MJ3" s="18">
        <f t="shared" si="105"/>
        <v>2050</v>
      </c>
      <c r="MK3" s="18">
        <f t="shared" si="105"/>
        <v>2050</v>
      </c>
      <c r="ML3" s="18">
        <f t="shared" si="105"/>
        <v>2050</v>
      </c>
      <c r="MM3" s="18">
        <f t="shared" si="105"/>
        <v>2050</v>
      </c>
    </row>
    <row r="4" spans="1:382" x14ac:dyDescent="0.25">
      <c r="A4" s="14"/>
      <c r="B4" s="26"/>
      <c r="C4" s="27" t="s">
        <v>109</v>
      </c>
      <c r="D4" s="28">
        <f>+[1]Generation_Budget!E6</f>
        <v>44562</v>
      </c>
      <c r="E4" s="28">
        <f>+[1]Generation_Budget!F6</f>
        <v>44593</v>
      </c>
      <c r="F4" s="28">
        <f>+[1]Generation_Budget!G6</f>
        <v>44621</v>
      </c>
      <c r="G4" s="28">
        <f>+[1]Generation_Budget!H6</f>
        <v>44652</v>
      </c>
      <c r="H4" s="28">
        <f>+[1]Generation_Budget!I6</f>
        <v>44682</v>
      </c>
      <c r="I4" s="28">
        <f>+[1]Generation_Budget!J6</f>
        <v>44713</v>
      </c>
      <c r="J4" s="28">
        <f>+[1]Generation_Budget!K6</f>
        <v>44743</v>
      </c>
      <c r="K4" s="28">
        <f>+[1]Generation_Budget!L6</f>
        <v>44774</v>
      </c>
      <c r="L4" s="28">
        <f>+[1]Generation_Budget!M6</f>
        <v>44805</v>
      </c>
      <c r="M4" s="28">
        <f>+[1]Generation_Budget!N6</f>
        <v>44835</v>
      </c>
      <c r="N4" s="28">
        <f>+[1]Generation_Budget!O6</f>
        <v>44866</v>
      </c>
      <c r="O4" s="28">
        <f>+[1]Generation_Budget!P6</f>
        <v>44896</v>
      </c>
      <c r="P4" s="28">
        <f>+[1]Generation_Budget!Q6</f>
        <v>44927</v>
      </c>
      <c r="Q4" s="28">
        <f>+[1]Generation_Budget!R6</f>
        <v>44958</v>
      </c>
      <c r="R4" s="28">
        <f>+[1]Generation_Budget!S6</f>
        <v>44986</v>
      </c>
      <c r="S4" s="28">
        <f>+[1]Generation_Budget!T6</f>
        <v>45017</v>
      </c>
      <c r="T4" s="28">
        <f>+[1]Generation_Budget!U6</f>
        <v>45047</v>
      </c>
      <c r="U4" s="28">
        <f>+[1]Generation_Budget!V6</f>
        <v>45078</v>
      </c>
      <c r="V4" s="28">
        <f>+[1]Generation_Budget!W6</f>
        <v>45108</v>
      </c>
      <c r="W4" s="28">
        <f>+[1]Generation_Budget!X6</f>
        <v>45139</v>
      </c>
      <c r="X4" s="28">
        <f>+[1]Generation_Budget!Y6</f>
        <v>45170</v>
      </c>
      <c r="Y4" s="28">
        <f>+[1]Generation_Budget!Z6</f>
        <v>45200</v>
      </c>
      <c r="Z4" s="28">
        <f>+[1]Generation_Budget!AA6</f>
        <v>45231</v>
      </c>
      <c r="AA4" s="28">
        <f>+[1]Generation_Budget!AB6</f>
        <v>45261</v>
      </c>
      <c r="AB4" s="28">
        <f>+[1]Generation_Budget!AC6</f>
        <v>45292</v>
      </c>
      <c r="AC4" s="28">
        <f>+[1]Generation_Budget!AD6</f>
        <v>45323</v>
      </c>
      <c r="AD4" s="28">
        <f>+[1]Generation_Budget!AE6</f>
        <v>45352</v>
      </c>
      <c r="AE4" s="28">
        <f>+[1]Generation_Budget!AF6</f>
        <v>45383</v>
      </c>
      <c r="AF4" s="28">
        <f>+[1]Generation_Budget!AG6</f>
        <v>45413</v>
      </c>
      <c r="AG4" s="28">
        <f>+[1]Generation_Budget!AH6</f>
        <v>45444</v>
      </c>
      <c r="AH4" s="28">
        <f>+[1]Generation_Budget!AI6</f>
        <v>45474</v>
      </c>
      <c r="AI4" s="28">
        <f>+[1]Generation_Budget!AJ6</f>
        <v>45505</v>
      </c>
      <c r="AJ4" s="28">
        <f>+[1]Generation_Budget!AK6</f>
        <v>45536</v>
      </c>
      <c r="AK4" s="28">
        <f>+[1]Generation_Budget!AL6</f>
        <v>45566</v>
      </c>
      <c r="AL4" s="28">
        <f>+[1]Generation_Budget!AM6</f>
        <v>45597</v>
      </c>
      <c r="AM4" s="28">
        <f>+[1]Generation_Budget!AN6</f>
        <v>45627</v>
      </c>
      <c r="AN4" s="28">
        <f>+[1]Generation_Budget!AO6</f>
        <v>45658</v>
      </c>
      <c r="AO4" s="28">
        <f>+[1]Generation_Budget!AP6</f>
        <v>45689</v>
      </c>
      <c r="AP4" s="28">
        <f>+[1]Generation_Budget!AQ6</f>
        <v>45717</v>
      </c>
      <c r="AQ4" s="28">
        <f>+[1]Generation_Budget!AR6</f>
        <v>45748</v>
      </c>
      <c r="AR4" s="28">
        <f>+[1]Generation_Budget!AS6</f>
        <v>45778</v>
      </c>
      <c r="AS4" s="28">
        <f>+[1]Generation_Budget!AT6</f>
        <v>45809</v>
      </c>
      <c r="AT4" s="28">
        <f>+[1]Generation_Budget!AU6</f>
        <v>45839</v>
      </c>
      <c r="AU4" s="28">
        <f>+[1]Generation_Budget!AV6</f>
        <v>45870</v>
      </c>
      <c r="AV4" s="28">
        <f>+[1]Generation_Budget!AW6</f>
        <v>45901</v>
      </c>
      <c r="AW4" s="28">
        <f>+[1]Generation_Budget!AX6</f>
        <v>45931</v>
      </c>
      <c r="AX4" s="28">
        <f>+[1]Generation_Budget!AY6</f>
        <v>45962</v>
      </c>
      <c r="AY4" s="28">
        <f>+[1]Generation_Budget!AZ6</f>
        <v>45992</v>
      </c>
      <c r="AZ4" s="28">
        <f>+[1]Generation_Budget!BA6</f>
        <v>46023</v>
      </c>
      <c r="BA4" s="28">
        <f>+[1]Generation_Budget!BB6</f>
        <v>46054</v>
      </c>
      <c r="BB4" s="28">
        <f>+[1]Generation_Budget!BC6</f>
        <v>46082</v>
      </c>
      <c r="BC4" s="28">
        <f>+[1]Generation_Budget!BD6</f>
        <v>46113</v>
      </c>
      <c r="BD4" s="28">
        <f>+[1]Generation_Budget!BE6</f>
        <v>46143</v>
      </c>
      <c r="BE4" s="28">
        <f>+[1]Generation_Budget!BF6</f>
        <v>46174</v>
      </c>
      <c r="BF4" s="28">
        <f>+[1]Generation_Budget!BG6</f>
        <v>46204</v>
      </c>
      <c r="BG4" s="28">
        <f>+[1]Generation_Budget!BH6</f>
        <v>46235</v>
      </c>
      <c r="BH4" s="28">
        <f>+[1]Generation_Budget!BI6</f>
        <v>46266</v>
      </c>
      <c r="BI4" s="28">
        <f>+[1]Generation_Budget!BJ6</f>
        <v>46296</v>
      </c>
      <c r="BJ4" s="28">
        <f>+[1]Generation_Budget!BK6</f>
        <v>46327</v>
      </c>
      <c r="BK4" s="28">
        <f>+[1]Generation_Budget!BL6</f>
        <v>46357</v>
      </c>
      <c r="BL4" s="28">
        <f>+[1]Generation_Budget!BM6</f>
        <v>46388</v>
      </c>
      <c r="BM4" s="28">
        <f>+[1]Generation_Budget!BN6</f>
        <v>46419</v>
      </c>
      <c r="BN4" s="28">
        <f>+[1]Generation_Budget!BO6</f>
        <v>46447</v>
      </c>
      <c r="BO4" s="28">
        <f>+[1]Generation_Budget!BP6</f>
        <v>46478</v>
      </c>
      <c r="BP4" s="28">
        <f>+[1]Generation_Budget!BQ6</f>
        <v>46508</v>
      </c>
      <c r="BQ4" s="28">
        <f>+[1]Generation_Budget!BR6</f>
        <v>46539</v>
      </c>
      <c r="BR4" s="28">
        <f>+[1]Generation_Budget!BS6</f>
        <v>46569</v>
      </c>
      <c r="BS4" s="28">
        <f>+[1]Generation_Budget!BT6</f>
        <v>46600</v>
      </c>
      <c r="BT4" s="28">
        <f>+[1]Generation_Budget!BU6</f>
        <v>46631</v>
      </c>
      <c r="BU4" s="28">
        <f>+[1]Generation_Budget!BV6</f>
        <v>46661</v>
      </c>
      <c r="BV4" s="28">
        <f>+[1]Generation_Budget!BW6</f>
        <v>46692</v>
      </c>
      <c r="BW4" s="28">
        <f>+[1]Generation_Budget!BX6</f>
        <v>46722</v>
      </c>
      <c r="BX4" s="28">
        <f>+[1]Generation_Budget!BY6</f>
        <v>46753</v>
      </c>
      <c r="BY4" s="28">
        <f>+[1]Generation_Budget!BZ6</f>
        <v>46784</v>
      </c>
      <c r="BZ4" s="28">
        <f>+[1]Generation_Budget!CA6</f>
        <v>46813</v>
      </c>
      <c r="CA4" s="28">
        <f>+[1]Generation_Budget!CB6</f>
        <v>46844</v>
      </c>
      <c r="CB4" s="28">
        <f>+[1]Generation_Budget!CC6</f>
        <v>46874</v>
      </c>
      <c r="CC4" s="28">
        <f>+[1]Generation_Budget!CD6</f>
        <v>46905</v>
      </c>
      <c r="CD4" s="28">
        <f>+[1]Generation_Budget!CE6</f>
        <v>46935</v>
      </c>
      <c r="CE4" s="28">
        <f>+[1]Generation_Budget!CF6</f>
        <v>46966</v>
      </c>
      <c r="CF4" s="28">
        <f>+[1]Generation_Budget!CG6</f>
        <v>46997</v>
      </c>
      <c r="CG4" s="28">
        <f>+[1]Generation_Budget!CH6</f>
        <v>47027</v>
      </c>
      <c r="CH4" s="28">
        <f>+[1]Generation_Budget!CI6</f>
        <v>47058</v>
      </c>
      <c r="CI4" s="28">
        <f>+[1]Generation_Budget!CJ6</f>
        <v>47088</v>
      </c>
      <c r="CJ4" s="28">
        <f>+[1]Generation_Budget!CK6</f>
        <v>47119</v>
      </c>
      <c r="CK4" s="28">
        <f>+[1]Generation_Budget!CL6</f>
        <v>47150</v>
      </c>
      <c r="CL4" s="28">
        <f>+[1]Generation_Budget!CM6</f>
        <v>47178</v>
      </c>
      <c r="CM4" s="28">
        <f>+[1]Generation_Budget!CN6</f>
        <v>47209</v>
      </c>
      <c r="CN4" s="28">
        <f>+[1]Generation_Budget!CO6</f>
        <v>47239</v>
      </c>
      <c r="CO4" s="28">
        <f>+[1]Generation_Budget!CP6</f>
        <v>47270</v>
      </c>
      <c r="CP4" s="28">
        <f>+[1]Generation_Budget!CQ6</f>
        <v>47300</v>
      </c>
      <c r="CQ4" s="28">
        <f>+[1]Generation_Budget!CR6</f>
        <v>47331</v>
      </c>
      <c r="CR4" s="28">
        <f>+[1]Generation_Budget!CS6</f>
        <v>47362</v>
      </c>
      <c r="CS4" s="28">
        <f>+[1]Generation_Budget!CT6</f>
        <v>47392</v>
      </c>
      <c r="CT4" s="28">
        <f>+[1]Generation_Budget!CU6</f>
        <v>47423</v>
      </c>
      <c r="CU4" s="28">
        <f>+[1]Generation_Budget!CV6</f>
        <v>47453</v>
      </c>
      <c r="CV4" s="28">
        <f>+[1]Generation_Budget!CW6</f>
        <v>47484</v>
      </c>
      <c r="CW4" s="28">
        <f>+[1]Generation_Budget!CX6</f>
        <v>47515</v>
      </c>
      <c r="CX4" s="28">
        <f>+[1]Generation_Budget!CY6</f>
        <v>47543</v>
      </c>
      <c r="CY4" s="28">
        <f>+[1]Generation_Budget!CZ6</f>
        <v>47574</v>
      </c>
      <c r="CZ4" s="28">
        <f>+[1]Generation_Budget!DA6</f>
        <v>47604</v>
      </c>
      <c r="DA4" s="28">
        <f>+[1]Generation_Budget!DB6</f>
        <v>47635</v>
      </c>
      <c r="DB4" s="28">
        <f>+[1]Generation_Budget!DC6</f>
        <v>47665</v>
      </c>
      <c r="DC4" s="28">
        <f>+[1]Generation_Budget!DD6</f>
        <v>47696</v>
      </c>
      <c r="DD4" s="28">
        <f>+[1]Generation_Budget!DE6</f>
        <v>47727</v>
      </c>
      <c r="DE4" s="28">
        <f>+[1]Generation_Budget!DF6</f>
        <v>47757</v>
      </c>
      <c r="DF4" s="28">
        <f>+[1]Generation_Budget!DG6</f>
        <v>47788</v>
      </c>
      <c r="DG4" s="28">
        <f>+[1]Generation_Budget!DH6</f>
        <v>47818</v>
      </c>
      <c r="DH4" s="28">
        <f>+[1]Generation_Budget!DI6</f>
        <v>47849</v>
      </c>
      <c r="DI4" s="28">
        <f>+[1]Generation_Budget!DJ6</f>
        <v>47880</v>
      </c>
      <c r="DJ4" s="28">
        <f>+[1]Generation_Budget!DK6</f>
        <v>47908</v>
      </c>
      <c r="DK4" s="28">
        <f>+[1]Generation_Budget!DL6</f>
        <v>47939</v>
      </c>
      <c r="DL4" s="28">
        <f>+[1]Generation_Budget!DM6</f>
        <v>47969</v>
      </c>
      <c r="DM4" s="28">
        <f>+[1]Generation_Budget!DN6</f>
        <v>48000</v>
      </c>
      <c r="DN4" s="28">
        <f>+[1]Generation_Budget!DO6</f>
        <v>48030</v>
      </c>
      <c r="DO4" s="28">
        <f>+[1]Generation_Budget!DP6</f>
        <v>48061</v>
      </c>
      <c r="DP4" s="28">
        <f>+[1]Generation_Budget!DQ6</f>
        <v>48092</v>
      </c>
      <c r="DQ4" s="28">
        <f>+[1]Generation_Budget!DR6</f>
        <v>48122</v>
      </c>
      <c r="DR4" s="28">
        <f>+[1]Generation_Budget!DS6</f>
        <v>48153</v>
      </c>
      <c r="DS4" s="28">
        <f>+[1]Generation_Budget!DT6</f>
        <v>48183</v>
      </c>
      <c r="DT4" s="28">
        <f>+[1]Generation_Budget!DU6</f>
        <v>48214</v>
      </c>
      <c r="DU4" s="28">
        <f>+[1]Generation_Budget!DV6</f>
        <v>48245</v>
      </c>
      <c r="DV4" s="28">
        <f>+[1]Generation_Budget!DW6</f>
        <v>48274</v>
      </c>
      <c r="DW4" s="28">
        <f>+[1]Generation_Budget!DX6</f>
        <v>48305</v>
      </c>
      <c r="DX4" s="28">
        <f>+[1]Generation_Budget!DY6</f>
        <v>48335</v>
      </c>
      <c r="DY4" s="28">
        <f>+[1]Generation_Budget!DZ6</f>
        <v>48366</v>
      </c>
      <c r="DZ4" s="28">
        <f>+[1]Generation_Budget!EA6</f>
        <v>48396</v>
      </c>
      <c r="EA4" s="28">
        <f>+[1]Generation_Budget!EB6</f>
        <v>48427</v>
      </c>
      <c r="EB4" s="28">
        <f>+[1]Generation_Budget!EC6</f>
        <v>48458</v>
      </c>
      <c r="EC4" s="28">
        <f>+[1]Generation_Budget!ED6</f>
        <v>48488</v>
      </c>
      <c r="ED4" s="28">
        <f>+[1]Generation_Budget!EE6</f>
        <v>48519</v>
      </c>
      <c r="EE4" s="28">
        <f>+[1]Generation_Budget!EF6</f>
        <v>48549</v>
      </c>
      <c r="EF4" s="28">
        <f>+[1]Generation_Budget!EG6</f>
        <v>48580</v>
      </c>
      <c r="EG4" s="28">
        <f>+[1]Generation_Budget!EH6</f>
        <v>48611</v>
      </c>
      <c r="EH4" s="28">
        <f>+[1]Generation_Budget!EI6</f>
        <v>48639</v>
      </c>
      <c r="EI4" s="28">
        <f>+[1]Generation_Budget!EJ6</f>
        <v>48670</v>
      </c>
      <c r="EJ4" s="28">
        <f>+[1]Generation_Budget!EK6</f>
        <v>48700</v>
      </c>
      <c r="EK4" s="28">
        <f>+[1]Generation_Budget!EL6</f>
        <v>48731</v>
      </c>
      <c r="EL4" s="28">
        <f>+[1]Generation_Budget!EM6</f>
        <v>48761</v>
      </c>
      <c r="EM4" s="28">
        <f>+[1]Generation_Budget!EN6</f>
        <v>48792</v>
      </c>
      <c r="EN4" s="28">
        <f>+[1]Generation_Budget!EO6</f>
        <v>48823</v>
      </c>
      <c r="EO4" s="28">
        <f>+[1]Generation_Budget!EP6</f>
        <v>48853</v>
      </c>
      <c r="EP4" s="28">
        <f>+[1]Generation_Budget!EQ6</f>
        <v>48884</v>
      </c>
      <c r="EQ4" s="28">
        <f>+[1]Generation_Budget!ER6</f>
        <v>48914</v>
      </c>
      <c r="ER4" s="28">
        <f>+[1]Generation_Budget!ES6</f>
        <v>48945</v>
      </c>
      <c r="ES4" s="28">
        <f>+[1]Generation_Budget!ET6</f>
        <v>48976</v>
      </c>
      <c r="ET4" s="28">
        <f>+[1]Generation_Budget!EU6</f>
        <v>49004</v>
      </c>
      <c r="EU4" s="28">
        <f>+[1]Generation_Budget!EV6</f>
        <v>49035</v>
      </c>
      <c r="EV4" s="28">
        <f>+[1]Generation_Budget!EW6</f>
        <v>49065</v>
      </c>
      <c r="EW4" s="28">
        <f>+[1]Generation_Budget!EX6</f>
        <v>49096</v>
      </c>
      <c r="EX4" s="28">
        <f>+[1]Generation_Budget!EY6</f>
        <v>49126</v>
      </c>
      <c r="EY4" s="28">
        <f>+[1]Generation_Budget!EZ6</f>
        <v>49157</v>
      </c>
      <c r="EZ4" s="28">
        <f>+[1]Generation_Budget!FA6</f>
        <v>49188</v>
      </c>
      <c r="FA4" s="28">
        <f>+[1]Generation_Budget!FB6</f>
        <v>49218</v>
      </c>
      <c r="FB4" s="28">
        <f>+[1]Generation_Budget!FC6</f>
        <v>49249</v>
      </c>
      <c r="FC4" s="28">
        <f>+[1]Generation_Budget!FD6</f>
        <v>49279</v>
      </c>
      <c r="FD4" s="28">
        <f>+[1]Generation_Budget!FE6</f>
        <v>49310</v>
      </c>
      <c r="FE4" s="28">
        <f>+[1]Generation_Budget!FF6</f>
        <v>49341</v>
      </c>
      <c r="FF4" s="28">
        <f>+[1]Generation_Budget!FG6</f>
        <v>49369</v>
      </c>
      <c r="FG4" s="28">
        <f>+[1]Generation_Budget!FH6</f>
        <v>49400</v>
      </c>
      <c r="FH4" s="28">
        <f>+[1]Generation_Budget!FI6</f>
        <v>49430</v>
      </c>
      <c r="FI4" s="28">
        <f>+[1]Generation_Budget!FJ6</f>
        <v>49461</v>
      </c>
      <c r="FJ4" s="28">
        <f>+[1]Generation_Budget!FK6</f>
        <v>49491</v>
      </c>
      <c r="FK4" s="28">
        <f>+[1]Generation_Budget!FL6</f>
        <v>49522</v>
      </c>
      <c r="FL4" s="28">
        <f>+[1]Generation_Budget!FM6</f>
        <v>49553</v>
      </c>
      <c r="FM4" s="28">
        <f>+[1]Generation_Budget!FN6</f>
        <v>49583</v>
      </c>
      <c r="FN4" s="28">
        <f>+[1]Generation_Budget!FO6</f>
        <v>49614</v>
      </c>
      <c r="FO4" s="28">
        <f>+[1]Generation_Budget!FP6</f>
        <v>49644</v>
      </c>
      <c r="FP4" s="28">
        <f>+[1]Generation_Budget!FQ6</f>
        <v>49675</v>
      </c>
      <c r="FQ4" s="28">
        <f>+[1]Generation_Budget!FR6</f>
        <v>49706</v>
      </c>
      <c r="FR4" s="28">
        <f>+[1]Generation_Budget!FS6</f>
        <v>49735</v>
      </c>
      <c r="FS4" s="28">
        <f>+[1]Generation_Budget!FT6</f>
        <v>49766</v>
      </c>
      <c r="FT4" s="28">
        <f>+[1]Generation_Budget!FU6</f>
        <v>49796</v>
      </c>
      <c r="FU4" s="28">
        <f>+[1]Generation_Budget!FV6</f>
        <v>49827</v>
      </c>
      <c r="FV4" s="28">
        <f>+[1]Generation_Budget!FW6</f>
        <v>49857</v>
      </c>
      <c r="FW4" s="28">
        <f>+[1]Generation_Budget!FX6</f>
        <v>49888</v>
      </c>
      <c r="FX4" s="28">
        <f>+[1]Generation_Budget!FY6</f>
        <v>49919</v>
      </c>
      <c r="FY4" s="28">
        <f>+[1]Generation_Budget!FZ6</f>
        <v>49949</v>
      </c>
      <c r="FZ4" s="28">
        <f>+[1]Generation_Budget!GA6</f>
        <v>49980</v>
      </c>
      <c r="GA4" s="28">
        <f>+[1]Generation_Budget!GB6</f>
        <v>50010</v>
      </c>
      <c r="GB4" s="28">
        <f>+[1]Generation_Budget!GC6</f>
        <v>50041</v>
      </c>
      <c r="GC4" s="28">
        <f>+[1]Generation_Budget!GD6</f>
        <v>50072</v>
      </c>
      <c r="GD4" s="28">
        <f>+[1]Generation_Budget!GE6</f>
        <v>50100</v>
      </c>
      <c r="GE4" s="28">
        <f>+[1]Generation_Budget!GF6</f>
        <v>50131</v>
      </c>
      <c r="GF4" s="28">
        <f>+[1]Generation_Budget!GG6</f>
        <v>50161</v>
      </c>
      <c r="GG4" s="28">
        <f>+[1]Generation_Budget!GH6</f>
        <v>50192</v>
      </c>
      <c r="GH4" s="28">
        <f>+[1]Generation_Budget!GI6</f>
        <v>50222</v>
      </c>
      <c r="GI4" s="28">
        <f>+[1]Generation_Budget!GJ6</f>
        <v>50253</v>
      </c>
      <c r="GJ4" s="28">
        <f>+[1]Generation_Budget!GK6</f>
        <v>50284</v>
      </c>
      <c r="GK4" s="28">
        <f>+[1]Generation_Budget!GL6</f>
        <v>50314</v>
      </c>
      <c r="GL4" s="28">
        <f>+[1]Generation_Budget!GM6</f>
        <v>50345</v>
      </c>
      <c r="GM4" s="28">
        <f>+[1]Generation_Budget!GN6</f>
        <v>50375</v>
      </c>
      <c r="GN4" s="28">
        <f>+[1]Generation_Budget!GO6</f>
        <v>50406</v>
      </c>
      <c r="GO4" s="28">
        <f>+[1]Generation_Budget!GP6</f>
        <v>50437</v>
      </c>
      <c r="GP4" s="28">
        <f>+[1]Generation_Budget!GQ6</f>
        <v>50465</v>
      </c>
      <c r="GQ4" s="28">
        <f>+[1]Generation_Budget!GR6</f>
        <v>50496</v>
      </c>
      <c r="GR4" s="28">
        <f>+[1]Generation_Budget!GS6</f>
        <v>50526</v>
      </c>
      <c r="GS4" s="28">
        <f>+[1]Generation_Budget!GT6</f>
        <v>50557</v>
      </c>
      <c r="GT4" s="28">
        <f>+[1]Generation_Budget!GU6</f>
        <v>50587</v>
      </c>
      <c r="GU4" s="28">
        <f>+[1]Generation_Budget!GV6</f>
        <v>50618</v>
      </c>
      <c r="GV4" s="28">
        <f>+[1]Generation_Budget!GW6</f>
        <v>50649</v>
      </c>
      <c r="GW4" s="28">
        <f>+[1]Generation_Budget!GX6</f>
        <v>50679</v>
      </c>
      <c r="GX4" s="28">
        <f>+[1]Generation_Budget!GY6</f>
        <v>50710</v>
      </c>
      <c r="GY4" s="28">
        <f>+[1]Generation_Budget!GZ6</f>
        <v>50740</v>
      </c>
      <c r="GZ4" s="28">
        <f>+[1]Generation_Budget!HA6</f>
        <v>50771</v>
      </c>
      <c r="HA4" s="28">
        <f>+[1]Generation_Budget!HB6</f>
        <v>50802</v>
      </c>
      <c r="HB4" s="28">
        <f>+[1]Generation_Budget!HC6</f>
        <v>50830</v>
      </c>
      <c r="HC4" s="28">
        <f>+[1]Generation_Budget!HD6</f>
        <v>50861</v>
      </c>
      <c r="HD4" s="28">
        <f>+[1]Generation_Budget!HE6</f>
        <v>50891</v>
      </c>
      <c r="HE4" s="28">
        <f>+[1]Generation_Budget!HF6</f>
        <v>50922</v>
      </c>
      <c r="HF4" s="28">
        <f>+[1]Generation_Budget!HG6</f>
        <v>50952</v>
      </c>
      <c r="HG4" s="28">
        <f>+[1]Generation_Budget!HH6</f>
        <v>50983</v>
      </c>
      <c r="HH4" s="28">
        <f>+[1]Generation_Budget!HI6</f>
        <v>51014</v>
      </c>
      <c r="HI4" s="28">
        <f>+[1]Generation_Budget!HJ6</f>
        <v>51044</v>
      </c>
      <c r="HJ4" s="28">
        <f>+[1]Generation_Budget!HK6</f>
        <v>51075</v>
      </c>
      <c r="HK4" s="28">
        <f>+[1]Generation_Budget!HL6</f>
        <v>51105</v>
      </c>
      <c r="HL4" s="28">
        <f>+[1]Generation_Budget!HM6</f>
        <v>51136</v>
      </c>
      <c r="HM4" s="28">
        <f>+[1]Generation_Budget!HN6</f>
        <v>51167</v>
      </c>
      <c r="HN4" s="28">
        <f>+[1]Generation_Budget!HO6</f>
        <v>51196</v>
      </c>
      <c r="HO4" s="28">
        <f>+[1]Generation_Budget!HP6</f>
        <v>51227</v>
      </c>
      <c r="HP4" s="28">
        <f>+[1]Generation_Budget!HQ6</f>
        <v>51257</v>
      </c>
      <c r="HQ4" s="28">
        <f>+[1]Generation_Budget!HR6</f>
        <v>51288</v>
      </c>
      <c r="HR4" s="28">
        <f>+[1]Generation_Budget!HS6</f>
        <v>51318</v>
      </c>
      <c r="HS4" s="28">
        <f>+[1]Generation_Budget!HT6</f>
        <v>51349</v>
      </c>
      <c r="HT4" s="28">
        <f>+[1]Generation_Budget!HU6</f>
        <v>51380</v>
      </c>
      <c r="HU4" s="28">
        <f>+[1]Generation_Budget!HV6</f>
        <v>51410</v>
      </c>
      <c r="HV4" s="28">
        <f>+[1]Generation_Budget!HW6</f>
        <v>51441</v>
      </c>
      <c r="HW4" s="28">
        <f>+[1]Generation_Budget!HX6</f>
        <v>51471</v>
      </c>
      <c r="HX4" s="28">
        <f>+[1]Generation_Budget!HY6</f>
        <v>51502</v>
      </c>
      <c r="HY4" s="28">
        <f>+[1]Generation_Budget!HZ6</f>
        <v>51533</v>
      </c>
      <c r="HZ4" s="28">
        <f>+[1]Generation_Budget!IA6</f>
        <v>51561</v>
      </c>
      <c r="IA4" s="28">
        <f>+[1]Generation_Budget!IB6</f>
        <v>51592</v>
      </c>
      <c r="IB4" s="28">
        <f>+[1]Generation_Budget!IC6</f>
        <v>51622</v>
      </c>
      <c r="IC4" s="28">
        <f>+[1]Generation_Budget!ID6</f>
        <v>51653</v>
      </c>
      <c r="ID4" s="28">
        <f>+[1]Generation_Budget!IE6</f>
        <v>51683</v>
      </c>
      <c r="IE4" s="28">
        <f>+[1]Generation_Budget!IF6</f>
        <v>51714</v>
      </c>
      <c r="IF4" s="28">
        <f>+[1]Generation_Budget!IG6</f>
        <v>51745</v>
      </c>
      <c r="IG4" s="28">
        <f>+[1]Generation_Budget!IH6</f>
        <v>51775</v>
      </c>
      <c r="IH4" s="28">
        <f>+[1]Generation_Budget!II6</f>
        <v>51806</v>
      </c>
      <c r="II4" s="28">
        <f>+[1]Generation_Budget!IJ6</f>
        <v>51836</v>
      </c>
      <c r="IJ4" s="28">
        <f>+[1]Generation_Budget!IK6</f>
        <v>51867</v>
      </c>
      <c r="IK4" s="28">
        <f>+[1]Generation_Budget!IL6</f>
        <v>51898</v>
      </c>
      <c r="IL4" s="28">
        <f>+[1]Generation_Budget!IM6</f>
        <v>51926</v>
      </c>
      <c r="IM4" s="28">
        <f>+[1]Generation_Budget!IN6</f>
        <v>51957</v>
      </c>
      <c r="IN4" s="28">
        <f>+[1]Generation_Budget!IO6</f>
        <v>51987</v>
      </c>
      <c r="IO4" s="28">
        <f>+[1]Generation_Budget!IP6</f>
        <v>52018</v>
      </c>
      <c r="IP4" s="28">
        <f>+[1]Generation_Budget!IQ6</f>
        <v>52048</v>
      </c>
      <c r="IQ4" s="28">
        <f>+[1]Generation_Budget!IR6</f>
        <v>52079</v>
      </c>
      <c r="IR4" s="28">
        <f>+[1]Generation_Budget!IS6</f>
        <v>52110</v>
      </c>
      <c r="IS4" s="28">
        <f>+[1]Generation_Budget!IT6</f>
        <v>52140</v>
      </c>
      <c r="IT4" s="28">
        <f>+[1]Generation_Budget!IU6</f>
        <v>52171</v>
      </c>
      <c r="IU4" s="28">
        <f>+[1]Generation_Budget!IV6</f>
        <v>52201</v>
      </c>
      <c r="IV4" s="28">
        <f>+[1]Generation_Budget!IW6</f>
        <v>52232</v>
      </c>
      <c r="IW4" s="28">
        <f>+[1]Generation_Budget!IX6</f>
        <v>52263</v>
      </c>
      <c r="IX4" s="28">
        <f>+[1]Generation_Budget!IY6</f>
        <v>52291</v>
      </c>
      <c r="IY4" s="28">
        <f>+[1]Generation_Budget!IZ6</f>
        <v>52322</v>
      </c>
      <c r="IZ4" s="28">
        <f>+[1]Generation_Budget!JA6</f>
        <v>52352</v>
      </c>
      <c r="JA4" s="28">
        <f>+[1]Generation_Budget!JB6</f>
        <v>52383</v>
      </c>
      <c r="JB4" s="28">
        <f>+[1]Generation_Budget!JC6</f>
        <v>52413</v>
      </c>
      <c r="JC4" s="28">
        <f>+[1]Generation_Budget!JD6</f>
        <v>52444</v>
      </c>
      <c r="JD4" s="28">
        <f>+[1]Generation_Budget!JE6</f>
        <v>52475</v>
      </c>
      <c r="JE4" s="28">
        <f>+[1]Generation_Budget!JF6</f>
        <v>52505</v>
      </c>
      <c r="JF4" s="28">
        <f>+[1]Generation_Budget!JG6</f>
        <v>52536</v>
      </c>
      <c r="JG4" s="28">
        <f>+[1]Generation_Budget!JH6</f>
        <v>52566</v>
      </c>
      <c r="JH4" s="28">
        <f>+[1]Generation_Budget!JI6</f>
        <v>52597</v>
      </c>
      <c r="JI4" s="28">
        <f>+[1]Generation_Budget!JJ6</f>
        <v>52628</v>
      </c>
      <c r="JJ4" s="28">
        <f>+[1]Generation_Budget!JK6</f>
        <v>52657</v>
      </c>
      <c r="JK4" s="28">
        <f>+[1]Generation_Budget!JL6</f>
        <v>52688</v>
      </c>
      <c r="JL4" s="28">
        <f>+[1]Generation_Budget!JM6</f>
        <v>52718</v>
      </c>
      <c r="JM4" s="28">
        <f>+[1]Generation_Budget!JN6</f>
        <v>52749</v>
      </c>
      <c r="JN4" s="28">
        <f>+[1]Generation_Budget!JO6</f>
        <v>52779</v>
      </c>
      <c r="JO4" s="28">
        <f>+[1]Generation_Budget!JP6</f>
        <v>52810</v>
      </c>
      <c r="JP4" s="28">
        <f>+[1]Generation_Budget!JQ6</f>
        <v>52841</v>
      </c>
      <c r="JQ4" s="28">
        <f>+[1]Generation_Budget!JR6</f>
        <v>52871</v>
      </c>
      <c r="JR4" s="28">
        <f>+[1]Generation_Budget!JS6</f>
        <v>52902</v>
      </c>
      <c r="JS4" s="28">
        <f>+[1]Generation_Budget!JT6</f>
        <v>52932</v>
      </c>
      <c r="JT4" s="28">
        <f>+[1]Generation_Budget!JU6</f>
        <v>52963</v>
      </c>
      <c r="JU4" s="28">
        <f>+[1]Generation_Budget!JV6</f>
        <v>52994</v>
      </c>
      <c r="JV4" s="28">
        <f>+[1]Generation_Budget!JW6</f>
        <v>53022</v>
      </c>
      <c r="JW4" s="28">
        <f>+[1]Generation_Budget!JX6</f>
        <v>53053</v>
      </c>
      <c r="JX4" s="28">
        <f>+[1]Generation_Budget!JY6</f>
        <v>53083</v>
      </c>
      <c r="JY4" s="28">
        <f>+[1]Generation_Budget!JZ6</f>
        <v>53114</v>
      </c>
      <c r="JZ4" s="28">
        <f>+[1]Generation_Budget!KA6</f>
        <v>53144</v>
      </c>
      <c r="KA4" s="28">
        <f>+[1]Generation_Budget!KB6</f>
        <v>53175</v>
      </c>
      <c r="KB4" s="28">
        <f>+[1]Generation_Budget!KC6</f>
        <v>53206</v>
      </c>
      <c r="KC4" s="28">
        <f>+[1]Generation_Budget!KD6</f>
        <v>53236</v>
      </c>
      <c r="KD4" s="28">
        <f>+[1]Generation_Budget!KE6</f>
        <v>53267</v>
      </c>
      <c r="KE4" s="28">
        <f>+[1]Generation_Budget!KF6</f>
        <v>53297</v>
      </c>
      <c r="KF4" s="28">
        <f>+[1]Generation_Budget!KG6</f>
        <v>53328</v>
      </c>
      <c r="KG4" s="28">
        <f>+[1]Generation_Budget!KH6</f>
        <v>53359</v>
      </c>
      <c r="KH4" s="28">
        <f>+[1]Generation_Budget!KI6</f>
        <v>53387</v>
      </c>
      <c r="KI4" s="28">
        <f>+[1]Generation_Budget!KJ6</f>
        <v>53418</v>
      </c>
      <c r="KJ4" s="28">
        <f>+[1]Generation_Budget!KK6</f>
        <v>53448</v>
      </c>
      <c r="KK4" s="28">
        <f>+[1]Generation_Budget!KL6</f>
        <v>53479</v>
      </c>
      <c r="KL4" s="28">
        <f>+[1]Generation_Budget!KM6</f>
        <v>53509</v>
      </c>
      <c r="KM4" s="28">
        <f>+[1]Generation_Budget!KN6</f>
        <v>53540</v>
      </c>
      <c r="KN4" s="28">
        <f>+[1]Generation_Budget!KO6</f>
        <v>53571</v>
      </c>
      <c r="KO4" s="28">
        <f>+[1]Generation_Budget!KP6</f>
        <v>53601</v>
      </c>
      <c r="KP4" s="28">
        <f>+[1]Generation_Budget!KQ6</f>
        <v>53632</v>
      </c>
      <c r="KQ4" s="28">
        <f>+[1]Generation_Budget!KR6</f>
        <v>53662</v>
      </c>
      <c r="KR4" s="28">
        <f>+[1]Generation_Budget!KS6</f>
        <v>53693</v>
      </c>
      <c r="KS4" s="28">
        <f>+[1]Generation_Budget!KT6</f>
        <v>53724</v>
      </c>
      <c r="KT4" s="28">
        <f>+[1]Generation_Budget!KU6</f>
        <v>53752</v>
      </c>
      <c r="KU4" s="28">
        <f>+[1]Generation_Budget!KV6</f>
        <v>53783</v>
      </c>
      <c r="KV4" s="28">
        <f>+[1]Generation_Budget!KW6</f>
        <v>53813</v>
      </c>
      <c r="KW4" s="28">
        <f>+[1]Generation_Budget!KX6</f>
        <v>53844</v>
      </c>
      <c r="KX4" s="28">
        <f>+[1]Generation_Budget!KY6</f>
        <v>53874</v>
      </c>
      <c r="KY4" s="28">
        <f>+[1]Generation_Budget!KZ6</f>
        <v>53905</v>
      </c>
      <c r="KZ4" s="28">
        <f>+[1]Generation_Budget!LA6</f>
        <v>53936</v>
      </c>
      <c r="LA4" s="28">
        <f>+[1]Generation_Budget!LB6</f>
        <v>53966</v>
      </c>
      <c r="LB4" s="28">
        <f>+[1]Generation_Budget!LC6</f>
        <v>53997</v>
      </c>
      <c r="LC4" s="28">
        <f>+[1]Generation_Budget!LD6</f>
        <v>54027</v>
      </c>
      <c r="LD4" s="28">
        <f>+[1]Generation_Budget!LE6</f>
        <v>54058</v>
      </c>
      <c r="LE4" s="28">
        <f>+[1]Generation_Budget!LF6</f>
        <v>54089</v>
      </c>
      <c r="LF4" s="28">
        <f>+[1]Generation_Budget!LG6</f>
        <v>54118</v>
      </c>
      <c r="LG4" s="28">
        <f>+[1]Generation_Budget!LH6</f>
        <v>54149</v>
      </c>
      <c r="LH4" s="28">
        <f>+[1]Generation_Budget!LI6</f>
        <v>54179</v>
      </c>
      <c r="LI4" s="28">
        <f>+[1]Generation_Budget!LJ6</f>
        <v>54210</v>
      </c>
      <c r="LJ4" s="28">
        <f>+[1]Generation_Budget!LK6</f>
        <v>54240</v>
      </c>
      <c r="LK4" s="28">
        <f>+[1]Generation_Budget!LL6</f>
        <v>54271</v>
      </c>
      <c r="LL4" s="28">
        <f>+[1]Generation_Budget!LM6</f>
        <v>54302</v>
      </c>
      <c r="LM4" s="28">
        <f>+[1]Generation_Budget!LN6</f>
        <v>54332</v>
      </c>
      <c r="LN4" s="28">
        <f>+[1]Generation_Budget!LO6</f>
        <v>54363</v>
      </c>
      <c r="LO4" s="28">
        <f>+[1]Generation_Budget!LP6</f>
        <v>54393</v>
      </c>
      <c r="LP4" s="28">
        <f>+[1]Generation_Budget!LQ6</f>
        <v>54424</v>
      </c>
      <c r="LQ4" s="28">
        <f>+[1]Generation_Budget!LR6</f>
        <v>54455</v>
      </c>
      <c r="LR4" s="28">
        <f>+[1]Generation_Budget!LS6</f>
        <v>54483</v>
      </c>
      <c r="LS4" s="28">
        <f>+[1]Generation_Budget!LT6</f>
        <v>54514</v>
      </c>
      <c r="LT4" s="28">
        <f>+[1]Generation_Budget!LU6</f>
        <v>54544</v>
      </c>
      <c r="LU4" s="28">
        <f>+[1]Generation_Budget!LV6</f>
        <v>54575</v>
      </c>
      <c r="LV4" s="28">
        <f>+[1]Generation_Budget!LW6</f>
        <v>54605</v>
      </c>
      <c r="LW4" s="28">
        <f>+[1]Generation_Budget!LX6</f>
        <v>54636</v>
      </c>
      <c r="LX4" s="28">
        <f>+[1]Generation_Budget!LY6</f>
        <v>54667</v>
      </c>
      <c r="LY4" s="28">
        <f>+[1]Generation_Budget!LZ6</f>
        <v>54697</v>
      </c>
      <c r="LZ4" s="28">
        <f>+[1]Generation_Budget!MA6</f>
        <v>54728</v>
      </c>
      <c r="MA4" s="28">
        <f>+[1]Generation_Budget!MB6</f>
        <v>54758</v>
      </c>
      <c r="MB4" s="28">
        <f>+[1]Generation_Budget!MC6</f>
        <v>54789</v>
      </c>
      <c r="MC4" s="28">
        <f>+[1]Generation_Budget!MD6</f>
        <v>54820</v>
      </c>
      <c r="MD4" s="28">
        <f>+[1]Generation_Budget!ME6</f>
        <v>54848</v>
      </c>
      <c r="ME4" s="28">
        <f>+[1]Generation_Budget!MF6</f>
        <v>54879</v>
      </c>
      <c r="MF4" s="28">
        <f>+[1]Generation_Budget!MG6</f>
        <v>54909</v>
      </c>
      <c r="MG4" s="28">
        <f>+[1]Generation_Budget!MH6</f>
        <v>54940</v>
      </c>
      <c r="MH4" s="28">
        <f>+[1]Generation_Budget!MI6</f>
        <v>54970</v>
      </c>
      <c r="MI4" s="28">
        <f>+[1]Generation_Budget!MJ6</f>
        <v>55001</v>
      </c>
      <c r="MJ4" s="28">
        <f>+[1]Generation_Budget!MK6</f>
        <v>55032</v>
      </c>
      <c r="MK4" s="28">
        <f>+[1]Generation_Budget!ML6</f>
        <v>55062</v>
      </c>
      <c r="ML4" s="28">
        <f>+[1]Generation_Budget!MM6</f>
        <v>55093</v>
      </c>
      <c r="MM4" s="28">
        <f>+[1]Generation_Budget!MN6</f>
        <v>55123</v>
      </c>
      <c r="MO4" s="23"/>
      <c r="MP4" s="12">
        <v>2022</v>
      </c>
      <c r="MQ4" s="12">
        <f>1+MP4</f>
        <v>2023</v>
      </c>
      <c r="MR4" s="12">
        <f t="shared" ref="MR4:NJ4" si="106">1+MQ4</f>
        <v>2024</v>
      </c>
      <c r="MS4" s="12">
        <f t="shared" si="106"/>
        <v>2025</v>
      </c>
      <c r="MT4" s="12">
        <f t="shared" si="106"/>
        <v>2026</v>
      </c>
      <c r="MU4" s="12">
        <f t="shared" si="106"/>
        <v>2027</v>
      </c>
      <c r="MV4" s="12">
        <f t="shared" si="106"/>
        <v>2028</v>
      </c>
      <c r="MW4" s="12">
        <f t="shared" si="106"/>
        <v>2029</v>
      </c>
      <c r="MX4" s="12">
        <f t="shared" si="106"/>
        <v>2030</v>
      </c>
      <c r="MY4" s="12">
        <f t="shared" si="106"/>
        <v>2031</v>
      </c>
      <c r="MZ4" s="12">
        <f t="shared" si="106"/>
        <v>2032</v>
      </c>
      <c r="NA4" s="12">
        <f t="shared" si="106"/>
        <v>2033</v>
      </c>
      <c r="NB4" s="12">
        <f t="shared" si="106"/>
        <v>2034</v>
      </c>
      <c r="NC4" s="12">
        <f t="shared" si="106"/>
        <v>2035</v>
      </c>
      <c r="ND4" s="12">
        <f t="shared" si="106"/>
        <v>2036</v>
      </c>
      <c r="NE4" s="12">
        <f t="shared" si="106"/>
        <v>2037</v>
      </c>
      <c r="NF4" s="12">
        <f t="shared" si="106"/>
        <v>2038</v>
      </c>
      <c r="NG4" s="12">
        <f t="shared" si="106"/>
        <v>2039</v>
      </c>
      <c r="NH4" s="12">
        <f t="shared" si="106"/>
        <v>2040</v>
      </c>
      <c r="NI4" s="12">
        <f t="shared" si="106"/>
        <v>2041</v>
      </c>
      <c r="NJ4" s="12">
        <f t="shared" si="106"/>
        <v>2042</v>
      </c>
      <c r="NK4" s="12">
        <f t="shared" ref="NK4" si="107">1+NJ4</f>
        <v>2043</v>
      </c>
      <c r="NL4" s="12">
        <f t="shared" ref="NL4" si="108">1+NK4</f>
        <v>2044</v>
      </c>
      <c r="NM4" s="12">
        <f t="shared" ref="NM4" si="109">1+NL4</f>
        <v>2045</v>
      </c>
      <c r="NN4" s="12">
        <f t="shared" ref="NN4" si="110">1+NM4</f>
        <v>2046</v>
      </c>
      <c r="NO4" s="12">
        <f t="shared" ref="NO4" si="111">1+NN4</f>
        <v>2047</v>
      </c>
      <c r="NP4" s="12">
        <f t="shared" ref="NP4" si="112">1+NO4</f>
        <v>2048</v>
      </c>
      <c r="NQ4" s="12">
        <f t="shared" ref="NQ4" si="113">1+NP4</f>
        <v>2049</v>
      </c>
      <c r="NR4" s="12">
        <f t="shared" ref="NR4" si="114">1+NQ4</f>
        <v>2050</v>
      </c>
    </row>
    <row r="5" spans="1:382" x14ac:dyDescent="0.25">
      <c r="B5" s="5" t="s">
        <v>88</v>
      </c>
      <c r="C5" s="4"/>
      <c r="D5" s="15">
        <f>INDEX([1]LOAD_FORECAST!$A$2:$R$386,MATCH(D$4,[1]LOAD_FORECAST!$C$2:$C$386,0),MATCH($B$1,[1]LOAD_FORECAST!$A$2:$R$2,0))*((1+[5]SenSit_Dashboard!$F$16)^D2)</f>
        <v>7698.1415297999993</v>
      </c>
      <c r="E5" s="15">
        <f>INDEX([1]LOAD_FORECAST!$A$2:$R$386,MATCH(E$4,[1]LOAD_FORECAST!$C$2:$C$386,0),MATCH($B$1,[1]LOAD_FORECAST!$A$2:$R$2,0))*((1+[5]SenSit_Dashboard!$F$16)^E2)</f>
        <v>6674.8575922</v>
      </c>
      <c r="F5" s="15">
        <f>INDEX([1]LOAD_FORECAST!$A$2:$R$386,MATCH(F$4,[1]LOAD_FORECAST!$C$2:$C$386,0),MATCH($B$1,[1]LOAD_FORECAST!$A$2:$R$2,0))*((1+[5]SenSit_Dashboard!$F$16)^F2)</f>
        <v>6818.5429999999997</v>
      </c>
      <c r="G5" s="15">
        <f>INDEX([1]LOAD_FORECAST!$A$2:$R$386,MATCH(G$4,[1]LOAD_FORECAST!$C$2:$C$386,0),MATCH($B$1,[1]LOAD_FORECAST!$A$2:$R$2,0))*((1+[5]SenSit_Dashboard!$F$16)^G2)</f>
        <v>6041.0466666666671</v>
      </c>
      <c r="H5" s="15">
        <f>INDEX([1]LOAD_FORECAST!$A$2:$R$386,MATCH(H$4,[1]LOAD_FORECAST!$C$2:$C$386,0),MATCH($B$1,[1]LOAD_FORECAST!$A$2:$R$2,0))*((1+[5]SenSit_Dashboard!$F$16)^H2)</f>
        <v>5584.2627303333329</v>
      </c>
      <c r="I5" s="15">
        <f>INDEX([1]LOAD_FORECAST!$A$2:$R$386,MATCH(I$4,[1]LOAD_FORECAST!$C$2:$C$386,0),MATCH($B$1,[1]LOAD_FORECAST!$A$2:$R$2,0))*((1+[5]SenSit_Dashboard!$F$16)^I2)</f>
        <v>5574.7824814999994</v>
      </c>
      <c r="J5" s="15">
        <f>INDEX([1]LOAD_FORECAST!$A$2:$R$386,MATCH(J$4,[1]LOAD_FORECAST!$C$2:$C$386,0),MATCH($B$1,[1]LOAD_FORECAST!$A$2:$R$2,0))*((1+[5]SenSit_Dashboard!$F$16)^J2)</f>
        <v>6461.9695855</v>
      </c>
      <c r="K5" s="15">
        <f>INDEX([1]LOAD_FORECAST!$A$2:$R$386,MATCH(K$4,[1]LOAD_FORECAST!$C$2:$C$386,0),MATCH($B$1,[1]LOAD_FORECAST!$A$2:$R$2,0))*((1+[5]SenSit_Dashboard!$F$16)^K2)</f>
        <v>6151.6836274999996</v>
      </c>
      <c r="L5" s="15">
        <f>INDEX([1]LOAD_FORECAST!$A$2:$R$386,MATCH(L$4,[1]LOAD_FORECAST!$C$2:$C$386,0),MATCH($B$1,[1]LOAD_FORECAST!$A$2:$R$2,0))*((1+[5]SenSit_Dashboard!$F$16)^L2)</f>
        <v>5618.8671107500004</v>
      </c>
      <c r="M5" s="15">
        <f>INDEX([1]LOAD_FORECAST!$A$2:$R$386,MATCH(M$4,[1]LOAD_FORECAST!$C$2:$C$386,0),MATCH($B$1,[1]LOAD_FORECAST!$A$2:$R$2,0))*((1+[5]SenSit_Dashboard!$F$16)^M2)</f>
        <v>6252.3060700000005</v>
      </c>
      <c r="N5" s="15">
        <f>INDEX([1]LOAD_FORECAST!$A$2:$R$386,MATCH(N$4,[1]LOAD_FORECAST!$C$2:$C$386,0),MATCH($B$1,[1]LOAD_FORECAST!$A$2:$R$2,0))*((1+[5]SenSit_Dashboard!$F$16)^N2)</f>
        <v>6767.1902060000002</v>
      </c>
      <c r="O5" s="15">
        <f>INDEX([1]LOAD_FORECAST!$A$2:$R$386,MATCH(O$4,[1]LOAD_FORECAST!$C$2:$C$386,0),MATCH($B$1,[1]LOAD_FORECAST!$A$2:$R$2,0))*((1+[5]SenSit_Dashboard!$F$16)^O2)</f>
        <v>7916.0798619999996</v>
      </c>
      <c r="P5" s="15">
        <f>INDEX([1]LOAD_FORECAST!$A$2:$R$386,MATCH(P$4,[1]LOAD_FORECAST!$C$2:$C$386,0),MATCH($B$1,[1]LOAD_FORECAST!$A$2:$R$2,0))*((1+[5]SenSit_Dashboard!$F$16)^P2)</f>
        <v>8853.5109030000003</v>
      </c>
      <c r="Q5" s="15">
        <f>INDEX([1]LOAD_FORECAST!$A$2:$R$386,MATCH(Q$4,[1]LOAD_FORECAST!$C$2:$C$386,0),MATCH($B$1,[1]LOAD_FORECAST!$A$2:$R$2,0))*((1+[5]SenSit_Dashboard!$F$16)^Q2)</f>
        <v>7145.6262000000006</v>
      </c>
      <c r="R5" s="15">
        <f>INDEX([1]LOAD_FORECAST!$A$2:$R$386,MATCH(R$4,[1]LOAD_FORECAST!$C$2:$C$386,0),MATCH($B$1,[1]LOAD_FORECAST!$A$2:$R$2,0))*((1+[5]SenSit_Dashboard!$F$16)^R2)</f>
        <v>7233.8791919999994</v>
      </c>
      <c r="S5" s="15">
        <f>INDEX([1]LOAD_FORECAST!$A$2:$R$386,MATCH(S$4,[1]LOAD_FORECAST!$C$2:$C$386,0),MATCH($B$1,[1]LOAD_FORECAST!$A$2:$R$2,0))*((1+[5]SenSit_Dashboard!$F$16)^S2)</f>
        <v>6090.9038300000002</v>
      </c>
      <c r="T5" s="15">
        <f>INDEX([1]LOAD_FORECAST!$A$2:$R$386,MATCH(T$4,[1]LOAD_FORECAST!$C$2:$C$386,0),MATCH($B$1,[1]LOAD_FORECAST!$A$2:$R$2,0))*((1+[5]SenSit_Dashboard!$F$16)^T2)</f>
        <v>5495.4785110000003</v>
      </c>
      <c r="U5" s="15">
        <f>INDEX([1]LOAD_FORECAST!$A$2:$R$386,MATCH(U$4,[1]LOAD_FORECAST!$C$2:$C$386,0),MATCH($B$1,[1]LOAD_FORECAST!$A$2:$R$2,0))*((1+[5]SenSit_Dashboard!$F$16)^U2)</f>
        <v>5370.0078290000001</v>
      </c>
      <c r="V5" s="15">
        <f>INDEX([1]LOAD_FORECAST!$A$2:$R$386,MATCH(V$4,[1]LOAD_FORECAST!$C$2:$C$386,0),MATCH($B$1,[1]LOAD_FORECAST!$A$2:$R$2,0))*((1+[5]SenSit_Dashboard!$F$16)^V2)</f>
        <v>6241.7349400000003</v>
      </c>
      <c r="W5" s="15">
        <f>INDEX([1]LOAD_FORECAST!$A$2:$R$386,MATCH(W$4,[1]LOAD_FORECAST!$C$2:$C$386,0),MATCH($B$1,[1]LOAD_FORECAST!$A$2:$R$2,0))*((1+[5]SenSit_Dashboard!$F$16)^W2)</f>
        <v>6790.4562350000006</v>
      </c>
      <c r="X5" s="15">
        <f>INDEX([1]LOAD_FORECAST!$A$2:$R$386,MATCH(X$4,[1]LOAD_FORECAST!$C$2:$C$386,0),MATCH($B$1,[1]LOAD_FORECAST!$A$2:$R$2,0))*((1+[5]SenSit_Dashboard!$F$16)^X2)</f>
        <v>5683.2808509999995</v>
      </c>
      <c r="Y5" s="15">
        <f>INDEX([1]LOAD_FORECAST!$A$2:$R$386,MATCH(Y$4,[1]LOAD_FORECAST!$C$2:$C$386,0),MATCH($B$1,[1]LOAD_FORECAST!$A$2:$R$2,0))*((1+[5]SenSit_Dashboard!$F$16)^Y2)</f>
        <v>6252.3060700000005</v>
      </c>
      <c r="Z5" s="15">
        <f>INDEX([1]LOAD_FORECAST!$A$2:$R$386,MATCH(Z$4,[1]LOAD_FORECAST!$C$2:$C$386,0),MATCH($B$1,[1]LOAD_FORECAST!$A$2:$R$2,0))*((1+[5]SenSit_Dashboard!$F$16)^Z2)</f>
        <v>6767.1902060000002</v>
      </c>
      <c r="AA5" s="15">
        <f>INDEX([1]LOAD_FORECAST!$A$2:$R$386,MATCH(AA$4,[1]LOAD_FORECAST!$C$2:$C$386,0),MATCH($B$1,[1]LOAD_FORECAST!$A$2:$R$2,0))*((1+[5]SenSit_Dashboard!$F$16)^AA2)</f>
        <v>7916.0798619999996</v>
      </c>
      <c r="AB5" s="15">
        <f>INDEX([1]LOAD_FORECAST!$A$2:$R$386,MATCH(AB$4,[1]LOAD_FORECAST!$C$2:$C$386,0),MATCH($B$1,[1]LOAD_FORECAST!$A$2:$R$2,0))*((1+[5]SenSit_Dashboard!$F$16)^AB2)</f>
        <v>8853.5109030000003</v>
      </c>
      <c r="AC5" s="15">
        <f>INDEX([1]LOAD_FORECAST!$A$2:$R$386,MATCH(AC$4,[1]LOAD_FORECAST!$C$2:$C$386,0),MATCH($B$1,[1]LOAD_FORECAST!$A$2:$R$2,0))*((1+[5]SenSit_Dashboard!$F$16)^AC2)</f>
        <v>7145.6262000000006</v>
      </c>
      <c r="AD5" s="15">
        <f>INDEX([1]LOAD_FORECAST!$A$2:$R$386,MATCH(AD$4,[1]LOAD_FORECAST!$C$2:$C$386,0),MATCH($B$1,[1]LOAD_FORECAST!$A$2:$R$2,0))*((1+[5]SenSit_Dashboard!$F$16)^AD2)</f>
        <v>7233.8791919999994</v>
      </c>
      <c r="AE5" s="15">
        <f>INDEX([1]LOAD_FORECAST!$A$2:$R$386,MATCH(AE$4,[1]LOAD_FORECAST!$C$2:$C$386,0),MATCH($B$1,[1]LOAD_FORECAST!$A$2:$R$2,0))*((1+[5]SenSit_Dashboard!$F$16)^AE2)</f>
        <v>6090.9038300000002</v>
      </c>
      <c r="AF5" s="15">
        <f>INDEX([1]LOAD_FORECAST!$A$2:$R$386,MATCH(AF$4,[1]LOAD_FORECAST!$C$2:$C$386,0),MATCH($B$1,[1]LOAD_FORECAST!$A$2:$R$2,0))*((1+[5]SenSit_Dashboard!$F$16)^AF2)</f>
        <v>5495.4785110000003</v>
      </c>
      <c r="AG5" s="15">
        <f>INDEX([1]LOAD_FORECAST!$A$2:$R$386,MATCH(AG$4,[1]LOAD_FORECAST!$C$2:$C$386,0),MATCH($B$1,[1]LOAD_FORECAST!$A$2:$R$2,0))*((1+[5]SenSit_Dashboard!$F$16)^AG2)</f>
        <v>5370.0078290000001</v>
      </c>
      <c r="AH5" s="15">
        <f>INDEX([1]LOAD_FORECAST!$A$2:$R$386,MATCH(AH$4,[1]LOAD_FORECAST!$C$2:$C$386,0),MATCH($B$1,[1]LOAD_FORECAST!$A$2:$R$2,0))*((1+[5]SenSit_Dashboard!$F$16)^AH2)</f>
        <v>6241.7349400000003</v>
      </c>
      <c r="AI5" s="15">
        <f>INDEX([1]LOAD_FORECAST!$A$2:$R$386,MATCH(AI$4,[1]LOAD_FORECAST!$C$2:$C$386,0),MATCH($B$1,[1]LOAD_FORECAST!$A$2:$R$2,0))*((1+[5]SenSit_Dashboard!$F$16)^AI2)</f>
        <v>6790.4562350000006</v>
      </c>
      <c r="AJ5" s="15">
        <f>INDEX([1]LOAD_FORECAST!$A$2:$R$386,MATCH(AJ$4,[1]LOAD_FORECAST!$C$2:$C$386,0),MATCH($B$1,[1]LOAD_FORECAST!$A$2:$R$2,0))*((1+[5]SenSit_Dashboard!$F$16)^AJ2)</f>
        <v>5683.2808509999995</v>
      </c>
      <c r="AK5" s="15">
        <f>INDEX([1]LOAD_FORECAST!$A$2:$R$386,MATCH(AK$4,[1]LOAD_FORECAST!$C$2:$C$386,0),MATCH($B$1,[1]LOAD_FORECAST!$A$2:$R$2,0))*((1+[5]SenSit_Dashboard!$F$16)^AK2)</f>
        <v>6252.3060700000005</v>
      </c>
      <c r="AL5" s="15">
        <f>INDEX([1]LOAD_FORECAST!$A$2:$R$386,MATCH(AL$4,[1]LOAD_FORECAST!$C$2:$C$386,0),MATCH($B$1,[1]LOAD_FORECAST!$A$2:$R$2,0))*((1+[5]SenSit_Dashboard!$F$16)^AL2)</f>
        <v>6767.1902060000002</v>
      </c>
      <c r="AM5" s="15">
        <f>INDEX([1]LOAD_FORECAST!$A$2:$R$386,MATCH(AM$4,[1]LOAD_FORECAST!$C$2:$C$386,0),MATCH($B$1,[1]LOAD_FORECAST!$A$2:$R$2,0))*((1+[5]SenSit_Dashboard!$F$16)^AM2)</f>
        <v>7916.0798619999996</v>
      </c>
      <c r="AN5" s="15">
        <f>INDEX([1]LOAD_FORECAST!$A$2:$R$386,MATCH(AN$4,[1]LOAD_FORECAST!$C$2:$C$386,0),MATCH($B$1,[1]LOAD_FORECAST!$A$2:$R$2,0))*((1+[5]SenSit_Dashboard!$F$16)^AN2)</f>
        <v>8853.5109030000003</v>
      </c>
      <c r="AO5" s="15">
        <f>INDEX([1]LOAD_FORECAST!$A$2:$R$386,MATCH(AO$4,[1]LOAD_FORECAST!$C$2:$C$386,0),MATCH($B$1,[1]LOAD_FORECAST!$A$2:$R$2,0))*((1+[5]SenSit_Dashboard!$F$16)^AO2)</f>
        <v>7145.6262000000006</v>
      </c>
      <c r="AP5" s="15">
        <f>INDEX([1]LOAD_FORECAST!$A$2:$R$386,MATCH(AP$4,[1]LOAD_FORECAST!$C$2:$C$386,0),MATCH($B$1,[1]LOAD_FORECAST!$A$2:$R$2,0))*((1+[5]SenSit_Dashboard!$F$16)^AP2)</f>
        <v>7233.8791919999994</v>
      </c>
      <c r="AQ5" s="15">
        <f>INDEX([1]LOAD_FORECAST!$A$2:$R$386,MATCH(AQ$4,[1]LOAD_FORECAST!$C$2:$C$386,0),MATCH($B$1,[1]LOAD_FORECAST!$A$2:$R$2,0))*((1+[5]SenSit_Dashboard!$F$16)^AQ2)</f>
        <v>6090.9038300000002</v>
      </c>
      <c r="AR5" s="15">
        <f>INDEX([1]LOAD_FORECAST!$A$2:$R$386,MATCH(AR$4,[1]LOAD_FORECAST!$C$2:$C$386,0),MATCH($B$1,[1]LOAD_FORECAST!$A$2:$R$2,0))*((1+[5]SenSit_Dashboard!$F$16)^AR2)</f>
        <v>5495.4785110000003</v>
      </c>
      <c r="AS5" s="15">
        <f>INDEX([1]LOAD_FORECAST!$A$2:$R$386,MATCH(AS$4,[1]LOAD_FORECAST!$C$2:$C$386,0),MATCH($B$1,[1]LOAD_FORECAST!$A$2:$R$2,0))*((1+[5]SenSit_Dashboard!$F$16)^AS2)</f>
        <v>5370.0078290000001</v>
      </c>
      <c r="AT5" s="15">
        <f>INDEX([1]LOAD_FORECAST!$A$2:$R$386,MATCH(AT$4,[1]LOAD_FORECAST!$C$2:$C$386,0),MATCH($B$1,[1]LOAD_FORECAST!$A$2:$R$2,0))*((1+[5]SenSit_Dashboard!$F$16)^AT2)</f>
        <v>6241.7349400000003</v>
      </c>
      <c r="AU5" s="15">
        <f>INDEX([1]LOAD_FORECAST!$A$2:$R$386,MATCH(AU$4,[1]LOAD_FORECAST!$C$2:$C$386,0),MATCH($B$1,[1]LOAD_FORECAST!$A$2:$R$2,0))*((1+[5]SenSit_Dashboard!$F$16)^AU2)</f>
        <v>6790.4562350000006</v>
      </c>
      <c r="AV5" s="15">
        <f>INDEX([1]LOAD_FORECAST!$A$2:$R$386,MATCH(AV$4,[1]LOAD_FORECAST!$C$2:$C$386,0),MATCH($B$1,[1]LOAD_FORECAST!$A$2:$R$2,0))*((1+[5]SenSit_Dashboard!$F$16)^AV2)</f>
        <v>5683.2808509999995</v>
      </c>
      <c r="AW5" s="15">
        <f>INDEX([1]LOAD_FORECAST!$A$2:$R$386,MATCH(AW$4,[1]LOAD_FORECAST!$C$2:$C$386,0),MATCH($B$1,[1]LOAD_FORECAST!$A$2:$R$2,0))*((1+[5]SenSit_Dashboard!$F$16)^AW2)</f>
        <v>6252.3060700000005</v>
      </c>
      <c r="AX5" s="15">
        <f>INDEX([1]LOAD_FORECAST!$A$2:$R$386,MATCH(AX$4,[1]LOAD_FORECAST!$C$2:$C$386,0),MATCH($B$1,[1]LOAD_FORECAST!$A$2:$R$2,0))*((1+[5]SenSit_Dashboard!$F$16)^AX2)</f>
        <v>6767.1902060000002</v>
      </c>
      <c r="AY5" s="15">
        <f>INDEX([1]LOAD_FORECAST!$A$2:$R$386,MATCH(AY$4,[1]LOAD_FORECAST!$C$2:$C$386,0),MATCH($B$1,[1]LOAD_FORECAST!$A$2:$R$2,0))*((1+[5]SenSit_Dashboard!$F$16)^AY2)</f>
        <v>7916.0798619999996</v>
      </c>
      <c r="AZ5" s="15">
        <f>INDEX([1]LOAD_FORECAST!$A$2:$R$386,MATCH(AZ$4,[1]LOAD_FORECAST!$C$2:$C$386,0),MATCH($B$1,[1]LOAD_FORECAST!$A$2:$R$2,0))*((1+[5]SenSit_Dashboard!$F$16)^AZ2)</f>
        <v>8853.5109030000003</v>
      </c>
      <c r="BA5" s="15">
        <f>INDEX([1]LOAD_FORECAST!$A$2:$R$386,MATCH(BA$4,[1]LOAD_FORECAST!$C$2:$C$386,0),MATCH($B$1,[1]LOAD_FORECAST!$A$2:$R$2,0))*((1+[5]SenSit_Dashboard!$F$16)^BA2)</f>
        <v>7145.6262000000006</v>
      </c>
      <c r="BB5" s="15">
        <f>INDEX([1]LOAD_FORECAST!$A$2:$R$386,MATCH(BB$4,[1]LOAD_FORECAST!$C$2:$C$386,0),MATCH($B$1,[1]LOAD_FORECAST!$A$2:$R$2,0))*((1+[5]SenSit_Dashboard!$F$16)^BB2)</f>
        <v>7233.8791919999994</v>
      </c>
      <c r="BC5" s="15">
        <f>INDEX([1]LOAD_FORECAST!$A$2:$R$386,MATCH(BC$4,[1]LOAD_FORECAST!$C$2:$C$386,0),MATCH($B$1,[1]LOAD_FORECAST!$A$2:$R$2,0))*((1+[5]SenSit_Dashboard!$F$16)^BC2)</f>
        <v>6090.9038300000002</v>
      </c>
      <c r="BD5" s="15">
        <f>INDEX([1]LOAD_FORECAST!$A$2:$R$386,MATCH(BD$4,[1]LOAD_FORECAST!$C$2:$C$386,0),MATCH($B$1,[1]LOAD_FORECAST!$A$2:$R$2,0))*((1+[5]SenSit_Dashboard!$F$16)^BD2)</f>
        <v>5495.4785110000003</v>
      </c>
      <c r="BE5" s="15">
        <f>INDEX([1]LOAD_FORECAST!$A$2:$R$386,MATCH(BE$4,[1]LOAD_FORECAST!$C$2:$C$386,0),MATCH($B$1,[1]LOAD_FORECAST!$A$2:$R$2,0))*((1+[5]SenSit_Dashboard!$F$16)^BE2)</f>
        <v>5370.0078290000001</v>
      </c>
      <c r="BF5" s="15">
        <f>INDEX([1]LOAD_FORECAST!$A$2:$R$386,MATCH(BF$4,[1]LOAD_FORECAST!$C$2:$C$386,0),MATCH($B$1,[1]LOAD_FORECAST!$A$2:$R$2,0))*((1+[5]SenSit_Dashboard!$F$16)^BF2)</f>
        <v>6241.7349400000003</v>
      </c>
      <c r="BG5" s="15">
        <f>INDEX([1]LOAD_FORECAST!$A$2:$R$386,MATCH(BG$4,[1]LOAD_FORECAST!$C$2:$C$386,0),MATCH($B$1,[1]LOAD_FORECAST!$A$2:$R$2,0))*((1+[5]SenSit_Dashboard!$F$16)^BG2)</f>
        <v>6790.4562350000006</v>
      </c>
      <c r="BH5" s="15">
        <f>INDEX([1]LOAD_FORECAST!$A$2:$R$386,MATCH(BH$4,[1]LOAD_FORECAST!$C$2:$C$386,0),MATCH($B$1,[1]LOAD_FORECAST!$A$2:$R$2,0))*((1+[5]SenSit_Dashboard!$F$16)^BH2)</f>
        <v>5683.2808509999995</v>
      </c>
      <c r="BI5" s="15">
        <f>INDEX([1]LOAD_FORECAST!$A$2:$R$386,MATCH(BI$4,[1]LOAD_FORECAST!$C$2:$C$386,0),MATCH($B$1,[1]LOAD_FORECAST!$A$2:$R$2,0))*((1+[5]SenSit_Dashboard!$F$16)^BI2)</f>
        <v>6252.3060700000005</v>
      </c>
      <c r="BJ5" s="15">
        <f>INDEX([1]LOAD_FORECAST!$A$2:$R$386,MATCH(BJ$4,[1]LOAD_FORECAST!$C$2:$C$386,0),MATCH($B$1,[1]LOAD_FORECAST!$A$2:$R$2,0))*((1+[5]SenSit_Dashboard!$F$16)^BJ2)</f>
        <v>6767.1902060000002</v>
      </c>
      <c r="BK5" s="15">
        <f>INDEX([1]LOAD_FORECAST!$A$2:$R$386,MATCH(BK$4,[1]LOAD_FORECAST!$C$2:$C$386,0),MATCH($B$1,[1]LOAD_FORECAST!$A$2:$R$2,0))*((1+[5]SenSit_Dashboard!$F$16)^BK2)</f>
        <v>7916.0798619999996</v>
      </c>
      <c r="BL5" s="15">
        <f>INDEX([1]LOAD_FORECAST!$A$2:$R$386,MATCH(BL$4,[1]LOAD_FORECAST!$C$2:$C$386,0),MATCH($B$1,[1]LOAD_FORECAST!$A$2:$R$2,0))*((1+[5]SenSit_Dashboard!$F$16)^BL2)</f>
        <v>8853.5109030000003</v>
      </c>
      <c r="BM5" s="15">
        <f>INDEX([1]LOAD_FORECAST!$A$2:$R$386,MATCH(BM$4,[1]LOAD_FORECAST!$C$2:$C$386,0),MATCH($B$1,[1]LOAD_FORECAST!$A$2:$R$2,0))*((1+[5]SenSit_Dashboard!$F$16)^BM2)</f>
        <v>7145.6262000000006</v>
      </c>
      <c r="BN5" s="15">
        <f>INDEX([1]LOAD_FORECAST!$A$2:$R$386,MATCH(BN$4,[1]LOAD_FORECAST!$C$2:$C$386,0),MATCH($B$1,[1]LOAD_FORECAST!$A$2:$R$2,0))*((1+[5]SenSit_Dashboard!$F$16)^BN2)</f>
        <v>7233.8791919999994</v>
      </c>
      <c r="BO5" s="15">
        <f>INDEX([1]LOAD_FORECAST!$A$2:$R$386,MATCH(BO$4,[1]LOAD_FORECAST!$C$2:$C$386,0),MATCH($B$1,[1]LOAD_FORECAST!$A$2:$R$2,0))*((1+[5]SenSit_Dashboard!$F$16)^BO2)</f>
        <v>6090.9038300000002</v>
      </c>
      <c r="BP5" s="15">
        <f>INDEX([1]LOAD_FORECAST!$A$2:$R$386,MATCH(BP$4,[1]LOAD_FORECAST!$C$2:$C$386,0),MATCH($B$1,[1]LOAD_FORECAST!$A$2:$R$2,0))*((1+[5]SenSit_Dashboard!$F$16)^BP2)</f>
        <v>5495.4785110000003</v>
      </c>
      <c r="BQ5" s="15">
        <f>INDEX([1]LOAD_FORECAST!$A$2:$R$386,MATCH(BQ$4,[1]LOAD_FORECAST!$C$2:$C$386,0),MATCH($B$1,[1]LOAD_FORECAST!$A$2:$R$2,0))*((1+[5]SenSit_Dashboard!$F$16)^BQ2)</f>
        <v>5370.0078290000001</v>
      </c>
      <c r="BR5" s="15">
        <f>INDEX([1]LOAD_FORECAST!$A$2:$R$386,MATCH(BR$4,[1]LOAD_FORECAST!$C$2:$C$386,0),MATCH($B$1,[1]LOAD_FORECAST!$A$2:$R$2,0))*((1+[5]SenSit_Dashboard!$F$16)^BR2)</f>
        <v>6241.7349400000003</v>
      </c>
      <c r="BS5" s="15">
        <f>INDEX([1]LOAD_FORECAST!$A$2:$R$386,MATCH(BS$4,[1]LOAD_FORECAST!$C$2:$C$386,0),MATCH($B$1,[1]LOAD_FORECAST!$A$2:$R$2,0))*((1+[5]SenSit_Dashboard!$F$16)^BS2)</f>
        <v>6790.4562350000006</v>
      </c>
      <c r="BT5" s="15">
        <f>INDEX([1]LOAD_FORECAST!$A$2:$R$386,MATCH(BT$4,[1]LOAD_FORECAST!$C$2:$C$386,0),MATCH($B$1,[1]LOAD_FORECAST!$A$2:$R$2,0))*((1+[5]SenSit_Dashboard!$F$16)^BT2)</f>
        <v>5683.2808509999995</v>
      </c>
      <c r="BU5" s="15">
        <f>INDEX([1]LOAD_FORECAST!$A$2:$R$386,MATCH(BU$4,[1]LOAD_FORECAST!$C$2:$C$386,0),MATCH($B$1,[1]LOAD_FORECAST!$A$2:$R$2,0))*((1+[5]SenSit_Dashboard!$F$16)^BU2)</f>
        <v>6252.3060700000005</v>
      </c>
      <c r="BV5" s="15">
        <f>INDEX([1]LOAD_FORECAST!$A$2:$R$386,MATCH(BV$4,[1]LOAD_FORECAST!$C$2:$C$386,0),MATCH($B$1,[1]LOAD_FORECAST!$A$2:$R$2,0))*((1+[5]SenSit_Dashboard!$F$16)^BV2)</f>
        <v>6767.1902060000002</v>
      </c>
      <c r="BW5" s="15">
        <f>INDEX([1]LOAD_FORECAST!$A$2:$R$386,MATCH(BW$4,[1]LOAD_FORECAST!$C$2:$C$386,0),MATCH($B$1,[1]LOAD_FORECAST!$A$2:$R$2,0))*((1+[5]SenSit_Dashboard!$F$16)^BW2)</f>
        <v>7916.0798619999996</v>
      </c>
      <c r="BX5" s="15">
        <f>INDEX([1]LOAD_FORECAST!$A$2:$R$386,MATCH(BX$4,[1]LOAD_FORECAST!$C$2:$C$386,0),MATCH($B$1,[1]LOAD_FORECAST!$A$2:$R$2,0))*((1+[5]SenSit_Dashboard!$F$16)^BX2)</f>
        <v>8853.5109030000003</v>
      </c>
      <c r="BY5" s="15">
        <f>INDEX([1]LOAD_FORECAST!$A$2:$R$386,MATCH(BY$4,[1]LOAD_FORECAST!$C$2:$C$386,0),MATCH($B$1,[1]LOAD_FORECAST!$A$2:$R$2,0))*((1+[5]SenSit_Dashboard!$F$16)^BY2)</f>
        <v>7145.6262000000006</v>
      </c>
      <c r="BZ5" s="15">
        <f>INDEX([1]LOAD_FORECAST!$A$2:$R$386,MATCH(BZ$4,[1]LOAD_FORECAST!$C$2:$C$386,0),MATCH($B$1,[1]LOAD_FORECAST!$A$2:$R$2,0))*((1+[5]SenSit_Dashboard!$F$16)^BZ2)</f>
        <v>7233.8791919999994</v>
      </c>
      <c r="CA5" s="15">
        <f>INDEX([1]LOAD_FORECAST!$A$2:$R$386,MATCH(CA$4,[1]LOAD_FORECAST!$C$2:$C$386,0),MATCH($B$1,[1]LOAD_FORECAST!$A$2:$R$2,0))*((1+[5]SenSit_Dashboard!$F$16)^CA2)</f>
        <v>6090.9038300000002</v>
      </c>
      <c r="CB5" s="15">
        <f>INDEX([1]LOAD_FORECAST!$A$2:$R$386,MATCH(CB$4,[1]LOAD_FORECAST!$C$2:$C$386,0),MATCH($B$1,[1]LOAD_FORECAST!$A$2:$R$2,0))*((1+[5]SenSit_Dashboard!$F$16)^CB2)</f>
        <v>5495.4785110000003</v>
      </c>
      <c r="CC5" s="15">
        <f>INDEX([1]LOAD_FORECAST!$A$2:$R$386,MATCH(CC$4,[1]LOAD_FORECAST!$C$2:$C$386,0),MATCH($B$1,[1]LOAD_FORECAST!$A$2:$R$2,0))*((1+[5]SenSit_Dashboard!$F$16)^CC2)</f>
        <v>5370.0078290000001</v>
      </c>
      <c r="CD5" s="15">
        <f>INDEX([1]LOAD_FORECAST!$A$2:$R$386,MATCH(CD$4,[1]LOAD_FORECAST!$C$2:$C$386,0),MATCH($B$1,[1]LOAD_FORECAST!$A$2:$R$2,0))*((1+[5]SenSit_Dashboard!$F$16)^CD2)</f>
        <v>6241.7349400000003</v>
      </c>
      <c r="CE5" s="15">
        <f>INDEX([1]LOAD_FORECAST!$A$2:$R$386,MATCH(CE$4,[1]LOAD_FORECAST!$C$2:$C$386,0),MATCH($B$1,[1]LOAD_FORECAST!$A$2:$R$2,0))*((1+[5]SenSit_Dashboard!$F$16)^CE2)</f>
        <v>6790.4562350000006</v>
      </c>
      <c r="CF5" s="15">
        <f>INDEX([1]LOAD_FORECAST!$A$2:$R$386,MATCH(CF$4,[1]LOAD_FORECAST!$C$2:$C$386,0),MATCH($B$1,[1]LOAD_FORECAST!$A$2:$R$2,0))*((1+[5]SenSit_Dashboard!$F$16)^CF2)</f>
        <v>5683.2808509999995</v>
      </c>
      <c r="CG5" s="15">
        <f>INDEX([1]LOAD_FORECAST!$A$2:$R$386,MATCH(CG$4,[1]LOAD_FORECAST!$C$2:$C$386,0),MATCH($B$1,[1]LOAD_FORECAST!$A$2:$R$2,0))*((1+[5]SenSit_Dashboard!$F$16)^CG2)</f>
        <v>6252.3060700000005</v>
      </c>
      <c r="CH5" s="15">
        <f>INDEX([1]LOAD_FORECAST!$A$2:$R$386,MATCH(CH$4,[1]LOAD_FORECAST!$C$2:$C$386,0),MATCH($B$1,[1]LOAD_FORECAST!$A$2:$R$2,0))*((1+[5]SenSit_Dashboard!$F$16)^CH2)</f>
        <v>6767.1902060000002</v>
      </c>
      <c r="CI5" s="15">
        <f>INDEX([1]LOAD_FORECAST!$A$2:$R$386,MATCH(CI$4,[1]LOAD_FORECAST!$C$2:$C$386,0),MATCH($B$1,[1]LOAD_FORECAST!$A$2:$R$2,0))*((1+[5]SenSit_Dashboard!$F$16)^CI2)</f>
        <v>7916.0798619999996</v>
      </c>
      <c r="CJ5" s="15">
        <f>INDEX([1]LOAD_FORECAST!$A$2:$R$386,MATCH(CJ$4,[1]LOAD_FORECAST!$C$2:$C$386,0),MATCH($B$1,[1]LOAD_FORECAST!$A$2:$R$2,0))*((1+[5]SenSit_Dashboard!$F$16)^CJ2)</f>
        <v>8853.5109030000003</v>
      </c>
      <c r="CK5" s="15">
        <f>INDEX([1]LOAD_FORECAST!$A$2:$R$386,MATCH(CK$4,[1]LOAD_FORECAST!$C$2:$C$386,0),MATCH($B$1,[1]LOAD_FORECAST!$A$2:$R$2,0))*((1+[5]SenSit_Dashboard!$F$16)^CK2)</f>
        <v>7145.6262000000006</v>
      </c>
      <c r="CL5" s="15">
        <f>INDEX([1]LOAD_FORECAST!$A$2:$R$386,MATCH(CL$4,[1]LOAD_FORECAST!$C$2:$C$386,0),MATCH($B$1,[1]LOAD_FORECAST!$A$2:$R$2,0))*((1+[5]SenSit_Dashboard!$F$16)^CL2)</f>
        <v>7233.8791919999994</v>
      </c>
      <c r="CM5" s="15">
        <f>INDEX([1]LOAD_FORECAST!$A$2:$R$386,MATCH(CM$4,[1]LOAD_FORECAST!$C$2:$C$386,0),MATCH($B$1,[1]LOAD_FORECAST!$A$2:$R$2,0))*((1+[5]SenSit_Dashboard!$F$16)^CM2)</f>
        <v>6090.9038300000002</v>
      </c>
      <c r="CN5" s="15">
        <f>INDEX([1]LOAD_FORECAST!$A$2:$R$386,MATCH(CN$4,[1]LOAD_FORECAST!$C$2:$C$386,0),MATCH($B$1,[1]LOAD_FORECAST!$A$2:$R$2,0))*((1+[5]SenSit_Dashboard!$F$16)^CN2)</f>
        <v>5495.4785110000003</v>
      </c>
      <c r="CO5" s="15">
        <f>INDEX([1]LOAD_FORECAST!$A$2:$R$386,MATCH(CO$4,[1]LOAD_FORECAST!$C$2:$C$386,0),MATCH($B$1,[1]LOAD_FORECAST!$A$2:$R$2,0))*((1+[5]SenSit_Dashboard!$F$16)^CO2)</f>
        <v>5370.0078290000001</v>
      </c>
      <c r="CP5" s="15">
        <f>INDEX([1]LOAD_FORECAST!$A$2:$R$386,MATCH(CP$4,[1]LOAD_FORECAST!$C$2:$C$386,0),MATCH($B$1,[1]LOAD_FORECAST!$A$2:$R$2,0))*((1+[5]SenSit_Dashboard!$F$16)^CP2)</f>
        <v>6241.7349400000003</v>
      </c>
      <c r="CQ5" s="15">
        <f>INDEX([1]LOAD_FORECAST!$A$2:$R$386,MATCH(CQ$4,[1]LOAD_FORECAST!$C$2:$C$386,0),MATCH($B$1,[1]LOAD_FORECAST!$A$2:$R$2,0))*((1+[5]SenSit_Dashboard!$F$16)^CQ2)</f>
        <v>6790.4562350000006</v>
      </c>
      <c r="CR5" s="15">
        <f>INDEX([1]LOAD_FORECAST!$A$2:$R$386,MATCH(CR$4,[1]LOAD_FORECAST!$C$2:$C$386,0),MATCH($B$1,[1]LOAD_FORECAST!$A$2:$R$2,0))*((1+[5]SenSit_Dashboard!$F$16)^CR2)</f>
        <v>5683.2808509999995</v>
      </c>
      <c r="CS5" s="15">
        <f>INDEX([1]LOAD_FORECAST!$A$2:$R$386,MATCH(CS$4,[1]LOAD_FORECAST!$C$2:$C$386,0),MATCH($B$1,[1]LOAD_FORECAST!$A$2:$R$2,0))*((1+[5]SenSit_Dashboard!$F$16)^CS2)</f>
        <v>6252.3060700000005</v>
      </c>
      <c r="CT5" s="15">
        <f>INDEX([1]LOAD_FORECAST!$A$2:$R$386,MATCH(CT$4,[1]LOAD_FORECAST!$C$2:$C$386,0),MATCH($B$1,[1]LOAD_FORECAST!$A$2:$R$2,0))*((1+[5]SenSit_Dashboard!$F$16)^CT2)</f>
        <v>6767.1902060000002</v>
      </c>
      <c r="CU5" s="15">
        <f>INDEX([1]LOAD_FORECAST!$A$2:$R$386,MATCH(CU$4,[1]LOAD_FORECAST!$C$2:$C$386,0),MATCH($B$1,[1]LOAD_FORECAST!$A$2:$R$2,0))*((1+[5]SenSit_Dashboard!$F$16)^CU2)</f>
        <v>7916.0798619999996</v>
      </c>
      <c r="CV5" s="15">
        <f>INDEX([1]LOAD_FORECAST!$A$2:$R$386,MATCH(CV$4,[1]LOAD_FORECAST!$C$2:$C$386,0),MATCH($B$1,[1]LOAD_FORECAST!$A$2:$R$2,0))*((1+[5]SenSit_Dashboard!$F$16)^CV2)</f>
        <v>8853.5109030000003</v>
      </c>
      <c r="CW5" s="15">
        <f>INDEX([1]LOAD_FORECAST!$A$2:$R$386,MATCH(CW$4,[1]LOAD_FORECAST!$C$2:$C$386,0),MATCH($B$1,[1]LOAD_FORECAST!$A$2:$R$2,0))*((1+[5]SenSit_Dashboard!$F$16)^CW2)</f>
        <v>7145.6262000000006</v>
      </c>
      <c r="CX5" s="15">
        <f>INDEX([1]LOAD_FORECAST!$A$2:$R$386,MATCH(CX$4,[1]LOAD_FORECAST!$C$2:$C$386,0),MATCH($B$1,[1]LOAD_FORECAST!$A$2:$R$2,0))*((1+[5]SenSit_Dashboard!$F$16)^CX2)</f>
        <v>7233.8791919999994</v>
      </c>
      <c r="CY5" s="15">
        <f>INDEX([1]LOAD_FORECAST!$A$2:$R$386,MATCH(CY$4,[1]LOAD_FORECAST!$C$2:$C$386,0),MATCH($B$1,[1]LOAD_FORECAST!$A$2:$R$2,0))*((1+[5]SenSit_Dashboard!$F$16)^CY2)</f>
        <v>6090.9038300000002</v>
      </c>
      <c r="CZ5" s="15">
        <f>INDEX([1]LOAD_FORECAST!$A$2:$R$386,MATCH(CZ$4,[1]LOAD_FORECAST!$C$2:$C$386,0),MATCH($B$1,[1]LOAD_FORECAST!$A$2:$R$2,0))*((1+[5]SenSit_Dashboard!$F$16)^CZ2)</f>
        <v>5495.4785110000003</v>
      </c>
      <c r="DA5" s="15">
        <f>INDEX([1]LOAD_FORECAST!$A$2:$R$386,MATCH(DA$4,[1]LOAD_FORECAST!$C$2:$C$386,0),MATCH($B$1,[1]LOAD_FORECAST!$A$2:$R$2,0))*((1+[5]SenSit_Dashboard!$F$16)^DA2)</f>
        <v>5370.0078290000001</v>
      </c>
      <c r="DB5" s="15">
        <f>INDEX([1]LOAD_FORECAST!$A$2:$R$386,MATCH(DB$4,[1]LOAD_FORECAST!$C$2:$C$386,0),MATCH($B$1,[1]LOAD_FORECAST!$A$2:$R$2,0))*((1+[5]SenSit_Dashboard!$F$16)^DB2)</f>
        <v>6241.7349400000003</v>
      </c>
      <c r="DC5" s="15">
        <f>INDEX([1]LOAD_FORECAST!$A$2:$R$386,MATCH(DC$4,[1]LOAD_FORECAST!$C$2:$C$386,0),MATCH($B$1,[1]LOAD_FORECAST!$A$2:$R$2,0))*((1+[5]SenSit_Dashboard!$F$16)^DC2)</f>
        <v>6790.4562350000006</v>
      </c>
      <c r="DD5" s="15">
        <f>INDEX([1]LOAD_FORECAST!$A$2:$R$386,MATCH(DD$4,[1]LOAD_FORECAST!$C$2:$C$386,0),MATCH($B$1,[1]LOAD_FORECAST!$A$2:$R$2,0))*((1+[5]SenSit_Dashboard!$F$16)^DD2)</f>
        <v>5683.2808509999995</v>
      </c>
      <c r="DE5" s="15">
        <f>INDEX([1]LOAD_FORECAST!$A$2:$R$386,MATCH(DE$4,[1]LOAD_FORECAST!$C$2:$C$386,0),MATCH($B$1,[1]LOAD_FORECAST!$A$2:$R$2,0))*((1+[5]SenSit_Dashboard!$F$16)^DE2)</f>
        <v>6252.3060700000005</v>
      </c>
      <c r="DF5" s="15">
        <f>INDEX([1]LOAD_FORECAST!$A$2:$R$386,MATCH(DF$4,[1]LOAD_FORECAST!$C$2:$C$386,0),MATCH($B$1,[1]LOAD_FORECAST!$A$2:$R$2,0))*((1+[5]SenSit_Dashboard!$F$16)^DF2)</f>
        <v>6767.1902060000002</v>
      </c>
      <c r="DG5" s="15">
        <f>INDEX([1]LOAD_FORECAST!$A$2:$R$386,MATCH(DG$4,[1]LOAD_FORECAST!$C$2:$C$386,0),MATCH($B$1,[1]LOAD_FORECAST!$A$2:$R$2,0))*((1+[5]SenSit_Dashboard!$F$16)^DG2)</f>
        <v>7916.0798619999996</v>
      </c>
      <c r="DH5" s="15">
        <f>INDEX([1]LOAD_FORECAST!$A$2:$R$386,MATCH(DH$4,[1]LOAD_FORECAST!$C$2:$C$386,0),MATCH($B$1,[1]LOAD_FORECAST!$A$2:$R$2,0))*((1+[5]SenSit_Dashboard!$F$16)^DH2)</f>
        <v>8853.5109030000003</v>
      </c>
      <c r="DI5" s="15">
        <f>INDEX([1]LOAD_FORECAST!$A$2:$R$386,MATCH(DI$4,[1]LOAD_FORECAST!$C$2:$C$386,0),MATCH($B$1,[1]LOAD_FORECAST!$A$2:$R$2,0))*((1+[5]SenSit_Dashboard!$F$16)^DI2)</f>
        <v>7145.6262000000006</v>
      </c>
      <c r="DJ5" s="15">
        <f>INDEX([1]LOAD_FORECAST!$A$2:$R$386,MATCH(DJ$4,[1]LOAD_FORECAST!$C$2:$C$386,0),MATCH($B$1,[1]LOAD_FORECAST!$A$2:$R$2,0))*((1+[5]SenSit_Dashboard!$F$16)^DJ2)</f>
        <v>7233.8791919999994</v>
      </c>
      <c r="DK5" s="15">
        <f>INDEX([1]LOAD_FORECAST!$A$2:$R$386,MATCH(DK$4,[1]LOAD_FORECAST!$C$2:$C$386,0),MATCH($B$1,[1]LOAD_FORECAST!$A$2:$R$2,0))*((1+[5]SenSit_Dashboard!$F$16)^DK2)</f>
        <v>6090.9038300000002</v>
      </c>
      <c r="DL5" s="15">
        <f>INDEX([1]LOAD_FORECAST!$A$2:$R$386,MATCH(DL$4,[1]LOAD_FORECAST!$C$2:$C$386,0),MATCH($B$1,[1]LOAD_FORECAST!$A$2:$R$2,0))*((1+[5]SenSit_Dashboard!$F$16)^DL2)</f>
        <v>5495.4785110000003</v>
      </c>
      <c r="DM5" s="15">
        <f>INDEX([1]LOAD_FORECAST!$A$2:$R$386,MATCH(DM$4,[1]LOAD_FORECAST!$C$2:$C$386,0),MATCH($B$1,[1]LOAD_FORECAST!$A$2:$R$2,0))*((1+[5]SenSit_Dashboard!$F$16)^DM2)</f>
        <v>5370.0078290000001</v>
      </c>
      <c r="DN5" s="15">
        <f>INDEX([1]LOAD_FORECAST!$A$2:$R$386,MATCH(DN$4,[1]LOAD_FORECAST!$C$2:$C$386,0),MATCH($B$1,[1]LOAD_FORECAST!$A$2:$R$2,0))*((1+[5]SenSit_Dashboard!$F$16)^DN2)</f>
        <v>6241.7349400000003</v>
      </c>
      <c r="DO5" s="15">
        <f>INDEX([1]LOAD_FORECAST!$A$2:$R$386,MATCH(DO$4,[1]LOAD_FORECAST!$C$2:$C$386,0),MATCH($B$1,[1]LOAD_FORECAST!$A$2:$R$2,0))*((1+[5]SenSit_Dashboard!$F$16)^DO2)</f>
        <v>6790.4562350000006</v>
      </c>
      <c r="DP5" s="15">
        <f>INDEX([1]LOAD_FORECAST!$A$2:$R$386,MATCH(DP$4,[1]LOAD_FORECAST!$C$2:$C$386,0),MATCH($B$1,[1]LOAD_FORECAST!$A$2:$R$2,0))*((1+[5]SenSit_Dashboard!$F$16)^DP2)</f>
        <v>5683.2808509999995</v>
      </c>
      <c r="DQ5" s="15">
        <f>INDEX([1]LOAD_FORECAST!$A$2:$R$386,MATCH(DQ$4,[1]LOAD_FORECAST!$C$2:$C$386,0),MATCH($B$1,[1]LOAD_FORECAST!$A$2:$R$2,0))*((1+[5]SenSit_Dashboard!$F$16)^DQ2)</f>
        <v>6252.3060700000005</v>
      </c>
      <c r="DR5" s="15">
        <f>INDEX([1]LOAD_FORECAST!$A$2:$R$386,MATCH(DR$4,[1]LOAD_FORECAST!$C$2:$C$386,0),MATCH($B$1,[1]LOAD_FORECAST!$A$2:$R$2,0))*((1+[5]SenSit_Dashboard!$F$16)^DR2)</f>
        <v>6767.1902060000002</v>
      </c>
      <c r="DS5" s="15">
        <f>INDEX([1]LOAD_FORECAST!$A$2:$R$386,MATCH(DS$4,[1]LOAD_FORECAST!$C$2:$C$386,0),MATCH($B$1,[1]LOAD_FORECAST!$A$2:$R$2,0))*((1+[5]SenSit_Dashboard!$F$16)^DS2)</f>
        <v>7916.0798619999996</v>
      </c>
      <c r="DT5" s="15">
        <f>INDEX([1]LOAD_FORECAST!$A$2:$R$386,MATCH(DT$4,[1]LOAD_FORECAST!$C$2:$C$386,0),MATCH($B$1,[1]LOAD_FORECAST!$A$2:$R$2,0))*((1+[5]SenSit_Dashboard!$F$16)^DT2)</f>
        <v>8853.5109030000003</v>
      </c>
      <c r="DU5" s="15">
        <f>INDEX([1]LOAD_FORECAST!$A$2:$R$386,MATCH(DU$4,[1]LOAD_FORECAST!$C$2:$C$386,0),MATCH($B$1,[1]LOAD_FORECAST!$A$2:$R$2,0))*((1+[5]SenSit_Dashboard!$F$16)^DU2)</f>
        <v>7145.6262000000006</v>
      </c>
      <c r="DV5" s="15">
        <f>INDEX([1]LOAD_FORECAST!$A$2:$R$386,MATCH(DV$4,[1]LOAD_FORECAST!$C$2:$C$386,0),MATCH($B$1,[1]LOAD_FORECAST!$A$2:$R$2,0))*((1+[5]SenSit_Dashboard!$F$16)^DV2)</f>
        <v>7233.8791919999994</v>
      </c>
      <c r="DW5" s="15">
        <f>INDEX([1]LOAD_FORECAST!$A$2:$R$386,MATCH(DW$4,[1]LOAD_FORECAST!$C$2:$C$386,0),MATCH($B$1,[1]LOAD_FORECAST!$A$2:$R$2,0))*((1+[5]SenSit_Dashboard!$F$16)^DW2)</f>
        <v>6090.9038300000002</v>
      </c>
      <c r="DX5" s="15">
        <f>INDEX([1]LOAD_FORECAST!$A$2:$R$386,MATCH(DX$4,[1]LOAD_FORECAST!$C$2:$C$386,0),MATCH($B$1,[1]LOAD_FORECAST!$A$2:$R$2,0))*((1+[5]SenSit_Dashboard!$F$16)^DX2)</f>
        <v>5495.4785110000003</v>
      </c>
      <c r="DY5" s="15">
        <f>INDEX([1]LOAD_FORECAST!$A$2:$R$386,MATCH(DY$4,[1]LOAD_FORECAST!$C$2:$C$386,0),MATCH($B$1,[1]LOAD_FORECAST!$A$2:$R$2,0))*((1+[5]SenSit_Dashboard!$F$16)^DY2)</f>
        <v>5370.0078290000001</v>
      </c>
      <c r="DZ5" s="15">
        <f>INDEX([1]LOAD_FORECAST!$A$2:$R$386,MATCH(DZ$4,[1]LOAD_FORECAST!$C$2:$C$386,0),MATCH($B$1,[1]LOAD_FORECAST!$A$2:$R$2,0))*((1+[5]SenSit_Dashboard!$F$16)^DZ2)</f>
        <v>6241.7349400000003</v>
      </c>
      <c r="EA5" s="15">
        <f>INDEX([1]LOAD_FORECAST!$A$2:$R$386,MATCH(EA$4,[1]LOAD_FORECAST!$C$2:$C$386,0),MATCH($B$1,[1]LOAD_FORECAST!$A$2:$R$2,0))*((1+[5]SenSit_Dashboard!$F$16)^EA2)</f>
        <v>6790.4562350000006</v>
      </c>
      <c r="EB5" s="15">
        <f>INDEX([1]LOAD_FORECAST!$A$2:$R$386,MATCH(EB$4,[1]LOAD_FORECAST!$C$2:$C$386,0),MATCH($B$1,[1]LOAD_FORECAST!$A$2:$R$2,0))*((1+[5]SenSit_Dashboard!$F$16)^EB2)</f>
        <v>5683.2808509999995</v>
      </c>
      <c r="EC5" s="15">
        <f>INDEX([1]LOAD_FORECAST!$A$2:$R$386,MATCH(EC$4,[1]LOAD_FORECAST!$C$2:$C$386,0),MATCH($B$1,[1]LOAD_FORECAST!$A$2:$R$2,0))*((1+[5]SenSit_Dashboard!$F$16)^EC2)</f>
        <v>6252.3060700000005</v>
      </c>
      <c r="ED5" s="15">
        <f>INDEX([1]LOAD_FORECAST!$A$2:$R$386,MATCH(ED$4,[1]LOAD_FORECAST!$C$2:$C$386,0),MATCH($B$1,[1]LOAD_FORECAST!$A$2:$R$2,0))*((1+[5]SenSit_Dashboard!$F$16)^ED2)</f>
        <v>6767.1902060000002</v>
      </c>
      <c r="EE5" s="15">
        <f>INDEX([1]LOAD_FORECAST!$A$2:$R$386,MATCH(EE$4,[1]LOAD_FORECAST!$C$2:$C$386,0),MATCH($B$1,[1]LOAD_FORECAST!$A$2:$R$2,0))*((1+[5]SenSit_Dashboard!$F$16)^EE2)</f>
        <v>7916.0798619999996</v>
      </c>
      <c r="EF5" s="15">
        <f>INDEX([1]LOAD_FORECAST!$A$2:$R$386,MATCH(EF$4,[1]LOAD_FORECAST!$C$2:$C$386,0),MATCH($B$1,[1]LOAD_FORECAST!$A$2:$R$2,0))*((1+[5]SenSit_Dashboard!$F$16)^EF2)</f>
        <v>8853.5109030000003</v>
      </c>
      <c r="EG5" s="15">
        <f>INDEX([1]LOAD_FORECAST!$A$2:$R$386,MATCH(EG$4,[1]LOAD_FORECAST!$C$2:$C$386,0),MATCH($B$1,[1]LOAD_FORECAST!$A$2:$R$2,0))*((1+[5]SenSit_Dashboard!$F$16)^EG2)</f>
        <v>7145.6262000000006</v>
      </c>
      <c r="EH5" s="15">
        <f>INDEX([1]LOAD_FORECAST!$A$2:$R$386,MATCH(EH$4,[1]LOAD_FORECAST!$C$2:$C$386,0),MATCH($B$1,[1]LOAD_FORECAST!$A$2:$R$2,0))*((1+[5]SenSit_Dashboard!$F$16)^EH2)</f>
        <v>7233.8791919999994</v>
      </c>
      <c r="EI5" s="15">
        <f>INDEX([1]LOAD_FORECAST!$A$2:$R$386,MATCH(EI$4,[1]LOAD_FORECAST!$C$2:$C$386,0),MATCH($B$1,[1]LOAD_FORECAST!$A$2:$R$2,0))*((1+[5]SenSit_Dashboard!$F$16)^EI2)</f>
        <v>6090.9038300000002</v>
      </c>
      <c r="EJ5" s="15">
        <f>INDEX([1]LOAD_FORECAST!$A$2:$R$386,MATCH(EJ$4,[1]LOAD_FORECAST!$C$2:$C$386,0),MATCH($B$1,[1]LOAD_FORECAST!$A$2:$R$2,0))*((1+[5]SenSit_Dashboard!$F$16)^EJ2)</f>
        <v>5495.4785110000003</v>
      </c>
      <c r="EK5" s="15">
        <f>INDEX([1]LOAD_FORECAST!$A$2:$R$386,MATCH(EK$4,[1]LOAD_FORECAST!$C$2:$C$386,0),MATCH($B$1,[1]LOAD_FORECAST!$A$2:$R$2,0))*((1+[5]SenSit_Dashboard!$F$16)^EK2)</f>
        <v>5370.0078290000001</v>
      </c>
      <c r="EL5" s="15">
        <f>INDEX([1]LOAD_FORECAST!$A$2:$R$386,MATCH(EL$4,[1]LOAD_FORECAST!$C$2:$C$386,0),MATCH($B$1,[1]LOAD_FORECAST!$A$2:$R$2,0))*((1+[5]SenSit_Dashboard!$F$16)^EL2)</f>
        <v>6241.7349400000003</v>
      </c>
      <c r="EM5" s="15">
        <f>INDEX([1]LOAD_FORECAST!$A$2:$R$386,MATCH(EM$4,[1]LOAD_FORECAST!$C$2:$C$386,0),MATCH($B$1,[1]LOAD_FORECAST!$A$2:$R$2,0))*((1+[5]SenSit_Dashboard!$F$16)^EM2)</f>
        <v>6790.4562350000006</v>
      </c>
      <c r="EN5" s="15">
        <f>INDEX([1]LOAD_FORECAST!$A$2:$R$386,MATCH(EN$4,[1]LOAD_FORECAST!$C$2:$C$386,0),MATCH($B$1,[1]LOAD_FORECAST!$A$2:$R$2,0))*((1+[5]SenSit_Dashboard!$F$16)^EN2)</f>
        <v>5683.2808509999995</v>
      </c>
      <c r="EO5" s="15">
        <f>INDEX([1]LOAD_FORECAST!$A$2:$R$386,MATCH(EO$4,[1]LOAD_FORECAST!$C$2:$C$386,0),MATCH($B$1,[1]LOAD_FORECAST!$A$2:$R$2,0))*((1+[5]SenSit_Dashboard!$F$16)^EO2)</f>
        <v>6252.3060700000005</v>
      </c>
      <c r="EP5" s="15">
        <f>INDEX([1]LOAD_FORECAST!$A$2:$R$386,MATCH(EP$4,[1]LOAD_FORECAST!$C$2:$C$386,0),MATCH($B$1,[1]LOAD_FORECAST!$A$2:$R$2,0))*((1+[5]SenSit_Dashboard!$F$16)^EP2)</f>
        <v>6767.1902060000002</v>
      </c>
      <c r="EQ5" s="15">
        <f>INDEX([1]LOAD_FORECAST!$A$2:$R$386,MATCH(EQ$4,[1]LOAD_FORECAST!$C$2:$C$386,0),MATCH($B$1,[1]LOAD_FORECAST!$A$2:$R$2,0))*((1+[5]SenSit_Dashboard!$F$16)^EQ2)</f>
        <v>7916.0798619999996</v>
      </c>
      <c r="ER5" s="15">
        <f>INDEX([1]LOAD_FORECAST!$A$2:$R$386,MATCH(ER$4,[1]LOAD_FORECAST!$C$2:$C$386,0),MATCH($B$1,[1]LOAD_FORECAST!$A$2:$R$2,0))*((1+[5]SenSit_Dashboard!$F$16)^ER2)</f>
        <v>8853.5109030000003</v>
      </c>
      <c r="ES5" s="15">
        <f>INDEX([1]LOAD_FORECAST!$A$2:$R$386,MATCH(ES$4,[1]LOAD_FORECAST!$C$2:$C$386,0),MATCH($B$1,[1]LOAD_FORECAST!$A$2:$R$2,0))*((1+[5]SenSit_Dashboard!$F$16)^ES2)</f>
        <v>7145.6262000000006</v>
      </c>
      <c r="ET5" s="15">
        <f>INDEX([1]LOAD_FORECAST!$A$2:$R$386,MATCH(ET$4,[1]LOAD_FORECAST!$C$2:$C$386,0),MATCH($B$1,[1]LOAD_FORECAST!$A$2:$R$2,0))*((1+[5]SenSit_Dashboard!$F$16)^ET2)</f>
        <v>7233.8791919999994</v>
      </c>
      <c r="EU5" s="15">
        <f>INDEX([1]LOAD_FORECAST!$A$2:$R$386,MATCH(EU$4,[1]LOAD_FORECAST!$C$2:$C$386,0),MATCH($B$1,[1]LOAD_FORECAST!$A$2:$R$2,0))*((1+[5]SenSit_Dashboard!$F$16)^EU2)</f>
        <v>6090.9038300000002</v>
      </c>
      <c r="EV5" s="15">
        <f>INDEX([1]LOAD_FORECAST!$A$2:$R$386,MATCH(EV$4,[1]LOAD_FORECAST!$C$2:$C$386,0),MATCH($B$1,[1]LOAD_FORECAST!$A$2:$R$2,0))*((1+[5]SenSit_Dashboard!$F$16)^EV2)</f>
        <v>5495.4785110000003</v>
      </c>
      <c r="EW5" s="15">
        <f>INDEX([1]LOAD_FORECAST!$A$2:$R$386,MATCH(EW$4,[1]LOAD_FORECAST!$C$2:$C$386,0),MATCH($B$1,[1]LOAD_FORECAST!$A$2:$R$2,0))*((1+[5]SenSit_Dashboard!$F$16)^EW2)</f>
        <v>5370.0078290000001</v>
      </c>
      <c r="EX5" s="15">
        <f>INDEX([1]LOAD_FORECAST!$A$2:$R$386,MATCH(EX$4,[1]LOAD_FORECAST!$C$2:$C$386,0),MATCH($B$1,[1]LOAD_FORECAST!$A$2:$R$2,0))*((1+[5]SenSit_Dashboard!$F$16)^EX2)</f>
        <v>6241.7349400000003</v>
      </c>
      <c r="EY5" s="15">
        <f>INDEX([1]LOAD_FORECAST!$A$2:$R$386,MATCH(EY$4,[1]LOAD_FORECAST!$C$2:$C$386,0),MATCH($B$1,[1]LOAD_FORECAST!$A$2:$R$2,0))*((1+[5]SenSit_Dashboard!$F$16)^EY2)</f>
        <v>6790.4562350000006</v>
      </c>
      <c r="EZ5" s="15">
        <f>INDEX([1]LOAD_FORECAST!$A$2:$R$386,MATCH(EZ$4,[1]LOAD_FORECAST!$C$2:$C$386,0),MATCH($B$1,[1]LOAD_FORECAST!$A$2:$R$2,0))*((1+[5]SenSit_Dashboard!$F$16)^EZ2)</f>
        <v>5683.2808509999995</v>
      </c>
      <c r="FA5" s="15">
        <f>INDEX([1]LOAD_FORECAST!$A$2:$R$386,MATCH(FA$4,[1]LOAD_FORECAST!$C$2:$C$386,0),MATCH($B$1,[1]LOAD_FORECAST!$A$2:$R$2,0))*((1+[5]SenSit_Dashboard!$F$16)^FA2)</f>
        <v>6252.3060700000005</v>
      </c>
      <c r="FB5" s="15">
        <f>INDEX([1]LOAD_FORECAST!$A$2:$R$386,MATCH(FB$4,[1]LOAD_FORECAST!$C$2:$C$386,0),MATCH($B$1,[1]LOAD_FORECAST!$A$2:$R$2,0))*((1+[5]SenSit_Dashboard!$F$16)^FB2)</f>
        <v>6767.1902060000002</v>
      </c>
      <c r="FC5" s="15">
        <f>INDEX([1]LOAD_FORECAST!$A$2:$R$386,MATCH(FC$4,[1]LOAD_FORECAST!$C$2:$C$386,0),MATCH($B$1,[1]LOAD_FORECAST!$A$2:$R$2,0))*((1+[5]SenSit_Dashboard!$F$16)^FC2)</f>
        <v>7916.0798619999996</v>
      </c>
      <c r="FD5" s="15">
        <f>INDEX([1]LOAD_FORECAST!$A$2:$R$386,MATCH(FD$4,[1]LOAD_FORECAST!$C$2:$C$386,0),MATCH($B$1,[1]LOAD_FORECAST!$A$2:$R$2,0))*((1+[5]SenSit_Dashboard!$F$16)^FD2)</f>
        <v>8853.5109030000003</v>
      </c>
      <c r="FE5" s="15">
        <f>INDEX([1]LOAD_FORECAST!$A$2:$R$386,MATCH(FE$4,[1]LOAD_FORECAST!$C$2:$C$386,0),MATCH($B$1,[1]LOAD_FORECAST!$A$2:$R$2,0))*((1+[5]SenSit_Dashboard!$F$16)^FE2)</f>
        <v>7145.6262000000006</v>
      </c>
      <c r="FF5" s="15">
        <f>INDEX([1]LOAD_FORECAST!$A$2:$R$386,MATCH(FF$4,[1]LOAD_FORECAST!$C$2:$C$386,0),MATCH($B$1,[1]LOAD_FORECAST!$A$2:$R$2,0))*((1+[5]SenSit_Dashboard!$F$16)^FF2)</f>
        <v>7233.8791919999994</v>
      </c>
      <c r="FG5" s="15">
        <f>INDEX([1]LOAD_FORECAST!$A$2:$R$386,MATCH(FG$4,[1]LOAD_FORECAST!$C$2:$C$386,0),MATCH($B$1,[1]LOAD_FORECAST!$A$2:$R$2,0))*((1+[5]SenSit_Dashboard!$F$16)^FG2)</f>
        <v>6090.9038300000002</v>
      </c>
      <c r="FH5" s="15">
        <f>INDEX([1]LOAD_FORECAST!$A$2:$R$386,MATCH(FH$4,[1]LOAD_FORECAST!$C$2:$C$386,0),MATCH($B$1,[1]LOAD_FORECAST!$A$2:$R$2,0))*((1+[5]SenSit_Dashboard!$F$16)^FH2)</f>
        <v>5495.4785110000003</v>
      </c>
      <c r="FI5" s="15">
        <f>INDEX([1]LOAD_FORECAST!$A$2:$R$386,MATCH(FI$4,[1]LOAD_FORECAST!$C$2:$C$386,0),MATCH($B$1,[1]LOAD_FORECAST!$A$2:$R$2,0))*((1+[5]SenSit_Dashboard!$F$16)^FI2)</f>
        <v>5370.0078290000001</v>
      </c>
      <c r="FJ5" s="15">
        <f>INDEX([1]LOAD_FORECAST!$A$2:$R$386,MATCH(FJ$4,[1]LOAD_FORECAST!$C$2:$C$386,0),MATCH($B$1,[1]LOAD_FORECAST!$A$2:$R$2,0))*((1+[5]SenSit_Dashboard!$F$16)^FJ2)</f>
        <v>6241.7349400000003</v>
      </c>
      <c r="FK5" s="15">
        <f>INDEX([1]LOAD_FORECAST!$A$2:$R$386,MATCH(FK$4,[1]LOAD_FORECAST!$C$2:$C$386,0),MATCH($B$1,[1]LOAD_FORECAST!$A$2:$R$2,0))*((1+[5]SenSit_Dashboard!$F$16)^FK2)</f>
        <v>6790.4562350000006</v>
      </c>
      <c r="FL5" s="15">
        <f>INDEX([1]LOAD_FORECAST!$A$2:$R$386,MATCH(FL$4,[1]LOAD_FORECAST!$C$2:$C$386,0),MATCH($B$1,[1]LOAD_FORECAST!$A$2:$R$2,0))*((1+[5]SenSit_Dashboard!$F$16)^FL2)</f>
        <v>5683.2808509999995</v>
      </c>
      <c r="FM5" s="15">
        <f>INDEX([1]LOAD_FORECAST!$A$2:$R$386,MATCH(FM$4,[1]LOAD_FORECAST!$C$2:$C$386,0),MATCH($B$1,[1]LOAD_FORECAST!$A$2:$R$2,0))*((1+[5]SenSit_Dashboard!$F$16)^FM2)</f>
        <v>6252.3060700000005</v>
      </c>
      <c r="FN5" s="15">
        <f>INDEX([1]LOAD_FORECAST!$A$2:$R$386,MATCH(FN$4,[1]LOAD_FORECAST!$C$2:$C$386,0),MATCH($B$1,[1]LOAD_FORECAST!$A$2:$R$2,0))*((1+[5]SenSit_Dashboard!$F$16)^FN2)</f>
        <v>6767.1902060000002</v>
      </c>
      <c r="FO5" s="15">
        <f>INDEX([1]LOAD_FORECAST!$A$2:$R$386,MATCH(FO$4,[1]LOAD_FORECAST!$C$2:$C$386,0),MATCH($B$1,[1]LOAD_FORECAST!$A$2:$R$2,0))*((1+[5]SenSit_Dashboard!$F$16)^FO2)</f>
        <v>7916.0798619999996</v>
      </c>
      <c r="FP5" s="15">
        <f>INDEX([1]LOAD_FORECAST!$A$2:$R$386,MATCH(FP$4,[1]LOAD_FORECAST!$C$2:$C$386,0),MATCH($B$1,[1]LOAD_FORECAST!$A$2:$R$2,0))*((1+[5]SenSit_Dashboard!$F$16)^FP2)</f>
        <v>8853.5109030000003</v>
      </c>
      <c r="FQ5" s="15">
        <f>INDEX([1]LOAD_FORECAST!$A$2:$R$386,MATCH(FQ$4,[1]LOAD_FORECAST!$C$2:$C$386,0),MATCH($B$1,[1]LOAD_FORECAST!$A$2:$R$2,0))*((1+[5]SenSit_Dashboard!$F$16)^FQ2)</f>
        <v>7145.6262000000006</v>
      </c>
      <c r="FR5" s="15">
        <f>INDEX([1]LOAD_FORECAST!$A$2:$R$386,MATCH(FR$4,[1]LOAD_FORECAST!$C$2:$C$386,0),MATCH($B$1,[1]LOAD_FORECAST!$A$2:$R$2,0))*((1+[5]SenSit_Dashboard!$F$16)^FR2)</f>
        <v>7233.8791919999994</v>
      </c>
      <c r="FS5" s="15">
        <f>INDEX([1]LOAD_FORECAST!$A$2:$R$386,MATCH(FS$4,[1]LOAD_FORECAST!$C$2:$C$386,0),MATCH($B$1,[1]LOAD_FORECAST!$A$2:$R$2,0))*((1+[5]SenSit_Dashboard!$F$16)^FS2)</f>
        <v>6090.9038300000002</v>
      </c>
      <c r="FT5" s="15">
        <f>INDEX([1]LOAD_FORECAST!$A$2:$R$386,MATCH(FT$4,[1]LOAD_FORECAST!$C$2:$C$386,0),MATCH($B$1,[1]LOAD_FORECAST!$A$2:$R$2,0))*((1+[5]SenSit_Dashboard!$F$16)^FT2)</f>
        <v>5495.4785110000003</v>
      </c>
      <c r="FU5" s="15">
        <f>INDEX([1]LOAD_FORECAST!$A$2:$R$386,MATCH(FU$4,[1]LOAD_FORECAST!$C$2:$C$386,0),MATCH($B$1,[1]LOAD_FORECAST!$A$2:$R$2,0))*((1+[5]SenSit_Dashboard!$F$16)^FU2)</f>
        <v>5370.0078290000001</v>
      </c>
      <c r="FV5" s="15">
        <f>INDEX([1]LOAD_FORECAST!$A$2:$R$386,MATCH(FV$4,[1]LOAD_FORECAST!$C$2:$C$386,0),MATCH($B$1,[1]LOAD_FORECAST!$A$2:$R$2,0))*((1+[5]SenSit_Dashboard!$F$16)^FV2)</f>
        <v>6241.7349400000003</v>
      </c>
      <c r="FW5" s="15">
        <f>INDEX([1]LOAD_FORECAST!$A$2:$R$386,MATCH(FW$4,[1]LOAD_FORECAST!$C$2:$C$386,0),MATCH($B$1,[1]LOAD_FORECAST!$A$2:$R$2,0))*((1+[5]SenSit_Dashboard!$F$16)^FW2)</f>
        <v>6790.4562350000006</v>
      </c>
      <c r="FX5" s="15">
        <f>INDEX([1]LOAD_FORECAST!$A$2:$R$386,MATCH(FX$4,[1]LOAD_FORECAST!$C$2:$C$386,0),MATCH($B$1,[1]LOAD_FORECAST!$A$2:$R$2,0))*((1+[5]SenSit_Dashboard!$F$16)^FX2)</f>
        <v>5683.2808509999995</v>
      </c>
      <c r="FY5" s="15">
        <f>INDEX([1]LOAD_FORECAST!$A$2:$R$386,MATCH(FY$4,[1]LOAD_FORECAST!$C$2:$C$386,0),MATCH($B$1,[1]LOAD_FORECAST!$A$2:$R$2,0))*((1+[5]SenSit_Dashboard!$F$16)^FY2)</f>
        <v>6252.3060700000005</v>
      </c>
      <c r="FZ5" s="15">
        <f>INDEX([1]LOAD_FORECAST!$A$2:$R$386,MATCH(FZ$4,[1]LOAD_FORECAST!$C$2:$C$386,0),MATCH($B$1,[1]LOAD_FORECAST!$A$2:$R$2,0))*((1+[5]SenSit_Dashboard!$F$16)^FZ2)</f>
        <v>6767.1902060000002</v>
      </c>
      <c r="GA5" s="15">
        <f>INDEX([1]LOAD_FORECAST!$A$2:$R$386,MATCH(GA$4,[1]LOAD_FORECAST!$C$2:$C$386,0),MATCH($B$1,[1]LOAD_FORECAST!$A$2:$R$2,0))*((1+[5]SenSit_Dashboard!$F$16)^GA2)</f>
        <v>7916.0798619999996</v>
      </c>
      <c r="GB5" s="15">
        <f>INDEX([1]LOAD_FORECAST!$A$2:$R$386,MATCH(GB$4,[1]LOAD_FORECAST!$C$2:$C$386,0),MATCH($B$1,[1]LOAD_FORECAST!$A$2:$R$2,0))*((1+[5]SenSit_Dashboard!$F$16)^GB2)</f>
        <v>8853.5109030000003</v>
      </c>
      <c r="GC5" s="15">
        <f>INDEX([1]LOAD_FORECAST!$A$2:$R$386,MATCH(GC$4,[1]LOAD_FORECAST!$C$2:$C$386,0),MATCH($B$1,[1]LOAD_FORECAST!$A$2:$R$2,0))*((1+[5]SenSit_Dashboard!$F$16)^GC2)</f>
        <v>7145.6262000000006</v>
      </c>
      <c r="GD5" s="15">
        <f>INDEX([1]LOAD_FORECAST!$A$2:$R$386,MATCH(GD$4,[1]LOAD_FORECAST!$C$2:$C$386,0),MATCH($B$1,[1]LOAD_FORECAST!$A$2:$R$2,0))*((1+[5]SenSit_Dashboard!$F$16)^GD2)</f>
        <v>7233.8791919999994</v>
      </c>
      <c r="GE5" s="15">
        <f>INDEX([1]LOAD_FORECAST!$A$2:$R$386,MATCH(GE$4,[1]LOAD_FORECAST!$C$2:$C$386,0),MATCH($B$1,[1]LOAD_FORECAST!$A$2:$R$2,0))*((1+[5]SenSit_Dashboard!$F$16)^GE2)</f>
        <v>6090.9038300000002</v>
      </c>
      <c r="GF5" s="15">
        <f>INDEX([1]LOAD_FORECAST!$A$2:$R$386,MATCH(GF$4,[1]LOAD_FORECAST!$C$2:$C$386,0),MATCH($B$1,[1]LOAD_FORECAST!$A$2:$R$2,0))*((1+[5]SenSit_Dashboard!$F$16)^GF2)</f>
        <v>5495.4785110000003</v>
      </c>
      <c r="GG5" s="15">
        <f>INDEX([1]LOAD_FORECAST!$A$2:$R$386,MATCH(GG$4,[1]LOAD_FORECAST!$C$2:$C$386,0),MATCH($B$1,[1]LOAD_FORECAST!$A$2:$R$2,0))*((1+[5]SenSit_Dashboard!$F$16)^GG2)</f>
        <v>5370.0078290000001</v>
      </c>
      <c r="GH5" s="15">
        <f>INDEX([1]LOAD_FORECAST!$A$2:$R$386,MATCH(GH$4,[1]LOAD_FORECAST!$C$2:$C$386,0),MATCH($B$1,[1]LOAD_FORECAST!$A$2:$R$2,0))*((1+[5]SenSit_Dashboard!$F$16)^GH2)</f>
        <v>6241.7349400000003</v>
      </c>
      <c r="GI5" s="15">
        <f>INDEX([1]LOAD_FORECAST!$A$2:$R$386,MATCH(GI$4,[1]LOAD_FORECAST!$C$2:$C$386,0),MATCH($B$1,[1]LOAD_FORECAST!$A$2:$R$2,0))*((1+[5]SenSit_Dashboard!$F$16)^GI2)</f>
        <v>6790.4562350000006</v>
      </c>
      <c r="GJ5" s="15">
        <f>INDEX([1]LOAD_FORECAST!$A$2:$R$386,MATCH(GJ$4,[1]LOAD_FORECAST!$C$2:$C$386,0),MATCH($B$1,[1]LOAD_FORECAST!$A$2:$R$2,0))*((1+[5]SenSit_Dashboard!$F$16)^GJ2)</f>
        <v>5683.2808509999995</v>
      </c>
      <c r="GK5" s="15">
        <f>INDEX([1]LOAD_FORECAST!$A$2:$R$386,MATCH(GK$4,[1]LOAD_FORECAST!$C$2:$C$386,0),MATCH($B$1,[1]LOAD_FORECAST!$A$2:$R$2,0))*((1+[5]SenSit_Dashboard!$F$16)^GK2)</f>
        <v>6252.3060700000005</v>
      </c>
      <c r="GL5" s="15">
        <f>INDEX([1]LOAD_FORECAST!$A$2:$R$386,MATCH(GL$4,[1]LOAD_FORECAST!$C$2:$C$386,0),MATCH($B$1,[1]LOAD_FORECAST!$A$2:$R$2,0))*((1+[5]SenSit_Dashboard!$F$16)^GL2)</f>
        <v>6767.1902060000002</v>
      </c>
      <c r="GM5" s="15">
        <f>INDEX([1]LOAD_FORECAST!$A$2:$R$386,MATCH(GM$4,[1]LOAD_FORECAST!$C$2:$C$386,0),MATCH($B$1,[1]LOAD_FORECAST!$A$2:$R$2,0))*((1+[5]SenSit_Dashboard!$F$16)^GM2)</f>
        <v>7916.0798619999996</v>
      </c>
      <c r="GN5" s="15">
        <f>INDEX([1]LOAD_FORECAST!$A$2:$R$386,MATCH(GN$4,[1]LOAD_FORECAST!$C$2:$C$386,0),MATCH($B$1,[1]LOAD_FORECAST!$A$2:$R$2,0))*((1+[5]SenSit_Dashboard!$F$16)^GN2)</f>
        <v>8853.5109030000003</v>
      </c>
      <c r="GO5" s="15">
        <f>INDEX([1]LOAD_FORECAST!$A$2:$R$386,MATCH(GO$4,[1]LOAD_FORECAST!$C$2:$C$386,0),MATCH($B$1,[1]LOAD_FORECAST!$A$2:$R$2,0))*((1+[5]SenSit_Dashboard!$F$16)^GO2)</f>
        <v>7145.6262000000006</v>
      </c>
      <c r="GP5" s="15">
        <f>INDEX([1]LOAD_FORECAST!$A$2:$R$386,MATCH(GP$4,[1]LOAD_FORECAST!$C$2:$C$386,0),MATCH($B$1,[1]LOAD_FORECAST!$A$2:$R$2,0))*((1+[5]SenSit_Dashboard!$F$16)^GP2)</f>
        <v>7233.8791919999994</v>
      </c>
      <c r="GQ5" s="15">
        <f>INDEX([1]LOAD_FORECAST!$A$2:$R$386,MATCH(GQ$4,[1]LOAD_FORECAST!$C$2:$C$386,0),MATCH($B$1,[1]LOAD_FORECAST!$A$2:$R$2,0))*((1+[5]SenSit_Dashboard!$F$16)^GQ2)</f>
        <v>6090.9038300000002</v>
      </c>
      <c r="GR5" s="15">
        <f>INDEX([1]LOAD_FORECAST!$A$2:$R$386,MATCH(GR$4,[1]LOAD_FORECAST!$C$2:$C$386,0),MATCH($B$1,[1]LOAD_FORECAST!$A$2:$R$2,0))*((1+[5]SenSit_Dashboard!$F$16)^GR2)</f>
        <v>5495.4785110000003</v>
      </c>
      <c r="GS5" s="15">
        <f>INDEX([1]LOAD_FORECAST!$A$2:$R$386,MATCH(GS$4,[1]LOAD_FORECAST!$C$2:$C$386,0),MATCH($B$1,[1]LOAD_FORECAST!$A$2:$R$2,0))*((1+[5]SenSit_Dashboard!$F$16)^GS2)</f>
        <v>5370.0078290000001</v>
      </c>
      <c r="GT5" s="15">
        <f>INDEX([1]LOAD_FORECAST!$A$2:$R$386,MATCH(GT$4,[1]LOAD_FORECAST!$C$2:$C$386,0),MATCH($B$1,[1]LOAD_FORECAST!$A$2:$R$2,0))*((1+[5]SenSit_Dashboard!$F$16)^GT2)</f>
        <v>6241.7349400000003</v>
      </c>
      <c r="GU5" s="15">
        <f>INDEX([1]LOAD_FORECAST!$A$2:$R$386,MATCH(GU$4,[1]LOAD_FORECAST!$C$2:$C$386,0),MATCH($B$1,[1]LOAD_FORECAST!$A$2:$R$2,0))*((1+[5]SenSit_Dashboard!$F$16)^GU2)</f>
        <v>6790.4562350000006</v>
      </c>
      <c r="GV5" s="15">
        <f>INDEX([1]LOAD_FORECAST!$A$2:$R$386,MATCH(GV$4,[1]LOAD_FORECAST!$C$2:$C$386,0),MATCH($B$1,[1]LOAD_FORECAST!$A$2:$R$2,0))*((1+[5]SenSit_Dashboard!$F$16)^GV2)</f>
        <v>5683.2808509999995</v>
      </c>
      <c r="GW5" s="15">
        <f>INDEX([1]LOAD_FORECAST!$A$2:$R$386,MATCH(GW$4,[1]LOAD_FORECAST!$C$2:$C$386,0),MATCH($B$1,[1]LOAD_FORECAST!$A$2:$R$2,0))*((1+[5]SenSit_Dashboard!$F$16)^GW2)</f>
        <v>6252.3060700000005</v>
      </c>
      <c r="GX5" s="15">
        <f>INDEX([1]LOAD_FORECAST!$A$2:$R$386,MATCH(GX$4,[1]LOAD_FORECAST!$C$2:$C$386,0),MATCH($B$1,[1]LOAD_FORECAST!$A$2:$R$2,0))*((1+[5]SenSit_Dashboard!$F$16)^GX2)</f>
        <v>6767.1902060000002</v>
      </c>
      <c r="GY5" s="15">
        <f>INDEX([1]LOAD_FORECAST!$A$2:$R$386,MATCH(GY$4,[1]LOAD_FORECAST!$C$2:$C$386,0),MATCH($B$1,[1]LOAD_FORECAST!$A$2:$R$2,0))*((1+[5]SenSit_Dashboard!$F$16)^GY2)</f>
        <v>7916.0798619999996</v>
      </c>
      <c r="GZ5" s="15">
        <f>INDEX([1]LOAD_FORECAST!$A$2:$R$386,MATCH(GZ$4,[1]LOAD_FORECAST!$C$2:$C$386,0),MATCH($B$1,[1]LOAD_FORECAST!$A$2:$R$2,0))*((1+[5]SenSit_Dashboard!$F$16)^GZ2)</f>
        <v>8853.5109030000003</v>
      </c>
      <c r="HA5" s="15">
        <f>INDEX([1]LOAD_FORECAST!$A$2:$R$386,MATCH(HA$4,[1]LOAD_FORECAST!$C$2:$C$386,0),MATCH($B$1,[1]LOAD_FORECAST!$A$2:$R$2,0))*((1+[5]SenSit_Dashboard!$F$16)^HA2)</f>
        <v>7145.6262000000006</v>
      </c>
      <c r="HB5" s="15">
        <f>INDEX([1]LOAD_FORECAST!$A$2:$R$386,MATCH(HB$4,[1]LOAD_FORECAST!$C$2:$C$386,0),MATCH($B$1,[1]LOAD_FORECAST!$A$2:$R$2,0))*((1+[5]SenSit_Dashboard!$F$16)^HB2)</f>
        <v>7233.8791919999994</v>
      </c>
      <c r="HC5" s="15">
        <f>INDEX([1]LOAD_FORECAST!$A$2:$R$386,MATCH(HC$4,[1]LOAD_FORECAST!$C$2:$C$386,0),MATCH($B$1,[1]LOAD_FORECAST!$A$2:$R$2,0))*((1+[5]SenSit_Dashboard!$F$16)^HC2)</f>
        <v>6090.9038300000002</v>
      </c>
      <c r="HD5" s="15">
        <f>INDEX([1]LOAD_FORECAST!$A$2:$R$386,MATCH(HD$4,[1]LOAD_FORECAST!$C$2:$C$386,0),MATCH($B$1,[1]LOAD_FORECAST!$A$2:$R$2,0))*((1+[5]SenSit_Dashboard!$F$16)^HD2)</f>
        <v>5495.4785110000003</v>
      </c>
      <c r="HE5" s="15">
        <f>INDEX([1]LOAD_FORECAST!$A$2:$R$386,MATCH(HE$4,[1]LOAD_FORECAST!$C$2:$C$386,0),MATCH($B$1,[1]LOAD_FORECAST!$A$2:$R$2,0))*((1+[5]SenSit_Dashboard!$F$16)^HE2)</f>
        <v>5370.0078290000001</v>
      </c>
      <c r="HF5" s="15">
        <f>INDEX([1]LOAD_FORECAST!$A$2:$R$386,MATCH(HF$4,[1]LOAD_FORECAST!$C$2:$C$386,0),MATCH($B$1,[1]LOAD_FORECAST!$A$2:$R$2,0))*((1+[5]SenSit_Dashboard!$F$16)^HF2)</f>
        <v>6241.7349400000003</v>
      </c>
      <c r="HG5" s="15">
        <f>INDEX([1]LOAD_FORECAST!$A$2:$R$386,MATCH(HG$4,[1]LOAD_FORECAST!$C$2:$C$386,0),MATCH($B$1,[1]LOAD_FORECAST!$A$2:$R$2,0))*((1+[5]SenSit_Dashboard!$F$16)^HG2)</f>
        <v>6790.4562350000006</v>
      </c>
      <c r="HH5" s="15">
        <f>INDEX([1]LOAD_FORECAST!$A$2:$R$386,MATCH(HH$4,[1]LOAD_FORECAST!$C$2:$C$386,0),MATCH($B$1,[1]LOAD_FORECAST!$A$2:$R$2,0))*((1+[5]SenSit_Dashboard!$F$16)^HH2)</f>
        <v>5683.2808509999995</v>
      </c>
      <c r="HI5" s="15">
        <f>INDEX([1]LOAD_FORECAST!$A$2:$R$386,MATCH(HI$4,[1]LOAD_FORECAST!$C$2:$C$386,0),MATCH($B$1,[1]LOAD_FORECAST!$A$2:$R$2,0))*((1+[5]SenSit_Dashboard!$F$16)^HI2)</f>
        <v>6252.3060700000005</v>
      </c>
      <c r="HJ5" s="15">
        <f>INDEX([1]LOAD_FORECAST!$A$2:$R$386,MATCH(HJ$4,[1]LOAD_FORECAST!$C$2:$C$386,0),MATCH($B$1,[1]LOAD_FORECAST!$A$2:$R$2,0))*((1+[5]SenSit_Dashboard!$F$16)^HJ2)</f>
        <v>6767.1902060000002</v>
      </c>
      <c r="HK5" s="15">
        <f>INDEX([1]LOAD_FORECAST!$A$2:$R$386,MATCH(HK$4,[1]LOAD_FORECAST!$C$2:$C$386,0),MATCH($B$1,[1]LOAD_FORECAST!$A$2:$R$2,0))*((1+[5]SenSit_Dashboard!$F$16)^HK2)</f>
        <v>7916.0798619999996</v>
      </c>
      <c r="HL5" s="15">
        <f>INDEX([1]LOAD_FORECAST!$A$2:$R$386,MATCH(HL$4,[1]LOAD_FORECAST!$C$2:$C$386,0),MATCH($B$1,[1]LOAD_FORECAST!$A$2:$R$2,0))*((1+[5]SenSit_Dashboard!$F$16)^HL2)</f>
        <v>8853.5109030000003</v>
      </c>
      <c r="HM5" s="15">
        <f>INDEX([1]LOAD_FORECAST!$A$2:$R$386,MATCH(HM$4,[1]LOAD_FORECAST!$C$2:$C$386,0),MATCH($B$1,[1]LOAD_FORECAST!$A$2:$R$2,0))*((1+[5]SenSit_Dashboard!$F$16)^HM2)</f>
        <v>7145.6262000000006</v>
      </c>
      <c r="HN5" s="15">
        <f>INDEX([1]LOAD_FORECAST!$A$2:$R$386,MATCH(HN$4,[1]LOAD_FORECAST!$C$2:$C$386,0),MATCH($B$1,[1]LOAD_FORECAST!$A$2:$R$2,0))*((1+[5]SenSit_Dashboard!$F$16)^HN2)</f>
        <v>7233.8791919999994</v>
      </c>
      <c r="HO5" s="15">
        <f>INDEX([1]LOAD_FORECAST!$A$2:$R$386,MATCH(HO$4,[1]LOAD_FORECAST!$C$2:$C$386,0),MATCH($B$1,[1]LOAD_FORECAST!$A$2:$R$2,0))*((1+[5]SenSit_Dashboard!$F$16)^HO2)</f>
        <v>6090.9038300000002</v>
      </c>
      <c r="HP5" s="15">
        <f>INDEX([1]LOAD_FORECAST!$A$2:$R$386,MATCH(HP$4,[1]LOAD_FORECAST!$C$2:$C$386,0),MATCH($B$1,[1]LOAD_FORECAST!$A$2:$R$2,0))*((1+[5]SenSit_Dashboard!$F$16)^HP2)</f>
        <v>5495.4785110000003</v>
      </c>
      <c r="HQ5" s="15">
        <f>INDEX([1]LOAD_FORECAST!$A$2:$R$386,MATCH(HQ$4,[1]LOAD_FORECAST!$C$2:$C$386,0),MATCH($B$1,[1]LOAD_FORECAST!$A$2:$R$2,0))*((1+[5]SenSit_Dashboard!$F$16)^HQ2)</f>
        <v>5370.0078290000001</v>
      </c>
      <c r="HR5" s="15">
        <f>INDEX([1]LOAD_FORECAST!$A$2:$R$386,MATCH(HR$4,[1]LOAD_FORECAST!$C$2:$C$386,0),MATCH($B$1,[1]LOAD_FORECAST!$A$2:$R$2,0))*((1+[5]SenSit_Dashboard!$F$16)^HR2)</f>
        <v>6241.7349400000003</v>
      </c>
      <c r="HS5" s="15">
        <f>INDEX([1]LOAD_FORECAST!$A$2:$R$386,MATCH(HS$4,[1]LOAD_FORECAST!$C$2:$C$386,0),MATCH($B$1,[1]LOAD_FORECAST!$A$2:$R$2,0))*((1+[5]SenSit_Dashboard!$F$16)^HS2)</f>
        <v>6790.4562350000006</v>
      </c>
      <c r="HT5" s="15">
        <f>INDEX([1]LOAD_FORECAST!$A$2:$R$386,MATCH(HT$4,[1]LOAD_FORECAST!$C$2:$C$386,0),MATCH($B$1,[1]LOAD_FORECAST!$A$2:$R$2,0))*((1+[5]SenSit_Dashboard!$F$16)^HT2)</f>
        <v>5683.2808509999995</v>
      </c>
      <c r="HU5" s="15">
        <f>INDEX([1]LOAD_FORECAST!$A$2:$R$386,MATCH(HU$4,[1]LOAD_FORECAST!$C$2:$C$386,0),MATCH($B$1,[1]LOAD_FORECAST!$A$2:$R$2,0))*((1+[5]SenSit_Dashboard!$F$16)^HU2)</f>
        <v>6252.3060700000005</v>
      </c>
      <c r="HV5" s="15">
        <f>INDEX([1]LOAD_FORECAST!$A$2:$R$386,MATCH(HV$4,[1]LOAD_FORECAST!$C$2:$C$386,0),MATCH($B$1,[1]LOAD_FORECAST!$A$2:$R$2,0))*((1+[5]SenSit_Dashboard!$F$16)^HV2)</f>
        <v>6767.1902060000002</v>
      </c>
      <c r="HW5" s="15">
        <f>INDEX([1]LOAD_FORECAST!$A$2:$R$386,MATCH(HW$4,[1]LOAD_FORECAST!$C$2:$C$386,0),MATCH($B$1,[1]LOAD_FORECAST!$A$2:$R$2,0))*((1+[5]SenSit_Dashboard!$F$16)^HW2)</f>
        <v>7916.0798619999996</v>
      </c>
      <c r="HX5" s="15">
        <f>INDEX([1]LOAD_FORECAST!$A$2:$R$386,MATCH(HX$4,[1]LOAD_FORECAST!$C$2:$C$386,0),MATCH($B$1,[1]LOAD_FORECAST!$A$2:$R$2,0))*((1+[5]SenSit_Dashboard!$F$16)^HX2)</f>
        <v>8853.5109030000003</v>
      </c>
      <c r="HY5" s="15">
        <f>INDEX([1]LOAD_FORECAST!$A$2:$R$386,MATCH(HY$4,[1]LOAD_FORECAST!$C$2:$C$386,0),MATCH($B$1,[1]LOAD_FORECAST!$A$2:$R$2,0))*((1+[5]SenSit_Dashboard!$F$16)^HY2)</f>
        <v>7145.6262000000006</v>
      </c>
      <c r="HZ5" s="15">
        <f>INDEX([1]LOAD_FORECAST!$A$2:$R$386,MATCH(HZ$4,[1]LOAD_FORECAST!$C$2:$C$386,0),MATCH($B$1,[1]LOAD_FORECAST!$A$2:$R$2,0))*((1+[5]SenSit_Dashboard!$F$16)^HZ2)</f>
        <v>7233.8791919999994</v>
      </c>
      <c r="IA5" s="15">
        <f>INDEX([1]LOAD_FORECAST!$A$2:$R$386,MATCH(IA$4,[1]LOAD_FORECAST!$C$2:$C$386,0),MATCH($B$1,[1]LOAD_FORECAST!$A$2:$R$2,0))*((1+[5]SenSit_Dashboard!$F$16)^IA2)</f>
        <v>6090.9038300000002</v>
      </c>
      <c r="IB5" s="15">
        <f>INDEX([1]LOAD_FORECAST!$A$2:$R$386,MATCH(IB$4,[1]LOAD_FORECAST!$C$2:$C$386,0),MATCH($B$1,[1]LOAD_FORECAST!$A$2:$R$2,0))*((1+[5]SenSit_Dashboard!$F$16)^IB2)</f>
        <v>5495.4785110000003</v>
      </c>
      <c r="IC5" s="15">
        <f>INDEX([1]LOAD_FORECAST!$A$2:$R$386,MATCH(IC$4,[1]LOAD_FORECAST!$C$2:$C$386,0),MATCH($B$1,[1]LOAD_FORECAST!$A$2:$R$2,0))*((1+[5]SenSit_Dashboard!$F$16)^IC2)</f>
        <v>5370.0078290000001</v>
      </c>
      <c r="ID5" s="15">
        <f>INDEX([1]LOAD_FORECAST!$A$2:$R$386,MATCH(ID$4,[1]LOAD_FORECAST!$C$2:$C$386,0),MATCH($B$1,[1]LOAD_FORECAST!$A$2:$R$2,0))*((1+[5]SenSit_Dashboard!$F$16)^ID2)</f>
        <v>6241.7349400000003</v>
      </c>
      <c r="IE5" s="15">
        <f>INDEX([1]LOAD_FORECAST!$A$2:$R$386,MATCH(IE$4,[1]LOAD_FORECAST!$C$2:$C$386,0),MATCH($B$1,[1]LOAD_FORECAST!$A$2:$R$2,0))*((1+[5]SenSit_Dashboard!$F$16)^IE2)</f>
        <v>6790.4562350000006</v>
      </c>
      <c r="IF5" s="15">
        <f>INDEX([1]LOAD_FORECAST!$A$2:$R$386,MATCH(IF$4,[1]LOAD_FORECAST!$C$2:$C$386,0),MATCH($B$1,[1]LOAD_FORECAST!$A$2:$R$2,0))*((1+[5]SenSit_Dashboard!$F$16)^IF2)</f>
        <v>5683.2808509999995</v>
      </c>
      <c r="IG5" s="15">
        <f>INDEX([1]LOAD_FORECAST!$A$2:$R$386,MATCH(IG$4,[1]LOAD_FORECAST!$C$2:$C$386,0),MATCH($B$1,[1]LOAD_FORECAST!$A$2:$R$2,0))*((1+[5]SenSit_Dashboard!$F$16)^IG2)</f>
        <v>6252.3060700000005</v>
      </c>
      <c r="IH5" s="15">
        <f>INDEX([1]LOAD_FORECAST!$A$2:$R$386,MATCH(IH$4,[1]LOAD_FORECAST!$C$2:$C$386,0),MATCH($B$1,[1]LOAD_FORECAST!$A$2:$R$2,0))*((1+[5]SenSit_Dashboard!$F$16)^IH2)</f>
        <v>6767.1902060000002</v>
      </c>
      <c r="II5" s="15">
        <f>INDEX([1]LOAD_FORECAST!$A$2:$R$386,MATCH(II$4,[1]LOAD_FORECAST!$C$2:$C$386,0),MATCH($B$1,[1]LOAD_FORECAST!$A$2:$R$2,0))*((1+[5]SenSit_Dashboard!$F$16)^II2)</f>
        <v>7916.0798619999996</v>
      </c>
      <c r="IJ5" s="15">
        <f>INDEX([1]LOAD_FORECAST!$A$2:$R$386,MATCH(IJ$4,[1]LOAD_FORECAST!$C$2:$C$386,0),MATCH($B$1,[1]LOAD_FORECAST!$A$2:$R$2,0))*((1+[5]SenSit_Dashboard!$F$16)^IJ2)</f>
        <v>8853.5109030000003</v>
      </c>
      <c r="IK5" s="15">
        <f>INDEX([1]LOAD_FORECAST!$A$2:$R$386,MATCH(IK$4,[1]LOAD_FORECAST!$C$2:$C$386,0),MATCH($B$1,[1]LOAD_FORECAST!$A$2:$R$2,0))*((1+[5]SenSit_Dashboard!$F$16)^IK2)</f>
        <v>7145.6262000000006</v>
      </c>
      <c r="IL5" s="15">
        <f>INDEX([1]LOAD_FORECAST!$A$2:$R$386,MATCH(IL$4,[1]LOAD_FORECAST!$C$2:$C$386,0),MATCH($B$1,[1]LOAD_FORECAST!$A$2:$R$2,0))*((1+[5]SenSit_Dashboard!$F$16)^IL2)</f>
        <v>7233.8791919999994</v>
      </c>
      <c r="IM5" s="15">
        <f>INDEX([1]LOAD_FORECAST!$A$2:$R$386,MATCH(IM$4,[1]LOAD_FORECAST!$C$2:$C$386,0),MATCH($B$1,[1]LOAD_FORECAST!$A$2:$R$2,0))*((1+[5]SenSit_Dashboard!$F$16)^IM2)</f>
        <v>6090.9038300000002</v>
      </c>
      <c r="IN5" s="15">
        <f>INDEX([1]LOAD_FORECAST!$A$2:$R$386,MATCH(IN$4,[1]LOAD_FORECAST!$C$2:$C$386,0),MATCH($B$1,[1]LOAD_FORECAST!$A$2:$R$2,0))*((1+[5]SenSit_Dashboard!$F$16)^IN2)</f>
        <v>5495.4785110000003</v>
      </c>
      <c r="IO5" s="15">
        <f>INDEX([1]LOAD_FORECAST!$A$2:$R$386,MATCH(IO$4,[1]LOAD_FORECAST!$C$2:$C$386,0),MATCH($B$1,[1]LOAD_FORECAST!$A$2:$R$2,0))*((1+[5]SenSit_Dashboard!$F$16)^IO2)</f>
        <v>5370.0078290000001</v>
      </c>
      <c r="IP5" s="15">
        <f>INDEX([1]LOAD_FORECAST!$A$2:$R$386,MATCH(IP$4,[1]LOAD_FORECAST!$C$2:$C$386,0),MATCH($B$1,[1]LOAD_FORECAST!$A$2:$R$2,0))*((1+[5]SenSit_Dashboard!$F$16)^IP2)</f>
        <v>6241.7349400000003</v>
      </c>
      <c r="IQ5" s="15">
        <f>INDEX([1]LOAD_FORECAST!$A$2:$R$386,MATCH(IQ$4,[1]LOAD_FORECAST!$C$2:$C$386,0),MATCH($B$1,[1]LOAD_FORECAST!$A$2:$R$2,0))*((1+[5]SenSit_Dashboard!$F$16)^IQ2)</f>
        <v>6790.4562350000006</v>
      </c>
      <c r="IR5" s="15">
        <f>INDEX([1]LOAD_FORECAST!$A$2:$R$386,MATCH(IR$4,[1]LOAD_FORECAST!$C$2:$C$386,0),MATCH($B$1,[1]LOAD_FORECAST!$A$2:$R$2,0))*((1+[5]SenSit_Dashboard!$F$16)^IR2)</f>
        <v>5683.2808509999995</v>
      </c>
      <c r="IS5" s="15">
        <f>INDEX([1]LOAD_FORECAST!$A$2:$R$386,MATCH(IS$4,[1]LOAD_FORECAST!$C$2:$C$386,0),MATCH($B$1,[1]LOAD_FORECAST!$A$2:$R$2,0))*((1+[5]SenSit_Dashboard!$F$16)^IS2)</f>
        <v>6252.3060700000005</v>
      </c>
      <c r="IT5" s="15">
        <f>INDEX([1]LOAD_FORECAST!$A$2:$R$386,MATCH(IT$4,[1]LOAD_FORECAST!$C$2:$C$386,0),MATCH($B$1,[1]LOAD_FORECAST!$A$2:$R$2,0))*((1+[5]SenSit_Dashboard!$F$16)^IT2)</f>
        <v>6767.1902060000002</v>
      </c>
      <c r="IU5" s="15">
        <f>INDEX([1]LOAD_FORECAST!$A$2:$R$386,MATCH(IU$4,[1]LOAD_FORECAST!$C$2:$C$386,0),MATCH($B$1,[1]LOAD_FORECAST!$A$2:$R$2,0))*((1+[5]SenSit_Dashboard!$F$16)^IU2)</f>
        <v>7916.0798619999996</v>
      </c>
      <c r="IV5" s="15">
        <f>INDEX([1]LOAD_FORECAST!$A$2:$R$386,MATCH(IV$4,[1]LOAD_FORECAST!$C$2:$C$386,0),MATCH($B$1,[1]LOAD_FORECAST!$A$2:$R$2,0))*((1+[5]SenSit_Dashboard!$F$16)^IV2)</f>
        <v>8853.5109030000003</v>
      </c>
      <c r="IW5" s="15">
        <f>INDEX([1]LOAD_FORECAST!$A$2:$R$386,MATCH(IW$4,[1]LOAD_FORECAST!$C$2:$C$386,0),MATCH($B$1,[1]LOAD_FORECAST!$A$2:$R$2,0))*((1+[5]SenSit_Dashboard!$F$16)^IW2)</f>
        <v>7145.6262000000006</v>
      </c>
      <c r="IX5" s="15">
        <f>INDEX([1]LOAD_FORECAST!$A$2:$R$386,MATCH(IX$4,[1]LOAD_FORECAST!$C$2:$C$386,0),MATCH($B$1,[1]LOAD_FORECAST!$A$2:$R$2,0))*((1+[5]SenSit_Dashboard!$F$16)^IX2)</f>
        <v>7233.8791919999994</v>
      </c>
      <c r="IY5" s="15">
        <f>INDEX([1]LOAD_FORECAST!$A$2:$R$386,MATCH(IY$4,[1]LOAD_FORECAST!$C$2:$C$386,0),MATCH($B$1,[1]LOAD_FORECAST!$A$2:$R$2,0))*((1+[5]SenSit_Dashboard!$F$16)^IY2)</f>
        <v>6090.9038300000002</v>
      </c>
      <c r="IZ5" s="15">
        <f>INDEX([1]LOAD_FORECAST!$A$2:$R$386,MATCH(IZ$4,[1]LOAD_FORECAST!$C$2:$C$386,0),MATCH($B$1,[1]LOAD_FORECAST!$A$2:$R$2,0))*((1+[5]SenSit_Dashboard!$F$16)^IZ2)</f>
        <v>5495.4785110000003</v>
      </c>
      <c r="JA5" s="15">
        <f>INDEX([1]LOAD_FORECAST!$A$2:$R$386,MATCH(JA$4,[1]LOAD_FORECAST!$C$2:$C$386,0),MATCH($B$1,[1]LOAD_FORECAST!$A$2:$R$2,0))*((1+[5]SenSit_Dashboard!$F$16)^JA2)</f>
        <v>5370.0078290000001</v>
      </c>
      <c r="JB5" s="15">
        <f>INDEX([1]LOAD_FORECAST!$A$2:$R$386,MATCH(JB$4,[1]LOAD_FORECAST!$C$2:$C$386,0),MATCH($B$1,[1]LOAD_FORECAST!$A$2:$R$2,0))*((1+[5]SenSit_Dashboard!$F$16)^JB2)</f>
        <v>6241.7349400000003</v>
      </c>
      <c r="JC5" s="15">
        <f>INDEX([1]LOAD_FORECAST!$A$2:$R$386,MATCH(JC$4,[1]LOAD_FORECAST!$C$2:$C$386,0),MATCH($B$1,[1]LOAD_FORECAST!$A$2:$R$2,0))*((1+[5]SenSit_Dashboard!$F$16)^JC2)</f>
        <v>6790.4562350000006</v>
      </c>
      <c r="JD5" s="15">
        <f>INDEX([1]LOAD_FORECAST!$A$2:$R$386,MATCH(JD$4,[1]LOAD_FORECAST!$C$2:$C$386,0),MATCH($B$1,[1]LOAD_FORECAST!$A$2:$R$2,0))*((1+[5]SenSit_Dashboard!$F$16)^JD2)</f>
        <v>5683.2808509999995</v>
      </c>
      <c r="JE5" s="15">
        <f>INDEX([1]LOAD_FORECAST!$A$2:$R$386,MATCH(JE$4,[1]LOAD_FORECAST!$C$2:$C$386,0),MATCH($B$1,[1]LOAD_FORECAST!$A$2:$R$2,0))*((1+[5]SenSit_Dashboard!$F$16)^JE2)</f>
        <v>6252.3060700000005</v>
      </c>
      <c r="JF5" s="15">
        <f>INDEX([1]LOAD_FORECAST!$A$2:$R$386,MATCH(JF$4,[1]LOAD_FORECAST!$C$2:$C$386,0),MATCH($B$1,[1]LOAD_FORECAST!$A$2:$R$2,0))*((1+[5]SenSit_Dashboard!$F$16)^JF2)</f>
        <v>6767.1902060000002</v>
      </c>
      <c r="JG5" s="15">
        <f>INDEX([1]LOAD_FORECAST!$A$2:$R$386,MATCH(JG$4,[1]LOAD_FORECAST!$C$2:$C$386,0),MATCH($B$1,[1]LOAD_FORECAST!$A$2:$R$2,0))*((1+[5]SenSit_Dashboard!$F$16)^JG2)</f>
        <v>7916.0798619999996</v>
      </c>
      <c r="JH5" s="15">
        <f>INDEX([1]LOAD_FORECAST!$A$2:$R$386,MATCH(JH$4,[1]LOAD_FORECAST!$C$2:$C$386,0),MATCH($B$1,[1]LOAD_FORECAST!$A$2:$R$2,0))*((1+[5]SenSit_Dashboard!$F$16)^JH2)</f>
        <v>8853.5109030000003</v>
      </c>
      <c r="JI5" s="15">
        <f>INDEX([1]LOAD_FORECAST!$A$2:$R$386,MATCH(JI$4,[1]LOAD_FORECAST!$C$2:$C$386,0),MATCH($B$1,[1]LOAD_FORECAST!$A$2:$R$2,0))*((1+[5]SenSit_Dashboard!$F$16)^JI2)</f>
        <v>7145.6262000000006</v>
      </c>
      <c r="JJ5" s="15">
        <f>INDEX([1]LOAD_FORECAST!$A$2:$R$386,MATCH(JJ$4,[1]LOAD_FORECAST!$C$2:$C$386,0),MATCH($B$1,[1]LOAD_FORECAST!$A$2:$R$2,0))*((1+[5]SenSit_Dashboard!$F$16)^JJ2)</f>
        <v>7233.8791919999994</v>
      </c>
      <c r="JK5" s="15">
        <f>INDEX([1]LOAD_FORECAST!$A$2:$R$386,MATCH(JK$4,[1]LOAD_FORECAST!$C$2:$C$386,0),MATCH($B$1,[1]LOAD_FORECAST!$A$2:$R$2,0))*((1+[5]SenSit_Dashboard!$F$16)^JK2)</f>
        <v>6090.9038300000002</v>
      </c>
      <c r="JL5" s="15">
        <f>INDEX([1]LOAD_FORECAST!$A$2:$R$386,MATCH(JL$4,[1]LOAD_FORECAST!$C$2:$C$386,0),MATCH($B$1,[1]LOAD_FORECAST!$A$2:$R$2,0))*((1+[5]SenSit_Dashboard!$F$16)^JL2)</f>
        <v>5495.4785110000003</v>
      </c>
      <c r="JM5" s="15">
        <f>INDEX([1]LOAD_FORECAST!$A$2:$R$386,MATCH(JM$4,[1]LOAD_FORECAST!$C$2:$C$386,0),MATCH($B$1,[1]LOAD_FORECAST!$A$2:$R$2,0))*((1+[5]SenSit_Dashboard!$F$16)^JM2)</f>
        <v>5370.0078290000001</v>
      </c>
      <c r="JN5" s="15">
        <f>INDEX([1]LOAD_FORECAST!$A$2:$R$386,MATCH(JN$4,[1]LOAD_FORECAST!$C$2:$C$386,0),MATCH($B$1,[1]LOAD_FORECAST!$A$2:$R$2,0))*((1+[5]SenSit_Dashboard!$F$16)^JN2)</f>
        <v>6241.7349400000003</v>
      </c>
      <c r="JO5" s="15">
        <f>INDEX([1]LOAD_FORECAST!$A$2:$R$386,MATCH(JO$4,[1]LOAD_FORECAST!$C$2:$C$386,0),MATCH($B$1,[1]LOAD_FORECAST!$A$2:$R$2,0))*((1+[5]SenSit_Dashboard!$F$16)^JO2)</f>
        <v>6790.4562350000006</v>
      </c>
      <c r="JP5" s="15">
        <f>INDEX([1]LOAD_FORECAST!$A$2:$R$386,MATCH(JP$4,[1]LOAD_FORECAST!$C$2:$C$386,0),MATCH($B$1,[1]LOAD_FORECAST!$A$2:$R$2,0))*((1+[5]SenSit_Dashboard!$F$16)^JP2)</f>
        <v>5683.2808509999995</v>
      </c>
      <c r="JQ5" s="15">
        <f>INDEX([1]LOAD_FORECAST!$A$2:$R$386,MATCH(JQ$4,[1]LOAD_FORECAST!$C$2:$C$386,0),MATCH($B$1,[1]LOAD_FORECAST!$A$2:$R$2,0))*((1+[5]SenSit_Dashboard!$F$16)^JQ2)</f>
        <v>6252.3060700000005</v>
      </c>
      <c r="JR5" s="15">
        <f>INDEX([1]LOAD_FORECAST!$A$2:$R$386,MATCH(JR$4,[1]LOAD_FORECAST!$C$2:$C$386,0),MATCH($B$1,[1]LOAD_FORECAST!$A$2:$R$2,0))*((1+[5]SenSit_Dashboard!$F$16)^JR2)</f>
        <v>6767.1902060000002</v>
      </c>
      <c r="JS5" s="15">
        <f>INDEX([1]LOAD_FORECAST!$A$2:$R$386,MATCH(JS$4,[1]LOAD_FORECAST!$C$2:$C$386,0),MATCH($B$1,[1]LOAD_FORECAST!$A$2:$R$2,0))*((1+[5]SenSit_Dashboard!$F$16)^JS2)</f>
        <v>7916.0798619999996</v>
      </c>
      <c r="JT5" s="15">
        <f>INDEX([1]LOAD_FORECAST!$A$2:$R$386,MATCH(JT$4,[1]LOAD_FORECAST!$C$2:$C$386,0),MATCH($B$1,[1]LOAD_FORECAST!$A$2:$R$2,0))*((1+[5]SenSit_Dashboard!$F$16)^JT2)</f>
        <v>8853.5109030000003</v>
      </c>
      <c r="JU5" s="15">
        <f>INDEX([1]LOAD_FORECAST!$A$2:$R$386,MATCH(JU$4,[1]LOAD_FORECAST!$C$2:$C$386,0),MATCH($B$1,[1]LOAD_FORECAST!$A$2:$R$2,0))*((1+[5]SenSit_Dashboard!$F$16)^JU2)</f>
        <v>7145.6262000000006</v>
      </c>
      <c r="JV5" s="15">
        <f>INDEX([1]LOAD_FORECAST!$A$2:$R$386,MATCH(JV$4,[1]LOAD_FORECAST!$C$2:$C$386,0),MATCH($B$1,[1]LOAD_FORECAST!$A$2:$R$2,0))*((1+[5]SenSit_Dashboard!$F$16)^JV2)</f>
        <v>7233.8791919999994</v>
      </c>
      <c r="JW5" s="15">
        <f>INDEX([1]LOAD_FORECAST!$A$2:$R$386,MATCH(JW$4,[1]LOAD_FORECAST!$C$2:$C$386,0),MATCH($B$1,[1]LOAD_FORECAST!$A$2:$R$2,0))*((1+[5]SenSit_Dashboard!$F$16)^JW2)</f>
        <v>6090.9038300000002</v>
      </c>
      <c r="JX5" s="15">
        <f>INDEX([1]LOAD_FORECAST!$A$2:$R$386,MATCH(JX$4,[1]LOAD_FORECAST!$C$2:$C$386,0),MATCH($B$1,[1]LOAD_FORECAST!$A$2:$R$2,0))*((1+[5]SenSit_Dashboard!$F$16)^JX2)</f>
        <v>5495.4785110000003</v>
      </c>
      <c r="JY5" s="15">
        <f>INDEX([1]LOAD_FORECAST!$A$2:$R$386,MATCH(JY$4,[1]LOAD_FORECAST!$C$2:$C$386,0),MATCH($B$1,[1]LOAD_FORECAST!$A$2:$R$2,0))*((1+[5]SenSit_Dashboard!$F$16)^JY2)</f>
        <v>5370.0078290000001</v>
      </c>
      <c r="JZ5" s="15">
        <f>INDEX([1]LOAD_FORECAST!$A$2:$R$386,MATCH(JZ$4,[1]LOAD_FORECAST!$C$2:$C$386,0),MATCH($B$1,[1]LOAD_FORECAST!$A$2:$R$2,0))*((1+[5]SenSit_Dashboard!$F$16)^JZ2)</f>
        <v>6241.7349400000003</v>
      </c>
      <c r="KA5" s="15">
        <f>INDEX([1]LOAD_FORECAST!$A$2:$R$386,MATCH(KA$4,[1]LOAD_FORECAST!$C$2:$C$386,0),MATCH($B$1,[1]LOAD_FORECAST!$A$2:$R$2,0))*((1+[5]SenSit_Dashboard!$F$16)^KA2)</f>
        <v>6790.4562350000006</v>
      </c>
      <c r="KB5" s="15">
        <f>INDEX([1]LOAD_FORECAST!$A$2:$R$386,MATCH(KB$4,[1]LOAD_FORECAST!$C$2:$C$386,0),MATCH($B$1,[1]LOAD_FORECAST!$A$2:$R$2,0))*((1+[5]SenSit_Dashboard!$F$16)^KB2)</f>
        <v>5683.2808509999995</v>
      </c>
      <c r="KC5" s="15">
        <f>INDEX([1]LOAD_FORECAST!$A$2:$R$386,MATCH(KC$4,[1]LOAD_FORECAST!$C$2:$C$386,0),MATCH($B$1,[1]LOAD_FORECAST!$A$2:$R$2,0))*((1+[5]SenSit_Dashboard!$F$16)^KC2)</f>
        <v>6252.3060700000005</v>
      </c>
      <c r="KD5" s="15">
        <f>INDEX([1]LOAD_FORECAST!$A$2:$R$386,MATCH(KD$4,[1]LOAD_FORECAST!$C$2:$C$386,0),MATCH($B$1,[1]LOAD_FORECAST!$A$2:$R$2,0))*((1+[5]SenSit_Dashboard!$F$16)^KD2)</f>
        <v>6767.1902060000002</v>
      </c>
      <c r="KE5" s="15">
        <f>INDEX([1]LOAD_FORECAST!$A$2:$R$386,MATCH(KE$4,[1]LOAD_FORECAST!$C$2:$C$386,0),MATCH($B$1,[1]LOAD_FORECAST!$A$2:$R$2,0))*((1+[5]SenSit_Dashboard!$F$16)^KE2)</f>
        <v>7916.0798619999996</v>
      </c>
      <c r="KF5" s="15">
        <f>INDEX([1]LOAD_FORECAST!$A$2:$R$386,MATCH(KF$4,[1]LOAD_FORECAST!$C$2:$C$386,0),MATCH($B$1,[1]LOAD_FORECAST!$A$2:$R$2,0))*((1+[5]SenSit_Dashboard!$F$16)^KF2)</f>
        <v>8853.5109030000003</v>
      </c>
      <c r="KG5" s="15">
        <f>INDEX([1]LOAD_FORECAST!$A$2:$R$386,MATCH(KG$4,[1]LOAD_FORECAST!$C$2:$C$386,0),MATCH($B$1,[1]LOAD_FORECAST!$A$2:$R$2,0))*((1+[5]SenSit_Dashboard!$F$16)^KG2)</f>
        <v>7145.6262000000006</v>
      </c>
      <c r="KH5" s="15">
        <f>INDEX([1]LOAD_FORECAST!$A$2:$R$386,MATCH(KH$4,[1]LOAD_FORECAST!$C$2:$C$386,0),MATCH($B$1,[1]LOAD_FORECAST!$A$2:$R$2,0))*((1+[5]SenSit_Dashboard!$F$16)^KH2)</f>
        <v>7233.8791919999994</v>
      </c>
      <c r="KI5" s="15">
        <f>INDEX([1]LOAD_FORECAST!$A$2:$R$386,MATCH(KI$4,[1]LOAD_FORECAST!$C$2:$C$386,0),MATCH($B$1,[1]LOAD_FORECAST!$A$2:$R$2,0))*((1+[5]SenSit_Dashboard!$F$16)^KI2)</f>
        <v>6090.9038300000002</v>
      </c>
      <c r="KJ5" s="15">
        <f>INDEX([1]LOAD_FORECAST!$A$2:$R$386,MATCH(KJ$4,[1]LOAD_FORECAST!$C$2:$C$386,0),MATCH($B$1,[1]LOAD_FORECAST!$A$2:$R$2,0))*((1+[5]SenSit_Dashboard!$F$16)^KJ2)</f>
        <v>5495.4785110000003</v>
      </c>
      <c r="KK5" s="15">
        <f>INDEX([1]LOAD_FORECAST!$A$2:$R$386,MATCH(KK$4,[1]LOAD_FORECAST!$C$2:$C$386,0),MATCH($B$1,[1]LOAD_FORECAST!$A$2:$R$2,0))*((1+[5]SenSit_Dashboard!$F$16)^KK2)</f>
        <v>5370.0078290000001</v>
      </c>
      <c r="KL5" s="15">
        <f>INDEX([1]LOAD_FORECAST!$A$2:$R$386,MATCH(KL$4,[1]LOAD_FORECAST!$C$2:$C$386,0),MATCH($B$1,[1]LOAD_FORECAST!$A$2:$R$2,0))*((1+[5]SenSit_Dashboard!$F$16)^KL2)</f>
        <v>6241.7349400000003</v>
      </c>
      <c r="KM5" s="15">
        <f>INDEX([1]LOAD_FORECAST!$A$2:$R$386,MATCH(KM$4,[1]LOAD_FORECAST!$C$2:$C$386,0),MATCH($B$1,[1]LOAD_FORECAST!$A$2:$R$2,0))*((1+[5]SenSit_Dashboard!$F$16)^KM2)</f>
        <v>6790.4562350000006</v>
      </c>
      <c r="KN5" s="15">
        <f>INDEX([1]LOAD_FORECAST!$A$2:$R$386,MATCH(KN$4,[1]LOAD_FORECAST!$C$2:$C$386,0),MATCH($B$1,[1]LOAD_FORECAST!$A$2:$R$2,0))*((1+[5]SenSit_Dashboard!$F$16)^KN2)</f>
        <v>5683.2808509999995</v>
      </c>
      <c r="KO5" s="15">
        <f>INDEX([1]LOAD_FORECAST!$A$2:$R$386,MATCH(KO$4,[1]LOAD_FORECAST!$C$2:$C$386,0),MATCH($B$1,[1]LOAD_FORECAST!$A$2:$R$2,0))*((1+[5]SenSit_Dashboard!$F$16)^KO2)</f>
        <v>6252.3060700000005</v>
      </c>
      <c r="KP5" s="15">
        <f>INDEX([1]LOAD_FORECAST!$A$2:$R$386,MATCH(KP$4,[1]LOAD_FORECAST!$C$2:$C$386,0),MATCH($B$1,[1]LOAD_FORECAST!$A$2:$R$2,0))*((1+[5]SenSit_Dashboard!$F$16)^KP2)</f>
        <v>6767.1902060000002</v>
      </c>
      <c r="KQ5" s="15">
        <f>INDEX([1]LOAD_FORECAST!$A$2:$R$386,MATCH(KQ$4,[1]LOAD_FORECAST!$C$2:$C$386,0),MATCH($B$1,[1]LOAD_FORECAST!$A$2:$R$2,0))*((1+[5]SenSit_Dashboard!$F$16)^KQ2)</f>
        <v>7916.0798619999996</v>
      </c>
      <c r="KR5" s="15">
        <f>INDEX([1]LOAD_FORECAST!$A$2:$R$386,MATCH(KR$4,[1]LOAD_FORECAST!$C$2:$C$386,0),MATCH($B$1,[1]LOAD_FORECAST!$A$2:$R$2,0))*((1+[5]SenSit_Dashboard!$F$16)^KR2)</f>
        <v>8853.5109030000003</v>
      </c>
      <c r="KS5" s="15">
        <f>INDEX([1]LOAD_FORECAST!$A$2:$R$386,MATCH(KS$4,[1]LOAD_FORECAST!$C$2:$C$386,0),MATCH($B$1,[1]LOAD_FORECAST!$A$2:$R$2,0))*((1+[5]SenSit_Dashboard!$F$16)^KS2)</f>
        <v>7145.6262000000006</v>
      </c>
      <c r="KT5" s="15">
        <f>INDEX([1]LOAD_FORECAST!$A$2:$R$386,MATCH(KT$4,[1]LOAD_FORECAST!$C$2:$C$386,0),MATCH($B$1,[1]LOAD_FORECAST!$A$2:$R$2,0))*((1+[5]SenSit_Dashboard!$F$16)^KT2)</f>
        <v>7233.8791919999994</v>
      </c>
      <c r="KU5" s="15">
        <f>INDEX([1]LOAD_FORECAST!$A$2:$R$386,MATCH(KU$4,[1]LOAD_FORECAST!$C$2:$C$386,0),MATCH($B$1,[1]LOAD_FORECAST!$A$2:$R$2,0))*((1+[5]SenSit_Dashboard!$F$16)^KU2)</f>
        <v>6090.9038300000002</v>
      </c>
      <c r="KV5" s="15">
        <f>INDEX([1]LOAD_FORECAST!$A$2:$R$386,MATCH(KV$4,[1]LOAD_FORECAST!$C$2:$C$386,0),MATCH($B$1,[1]LOAD_FORECAST!$A$2:$R$2,0))*((1+[5]SenSit_Dashboard!$F$16)^KV2)</f>
        <v>5495.4785110000003</v>
      </c>
      <c r="KW5" s="15">
        <f>INDEX([1]LOAD_FORECAST!$A$2:$R$386,MATCH(KW$4,[1]LOAD_FORECAST!$C$2:$C$386,0),MATCH($B$1,[1]LOAD_FORECAST!$A$2:$R$2,0))*((1+[5]SenSit_Dashboard!$F$16)^KW2)</f>
        <v>5370.0078290000001</v>
      </c>
      <c r="KX5" s="15">
        <f>INDEX([1]LOAD_FORECAST!$A$2:$R$386,MATCH(KX$4,[1]LOAD_FORECAST!$C$2:$C$386,0),MATCH($B$1,[1]LOAD_FORECAST!$A$2:$R$2,0))*((1+[5]SenSit_Dashboard!$F$16)^KX2)</f>
        <v>6241.7349400000003</v>
      </c>
      <c r="KY5" s="15">
        <f>INDEX([1]LOAD_FORECAST!$A$2:$R$386,MATCH(KY$4,[1]LOAD_FORECAST!$C$2:$C$386,0),MATCH($B$1,[1]LOAD_FORECAST!$A$2:$R$2,0))*((1+[5]SenSit_Dashboard!$F$16)^KY2)</f>
        <v>6790.4562350000006</v>
      </c>
      <c r="KZ5" s="15">
        <f>INDEX([1]LOAD_FORECAST!$A$2:$R$386,MATCH(KZ$4,[1]LOAD_FORECAST!$C$2:$C$386,0),MATCH($B$1,[1]LOAD_FORECAST!$A$2:$R$2,0))*((1+[5]SenSit_Dashboard!$F$16)^KZ2)</f>
        <v>5683.2808509999995</v>
      </c>
      <c r="LA5" s="15">
        <f>INDEX([1]LOAD_FORECAST!$A$2:$R$386,MATCH(LA$4,[1]LOAD_FORECAST!$C$2:$C$386,0),MATCH($B$1,[1]LOAD_FORECAST!$A$2:$R$2,0))*((1+[5]SenSit_Dashboard!$F$16)^LA2)</f>
        <v>6252.3060700000005</v>
      </c>
      <c r="LB5" s="15">
        <f>INDEX([1]LOAD_FORECAST!$A$2:$R$386,MATCH(LB$4,[1]LOAD_FORECAST!$C$2:$C$386,0),MATCH($B$1,[1]LOAD_FORECAST!$A$2:$R$2,0))*((1+[5]SenSit_Dashboard!$F$16)^LB2)</f>
        <v>6767.1902060000002</v>
      </c>
      <c r="LC5" s="15">
        <f>INDEX([1]LOAD_FORECAST!$A$2:$R$386,MATCH(LC$4,[1]LOAD_FORECAST!$C$2:$C$386,0),MATCH($B$1,[1]LOAD_FORECAST!$A$2:$R$2,0))*((1+[5]SenSit_Dashboard!$F$16)^LC2)</f>
        <v>7916.0798619999996</v>
      </c>
      <c r="LD5" s="15">
        <f>INDEX([1]LOAD_FORECAST!$A$2:$R$386,MATCH(LD$4,[1]LOAD_FORECAST!$C$2:$C$386,0),MATCH($B$1,[1]LOAD_FORECAST!$A$2:$R$2,0))*((1+[5]SenSit_Dashboard!$F$16)^LD2)</f>
        <v>8853.5109030000003</v>
      </c>
      <c r="LE5" s="15">
        <f>INDEX([1]LOAD_FORECAST!$A$2:$R$386,MATCH(LE$4,[1]LOAD_FORECAST!$C$2:$C$386,0),MATCH($B$1,[1]LOAD_FORECAST!$A$2:$R$2,0))*((1+[5]SenSit_Dashboard!$F$16)^LE2)</f>
        <v>7145.6262000000006</v>
      </c>
      <c r="LF5" s="15">
        <f>INDEX([1]LOAD_FORECAST!$A$2:$R$386,MATCH(LF$4,[1]LOAD_FORECAST!$C$2:$C$386,0),MATCH($B$1,[1]LOAD_FORECAST!$A$2:$R$2,0))*((1+[5]SenSit_Dashboard!$F$16)^LF2)</f>
        <v>7233.8791919999994</v>
      </c>
      <c r="LG5" s="15">
        <f>INDEX([1]LOAD_FORECAST!$A$2:$R$386,MATCH(LG$4,[1]LOAD_FORECAST!$C$2:$C$386,0),MATCH($B$1,[1]LOAD_FORECAST!$A$2:$R$2,0))*((1+[5]SenSit_Dashboard!$F$16)^LG2)</f>
        <v>6090.9038300000002</v>
      </c>
      <c r="LH5" s="15">
        <f>INDEX([1]LOAD_FORECAST!$A$2:$R$386,MATCH(LH$4,[1]LOAD_FORECAST!$C$2:$C$386,0),MATCH($B$1,[1]LOAD_FORECAST!$A$2:$R$2,0))*((1+[5]SenSit_Dashboard!$F$16)^LH2)</f>
        <v>5495.4785110000003</v>
      </c>
      <c r="LI5" s="15">
        <f>INDEX([1]LOAD_FORECAST!$A$2:$R$386,MATCH(LI$4,[1]LOAD_FORECAST!$C$2:$C$386,0),MATCH($B$1,[1]LOAD_FORECAST!$A$2:$R$2,0))*((1+[5]SenSit_Dashboard!$F$16)^LI2)</f>
        <v>5370.0078290000001</v>
      </c>
      <c r="LJ5" s="15">
        <f>INDEX([1]LOAD_FORECAST!$A$2:$R$386,MATCH(LJ$4,[1]LOAD_FORECAST!$C$2:$C$386,0),MATCH($B$1,[1]LOAD_FORECAST!$A$2:$R$2,0))*((1+[5]SenSit_Dashboard!$F$16)^LJ2)</f>
        <v>6241.7349400000003</v>
      </c>
      <c r="LK5" s="15">
        <f>INDEX([1]LOAD_FORECAST!$A$2:$R$386,MATCH(LK$4,[1]LOAD_FORECAST!$C$2:$C$386,0),MATCH($B$1,[1]LOAD_FORECAST!$A$2:$R$2,0))*((1+[5]SenSit_Dashboard!$F$16)^LK2)</f>
        <v>6790.4562350000006</v>
      </c>
      <c r="LL5" s="15">
        <f>INDEX([1]LOAD_FORECAST!$A$2:$R$386,MATCH(LL$4,[1]LOAD_FORECAST!$C$2:$C$386,0),MATCH($B$1,[1]LOAD_FORECAST!$A$2:$R$2,0))*((1+[5]SenSit_Dashboard!$F$16)^LL2)</f>
        <v>5683.2808509999995</v>
      </c>
      <c r="LM5" s="15">
        <f>INDEX([1]LOAD_FORECAST!$A$2:$R$386,MATCH(LM$4,[1]LOAD_FORECAST!$C$2:$C$386,0),MATCH($B$1,[1]LOAD_FORECAST!$A$2:$R$2,0))*((1+[5]SenSit_Dashboard!$F$16)^LM2)</f>
        <v>6252.3060700000005</v>
      </c>
      <c r="LN5" s="15">
        <f>INDEX([1]LOAD_FORECAST!$A$2:$R$386,MATCH(LN$4,[1]LOAD_FORECAST!$C$2:$C$386,0),MATCH($B$1,[1]LOAD_FORECAST!$A$2:$R$2,0))*((1+[5]SenSit_Dashboard!$F$16)^LN2)</f>
        <v>6767.1902060000002</v>
      </c>
      <c r="LO5" s="15">
        <f>INDEX([1]LOAD_FORECAST!$A$2:$R$386,MATCH(LO$4,[1]LOAD_FORECAST!$C$2:$C$386,0),MATCH($B$1,[1]LOAD_FORECAST!$A$2:$R$2,0))*((1+[5]SenSit_Dashboard!$F$16)^LO2)</f>
        <v>7916.0798619999996</v>
      </c>
      <c r="LP5" s="15">
        <f>INDEX([1]LOAD_FORECAST!$A$2:$R$386,MATCH(LP$4,[1]LOAD_FORECAST!$C$2:$C$386,0),MATCH($B$1,[1]LOAD_FORECAST!$A$2:$R$2,0))*((1+[5]SenSit_Dashboard!$F$16)^LP2)</f>
        <v>8853.5109030000003</v>
      </c>
      <c r="LQ5" s="15">
        <f>INDEX([1]LOAD_FORECAST!$A$2:$R$386,MATCH(LQ$4,[1]LOAD_FORECAST!$C$2:$C$386,0),MATCH($B$1,[1]LOAD_FORECAST!$A$2:$R$2,0))*((1+[5]SenSit_Dashboard!$F$16)^LQ2)</f>
        <v>7145.6262000000006</v>
      </c>
      <c r="LR5" s="15">
        <f>INDEX([1]LOAD_FORECAST!$A$2:$R$386,MATCH(LR$4,[1]LOAD_FORECAST!$C$2:$C$386,0),MATCH($B$1,[1]LOAD_FORECAST!$A$2:$R$2,0))*((1+[5]SenSit_Dashboard!$F$16)^LR2)</f>
        <v>7233.8791919999994</v>
      </c>
      <c r="LS5" s="15">
        <f>INDEX([1]LOAD_FORECAST!$A$2:$R$386,MATCH(LS$4,[1]LOAD_FORECAST!$C$2:$C$386,0),MATCH($B$1,[1]LOAD_FORECAST!$A$2:$R$2,0))*((1+[5]SenSit_Dashboard!$F$16)^LS2)</f>
        <v>6090.9038300000002</v>
      </c>
      <c r="LT5" s="15">
        <f>INDEX([1]LOAD_FORECAST!$A$2:$R$386,MATCH(LT$4,[1]LOAD_FORECAST!$C$2:$C$386,0),MATCH($B$1,[1]LOAD_FORECAST!$A$2:$R$2,0))*((1+[5]SenSit_Dashboard!$F$16)^LT2)</f>
        <v>5495.4785110000003</v>
      </c>
      <c r="LU5" s="15">
        <f>INDEX([1]LOAD_FORECAST!$A$2:$R$386,MATCH(LU$4,[1]LOAD_FORECAST!$C$2:$C$386,0),MATCH($B$1,[1]LOAD_FORECAST!$A$2:$R$2,0))*((1+[5]SenSit_Dashboard!$F$16)^LU2)</f>
        <v>5370.0078290000001</v>
      </c>
      <c r="LV5" s="15">
        <f>INDEX([1]LOAD_FORECAST!$A$2:$R$386,MATCH(LV$4,[1]LOAD_FORECAST!$C$2:$C$386,0),MATCH($B$1,[1]LOAD_FORECAST!$A$2:$R$2,0))*((1+[5]SenSit_Dashboard!$F$16)^LV2)</f>
        <v>6241.7349400000003</v>
      </c>
      <c r="LW5" s="15">
        <f>INDEX([1]LOAD_FORECAST!$A$2:$R$386,MATCH(LW$4,[1]LOAD_FORECAST!$C$2:$C$386,0),MATCH($B$1,[1]LOAD_FORECAST!$A$2:$R$2,0))*((1+[5]SenSit_Dashboard!$F$16)^LW2)</f>
        <v>6790.4562350000006</v>
      </c>
      <c r="LX5" s="15">
        <f>INDEX([1]LOAD_FORECAST!$A$2:$R$386,MATCH(LX$4,[1]LOAD_FORECAST!$C$2:$C$386,0),MATCH($B$1,[1]LOAD_FORECAST!$A$2:$R$2,0))*((1+[5]SenSit_Dashboard!$F$16)^LX2)</f>
        <v>5683.2808509999995</v>
      </c>
      <c r="LY5" s="15">
        <f>INDEX([1]LOAD_FORECAST!$A$2:$R$386,MATCH(LY$4,[1]LOAD_FORECAST!$C$2:$C$386,0),MATCH($B$1,[1]LOAD_FORECAST!$A$2:$R$2,0))*((1+[5]SenSit_Dashboard!$F$16)^LY2)</f>
        <v>6252.3060700000005</v>
      </c>
      <c r="LZ5" s="15">
        <f>INDEX([1]LOAD_FORECAST!$A$2:$R$386,MATCH(LZ$4,[1]LOAD_FORECAST!$C$2:$C$386,0),MATCH($B$1,[1]LOAD_FORECAST!$A$2:$R$2,0))*((1+[5]SenSit_Dashboard!$F$16)^LZ2)</f>
        <v>6767.1902060000002</v>
      </c>
      <c r="MA5" s="15">
        <f>INDEX([1]LOAD_FORECAST!$A$2:$R$386,MATCH(MA$4,[1]LOAD_FORECAST!$C$2:$C$386,0),MATCH($B$1,[1]LOAD_FORECAST!$A$2:$R$2,0))*((1+[5]SenSit_Dashboard!$F$16)^MA2)</f>
        <v>7916.0798619999996</v>
      </c>
      <c r="MB5" s="15">
        <f>INDEX([1]LOAD_FORECAST!$A$2:$R$386,MATCH(MB$4,[1]LOAD_FORECAST!$C$2:$C$386,0),MATCH($B$1,[1]LOAD_FORECAST!$A$2:$R$2,0))*((1+[5]SenSit_Dashboard!$F$16)^MB2)</f>
        <v>8853.5109030000003</v>
      </c>
      <c r="MC5" s="15">
        <f>INDEX([1]LOAD_FORECAST!$A$2:$R$386,MATCH(MC$4,[1]LOAD_FORECAST!$C$2:$C$386,0),MATCH($B$1,[1]LOAD_FORECAST!$A$2:$R$2,0))*((1+[5]SenSit_Dashboard!$F$16)^MC2)</f>
        <v>7145.6262000000006</v>
      </c>
      <c r="MD5" s="15">
        <f>INDEX([1]LOAD_FORECAST!$A$2:$R$386,MATCH(MD$4,[1]LOAD_FORECAST!$C$2:$C$386,0),MATCH($B$1,[1]LOAD_FORECAST!$A$2:$R$2,0))*((1+[5]SenSit_Dashboard!$F$16)^MD2)</f>
        <v>7233.8791919999994</v>
      </c>
      <c r="ME5" s="15">
        <f>INDEX([1]LOAD_FORECAST!$A$2:$R$386,MATCH(ME$4,[1]LOAD_FORECAST!$C$2:$C$386,0),MATCH($B$1,[1]LOAD_FORECAST!$A$2:$R$2,0))*((1+[5]SenSit_Dashboard!$F$16)^ME2)</f>
        <v>6090.9038300000002</v>
      </c>
      <c r="MF5" s="15">
        <f>INDEX([1]LOAD_FORECAST!$A$2:$R$386,MATCH(MF$4,[1]LOAD_FORECAST!$C$2:$C$386,0),MATCH($B$1,[1]LOAD_FORECAST!$A$2:$R$2,0))*((1+[5]SenSit_Dashboard!$F$16)^MF2)</f>
        <v>5495.4785110000003</v>
      </c>
      <c r="MG5" s="15">
        <f>INDEX([1]LOAD_FORECAST!$A$2:$R$386,MATCH(MG$4,[1]LOAD_FORECAST!$C$2:$C$386,0),MATCH($B$1,[1]LOAD_FORECAST!$A$2:$R$2,0))*((1+[5]SenSit_Dashboard!$F$16)^MG2)</f>
        <v>5370.0078290000001</v>
      </c>
      <c r="MH5" s="15">
        <f>INDEX([1]LOAD_FORECAST!$A$2:$R$386,MATCH(MH$4,[1]LOAD_FORECAST!$C$2:$C$386,0),MATCH($B$1,[1]LOAD_FORECAST!$A$2:$R$2,0))*((1+[5]SenSit_Dashboard!$F$16)^MH2)</f>
        <v>6241.7349400000003</v>
      </c>
      <c r="MI5" s="15">
        <f>INDEX([1]LOAD_FORECAST!$A$2:$R$386,MATCH(MI$4,[1]LOAD_FORECAST!$C$2:$C$386,0),MATCH($B$1,[1]LOAD_FORECAST!$A$2:$R$2,0))*((1+[5]SenSit_Dashboard!$F$16)^MI2)</f>
        <v>6790.4562350000006</v>
      </c>
      <c r="MJ5" s="15">
        <f>INDEX([1]LOAD_FORECAST!$A$2:$R$386,MATCH(MJ$4,[1]LOAD_FORECAST!$C$2:$C$386,0),MATCH($B$1,[1]LOAD_FORECAST!$A$2:$R$2,0))*((1+[5]SenSit_Dashboard!$F$16)^MJ2)</f>
        <v>5683.2808509999995</v>
      </c>
      <c r="MK5" s="15">
        <f>INDEX([1]LOAD_FORECAST!$A$2:$R$386,MATCH(MK$4,[1]LOAD_FORECAST!$C$2:$C$386,0),MATCH($B$1,[1]LOAD_FORECAST!$A$2:$R$2,0))*((1+[5]SenSit_Dashboard!$F$16)^MK2)</f>
        <v>6252.3060700000005</v>
      </c>
      <c r="ML5" s="15">
        <f>INDEX([1]LOAD_FORECAST!$A$2:$R$386,MATCH(ML$4,[1]LOAD_FORECAST!$C$2:$C$386,0),MATCH($B$1,[1]LOAD_FORECAST!$A$2:$R$2,0))*((1+[5]SenSit_Dashboard!$F$16)^ML2)</f>
        <v>6767.1902060000002</v>
      </c>
      <c r="MM5" s="15">
        <f>INDEX([1]LOAD_FORECAST!$A$2:$R$386,MATCH(MM$4,[1]LOAD_FORECAST!$C$2:$C$386,0),MATCH($B$1,[1]LOAD_FORECAST!$A$2:$R$2,0))*((1+[5]SenSit_Dashboard!$F$16)^MM2)</f>
        <v>7916.0798619999996</v>
      </c>
      <c r="MO5" s="5" t="str">
        <f>+B5</f>
        <v>Total Load - Including Losses</v>
      </c>
      <c r="MP5" s="22">
        <f>SUMIF($D$3:$MM$3,MP$4,$D5:$MM5)</f>
        <v>77559.730462250009</v>
      </c>
      <c r="MQ5" s="22">
        <f t="shared" ref="MQ5:NR5" si="115">SUMIF($D$3:$MM$3,MQ$4,$D5:$MM5)</f>
        <v>79840.454629</v>
      </c>
      <c r="MR5" s="22">
        <f t="shared" si="115"/>
        <v>79840.454629</v>
      </c>
      <c r="MS5" s="22">
        <f t="shared" si="115"/>
        <v>79840.454629</v>
      </c>
      <c r="MT5" s="22">
        <f t="shared" si="115"/>
        <v>79840.454629</v>
      </c>
      <c r="MU5" s="22">
        <f t="shared" si="115"/>
        <v>79840.454629</v>
      </c>
      <c r="MV5" s="22">
        <f t="shared" si="115"/>
        <v>79840.454629</v>
      </c>
      <c r="MW5" s="22">
        <f t="shared" si="115"/>
        <v>79840.454629</v>
      </c>
      <c r="MX5" s="22">
        <f t="shared" si="115"/>
        <v>79840.454629</v>
      </c>
      <c r="MY5" s="22">
        <f t="shared" si="115"/>
        <v>79840.454629</v>
      </c>
      <c r="MZ5" s="22">
        <f t="shared" si="115"/>
        <v>79840.454629</v>
      </c>
      <c r="NA5" s="22">
        <f t="shared" si="115"/>
        <v>79840.454629</v>
      </c>
      <c r="NB5" s="22">
        <f t="shared" si="115"/>
        <v>79840.454629</v>
      </c>
      <c r="NC5" s="22">
        <f t="shared" si="115"/>
        <v>79840.454629</v>
      </c>
      <c r="ND5" s="22">
        <f t="shared" si="115"/>
        <v>79840.454629</v>
      </c>
      <c r="NE5" s="22">
        <f t="shared" si="115"/>
        <v>79840.454629</v>
      </c>
      <c r="NF5" s="22">
        <f t="shared" si="115"/>
        <v>79840.454629</v>
      </c>
      <c r="NG5" s="22">
        <f t="shared" si="115"/>
        <v>79840.454629</v>
      </c>
      <c r="NH5" s="22">
        <f t="shared" si="115"/>
        <v>79840.454629</v>
      </c>
      <c r="NI5" s="22">
        <f t="shared" si="115"/>
        <v>79840.454629</v>
      </c>
      <c r="NJ5" s="22">
        <f t="shared" si="115"/>
        <v>79840.454629</v>
      </c>
      <c r="NK5" s="22">
        <f t="shared" si="115"/>
        <v>79840.454629</v>
      </c>
      <c r="NL5" s="22">
        <f t="shared" si="115"/>
        <v>79840.454629</v>
      </c>
      <c r="NM5" s="22">
        <f t="shared" si="115"/>
        <v>79840.454629</v>
      </c>
      <c r="NN5" s="22">
        <f t="shared" si="115"/>
        <v>79840.454629</v>
      </c>
      <c r="NO5" s="22">
        <f t="shared" si="115"/>
        <v>79840.454629</v>
      </c>
      <c r="NP5" s="22">
        <f t="shared" si="115"/>
        <v>79840.454629</v>
      </c>
      <c r="NQ5" s="22">
        <f t="shared" si="115"/>
        <v>79840.454629</v>
      </c>
      <c r="NR5" s="22">
        <f t="shared" si="115"/>
        <v>79840.454629</v>
      </c>
    </row>
    <row r="6" spans="1:382" x14ac:dyDescent="0.25">
      <c r="B6" s="5" t="s">
        <v>157</v>
      </c>
      <c r="C6" s="19"/>
      <c r="D6" s="25" t="e">
        <f>INDEX(LOOKUPS!$B$2:$J$16,MATCH(RES_COST_FCST!$B$1,LOOKUPS!$B$2:$B$16,0),8)</f>
        <v>#N/A</v>
      </c>
      <c r="E6" s="25" t="e">
        <f>INDEX(LOOKUPS!$B$2:$J$16,MATCH(RES_COST_FCST!$B$1,LOOKUPS!$B$2:$B$16,0),8)</f>
        <v>#N/A</v>
      </c>
      <c r="F6" s="25" t="e">
        <f>INDEX(LOOKUPS!$B$2:$J$16,MATCH(RES_COST_FCST!$B$1,LOOKUPS!$B$2:$B$16,0),8)</f>
        <v>#N/A</v>
      </c>
      <c r="G6" s="25" t="e">
        <f>INDEX(LOOKUPS!$B$2:$J$16,MATCH(RES_COST_FCST!$B$1,LOOKUPS!$B$2:$B$16,0),8)</f>
        <v>#N/A</v>
      </c>
      <c r="H6" s="25" t="e">
        <f>INDEX(LOOKUPS!$B$2:$J$16,MATCH(RES_COST_FCST!$B$1,LOOKUPS!$B$2:$B$16,0),8)</f>
        <v>#N/A</v>
      </c>
      <c r="I6" s="25" t="e">
        <f>INDEX(LOOKUPS!$B$2:$J$16,MATCH(RES_COST_FCST!$B$1,LOOKUPS!$B$2:$B$16,0),8)</f>
        <v>#N/A</v>
      </c>
      <c r="J6" s="25" t="e">
        <f>INDEX(LOOKUPS!$B$2:$J$16,MATCH(RES_COST_FCST!$B$1,LOOKUPS!$B$2:$B$16,0),8)</f>
        <v>#N/A</v>
      </c>
      <c r="K6" s="25" t="e">
        <f>INDEX(LOOKUPS!$B$2:$J$16,MATCH(RES_COST_FCST!$B$1,LOOKUPS!$B$2:$B$16,0),8)</f>
        <v>#N/A</v>
      </c>
      <c r="L6" s="25" t="e">
        <f>INDEX(LOOKUPS!$B$2:$J$16,MATCH(RES_COST_FCST!$B$1,LOOKUPS!$B$2:$B$16,0),8)</f>
        <v>#N/A</v>
      </c>
      <c r="M6" s="25" t="e">
        <f>INDEX(LOOKUPS!$B$2:$J$16,MATCH(RES_COST_FCST!$B$1,LOOKUPS!$B$2:$B$16,0),8)</f>
        <v>#N/A</v>
      </c>
      <c r="N6" s="25" t="e">
        <f>INDEX(LOOKUPS!$B$2:$J$16,MATCH(RES_COST_FCST!$B$1,LOOKUPS!$B$2:$B$16,0),8)</f>
        <v>#N/A</v>
      </c>
      <c r="O6" s="25" t="e">
        <f>INDEX(LOOKUPS!$B$2:$J$16,MATCH(RES_COST_FCST!$B$1,LOOKUPS!$B$2:$B$16,0),8)</f>
        <v>#N/A</v>
      </c>
      <c r="P6" s="25" t="e">
        <f>INDEX(LOOKUPS!$B$2:$J$16,MATCH(RES_COST_FCST!$B$1,LOOKUPS!$B$2:$B$16,0),8)</f>
        <v>#N/A</v>
      </c>
      <c r="Q6" s="25" t="e">
        <f>INDEX(LOOKUPS!$B$2:$J$16,MATCH(RES_COST_FCST!$B$1,LOOKUPS!$B$2:$B$16,0),8)</f>
        <v>#N/A</v>
      </c>
      <c r="R6" s="25" t="e">
        <f>INDEX(LOOKUPS!$B$2:$J$16,MATCH(RES_COST_FCST!$B$1,LOOKUPS!$B$2:$B$16,0),8)</f>
        <v>#N/A</v>
      </c>
      <c r="S6" s="25" t="e">
        <f>INDEX(LOOKUPS!$B$2:$J$16,MATCH(RES_COST_FCST!$B$1,LOOKUPS!$B$2:$B$16,0),8)</f>
        <v>#N/A</v>
      </c>
      <c r="T6" s="25" t="e">
        <f>INDEX(LOOKUPS!$B$2:$J$16,MATCH(RES_COST_FCST!$B$1,LOOKUPS!$B$2:$B$16,0),8)</f>
        <v>#N/A</v>
      </c>
      <c r="U6" s="25" t="e">
        <f>INDEX(LOOKUPS!$B$2:$J$16,MATCH(RES_COST_FCST!$B$1,LOOKUPS!$B$2:$B$16,0),8)</f>
        <v>#N/A</v>
      </c>
      <c r="V6" s="25" t="e">
        <f>INDEX(LOOKUPS!$B$2:$J$16,MATCH(RES_COST_FCST!$B$1,LOOKUPS!$B$2:$B$16,0),8)</f>
        <v>#N/A</v>
      </c>
      <c r="W6" s="25" t="e">
        <f>INDEX(LOOKUPS!$B$2:$J$16,MATCH(RES_COST_FCST!$B$1,LOOKUPS!$B$2:$B$16,0),8)</f>
        <v>#N/A</v>
      </c>
      <c r="X6" s="25" t="e">
        <f>INDEX(LOOKUPS!$B$2:$J$16,MATCH(RES_COST_FCST!$B$1,LOOKUPS!$B$2:$B$16,0),8)</f>
        <v>#N/A</v>
      </c>
      <c r="Y6" s="25" t="e">
        <f>INDEX(LOOKUPS!$B$2:$J$16,MATCH(RES_COST_FCST!$B$1,LOOKUPS!$B$2:$B$16,0),8)</f>
        <v>#N/A</v>
      </c>
      <c r="Z6" s="25" t="e">
        <f>INDEX(LOOKUPS!$B$2:$J$16,MATCH(RES_COST_FCST!$B$1,LOOKUPS!$B$2:$B$16,0),8)</f>
        <v>#N/A</v>
      </c>
      <c r="AA6" s="25" t="e">
        <f>INDEX(LOOKUPS!$B$2:$J$16,MATCH(RES_COST_FCST!$B$1,LOOKUPS!$B$2:$B$16,0),8)</f>
        <v>#N/A</v>
      </c>
      <c r="AB6" s="25" t="e">
        <f>INDEX(LOOKUPS!$B$2:$J$16,MATCH(RES_COST_FCST!$B$1,LOOKUPS!$B$2:$B$16,0),8)</f>
        <v>#N/A</v>
      </c>
      <c r="AC6" s="25" t="e">
        <f>INDEX(LOOKUPS!$B$2:$J$16,MATCH(RES_COST_FCST!$B$1,LOOKUPS!$B$2:$B$16,0),8)</f>
        <v>#N/A</v>
      </c>
      <c r="AD6" s="25" t="e">
        <f>INDEX(LOOKUPS!$B$2:$J$16,MATCH(RES_COST_FCST!$B$1,LOOKUPS!$B$2:$B$16,0),8)</f>
        <v>#N/A</v>
      </c>
      <c r="AE6" s="25" t="e">
        <f>INDEX(LOOKUPS!$B$2:$J$16,MATCH(RES_COST_FCST!$B$1,LOOKUPS!$B$2:$B$16,0),8)</f>
        <v>#N/A</v>
      </c>
      <c r="AF6" s="25" t="e">
        <f>INDEX(LOOKUPS!$B$2:$J$16,MATCH(RES_COST_FCST!$B$1,LOOKUPS!$B$2:$B$16,0),8)</f>
        <v>#N/A</v>
      </c>
      <c r="AG6" s="25" t="e">
        <f>INDEX(LOOKUPS!$B$2:$J$16,MATCH(RES_COST_FCST!$B$1,LOOKUPS!$B$2:$B$16,0),8)</f>
        <v>#N/A</v>
      </c>
      <c r="AH6" s="25" t="e">
        <f>INDEX(LOOKUPS!$B$2:$J$16,MATCH(RES_COST_FCST!$B$1,LOOKUPS!$B$2:$B$16,0),8)</f>
        <v>#N/A</v>
      </c>
      <c r="AI6" s="25" t="e">
        <f>INDEX(LOOKUPS!$B$2:$J$16,MATCH(RES_COST_FCST!$B$1,LOOKUPS!$B$2:$B$16,0),8)</f>
        <v>#N/A</v>
      </c>
      <c r="AJ6" s="25" t="e">
        <f>INDEX(LOOKUPS!$B$2:$J$16,MATCH(RES_COST_FCST!$B$1,LOOKUPS!$B$2:$B$16,0),8)</f>
        <v>#N/A</v>
      </c>
      <c r="AK6" s="25" t="e">
        <f>INDEX(LOOKUPS!$B$2:$J$16,MATCH(RES_COST_FCST!$B$1,LOOKUPS!$B$2:$B$16,0),8)</f>
        <v>#N/A</v>
      </c>
      <c r="AL6" s="25" t="e">
        <f>INDEX(LOOKUPS!$B$2:$J$16,MATCH(RES_COST_FCST!$B$1,LOOKUPS!$B$2:$B$16,0),8)</f>
        <v>#N/A</v>
      </c>
      <c r="AM6" s="25" t="e">
        <f>INDEX(LOOKUPS!$B$2:$J$16,MATCH(RES_COST_FCST!$B$1,LOOKUPS!$B$2:$B$16,0),8)</f>
        <v>#N/A</v>
      </c>
      <c r="AN6" s="25" t="e">
        <f>INDEX(LOOKUPS!$B$2:$J$16,MATCH(RES_COST_FCST!$B$1,LOOKUPS!$B$2:$B$16,0),8)</f>
        <v>#N/A</v>
      </c>
      <c r="AO6" s="25" t="e">
        <f>INDEX(LOOKUPS!$B$2:$J$16,MATCH(RES_COST_FCST!$B$1,LOOKUPS!$B$2:$B$16,0),8)</f>
        <v>#N/A</v>
      </c>
      <c r="AP6" s="25" t="e">
        <f>INDEX(LOOKUPS!$B$2:$J$16,MATCH(RES_COST_FCST!$B$1,LOOKUPS!$B$2:$B$16,0),8)</f>
        <v>#N/A</v>
      </c>
      <c r="AQ6" s="25" t="e">
        <f>INDEX(LOOKUPS!$B$2:$J$16,MATCH(RES_COST_FCST!$B$1,LOOKUPS!$B$2:$B$16,0),8)</f>
        <v>#N/A</v>
      </c>
      <c r="AR6" s="25" t="e">
        <f>INDEX(LOOKUPS!$B$2:$J$16,MATCH(RES_COST_FCST!$B$1,LOOKUPS!$B$2:$B$16,0),8)</f>
        <v>#N/A</v>
      </c>
      <c r="AS6" s="25" t="e">
        <f>INDEX(LOOKUPS!$B$2:$J$16,MATCH(RES_COST_FCST!$B$1,LOOKUPS!$B$2:$B$16,0),8)</f>
        <v>#N/A</v>
      </c>
      <c r="AT6" s="25" t="e">
        <f>INDEX(LOOKUPS!$B$2:$J$16,MATCH(RES_COST_FCST!$B$1,LOOKUPS!$B$2:$B$16,0),8)</f>
        <v>#N/A</v>
      </c>
      <c r="AU6" s="25" t="e">
        <f>INDEX(LOOKUPS!$B$2:$J$16,MATCH(RES_COST_FCST!$B$1,LOOKUPS!$B$2:$B$16,0),8)</f>
        <v>#N/A</v>
      </c>
      <c r="AV6" s="25" t="e">
        <f>INDEX(LOOKUPS!$B$2:$J$16,MATCH(RES_COST_FCST!$B$1,LOOKUPS!$B$2:$B$16,0),8)</f>
        <v>#N/A</v>
      </c>
      <c r="AW6" s="25" t="e">
        <f>INDEX(LOOKUPS!$B$2:$J$16,MATCH(RES_COST_FCST!$B$1,LOOKUPS!$B$2:$B$16,0),8)</f>
        <v>#N/A</v>
      </c>
      <c r="AX6" s="25" t="e">
        <f>INDEX(LOOKUPS!$B$2:$J$16,MATCH(RES_COST_FCST!$B$1,LOOKUPS!$B$2:$B$16,0),8)</f>
        <v>#N/A</v>
      </c>
      <c r="AY6" s="25" t="e">
        <f>INDEX(LOOKUPS!$B$2:$J$16,MATCH(RES_COST_FCST!$B$1,LOOKUPS!$B$2:$B$16,0),8)</f>
        <v>#N/A</v>
      </c>
      <c r="AZ6" s="25" t="e">
        <f>INDEX(LOOKUPS!$B$2:$J$16,MATCH(RES_COST_FCST!$B$1,LOOKUPS!$B$2:$B$16,0),8)</f>
        <v>#N/A</v>
      </c>
      <c r="BA6" s="25" t="e">
        <f>INDEX(LOOKUPS!$B$2:$J$16,MATCH(RES_COST_FCST!$B$1,LOOKUPS!$B$2:$B$16,0),8)</f>
        <v>#N/A</v>
      </c>
      <c r="BB6" s="25" t="e">
        <f>INDEX(LOOKUPS!$B$2:$J$16,MATCH(RES_COST_FCST!$B$1,LOOKUPS!$B$2:$B$16,0),8)</f>
        <v>#N/A</v>
      </c>
      <c r="BC6" s="25" t="e">
        <f>INDEX(LOOKUPS!$B$2:$J$16,MATCH(RES_COST_FCST!$B$1,LOOKUPS!$B$2:$B$16,0),8)</f>
        <v>#N/A</v>
      </c>
      <c r="BD6" s="25" t="e">
        <f>INDEX(LOOKUPS!$B$2:$J$16,MATCH(RES_COST_FCST!$B$1,LOOKUPS!$B$2:$B$16,0),8)</f>
        <v>#N/A</v>
      </c>
      <c r="BE6" s="25" t="e">
        <f>INDEX(LOOKUPS!$B$2:$J$16,MATCH(RES_COST_FCST!$B$1,LOOKUPS!$B$2:$B$16,0),8)</f>
        <v>#N/A</v>
      </c>
      <c r="BF6" s="25" t="e">
        <f>INDEX(LOOKUPS!$B$2:$J$16,MATCH(RES_COST_FCST!$B$1,LOOKUPS!$B$2:$B$16,0),8)</f>
        <v>#N/A</v>
      </c>
      <c r="BG6" s="25" t="e">
        <f>INDEX(LOOKUPS!$B$2:$J$16,MATCH(RES_COST_FCST!$B$1,LOOKUPS!$B$2:$B$16,0),8)</f>
        <v>#N/A</v>
      </c>
      <c r="BH6" s="25" t="e">
        <f>INDEX(LOOKUPS!$B$2:$J$16,MATCH(RES_COST_FCST!$B$1,LOOKUPS!$B$2:$B$16,0),8)</f>
        <v>#N/A</v>
      </c>
      <c r="BI6" s="25" t="e">
        <f>INDEX(LOOKUPS!$B$2:$J$16,MATCH(RES_COST_FCST!$B$1,LOOKUPS!$B$2:$B$16,0),8)</f>
        <v>#N/A</v>
      </c>
      <c r="BJ6" s="25" t="e">
        <f>INDEX(LOOKUPS!$B$2:$J$16,MATCH(RES_COST_FCST!$B$1,LOOKUPS!$B$2:$B$16,0),8)</f>
        <v>#N/A</v>
      </c>
      <c r="BK6" s="25" t="e">
        <f>INDEX(LOOKUPS!$B$2:$J$16,MATCH(RES_COST_FCST!$B$1,LOOKUPS!$B$2:$B$16,0),8)</f>
        <v>#N/A</v>
      </c>
      <c r="BL6" s="25" t="e">
        <f>INDEX(LOOKUPS!$B$2:$J$16,MATCH(RES_COST_FCST!$B$1,LOOKUPS!$B$2:$B$16,0),8)</f>
        <v>#N/A</v>
      </c>
      <c r="BM6" s="25" t="e">
        <f>INDEX(LOOKUPS!$B$2:$J$16,MATCH(RES_COST_FCST!$B$1,LOOKUPS!$B$2:$B$16,0),8)</f>
        <v>#N/A</v>
      </c>
      <c r="BN6" s="25" t="e">
        <f>INDEX(LOOKUPS!$B$2:$J$16,MATCH(RES_COST_FCST!$B$1,LOOKUPS!$B$2:$B$16,0),8)</f>
        <v>#N/A</v>
      </c>
      <c r="BO6" s="25" t="e">
        <f>INDEX(LOOKUPS!$B$2:$J$16,MATCH(RES_COST_FCST!$B$1,LOOKUPS!$B$2:$B$16,0),8)</f>
        <v>#N/A</v>
      </c>
      <c r="BP6" s="25" t="e">
        <f>INDEX(LOOKUPS!$B$2:$J$16,MATCH(RES_COST_FCST!$B$1,LOOKUPS!$B$2:$B$16,0),8)</f>
        <v>#N/A</v>
      </c>
      <c r="BQ6" s="25" t="e">
        <f>INDEX(LOOKUPS!$B$2:$J$16,MATCH(RES_COST_FCST!$B$1,LOOKUPS!$B$2:$B$16,0),8)</f>
        <v>#N/A</v>
      </c>
      <c r="BR6" s="25" t="e">
        <f>INDEX(LOOKUPS!$B$2:$J$16,MATCH(RES_COST_FCST!$B$1,LOOKUPS!$B$2:$B$16,0),8)</f>
        <v>#N/A</v>
      </c>
      <c r="BS6" s="25" t="e">
        <f>INDEX(LOOKUPS!$B$2:$J$16,MATCH(RES_COST_FCST!$B$1,LOOKUPS!$B$2:$B$16,0),8)</f>
        <v>#N/A</v>
      </c>
      <c r="BT6" s="25" t="e">
        <f>INDEX(LOOKUPS!$B$2:$J$16,MATCH(RES_COST_FCST!$B$1,LOOKUPS!$B$2:$B$16,0),8)</f>
        <v>#N/A</v>
      </c>
      <c r="BU6" s="25" t="e">
        <f>INDEX(LOOKUPS!$B$2:$J$16,MATCH(RES_COST_FCST!$B$1,LOOKUPS!$B$2:$B$16,0),8)</f>
        <v>#N/A</v>
      </c>
      <c r="BV6" s="25" t="e">
        <f>INDEX(LOOKUPS!$B$2:$J$16,MATCH(RES_COST_FCST!$B$1,LOOKUPS!$B$2:$B$16,0),8)</f>
        <v>#N/A</v>
      </c>
      <c r="BW6" s="25" t="e">
        <f>INDEX(LOOKUPS!$B$2:$J$16,MATCH(RES_COST_FCST!$B$1,LOOKUPS!$B$2:$B$16,0),8)</f>
        <v>#N/A</v>
      </c>
      <c r="BX6" s="25" t="e">
        <f>INDEX(LOOKUPS!$B$2:$J$16,MATCH(RES_COST_FCST!$B$1,LOOKUPS!$B$2:$B$16,0),8)</f>
        <v>#N/A</v>
      </c>
      <c r="BY6" s="25" t="e">
        <f>INDEX(LOOKUPS!$B$2:$J$16,MATCH(RES_COST_FCST!$B$1,LOOKUPS!$B$2:$B$16,0),8)</f>
        <v>#N/A</v>
      </c>
      <c r="BZ6" s="25" t="e">
        <f>INDEX(LOOKUPS!$B$2:$J$16,MATCH(RES_COST_FCST!$B$1,LOOKUPS!$B$2:$B$16,0),8)</f>
        <v>#N/A</v>
      </c>
      <c r="CA6" s="25" t="e">
        <f>INDEX(LOOKUPS!$B$2:$J$16,MATCH(RES_COST_FCST!$B$1,LOOKUPS!$B$2:$B$16,0),8)</f>
        <v>#N/A</v>
      </c>
      <c r="CB6" s="25" t="e">
        <f>INDEX(LOOKUPS!$B$2:$J$16,MATCH(RES_COST_FCST!$B$1,LOOKUPS!$B$2:$B$16,0),8)</f>
        <v>#N/A</v>
      </c>
      <c r="CC6" s="25" t="e">
        <f>INDEX(LOOKUPS!$B$2:$J$16,MATCH(RES_COST_FCST!$B$1,LOOKUPS!$B$2:$B$16,0),8)</f>
        <v>#N/A</v>
      </c>
      <c r="CD6" s="25" t="e">
        <f>INDEX(LOOKUPS!$B$2:$J$16,MATCH(RES_COST_FCST!$B$1,LOOKUPS!$B$2:$B$16,0),8)</f>
        <v>#N/A</v>
      </c>
      <c r="CE6" s="25" t="e">
        <f>INDEX(LOOKUPS!$B$2:$J$16,MATCH(RES_COST_FCST!$B$1,LOOKUPS!$B$2:$B$16,0),8)</f>
        <v>#N/A</v>
      </c>
      <c r="CF6" s="25" t="e">
        <f>INDEX(LOOKUPS!$B$2:$J$16,MATCH(RES_COST_FCST!$B$1,LOOKUPS!$B$2:$B$16,0),8)</f>
        <v>#N/A</v>
      </c>
      <c r="CG6" s="25" t="e">
        <f>INDEX(LOOKUPS!$B$2:$J$16,MATCH(RES_COST_FCST!$B$1,LOOKUPS!$B$2:$B$16,0),8)</f>
        <v>#N/A</v>
      </c>
      <c r="CH6" s="25" t="e">
        <f>INDEX(LOOKUPS!$B$2:$J$16,MATCH(RES_COST_FCST!$B$1,LOOKUPS!$B$2:$B$16,0),8)</f>
        <v>#N/A</v>
      </c>
      <c r="CI6" s="25" t="e">
        <f>INDEX(LOOKUPS!$B$2:$J$16,MATCH(RES_COST_FCST!$B$1,LOOKUPS!$B$2:$B$16,0),8)</f>
        <v>#N/A</v>
      </c>
      <c r="CJ6" s="25" t="e">
        <f>INDEX(LOOKUPS!$B$2:$J$16,MATCH(RES_COST_FCST!$B$1,LOOKUPS!$B$2:$B$16,0),8)</f>
        <v>#N/A</v>
      </c>
      <c r="CK6" s="25" t="e">
        <f>INDEX(LOOKUPS!$B$2:$J$16,MATCH(RES_COST_FCST!$B$1,LOOKUPS!$B$2:$B$16,0),8)</f>
        <v>#N/A</v>
      </c>
      <c r="CL6" s="25" t="e">
        <f>INDEX(LOOKUPS!$B$2:$J$16,MATCH(RES_COST_FCST!$B$1,LOOKUPS!$B$2:$B$16,0),8)</f>
        <v>#N/A</v>
      </c>
      <c r="CM6" s="25" t="e">
        <f>INDEX(LOOKUPS!$B$2:$J$16,MATCH(RES_COST_FCST!$B$1,LOOKUPS!$B$2:$B$16,0),8)</f>
        <v>#N/A</v>
      </c>
      <c r="CN6" s="25" t="e">
        <f>INDEX(LOOKUPS!$B$2:$J$16,MATCH(RES_COST_FCST!$B$1,LOOKUPS!$B$2:$B$16,0),8)</f>
        <v>#N/A</v>
      </c>
      <c r="CO6" s="25" t="e">
        <f>INDEX(LOOKUPS!$B$2:$J$16,MATCH(RES_COST_FCST!$B$1,LOOKUPS!$B$2:$B$16,0),8)</f>
        <v>#N/A</v>
      </c>
      <c r="CP6" s="25" t="e">
        <f>INDEX(LOOKUPS!$B$2:$J$16,MATCH(RES_COST_FCST!$B$1,LOOKUPS!$B$2:$B$16,0),8)</f>
        <v>#N/A</v>
      </c>
      <c r="CQ6" s="25" t="e">
        <f>INDEX(LOOKUPS!$B$2:$J$16,MATCH(RES_COST_FCST!$B$1,LOOKUPS!$B$2:$B$16,0),8)</f>
        <v>#N/A</v>
      </c>
      <c r="CR6" s="25" t="e">
        <f>INDEX(LOOKUPS!$B$2:$J$16,MATCH(RES_COST_FCST!$B$1,LOOKUPS!$B$2:$B$16,0),8)</f>
        <v>#N/A</v>
      </c>
      <c r="CS6" s="25" t="e">
        <f>INDEX(LOOKUPS!$B$2:$J$16,MATCH(RES_COST_FCST!$B$1,LOOKUPS!$B$2:$B$16,0),8)</f>
        <v>#N/A</v>
      </c>
      <c r="CT6" s="25" t="e">
        <f>INDEX(LOOKUPS!$B$2:$J$16,MATCH(RES_COST_FCST!$B$1,LOOKUPS!$B$2:$B$16,0),8)</f>
        <v>#N/A</v>
      </c>
      <c r="CU6" s="25" t="e">
        <f>INDEX(LOOKUPS!$B$2:$J$16,MATCH(RES_COST_FCST!$B$1,LOOKUPS!$B$2:$B$16,0),8)</f>
        <v>#N/A</v>
      </c>
      <c r="CV6" s="25" t="e">
        <f>INDEX(LOOKUPS!$B$2:$J$16,MATCH(RES_COST_FCST!$B$1,LOOKUPS!$B$2:$B$16,0),8)</f>
        <v>#N/A</v>
      </c>
      <c r="CW6" s="25" t="e">
        <f>INDEX(LOOKUPS!$B$2:$J$16,MATCH(RES_COST_FCST!$B$1,LOOKUPS!$B$2:$B$16,0),8)</f>
        <v>#N/A</v>
      </c>
      <c r="CX6" s="25" t="e">
        <f>INDEX(LOOKUPS!$B$2:$J$16,MATCH(RES_COST_FCST!$B$1,LOOKUPS!$B$2:$B$16,0),8)</f>
        <v>#N/A</v>
      </c>
      <c r="CY6" s="25" t="e">
        <f>INDEX(LOOKUPS!$B$2:$J$16,MATCH(RES_COST_FCST!$B$1,LOOKUPS!$B$2:$B$16,0),8)</f>
        <v>#N/A</v>
      </c>
      <c r="CZ6" s="25" t="e">
        <f>INDEX(LOOKUPS!$B$2:$J$16,MATCH(RES_COST_FCST!$B$1,LOOKUPS!$B$2:$B$16,0),8)</f>
        <v>#N/A</v>
      </c>
      <c r="DA6" s="25" t="e">
        <f>INDEX(LOOKUPS!$B$2:$J$16,MATCH(RES_COST_FCST!$B$1,LOOKUPS!$B$2:$B$16,0),8)</f>
        <v>#N/A</v>
      </c>
      <c r="DB6" s="25" t="e">
        <f>INDEX(LOOKUPS!$B$2:$J$16,MATCH(RES_COST_FCST!$B$1,LOOKUPS!$B$2:$B$16,0),8)</f>
        <v>#N/A</v>
      </c>
      <c r="DC6" s="25" t="e">
        <f>INDEX(LOOKUPS!$B$2:$J$16,MATCH(RES_COST_FCST!$B$1,LOOKUPS!$B$2:$B$16,0),8)</f>
        <v>#N/A</v>
      </c>
      <c r="DD6" s="25" t="e">
        <f>INDEX(LOOKUPS!$B$2:$J$16,MATCH(RES_COST_FCST!$B$1,LOOKUPS!$B$2:$B$16,0),8)</f>
        <v>#N/A</v>
      </c>
      <c r="DE6" s="25" t="e">
        <f>INDEX(LOOKUPS!$B$2:$J$16,MATCH(RES_COST_FCST!$B$1,LOOKUPS!$B$2:$B$16,0),8)</f>
        <v>#N/A</v>
      </c>
      <c r="DF6" s="25" t="e">
        <f>INDEX(LOOKUPS!$B$2:$J$16,MATCH(RES_COST_FCST!$B$1,LOOKUPS!$B$2:$B$16,0),8)</f>
        <v>#N/A</v>
      </c>
      <c r="DG6" s="25" t="e">
        <f>INDEX(LOOKUPS!$B$2:$J$16,MATCH(RES_COST_FCST!$B$1,LOOKUPS!$B$2:$B$16,0),8)</f>
        <v>#N/A</v>
      </c>
      <c r="DH6" s="25" t="e">
        <f>INDEX(LOOKUPS!$B$2:$J$16,MATCH(RES_COST_FCST!$B$1,LOOKUPS!$B$2:$B$16,0),8)</f>
        <v>#N/A</v>
      </c>
      <c r="DI6" s="25" t="e">
        <f>INDEX(LOOKUPS!$B$2:$J$16,MATCH(RES_COST_FCST!$B$1,LOOKUPS!$B$2:$B$16,0),8)</f>
        <v>#N/A</v>
      </c>
      <c r="DJ6" s="25" t="e">
        <f>INDEX(LOOKUPS!$B$2:$J$16,MATCH(RES_COST_FCST!$B$1,LOOKUPS!$B$2:$B$16,0),8)</f>
        <v>#N/A</v>
      </c>
      <c r="DK6" s="25" t="e">
        <f>INDEX(LOOKUPS!$B$2:$J$16,MATCH(RES_COST_FCST!$B$1,LOOKUPS!$B$2:$B$16,0),8)</f>
        <v>#N/A</v>
      </c>
      <c r="DL6" s="25" t="e">
        <f>INDEX(LOOKUPS!$B$2:$J$16,MATCH(RES_COST_FCST!$B$1,LOOKUPS!$B$2:$B$16,0),8)</f>
        <v>#N/A</v>
      </c>
      <c r="DM6" s="25" t="e">
        <f>INDEX(LOOKUPS!$B$2:$J$16,MATCH(RES_COST_FCST!$B$1,LOOKUPS!$B$2:$B$16,0),8)</f>
        <v>#N/A</v>
      </c>
      <c r="DN6" s="25" t="e">
        <f>INDEX(LOOKUPS!$B$2:$J$16,MATCH(RES_COST_FCST!$B$1,LOOKUPS!$B$2:$B$16,0),8)</f>
        <v>#N/A</v>
      </c>
      <c r="DO6" s="25" t="e">
        <f>INDEX(LOOKUPS!$B$2:$J$16,MATCH(RES_COST_FCST!$B$1,LOOKUPS!$B$2:$B$16,0),8)</f>
        <v>#N/A</v>
      </c>
      <c r="DP6" s="25" t="e">
        <f>INDEX(LOOKUPS!$B$2:$J$16,MATCH(RES_COST_FCST!$B$1,LOOKUPS!$B$2:$B$16,0),8)</f>
        <v>#N/A</v>
      </c>
      <c r="DQ6" s="25" t="e">
        <f>INDEX(LOOKUPS!$B$2:$J$16,MATCH(RES_COST_FCST!$B$1,LOOKUPS!$B$2:$B$16,0),8)</f>
        <v>#N/A</v>
      </c>
      <c r="DR6" s="25" t="e">
        <f>INDEX(LOOKUPS!$B$2:$J$16,MATCH(RES_COST_FCST!$B$1,LOOKUPS!$B$2:$B$16,0),8)</f>
        <v>#N/A</v>
      </c>
      <c r="DS6" s="25" t="e">
        <f>INDEX(LOOKUPS!$B$2:$J$16,MATCH(RES_COST_FCST!$B$1,LOOKUPS!$B$2:$B$16,0),8)</f>
        <v>#N/A</v>
      </c>
      <c r="DT6" s="25" t="e">
        <f>INDEX(LOOKUPS!$B$2:$J$16,MATCH(RES_COST_FCST!$B$1,LOOKUPS!$B$2:$B$16,0),8)</f>
        <v>#N/A</v>
      </c>
      <c r="DU6" s="25" t="e">
        <f>INDEX(LOOKUPS!$B$2:$J$16,MATCH(RES_COST_FCST!$B$1,LOOKUPS!$B$2:$B$16,0),8)</f>
        <v>#N/A</v>
      </c>
      <c r="DV6" s="25" t="e">
        <f>INDEX(LOOKUPS!$B$2:$J$16,MATCH(RES_COST_FCST!$B$1,LOOKUPS!$B$2:$B$16,0),8)</f>
        <v>#N/A</v>
      </c>
      <c r="DW6" s="25" t="e">
        <f>INDEX(LOOKUPS!$B$2:$J$16,MATCH(RES_COST_FCST!$B$1,LOOKUPS!$B$2:$B$16,0),8)</f>
        <v>#N/A</v>
      </c>
      <c r="DX6" s="25" t="e">
        <f>INDEX(LOOKUPS!$B$2:$J$16,MATCH(RES_COST_FCST!$B$1,LOOKUPS!$B$2:$B$16,0),8)</f>
        <v>#N/A</v>
      </c>
      <c r="DY6" s="25" t="e">
        <f>INDEX(LOOKUPS!$B$2:$J$16,MATCH(RES_COST_FCST!$B$1,LOOKUPS!$B$2:$B$16,0),8)</f>
        <v>#N/A</v>
      </c>
      <c r="DZ6" s="25" t="e">
        <f>INDEX(LOOKUPS!$B$2:$J$16,MATCH(RES_COST_FCST!$B$1,LOOKUPS!$B$2:$B$16,0),8)</f>
        <v>#N/A</v>
      </c>
      <c r="EA6" s="25" t="e">
        <f>INDEX(LOOKUPS!$B$2:$J$16,MATCH(RES_COST_FCST!$B$1,LOOKUPS!$B$2:$B$16,0),8)</f>
        <v>#N/A</v>
      </c>
      <c r="EB6" s="25" t="e">
        <f>INDEX(LOOKUPS!$B$2:$J$16,MATCH(RES_COST_FCST!$B$1,LOOKUPS!$B$2:$B$16,0),8)</f>
        <v>#N/A</v>
      </c>
      <c r="EC6" s="25" t="e">
        <f>INDEX(LOOKUPS!$B$2:$J$16,MATCH(RES_COST_FCST!$B$1,LOOKUPS!$B$2:$B$16,0),8)</f>
        <v>#N/A</v>
      </c>
      <c r="ED6" s="25" t="e">
        <f>INDEX(LOOKUPS!$B$2:$J$16,MATCH(RES_COST_FCST!$B$1,LOOKUPS!$B$2:$B$16,0),8)</f>
        <v>#N/A</v>
      </c>
      <c r="EE6" s="25" t="e">
        <f>INDEX(LOOKUPS!$B$2:$J$16,MATCH(RES_COST_FCST!$B$1,LOOKUPS!$B$2:$B$16,0),8)</f>
        <v>#N/A</v>
      </c>
      <c r="EF6" s="25" t="e">
        <f>INDEX(LOOKUPS!$B$2:$J$16,MATCH(RES_COST_FCST!$B$1,LOOKUPS!$B$2:$B$16,0),8)</f>
        <v>#N/A</v>
      </c>
      <c r="EG6" s="25" t="e">
        <f>INDEX(LOOKUPS!$B$2:$J$16,MATCH(RES_COST_FCST!$B$1,LOOKUPS!$B$2:$B$16,0),8)</f>
        <v>#N/A</v>
      </c>
      <c r="EH6" s="25" t="e">
        <f>INDEX(LOOKUPS!$B$2:$J$16,MATCH(RES_COST_FCST!$B$1,LOOKUPS!$B$2:$B$16,0),8)</f>
        <v>#N/A</v>
      </c>
      <c r="EI6" s="25" t="e">
        <f>INDEX(LOOKUPS!$B$2:$J$16,MATCH(RES_COST_FCST!$B$1,LOOKUPS!$B$2:$B$16,0),8)</f>
        <v>#N/A</v>
      </c>
      <c r="EJ6" s="25" t="e">
        <f>INDEX(LOOKUPS!$B$2:$J$16,MATCH(RES_COST_FCST!$B$1,LOOKUPS!$B$2:$B$16,0),8)</f>
        <v>#N/A</v>
      </c>
      <c r="EK6" s="25" t="e">
        <f>INDEX(LOOKUPS!$B$2:$J$16,MATCH(RES_COST_FCST!$B$1,LOOKUPS!$B$2:$B$16,0),8)</f>
        <v>#N/A</v>
      </c>
      <c r="EL6" s="25" t="e">
        <f>INDEX(LOOKUPS!$B$2:$J$16,MATCH(RES_COST_FCST!$B$1,LOOKUPS!$B$2:$B$16,0),8)</f>
        <v>#N/A</v>
      </c>
      <c r="EM6" s="25" t="e">
        <f>INDEX(LOOKUPS!$B$2:$J$16,MATCH(RES_COST_FCST!$B$1,LOOKUPS!$B$2:$B$16,0),8)</f>
        <v>#N/A</v>
      </c>
      <c r="EN6" s="25" t="e">
        <f>INDEX(LOOKUPS!$B$2:$J$16,MATCH(RES_COST_FCST!$B$1,LOOKUPS!$B$2:$B$16,0),8)</f>
        <v>#N/A</v>
      </c>
      <c r="EO6" s="25" t="e">
        <f>INDEX(LOOKUPS!$B$2:$J$16,MATCH(RES_COST_FCST!$B$1,LOOKUPS!$B$2:$B$16,0),8)</f>
        <v>#N/A</v>
      </c>
      <c r="EP6" s="25" t="e">
        <f>INDEX(LOOKUPS!$B$2:$J$16,MATCH(RES_COST_FCST!$B$1,LOOKUPS!$B$2:$B$16,0),8)</f>
        <v>#N/A</v>
      </c>
      <c r="EQ6" s="25" t="e">
        <f>INDEX(LOOKUPS!$B$2:$J$16,MATCH(RES_COST_FCST!$B$1,LOOKUPS!$B$2:$B$16,0),8)</f>
        <v>#N/A</v>
      </c>
      <c r="ER6" s="25" t="e">
        <f>INDEX(LOOKUPS!$B$2:$J$16,MATCH(RES_COST_FCST!$B$1,LOOKUPS!$B$2:$B$16,0),8)</f>
        <v>#N/A</v>
      </c>
      <c r="ES6" s="25" t="e">
        <f>INDEX(LOOKUPS!$B$2:$J$16,MATCH(RES_COST_FCST!$B$1,LOOKUPS!$B$2:$B$16,0),8)</f>
        <v>#N/A</v>
      </c>
      <c r="ET6" s="25" t="e">
        <f>INDEX(LOOKUPS!$B$2:$J$16,MATCH(RES_COST_FCST!$B$1,LOOKUPS!$B$2:$B$16,0),8)</f>
        <v>#N/A</v>
      </c>
      <c r="EU6" s="25" t="e">
        <f>INDEX(LOOKUPS!$B$2:$J$16,MATCH(RES_COST_FCST!$B$1,LOOKUPS!$B$2:$B$16,0),8)</f>
        <v>#N/A</v>
      </c>
      <c r="EV6" s="25" t="e">
        <f>INDEX(LOOKUPS!$B$2:$J$16,MATCH(RES_COST_FCST!$B$1,LOOKUPS!$B$2:$B$16,0),8)</f>
        <v>#N/A</v>
      </c>
      <c r="EW6" s="25" t="e">
        <f>INDEX(LOOKUPS!$B$2:$J$16,MATCH(RES_COST_FCST!$B$1,LOOKUPS!$B$2:$B$16,0),8)</f>
        <v>#N/A</v>
      </c>
      <c r="EX6" s="25" t="e">
        <f>INDEX(LOOKUPS!$B$2:$J$16,MATCH(RES_COST_FCST!$B$1,LOOKUPS!$B$2:$B$16,0),8)</f>
        <v>#N/A</v>
      </c>
      <c r="EY6" s="25" t="e">
        <f>INDEX(LOOKUPS!$B$2:$J$16,MATCH(RES_COST_FCST!$B$1,LOOKUPS!$B$2:$B$16,0),8)</f>
        <v>#N/A</v>
      </c>
      <c r="EZ6" s="25" t="e">
        <f>INDEX(LOOKUPS!$B$2:$J$16,MATCH(RES_COST_FCST!$B$1,LOOKUPS!$B$2:$B$16,0),8)</f>
        <v>#N/A</v>
      </c>
      <c r="FA6" s="25" t="e">
        <f>INDEX(LOOKUPS!$B$2:$J$16,MATCH(RES_COST_FCST!$B$1,LOOKUPS!$B$2:$B$16,0),8)</f>
        <v>#N/A</v>
      </c>
      <c r="FB6" s="25" t="e">
        <f>INDEX(LOOKUPS!$B$2:$J$16,MATCH(RES_COST_FCST!$B$1,LOOKUPS!$B$2:$B$16,0),8)</f>
        <v>#N/A</v>
      </c>
      <c r="FC6" s="25" t="e">
        <f>INDEX(LOOKUPS!$B$2:$J$16,MATCH(RES_COST_FCST!$B$1,LOOKUPS!$B$2:$B$16,0),8)</f>
        <v>#N/A</v>
      </c>
      <c r="FD6" s="25" t="e">
        <f>INDEX(LOOKUPS!$B$2:$J$16,MATCH(RES_COST_FCST!$B$1,LOOKUPS!$B$2:$B$16,0),8)</f>
        <v>#N/A</v>
      </c>
      <c r="FE6" s="25" t="e">
        <f>INDEX(LOOKUPS!$B$2:$J$16,MATCH(RES_COST_FCST!$B$1,LOOKUPS!$B$2:$B$16,0),8)</f>
        <v>#N/A</v>
      </c>
      <c r="FF6" s="25" t="e">
        <f>INDEX(LOOKUPS!$B$2:$J$16,MATCH(RES_COST_FCST!$B$1,LOOKUPS!$B$2:$B$16,0),8)</f>
        <v>#N/A</v>
      </c>
      <c r="FG6" s="25" t="e">
        <f>INDEX(LOOKUPS!$B$2:$J$16,MATCH(RES_COST_FCST!$B$1,LOOKUPS!$B$2:$B$16,0),8)</f>
        <v>#N/A</v>
      </c>
      <c r="FH6" s="25" t="e">
        <f>INDEX(LOOKUPS!$B$2:$J$16,MATCH(RES_COST_FCST!$B$1,LOOKUPS!$B$2:$B$16,0),8)</f>
        <v>#N/A</v>
      </c>
      <c r="FI6" s="25" t="e">
        <f>INDEX(LOOKUPS!$B$2:$J$16,MATCH(RES_COST_FCST!$B$1,LOOKUPS!$B$2:$B$16,0),8)</f>
        <v>#N/A</v>
      </c>
      <c r="FJ6" s="25" t="e">
        <f>INDEX(LOOKUPS!$B$2:$J$16,MATCH(RES_COST_FCST!$B$1,LOOKUPS!$B$2:$B$16,0),8)</f>
        <v>#N/A</v>
      </c>
      <c r="FK6" s="25" t="e">
        <f>INDEX(LOOKUPS!$B$2:$J$16,MATCH(RES_COST_FCST!$B$1,LOOKUPS!$B$2:$B$16,0),8)</f>
        <v>#N/A</v>
      </c>
      <c r="FL6" s="25" t="e">
        <f>INDEX(LOOKUPS!$B$2:$J$16,MATCH(RES_COST_FCST!$B$1,LOOKUPS!$B$2:$B$16,0),8)</f>
        <v>#N/A</v>
      </c>
      <c r="FM6" s="25" t="e">
        <f>INDEX(LOOKUPS!$B$2:$J$16,MATCH(RES_COST_FCST!$B$1,LOOKUPS!$B$2:$B$16,0),8)</f>
        <v>#N/A</v>
      </c>
      <c r="FN6" s="25" t="e">
        <f>INDEX(LOOKUPS!$B$2:$J$16,MATCH(RES_COST_FCST!$B$1,LOOKUPS!$B$2:$B$16,0),8)</f>
        <v>#N/A</v>
      </c>
      <c r="FO6" s="25" t="e">
        <f>INDEX(LOOKUPS!$B$2:$J$16,MATCH(RES_COST_FCST!$B$1,LOOKUPS!$B$2:$B$16,0),8)</f>
        <v>#N/A</v>
      </c>
      <c r="FP6" s="25" t="e">
        <f>INDEX(LOOKUPS!$B$2:$J$16,MATCH(RES_COST_FCST!$B$1,LOOKUPS!$B$2:$B$16,0),8)</f>
        <v>#N/A</v>
      </c>
      <c r="FQ6" s="25" t="e">
        <f>INDEX(LOOKUPS!$B$2:$J$16,MATCH(RES_COST_FCST!$B$1,LOOKUPS!$B$2:$B$16,0),8)</f>
        <v>#N/A</v>
      </c>
      <c r="FR6" s="25" t="e">
        <f>INDEX(LOOKUPS!$B$2:$J$16,MATCH(RES_COST_FCST!$B$1,LOOKUPS!$B$2:$B$16,0),8)</f>
        <v>#N/A</v>
      </c>
      <c r="FS6" s="25" t="e">
        <f>INDEX(LOOKUPS!$B$2:$J$16,MATCH(RES_COST_FCST!$B$1,LOOKUPS!$B$2:$B$16,0),8)</f>
        <v>#N/A</v>
      </c>
      <c r="FT6" s="25" t="e">
        <f>INDEX(LOOKUPS!$B$2:$J$16,MATCH(RES_COST_FCST!$B$1,LOOKUPS!$B$2:$B$16,0),8)</f>
        <v>#N/A</v>
      </c>
      <c r="FU6" s="25" t="e">
        <f>INDEX(LOOKUPS!$B$2:$J$16,MATCH(RES_COST_FCST!$B$1,LOOKUPS!$B$2:$B$16,0),8)</f>
        <v>#N/A</v>
      </c>
      <c r="FV6" s="25" t="e">
        <f>INDEX(LOOKUPS!$B$2:$J$16,MATCH(RES_COST_FCST!$B$1,LOOKUPS!$B$2:$B$16,0),8)</f>
        <v>#N/A</v>
      </c>
      <c r="FW6" s="25" t="e">
        <f>INDEX(LOOKUPS!$B$2:$J$16,MATCH(RES_COST_FCST!$B$1,LOOKUPS!$B$2:$B$16,0),8)</f>
        <v>#N/A</v>
      </c>
      <c r="FX6" s="25" t="e">
        <f>INDEX(LOOKUPS!$B$2:$J$16,MATCH(RES_COST_FCST!$B$1,LOOKUPS!$B$2:$B$16,0),8)</f>
        <v>#N/A</v>
      </c>
      <c r="FY6" s="25" t="e">
        <f>INDEX(LOOKUPS!$B$2:$J$16,MATCH(RES_COST_FCST!$B$1,LOOKUPS!$B$2:$B$16,0),8)</f>
        <v>#N/A</v>
      </c>
      <c r="FZ6" s="25" t="e">
        <f>INDEX(LOOKUPS!$B$2:$J$16,MATCH(RES_COST_FCST!$B$1,LOOKUPS!$B$2:$B$16,0),8)</f>
        <v>#N/A</v>
      </c>
      <c r="GA6" s="25" t="e">
        <f>INDEX(LOOKUPS!$B$2:$J$16,MATCH(RES_COST_FCST!$B$1,LOOKUPS!$B$2:$B$16,0),8)</f>
        <v>#N/A</v>
      </c>
      <c r="GB6" s="25" t="e">
        <f>INDEX(LOOKUPS!$B$2:$J$16,MATCH(RES_COST_FCST!$B$1,LOOKUPS!$B$2:$B$16,0),8)</f>
        <v>#N/A</v>
      </c>
      <c r="GC6" s="25" t="e">
        <f>INDEX(LOOKUPS!$B$2:$J$16,MATCH(RES_COST_FCST!$B$1,LOOKUPS!$B$2:$B$16,0),8)</f>
        <v>#N/A</v>
      </c>
      <c r="GD6" s="25" t="e">
        <f>INDEX(LOOKUPS!$B$2:$J$16,MATCH(RES_COST_FCST!$B$1,LOOKUPS!$B$2:$B$16,0),8)</f>
        <v>#N/A</v>
      </c>
      <c r="GE6" s="25" t="e">
        <f>INDEX(LOOKUPS!$B$2:$J$16,MATCH(RES_COST_FCST!$B$1,LOOKUPS!$B$2:$B$16,0),8)</f>
        <v>#N/A</v>
      </c>
      <c r="GF6" s="25" t="e">
        <f>INDEX(LOOKUPS!$B$2:$J$16,MATCH(RES_COST_FCST!$B$1,LOOKUPS!$B$2:$B$16,0),8)</f>
        <v>#N/A</v>
      </c>
      <c r="GG6" s="25" t="e">
        <f>INDEX(LOOKUPS!$B$2:$J$16,MATCH(RES_COST_FCST!$B$1,LOOKUPS!$B$2:$B$16,0),8)</f>
        <v>#N/A</v>
      </c>
      <c r="GH6" s="25" t="e">
        <f>INDEX(LOOKUPS!$B$2:$J$16,MATCH(RES_COST_FCST!$B$1,LOOKUPS!$B$2:$B$16,0),8)</f>
        <v>#N/A</v>
      </c>
      <c r="GI6" s="25" t="e">
        <f>INDEX(LOOKUPS!$B$2:$J$16,MATCH(RES_COST_FCST!$B$1,LOOKUPS!$B$2:$B$16,0),8)</f>
        <v>#N/A</v>
      </c>
      <c r="GJ6" s="25" t="e">
        <f>INDEX(LOOKUPS!$B$2:$J$16,MATCH(RES_COST_FCST!$B$1,LOOKUPS!$B$2:$B$16,0),8)</f>
        <v>#N/A</v>
      </c>
      <c r="GK6" s="25" t="e">
        <f>INDEX(LOOKUPS!$B$2:$J$16,MATCH(RES_COST_FCST!$B$1,LOOKUPS!$B$2:$B$16,0),8)</f>
        <v>#N/A</v>
      </c>
      <c r="GL6" s="25" t="e">
        <f>INDEX(LOOKUPS!$B$2:$J$16,MATCH(RES_COST_FCST!$B$1,LOOKUPS!$B$2:$B$16,0),8)</f>
        <v>#N/A</v>
      </c>
      <c r="GM6" s="25" t="e">
        <f>INDEX(LOOKUPS!$B$2:$J$16,MATCH(RES_COST_FCST!$B$1,LOOKUPS!$B$2:$B$16,0),8)</f>
        <v>#N/A</v>
      </c>
      <c r="GN6" s="25" t="e">
        <f>INDEX(LOOKUPS!$B$2:$J$16,MATCH(RES_COST_FCST!$B$1,LOOKUPS!$B$2:$B$16,0),8)</f>
        <v>#N/A</v>
      </c>
      <c r="GO6" s="25" t="e">
        <f>INDEX(LOOKUPS!$B$2:$J$16,MATCH(RES_COST_FCST!$B$1,LOOKUPS!$B$2:$B$16,0),8)</f>
        <v>#N/A</v>
      </c>
      <c r="GP6" s="25" t="e">
        <f>INDEX(LOOKUPS!$B$2:$J$16,MATCH(RES_COST_FCST!$B$1,LOOKUPS!$B$2:$B$16,0),8)</f>
        <v>#N/A</v>
      </c>
      <c r="GQ6" s="25" t="e">
        <f>INDEX(LOOKUPS!$B$2:$J$16,MATCH(RES_COST_FCST!$B$1,LOOKUPS!$B$2:$B$16,0),8)</f>
        <v>#N/A</v>
      </c>
      <c r="GR6" s="25" t="e">
        <f>INDEX(LOOKUPS!$B$2:$J$16,MATCH(RES_COST_FCST!$B$1,LOOKUPS!$B$2:$B$16,0),8)</f>
        <v>#N/A</v>
      </c>
      <c r="GS6" s="25" t="e">
        <f>INDEX(LOOKUPS!$B$2:$J$16,MATCH(RES_COST_FCST!$B$1,LOOKUPS!$B$2:$B$16,0),8)</f>
        <v>#N/A</v>
      </c>
      <c r="GT6" s="25" t="e">
        <f>INDEX(LOOKUPS!$B$2:$J$16,MATCH(RES_COST_FCST!$B$1,LOOKUPS!$B$2:$B$16,0),8)</f>
        <v>#N/A</v>
      </c>
      <c r="GU6" s="25" t="e">
        <f>INDEX(LOOKUPS!$B$2:$J$16,MATCH(RES_COST_FCST!$B$1,LOOKUPS!$B$2:$B$16,0),8)</f>
        <v>#N/A</v>
      </c>
      <c r="GV6" s="25" t="e">
        <f>INDEX(LOOKUPS!$B$2:$J$16,MATCH(RES_COST_FCST!$B$1,LOOKUPS!$B$2:$B$16,0),8)</f>
        <v>#N/A</v>
      </c>
      <c r="GW6" s="25" t="e">
        <f>INDEX(LOOKUPS!$B$2:$J$16,MATCH(RES_COST_FCST!$B$1,LOOKUPS!$B$2:$B$16,0),8)</f>
        <v>#N/A</v>
      </c>
      <c r="GX6" s="25" t="e">
        <f>INDEX(LOOKUPS!$B$2:$J$16,MATCH(RES_COST_FCST!$B$1,LOOKUPS!$B$2:$B$16,0),8)</f>
        <v>#N/A</v>
      </c>
      <c r="GY6" s="25" t="e">
        <f>INDEX(LOOKUPS!$B$2:$J$16,MATCH(RES_COST_FCST!$B$1,LOOKUPS!$B$2:$B$16,0),8)</f>
        <v>#N/A</v>
      </c>
      <c r="GZ6" s="25" t="e">
        <f>INDEX(LOOKUPS!$B$2:$J$16,MATCH(RES_COST_FCST!$B$1,LOOKUPS!$B$2:$B$16,0),8)</f>
        <v>#N/A</v>
      </c>
      <c r="HA6" s="25" t="e">
        <f>INDEX(LOOKUPS!$B$2:$J$16,MATCH(RES_COST_FCST!$B$1,LOOKUPS!$B$2:$B$16,0),8)</f>
        <v>#N/A</v>
      </c>
      <c r="HB6" s="25" t="e">
        <f>INDEX(LOOKUPS!$B$2:$J$16,MATCH(RES_COST_FCST!$B$1,LOOKUPS!$B$2:$B$16,0),8)</f>
        <v>#N/A</v>
      </c>
      <c r="HC6" s="25" t="e">
        <f>INDEX(LOOKUPS!$B$2:$J$16,MATCH(RES_COST_FCST!$B$1,LOOKUPS!$B$2:$B$16,0),8)</f>
        <v>#N/A</v>
      </c>
      <c r="HD6" s="25" t="e">
        <f>INDEX(LOOKUPS!$B$2:$J$16,MATCH(RES_COST_FCST!$B$1,LOOKUPS!$B$2:$B$16,0),8)</f>
        <v>#N/A</v>
      </c>
      <c r="HE6" s="25" t="e">
        <f>INDEX(LOOKUPS!$B$2:$J$16,MATCH(RES_COST_FCST!$B$1,LOOKUPS!$B$2:$B$16,0),8)</f>
        <v>#N/A</v>
      </c>
      <c r="HF6" s="25" t="e">
        <f>INDEX(LOOKUPS!$B$2:$J$16,MATCH(RES_COST_FCST!$B$1,LOOKUPS!$B$2:$B$16,0),8)</f>
        <v>#N/A</v>
      </c>
      <c r="HG6" s="25" t="e">
        <f>INDEX(LOOKUPS!$B$2:$J$16,MATCH(RES_COST_FCST!$B$1,LOOKUPS!$B$2:$B$16,0),8)</f>
        <v>#N/A</v>
      </c>
      <c r="HH6" s="25" t="e">
        <f>INDEX(LOOKUPS!$B$2:$J$16,MATCH(RES_COST_FCST!$B$1,LOOKUPS!$B$2:$B$16,0),8)</f>
        <v>#N/A</v>
      </c>
      <c r="HI6" s="25" t="e">
        <f>INDEX(LOOKUPS!$B$2:$J$16,MATCH(RES_COST_FCST!$B$1,LOOKUPS!$B$2:$B$16,0),8)</f>
        <v>#N/A</v>
      </c>
      <c r="HJ6" s="25" t="e">
        <f>INDEX(LOOKUPS!$B$2:$J$16,MATCH(RES_COST_FCST!$B$1,LOOKUPS!$B$2:$B$16,0),8)</f>
        <v>#N/A</v>
      </c>
      <c r="HK6" s="25" t="e">
        <f>INDEX(LOOKUPS!$B$2:$J$16,MATCH(RES_COST_FCST!$B$1,LOOKUPS!$B$2:$B$16,0),8)</f>
        <v>#N/A</v>
      </c>
      <c r="HL6" s="25" t="e">
        <f>INDEX(LOOKUPS!$B$2:$J$16,MATCH(RES_COST_FCST!$B$1,LOOKUPS!$B$2:$B$16,0),8)</f>
        <v>#N/A</v>
      </c>
      <c r="HM6" s="25" t="e">
        <f>INDEX(LOOKUPS!$B$2:$J$16,MATCH(RES_COST_FCST!$B$1,LOOKUPS!$B$2:$B$16,0),8)</f>
        <v>#N/A</v>
      </c>
      <c r="HN6" s="25" t="e">
        <f>INDEX(LOOKUPS!$B$2:$J$16,MATCH(RES_COST_FCST!$B$1,LOOKUPS!$B$2:$B$16,0),8)</f>
        <v>#N/A</v>
      </c>
      <c r="HO6" s="25" t="e">
        <f>INDEX(LOOKUPS!$B$2:$J$16,MATCH(RES_COST_FCST!$B$1,LOOKUPS!$B$2:$B$16,0),8)</f>
        <v>#N/A</v>
      </c>
      <c r="HP6" s="25" t="e">
        <f>INDEX(LOOKUPS!$B$2:$J$16,MATCH(RES_COST_FCST!$B$1,LOOKUPS!$B$2:$B$16,0),8)</f>
        <v>#N/A</v>
      </c>
      <c r="HQ6" s="25" t="e">
        <f>INDEX(LOOKUPS!$B$2:$J$16,MATCH(RES_COST_FCST!$B$1,LOOKUPS!$B$2:$B$16,0),8)</f>
        <v>#N/A</v>
      </c>
      <c r="HR6" s="25" t="e">
        <f>INDEX(LOOKUPS!$B$2:$J$16,MATCH(RES_COST_FCST!$B$1,LOOKUPS!$B$2:$B$16,0),8)</f>
        <v>#N/A</v>
      </c>
      <c r="HS6" s="25" t="e">
        <f>INDEX(LOOKUPS!$B$2:$J$16,MATCH(RES_COST_FCST!$B$1,LOOKUPS!$B$2:$B$16,0),8)</f>
        <v>#N/A</v>
      </c>
      <c r="HT6" s="25" t="e">
        <f>INDEX(LOOKUPS!$B$2:$J$16,MATCH(RES_COST_FCST!$B$1,LOOKUPS!$B$2:$B$16,0),8)</f>
        <v>#N/A</v>
      </c>
      <c r="HU6" s="25" t="e">
        <f>INDEX(LOOKUPS!$B$2:$J$16,MATCH(RES_COST_FCST!$B$1,LOOKUPS!$B$2:$B$16,0),8)</f>
        <v>#N/A</v>
      </c>
      <c r="HV6" s="25" t="e">
        <f>INDEX(LOOKUPS!$B$2:$J$16,MATCH(RES_COST_FCST!$B$1,LOOKUPS!$B$2:$B$16,0),8)</f>
        <v>#N/A</v>
      </c>
      <c r="HW6" s="25" t="e">
        <f>INDEX(LOOKUPS!$B$2:$J$16,MATCH(RES_COST_FCST!$B$1,LOOKUPS!$B$2:$B$16,0),8)</f>
        <v>#N/A</v>
      </c>
      <c r="HX6" s="25" t="e">
        <f>INDEX(LOOKUPS!$B$2:$J$16,MATCH(RES_COST_FCST!$B$1,LOOKUPS!$B$2:$B$16,0),8)</f>
        <v>#N/A</v>
      </c>
      <c r="HY6" s="25" t="e">
        <f>INDEX(LOOKUPS!$B$2:$J$16,MATCH(RES_COST_FCST!$B$1,LOOKUPS!$B$2:$B$16,0),8)</f>
        <v>#N/A</v>
      </c>
      <c r="HZ6" s="25" t="e">
        <f>INDEX(LOOKUPS!$B$2:$J$16,MATCH(RES_COST_FCST!$B$1,LOOKUPS!$B$2:$B$16,0),8)</f>
        <v>#N/A</v>
      </c>
      <c r="IA6" s="25" t="e">
        <f>INDEX(LOOKUPS!$B$2:$J$16,MATCH(RES_COST_FCST!$B$1,LOOKUPS!$B$2:$B$16,0),8)</f>
        <v>#N/A</v>
      </c>
      <c r="IB6" s="25" t="e">
        <f>INDEX(LOOKUPS!$B$2:$J$16,MATCH(RES_COST_FCST!$B$1,LOOKUPS!$B$2:$B$16,0),8)</f>
        <v>#N/A</v>
      </c>
      <c r="IC6" s="25" t="e">
        <f>INDEX(LOOKUPS!$B$2:$J$16,MATCH(RES_COST_FCST!$B$1,LOOKUPS!$B$2:$B$16,0),8)</f>
        <v>#N/A</v>
      </c>
      <c r="ID6" s="25" t="e">
        <f>INDEX(LOOKUPS!$B$2:$J$16,MATCH(RES_COST_FCST!$B$1,LOOKUPS!$B$2:$B$16,0),8)</f>
        <v>#N/A</v>
      </c>
      <c r="IE6" s="25" t="e">
        <f>INDEX(LOOKUPS!$B$2:$J$16,MATCH(RES_COST_FCST!$B$1,LOOKUPS!$B$2:$B$16,0),8)</f>
        <v>#N/A</v>
      </c>
      <c r="IF6" s="25" t="e">
        <f>INDEX(LOOKUPS!$B$2:$J$16,MATCH(RES_COST_FCST!$B$1,LOOKUPS!$B$2:$B$16,0),8)</f>
        <v>#N/A</v>
      </c>
      <c r="IG6" s="25" t="e">
        <f>INDEX(LOOKUPS!$B$2:$J$16,MATCH(RES_COST_FCST!$B$1,LOOKUPS!$B$2:$B$16,0),8)</f>
        <v>#N/A</v>
      </c>
      <c r="IH6" s="25" t="e">
        <f>INDEX(LOOKUPS!$B$2:$J$16,MATCH(RES_COST_FCST!$B$1,LOOKUPS!$B$2:$B$16,0),8)</f>
        <v>#N/A</v>
      </c>
      <c r="II6" s="25" t="e">
        <f>INDEX(LOOKUPS!$B$2:$J$16,MATCH(RES_COST_FCST!$B$1,LOOKUPS!$B$2:$B$16,0),8)</f>
        <v>#N/A</v>
      </c>
      <c r="IJ6" s="25" t="e">
        <f>INDEX(LOOKUPS!$B$2:$J$16,MATCH(RES_COST_FCST!$B$1,LOOKUPS!$B$2:$B$16,0),8)</f>
        <v>#N/A</v>
      </c>
      <c r="IK6" s="25" t="e">
        <f>INDEX(LOOKUPS!$B$2:$J$16,MATCH(RES_COST_FCST!$B$1,LOOKUPS!$B$2:$B$16,0),8)</f>
        <v>#N/A</v>
      </c>
      <c r="IL6" s="25" t="e">
        <f>INDEX(LOOKUPS!$B$2:$J$16,MATCH(RES_COST_FCST!$B$1,LOOKUPS!$B$2:$B$16,0),8)</f>
        <v>#N/A</v>
      </c>
      <c r="IM6" s="25" t="e">
        <f>INDEX(LOOKUPS!$B$2:$J$16,MATCH(RES_COST_FCST!$B$1,LOOKUPS!$B$2:$B$16,0),8)</f>
        <v>#N/A</v>
      </c>
      <c r="IN6" s="25" t="e">
        <f>INDEX(LOOKUPS!$B$2:$J$16,MATCH(RES_COST_FCST!$B$1,LOOKUPS!$B$2:$B$16,0),8)</f>
        <v>#N/A</v>
      </c>
      <c r="IO6" s="25" t="e">
        <f>INDEX(LOOKUPS!$B$2:$J$16,MATCH(RES_COST_FCST!$B$1,LOOKUPS!$B$2:$B$16,0),8)</f>
        <v>#N/A</v>
      </c>
      <c r="IP6" s="25" t="e">
        <f>INDEX(LOOKUPS!$B$2:$J$16,MATCH(RES_COST_FCST!$B$1,LOOKUPS!$B$2:$B$16,0),8)</f>
        <v>#N/A</v>
      </c>
      <c r="IQ6" s="25" t="e">
        <f>INDEX(LOOKUPS!$B$2:$J$16,MATCH(RES_COST_FCST!$B$1,LOOKUPS!$B$2:$B$16,0),8)</f>
        <v>#N/A</v>
      </c>
      <c r="IR6" s="25" t="e">
        <f>INDEX(LOOKUPS!$B$2:$J$16,MATCH(RES_COST_FCST!$B$1,LOOKUPS!$B$2:$B$16,0),8)</f>
        <v>#N/A</v>
      </c>
      <c r="IS6" s="25" t="e">
        <f>INDEX(LOOKUPS!$B$2:$J$16,MATCH(RES_COST_FCST!$B$1,LOOKUPS!$B$2:$B$16,0),8)</f>
        <v>#N/A</v>
      </c>
      <c r="IT6" s="25" t="e">
        <f>INDEX(LOOKUPS!$B$2:$J$16,MATCH(RES_COST_FCST!$B$1,LOOKUPS!$B$2:$B$16,0),8)</f>
        <v>#N/A</v>
      </c>
      <c r="IU6" s="25" t="e">
        <f>INDEX(LOOKUPS!$B$2:$J$16,MATCH(RES_COST_FCST!$B$1,LOOKUPS!$B$2:$B$16,0),8)</f>
        <v>#N/A</v>
      </c>
      <c r="IV6" s="25" t="e">
        <f>INDEX(LOOKUPS!$B$2:$J$16,MATCH(RES_COST_FCST!$B$1,LOOKUPS!$B$2:$B$16,0),8)</f>
        <v>#N/A</v>
      </c>
      <c r="IW6" s="25" t="e">
        <f>INDEX(LOOKUPS!$B$2:$J$16,MATCH(RES_COST_FCST!$B$1,LOOKUPS!$B$2:$B$16,0),8)</f>
        <v>#N/A</v>
      </c>
      <c r="IX6" s="25" t="e">
        <f>INDEX(LOOKUPS!$B$2:$J$16,MATCH(RES_COST_FCST!$B$1,LOOKUPS!$B$2:$B$16,0),8)</f>
        <v>#N/A</v>
      </c>
      <c r="IY6" s="25" t="e">
        <f>INDEX(LOOKUPS!$B$2:$J$16,MATCH(RES_COST_FCST!$B$1,LOOKUPS!$B$2:$B$16,0),8)</f>
        <v>#N/A</v>
      </c>
      <c r="IZ6" s="25" t="e">
        <f>INDEX(LOOKUPS!$B$2:$J$16,MATCH(RES_COST_FCST!$B$1,LOOKUPS!$B$2:$B$16,0),8)</f>
        <v>#N/A</v>
      </c>
      <c r="JA6" s="25" t="e">
        <f>INDEX(LOOKUPS!$B$2:$J$16,MATCH(RES_COST_FCST!$B$1,LOOKUPS!$B$2:$B$16,0),8)</f>
        <v>#N/A</v>
      </c>
      <c r="JB6" s="25" t="e">
        <f>INDEX(LOOKUPS!$B$2:$J$16,MATCH(RES_COST_FCST!$B$1,LOOKUPS!$B$2:$B$16,0),8)</f>
        <v>#N/A</v>
      </c>
      <c r="JC6" s="25" t="e">
        <f>INDEX(LOOKUPS!$B$2:$J$16,MATCH(RES_COST_FCST!$B$1,LOOKUPS!$B$2:$B$16,0),8)</f>
        <v>#N/A</v>
      </c>
      <c r="JD6" s="25" t="e">
        <f>INDEX(LOOKUPS!$B$2:$J$16,MATCH(RES_COST_FCST!$B$1,LOOKUPS!$B$2:$B$16,0),8)</f>
        <v>#N/A</v>
      </c>
      <c r="JE6" s="25" t="e">
        <f>INDEX(LOOKUPS!$B$2:$J$16,MATCH(RES_COST_FCST!$B$1,LOOKUPS!$B$2:$B$16,0),8)</f>
        <v>#N/A</v>
      </c>
      <c r="JF6" s="25" t="e">
        <f>INDEX(LOOKUPS!$B$2:$J$16,MATCH(RES_COST_FCST!$B$1,LOOKUPS!$B$2:$B$16,0),8)</f>
        <v>#N/A</v>
      </c>
      <c r="JG6" s="25" t="e">
        <f>INDEX(LOOKUPS!$B$2:$J$16,MATCH(RES_COST_FCST!$B$1,LOOKUPS!$B$2:$B$16,0),8)</f>
        <v>#N/A</v>
      </c>
      <c r="JH6" s="25" t="e">
        <f>INDEX(LOOKUPS!$B$2:$J$16,MATCH(RES_COST_FCST!$B$1,LOOKUPS!$B$2:$B$16,0),8)</f>
        <v>#N/A</v>
      </c>
      <c r="JI6" s="25" t="e">
        <f>INDEX(LOOKUPS!$B$2:$J$16,MATCH(RES_COST_FCST!$B$1,LOOKUPS!$B$2:$B$16,0),8)</f>
        <v>#N/A</v>
      </c>
      <c r="JJ6" s="25" t="e">
        <f>INDEX(LOOKUPS!$B$2:$J$16,MATCH(RES_COST_FCST!$B$1,LOOKUPS!$B$2:$B$16,0),8)</f>
        <v>#N/A</v>
      </c>
      <c r="JK6" s="25" t="e">
        <f>INDEX(LOOKUPS!$B$2:$J$16,MATCH(RES_COST_FCST!$B$1,LOOKUPS!$B$2:$B$16,0),8)</f>
        <v>#N/A</v>
      </c>
      <c r="JL6" s="25" t="e">
        <f>INDEX(LOOKUPS!$B$2:$J$16,MATCH(RES_COST_FCST!$B$1,LOOKUPS!$B$2:$B$16,0),8)</f>
        <v>#N/A</v>
      </c>
      <c r="JM6" s="25" t="e">
        <f>INDEX(LOOKUPS!$B$2:$J$16,MATCH(RES_COST_FCST!$B$1,LOOKUPS!$B$2:$B$16,0),8)</f>
        <v>#N/A</v>
      </c>
      <c r="JN6" s="25" t="e">
        <f>INDEX(LOOKUPS!$B$2:$J$16,MATCH(RES_COST_FCST!$B$1,LOOKUPS!$B$2:$B$16,0),8)</f>
        <v>#N/A</v>
      </c>
      <c r="JO6" s="25" t="e">
        <f>INDEX(LOOKUPS!$B$2:$J$16,MATCH(RES_COST_FCST!$B$1,LOOKUPS!$B$2:$B$16,0),8)</f>
        <v>#N/A</v>
      </c>
      <c r="JP6" s="25" t="e">
        <f>INDEX(LOOKUPS!$B$2:$J$16,MATCH(RES_COST_FCST!$B$1,LOOKUPS!$B$2:$B$16,0),8)</f>
        <v>#N/A</v>
      </c>
      <c r="JQ6" s="25" t="e">
        <f>INDEX(LOOKUPS!$B$2:$J$16,MATCH(RES_COST_FCST!$B$1,LOOKUPS!$B$2:$B$16,0),8)</f>
        <v>#N/A</v>
      </c>
      <c r="JR6" s="25" t="e">
        <f>INDEX(LOOKUPS!$B$2:$J$16,MATCH(RES_COST_FCST!$B$1,LOOKUPS!$B$2:$B$16,0),8)</f>
        <v>#N/A</v>
      </c>
      <c r="JS6" s="25" t="e">
        <f>INDEX(LOOKUPS!$B$2:$J$16,MATCH(RES_COST_FCST!$B$1,LOOKUPS!$B$2:$B$16,0),8)</f>
        <v>#N/A</v>
      </c>
      <c r="JT6" s="25" t="e">
        <f>INDEX(LOOKUPS!$B$2:$J$16,MATCH(RES_COST_FCST!$B$1,LOOKUPS!$B$2:$B$16,0),8)</f>
        <v>#N/A</v>
      </c>
      <c r="JU6" s="25" t="e">
        <f>INDEX(LOOKUPS!$B$2:$J$16,MATCH(RES_COST_FCST!$B$1,LOOKUPS!$B$2:$B$16,0),8)</f>
        <v>#N/A</v>
      </c>
      <c r="JV6" s="25" t="e">
        <f>INDEX(LOOKUPS!$B$2:$J$16,MATCH(RES_COST_FCST!$B$1,LOOKUPS!$B$2:$B$16,0),8)</f>
        <v>#N/A</v>
      </c>
      <c r="JW6" s="25" t="e">
        <f>INDEX(LOOKUPS!$B$2:$J$16,MATCH(RES_COST_FCST!$B$1,LOOKUPS!$B$2:$B$16,0),8)</f>
        <v>#N/A</v>
      </c>
      <c r="JX6" s="25" t="e">
        <f>INDEX(LOOKUPS!$B$2:$J$16,MATCH(RES_COST_FCST!$B$1,LOOKUPS!$B$2:$B$16,0),8)</f>
        <v>#N/A</v>
      </c>
      <c r="JY6" s="25" t="e">
        <f>INDEX(LOOKUPS!$B$2:$J$16,MATCH(RES_COST_FCST!$B$1,LOOKUPS!$B$2:$B$16,0),8)</f>
        <v>#N/A</v>
      </c>
      <c r="JZ6" s="25" t="e">
        <f>INDEX(LOOKUPS!$B$2:$J$16,MATCH(RES_COST_FCST!$B$1,LOOKUPS!$B$2:$B$16,0),8)</f>
        <v>#N/A</v>
      </c>
      <c r="KA6" s="25" t="e">
        <f>INDEX(LOOKUPS!$B$2:$J$16,MATCH(RES_COST_FCST!$B$1,LOOKUPS!$B$2:$B$16,0),8)</f>
        <v>#N/A</v>
      </c>
      <c r="KB6" s="25" t="e">
        <f>INDEX(LOOKUPS!$B$2:$J$16,MATCH(RES_COST_FCST!$B$1,LOOKUPS!$B$2:$B$16,0),8)</f>
        <v>#N/A</v>
      </c>
      <c r="KC6" s="25" t="e">
        <f>INDEX(LOOKUPS!$B$2:$J$16,MATCH(RES_COST_FCST!$B$1,LOOKUPS!$B$2:$B$16,0),8)</f>
        <v>#N/A</v>
      </c>
      <c r="KD6" s="25" t="e">
        <f>INDEX(LOOKUPS!$B$2:$J$16,MATCH(RES_COST_FCST!$B$1,LOOKUPS!$B$2:$B$16,0),8)</f>
        <v>#N/A</v>
      </c>
      <c r="KE6" s="25" t="e">
        <f>INDEX(LOOKUPS!$B$2:$J$16,MATCH(RES_COST_FCST!$B$1,LOOKUPS!$B$2:$B$16,0),8)</f>
        <v>#N/A</v>
      </c>
      <c r="KF6" s="25" t="e">
        <f>INDEX(LOOKUPS!$B$2:$J$16,MATCH(RES_COST_FCST!$B$1,LOOKUPS!$B$2:$B$16,0),8)</f>
        <v>#N/A</v>
      </c>
      <c r="KG6" s="25" t="e">
        <f>INDEX(LOOKUPS!$B$2:$J$16,MATCH(RES_COST_FCST!$B$1,LOOKUPS!$B$2:$B$16,0),8)</f>
        <v>#N/A</v>
      </c>
      <c r="KH6" s="25" t="e">
        <f>INDEX(LOOKUPS!$B$2:$J$16,MATCH(RES_COST_FCST!$B$1,LOOKUPS!$B$2:$B$16,0),8)</f>
        <v>#N/A</v>
      </c>
      <c r="KI6" s="25" t="e">
        <f>INDEX(LOOKUPS!$B$2:$J$16,MATCH(RES_COST_FCST!$B$1,LOOKUPS!$B$2:$B$16,0),8)</f>
        <v>#N/A</v>
      </c>
      <c r="KJ6" s="25" t="e">
        <f>INDEX(LOOKUPS!$B$2:$J$16,MATCH(RES_COST_FCST!$B$1,LOOKUPS!$B$2:$B$16,0),8)</f>
        <v>#N/A</v>
      </c>
      <c r="KK6" s="25" t="e">
        <f>INDEX(LOOKUPS!$B$2:$J$16,MATCH(RES_COST_FCST!$B$1,LOOKUPS!$B$2:$B$16,0),8)</f>
        <v>#N/A</v>
      </c>
      <c r="KL6" s="25" t="e">
        <f>INDEX(LOOKUPS!$B$2:$J$16,MATCH(RES_COST_FCST!$B$1,LOOKUPS!$B$2:$B$16,0),8)</f>
        <v>#N/A</v>
      </c>
      <c r="KM6" s="25" t="e">
        <f>INDEX(LOOKUPS!$B$2:$J$16,MATCH(RES_COST_FCST!$B$1,LOOKUPS!$B$2:$B$16,0),8)</f>
        <v>#N/A</v>
      </c>
      <c r="KN6" s="25" t="e">
        <f>INDEX(LOOKUPS!$B$2:$J$16,MATCH(RES_COST_FCST!$B$1,LOOKUPS!$B$2:$B$16,0),8)</f>
        <v>#N/A</v>
      </c>
      <c r="KO6" s="25" t="e">
        <f>INDEX(LOOKUPS!$B$2:$J$16,MATCH(RES_COST_FCST!$B$1,LOOKUPS!$B$2:$B$16,0),8)</f>
        <v>#N/A</v>
      </c>
      <c r="KP6" s="25" t="e">
        <f>INDEX(LOOKUPS!$B$2:$J$16,MATCH(RES_COST_FCST!$B$1,LOOKUPS!$B$2:$B$16,0),8)</f>
        <v>#N/A</v>
      </c>
      <c r="KQ6" s="25" t="e">
        <f>INDEX(LOOKUPS!$B$2:$J$16,MATCH(RES_COST_FCST!$B$1,LOOKUPS!$B$2:$B$16,0),8)</f>
        <v>#N/A</v>
      </c>
      <c r="KR6" s="25" t="e">
        <f>INDEX(LOOKUPS!$B$2:$J$16,MATCH(RES_COST_FCST!$B$1,LOOKUPS!$B$2:$B$16,0),8)</f>
        <v>#N/A</v>
      </c>
      <c r="KS6" s="25" t="e">
        <f>INDEX(LOOKUPS!$B$2:$J$16,MATCH(RES_COST_FCST!$B$1,LOOKUPS!$B$2:$B$16,0),8)</f>
        <v>#N/A</v>
      </c>
      <c r="KT6" s="25" t="e">
        <f>INDEX(LOOKUPS!$B$2:$J$16,MATCH(RES_COST_FCST!$B$1,LOOKUPS!$B$2:$B$16,0),8)</f>
        <v>#N/A</v>
      </c>
      <c r="KU6" s="25" t="e">
        <f>INDEX(LOOKUPS!$B$2:$J$16,MATCH(RES_COST_FCST!$B$1,LOOKUPS!$B$2:$B$16,0),8)</f>
        <v>#N/A</v>
      </c>
      <c r="KV6" s="25" t="e">
        <f>INDEX(LOOKUPS!$B$2:$J$16,MATCH(RES_COST_FCST!$B$1,LOOKUPS!$B$2:$B$16,0),8)</f>
        <v>#N/A</v>
      </c>
      <c r="KW6" s="25" t="e">
        <f>INDEX(LOOKUPS!$B$2:$J$16,MATCH(RES_COST_FCST!$B$1,LOOKUPS!$B$2:$B$16,0),8)</f>
        <v>#N/A</v>
      </c>
      <c r="KX6" s="25" t="e">
        <f>INDEX(LOOKUPS!$B$2:$J$16,MATCH(RES_COST_FCST!$B$1,LOOKUPS!$B$2:$B$16,0),8)</f>
        <v>#N/A</v>
      </c>
      <c r="KY6" s="25" t="e">
        <f>INDEX(LOOKUPS!$B$2:$J$16,MATCH(RES_COST_FCST!$B$1,LOOKUPS!$B$2:$B$16,0),8)</f>
        <v>#N/A</v>
      </c>
      <c r="KZ6" s="25" t="e">
        <f>INDEX(LOOKUPS!$B$2:$J$16,MATCH(RES_COST_FCST!$B$1,LOOKUPS!$B$2:$B$16,0),8)</f>
        <v>#N/A</v>
      </c>
      <c r="LA6" s="25" t="e">
        <f>INDEX(LOOKUPS!$B$2:$J$16,MATCH(RES_COST_FCST!$B$1,LOOKUPS!$B$2:$B$16,0),8)</f>
        <v>#N/A</v>
      </c>
      <c r="LB6" s="25" t="e">
        <f>INDEX(LOOKUPS!$B$2:$J$16,MATCH(RES_COST_FCST!$B$1,LOOKUPS!$B$2:$B$16,0),8)</f>
        <v>#N/A</v>
      </c>
      <c r="LC6" s="25" t="e">
        <f>INDEX(LOOKUPS!$B$2:$J$16,MATCH(RES_COST_FCST!$B$1,LOOKUPS!$B$2:$B$16,0),8)</f>
        <v>#N/A</v>
      </c>
      <c r="LD6" s="25" t="e">
        <f>INDEX(LOOKUPS!$B$2:$J$16,MATCH(RES_COST_FCST!$B$1,LOOKUPS!$B$2:$B$16,0),8)</f>
        <v>#N/A</v>
      </c>
      <c r="LE6" s="25" t="e">
        <f>INDEX(LOOKUPS!$B$2:$J$16,MATCH(RES_COST_FCST!$B$1,LOOKUPS!$B$2:$B$16,0),8)</f>
        <v>#N/A</v>
      </c>
      <c r="LF6" s="25" t="e">
        <f>INDEX(LOOKUPS!$B$2:$J$16,MATCH(RES_COST_FCST!$B$1,LOOKUPS!$B$2:$B$16,0),8)</f>
        <v>#N/A</v>
      </c>
      <c r="LG6" s="25" t="e">
        <f>INDEX(LOOKUPS!$B$2:$J$16,MATCH(RES_COST_FCST!$B$1,LOOKUPS!$B$2:$B$16,0),8)</f>
        <v>#N/A</v>
      </c>
      <c r="LH6" s="25" t="e">
        <f>INDEX(LOOKUPS!$B$2:$J$16,MATCH(RES_COST_FCST!$B$1,LOOKUPS!$B$2:$B$16,0),8)</f>
        <v>#N/A</v>
      </c>
      <c r="LI6" s="25" t="e">
        <f>INDEX(LOOKUPS!$B$2:$J$16,MATCH(RES_COST_FCST!$B$1,LOOKUPS!$B$2:$B$16,0),8)</f>
        <v>#N/A</v>
      </c>
      <c r="LJ6" s="25" t="e">
        <f>INDEX(LOOKUPS!$B$2:$J$16,MATCH(RES_COST_FCST!$B$1,LOOKUPS!$B$2:$B$16,0),8)</f>
        <v>#N/A</v>
      </c>
      <c r="LK6" s="25" t="e">
        <f>INDEX(LOOKUPS!$B$2:$J$16,MATCH(RES_COST_FCST!$B$1,LOOKUPS!$B$2:$B$16,0),8)</f>
        <v>#N/A</v>
      </c>
      <c r="LL6" s="25" t="e">
        <f>INDEX(LOOKUPS!$B$2:$J$16,MATCH(RES_COST_FCST!$B$1,LOOKUPS!$B$2:$B$16,0),8)</f>
        <v>#N/A</v>
      </c>
      <c r="LM6" s="25" t="e">
        <f>INDEX(LOOKUPS!$B$2:$J$16,MATCH(RES_COST_FCST!$B$1,LOOKUPS!$B$2:$B$16,0),8)</f>
        <v>#N/A</v>
      </c>
      <c r="LN6" s="25" t="e">
        <f>INDEX(LOOKUPS!$B$2:$J$16,MATCH(RES_COST_FCST!$B$1,LOOKUPS!$B$2:$B$16,0),8)</f>
        <v>#N/A</v>
      </c>
      <c r="LO6" s="25" t="e">
        <f>INDEX(LOOKUPS!$B$2:$J$16,MATCH(RES_COST_FCST!$B$1,LOOKUPS!$B$2:$B$16,0),8)</f>
        <v>#N/A</v>
      </c>
      <c r="LP6" s="25" t="e">
        <f>INDEX(LOOKUPS!$B$2:$J$16,MATCH(RES_COST_FCST!$B$1,LOOKUPS!$B$2:$B$16,0),8)</f>
        <v>#N/A</v>
      </c>
      <c r="LQ6" s="25" t="e">
        <f>INDEX(LOOKUPS!$B$2:$J$16,MATCH(RES_COST_FCST!$B$1,LOOKUPS!$B$2:$B$16,0),8)</f>
        <v>#N/A</v>
      </c>
      <c r="LR6" s="25" t="e">
        <f>INDEX(LOOKUPS!$B$2:$J$16,MATCH(RES_COST_FCST!$B$1,LOOKUPS!$B$2:$B$16,0),8)</f>
        <v>#N/A</v>
      </c>
      <c r="LS6" s="25" t="e">
        <f>INDEX(LOOKUPS!$B$2:$J$16,MATCH(RES_COST_FCST!$B$1,LOOKUPS!$B$2:$B$16,0),8)</f>
        <v>#N/A</v>
      </c>
      <c r="LT6" s="25" t="e">
        <f>INDEX(LOOKUPS!$B$2:$J$16,MATCH(RES_COST_FCST!$B$1,LOOKUPS!$B$2:$B$16,0),8)</f>
        <v>#N/A</v>
      </c>
      <c r="LU6" s="25" t="e">
        <f>INDEX(LOOKUPS!$B$2:$J$16,MATCH(RES_COST_FCST!$B$1,LOOKUPS!$B$2:$B$16,0),8)</f>
        <v>#N/A</v>
      </c>
      <c r="LV6" s="25" t="e">
        <f>INDEX(LOOKUPS!$B$2:$J$16,MATCH(RES_COST_FCST!$B$1,LOOKUPS!$B$2:$B$16,0),8)</f>
        <v>#N/A</v>
      </c>
      <c r="LW6" s="25" t="e">
        <f>INDEX(LOOKUPS!$B$2:$J$16,MATCH(RES_COST_FCST!$B$1,LOOKUPS!$B$2:$B$16,0),8)</f>
        <v>#N/A</v>
      </c>
      <c r="LX6" s="25" t="e">
        <f>INDEX(LOOKUPS!$B$2:$J$16,MATCH(RES_COST_FCST!$B$1,LOOKUPS!$B$2:$B$16,0),8)</f>
        <v>#N/A</v>
      </c>
      <c r="LY6" s="25" t="e">
        <f>INDEX(LOOKUPS!$B$2:$J$16,MATCH(RES_COST_FCST!$B$1,LOOKUPS!$B$2:$B$16,0),8)</f>
        <v>#N/A</v>
      </c>
      <c r="LZ6" s="25" t="e">
        <f>INDEX(LOOKUPS!$B$2:$J$16,MATCH(RES_COST_FCST!$B$1,LOOKUPS!$B$2:$B$16,0),8)</f>
        <v>#N/A</v>
      </c>
      <c r="MA6" s="25" t="e">
        <f>INDEX(LOOKUPS!$B$2:$J$16,MATCH(RES_COST_FCST!$B$1,LOOKUPS!$B$2:$B$16,0),8)</f>
        <v>#N/A</v>
      </c>
      <c r="MB6" s="25" t="e">
        <f>INDEX(LOOKUPS!$B$2:$J$16,MATCH(RES_COST_FCST!$B$1,LOOKUPS!$B$2:$B$16,0),8)</f>
        <v>#N/A</v>
      </c>
      <c r="MC6" s="25" t="e">
        <f>INDEX(LOOKUPS!$B$2:$J$16,MATCH(RES_COST_FCST!$B$1,LOOKUPS!$B$2:$B$16,0),8)</f>
        <v>#N/A</v>
      </c>
      <c r="MD6" s="25" t="e">
        <f>INDEX(LOOKUPS!$B$2:$J$16,MATCH(RES_COST_FCST!$B$1,LOOKUPS!$B$2:$B$16,0),8)</f>
        <v>#N/A</v>
      </c>
      <c r="ME6" s="25" t="e">
        <f>INDEX(LOOKUPS!$B$2:$J$16,MATCH(RES_COST_FCST!$B$1,LOOKUPS!$B$2:$B$16,0),8)</f>
        <v>#N/A</v>
      </c>
      <c r="MF6" s="25" t="e">
        <f>INDEX(LOOKUPS!$B$2:$J$16,MATCH(RES_COST_FCST!$B$1,LOOKUPS!$B$2:$B$16,0),8)</f>
        <v>#N/A</v>
      </c>
      <c r="MG6" s="25" t="e">
        <f>INDEX(LOOKUPS!$B$2:$J$16,MATCH(RES_COST_FCST!$B$1,LOOKUPS!$B$2:$B$16,0),8)</f>
        <v>#N/A</v>
      </c>
      <c r="MH6" s="25" t="e">
        <f>INDEX(LOOKUPS!$B$2:$J$16,MATCH(RES_COST_FCST!$B$1,LOOKUPS!$B$2:$B$16,0),8)</f>
        <v>#N/A</v>
      </c>
      <c r="MI6" s="25" t="e">
        <f>INDEX(LOOKUPS!$B$2:$J$16,MATCH(RES_COST_FCST!$B$1,LOOKUPS!$B$2:$B$16,0),8)</f>
        <v>#N/A</v>
      </c>
      <c r="MJ6" s="25" t="e">
        <f>INDEX(LOOKUPS!$B$2:$J$16,MATCH(RES_COST_FCST!$B$1,LOOKUPS!$B$2:$B$16,0),8)</f>
        <v>#N/A</v>
      </c>
      <c r="MK6" s="25" t="e">
        <f>INDEX(LOOKUPS!$B$2:$J$16,MATCH(RES_COST_FCST!$B$1,LOOKUPS!$B$2:$B$16,0),8)</f>
        <v>#N/A</v>
      </c>
      <c r="ML6" s="25" t="e">
        <f>INDEX(LOOKUPS!$B$2:$J$16,MATCH(RES_COST_FCST!$B$1,LOOKUPS!$B$2:$B$16,0),8)</f>
        <v>#N/A</v>
      </c>
      <c r="MM6" s="25" t="e">
        <f>INDEX(LOOKUPS!$B$2:$J$16,MATCH(RES_COST_FCST!$B$1,LOOKUPS!$B$2:$B$16,0),8)</f>
        <v>#N/A</v>
      </c>
      <c r="MO6" s="5" t="str">
        <f>+B6</f>
        <v>Vermont Losses</v>
      </c>
      <c r="MP6" s="20" t="e">
        <f>AVERAGEIF($D$3:$MM$3,MP$4,$D6:$MM6)</f>
        <v>#N/A</v>
      </c>
      <c r="MQ6" s="20" t="e">
        <f t="shared" ref="MQ6:NR7" si="116">AVERAGEIF($D$3:$MM$3,MQ$4,$D6:$MM6)</f>
        <v>#N/A</v>
      </c>
      <c r="MR6" s="20" t="e">
        <f t="shared" si="116"/>
        <v>#N/A</v>
      </c>
      <c r="MS6" s="20" t="e">
        <f t="shared" si="116"/>
        <v>#N/A</v>
      </c>
      <c r="MT6" s="20" t="e">
        <f t="shared" si="116"/>
        <v>#N/A</v>
      </c>
      <c r="MU6" s="20" t="e">
        <f t="shared" si="116"/>
        <v>#N/A</v>
      </c>
      <c r="MV6" s="20" t="e">
        <f t="shared" si="116"/>
        <v>#N/A</v>
      </c>
      <c r="MW6" s="20" t="e">
        <f t="shared" si="116"/>
        <v>#N/A</v>
      </c>
      <c r="MX6" s="20" t="e">
        <f t="shared" si="116"/>
        <v>#N/A</v>
      </c>
      <c r="MY6" s="20" t="e">
        <f t="shared" si="116"/>
        <v>#N/A</v>
      </c>
      <c r="MZ6" s="20" t="e">
        <f t="shared" si="116"/>
        <v>#N/A</v>
      </c>
      <c r="NA6" s="20" t="e">
        <f t="shared" si="116"/>
        <v>#N/A</v>
      </c>
      <c r="NB6" s="20" t="e">
        <f t="shared" si="116"/>
        <v>#N/A</v>
      </c>
      <c r="NC6" s="20" t="e">
        <f t="shared" si="116"/>
        <v>#N/A</v>
      </c>
      <c r="ND6" s="20" t="e">
        <f t="shared" si="116"/>
        <v>#N/A</v>
      </c>
      <c r="NE6" s="20" t="e">
        <f t="shared" si="116"/>
        <v>#N/A</v>
      </c>
      <c r="NF6" s="20" t="e">
        <f t="shared" si="116"/>
        <v>#N/A</v>
      </c>
      <c r="NG6" s="20" t="e">
        <f t="shared" si="116"/>
        <v>#N/A</v>
      </c>
      <c r="NH6" s="20" t="e">
        <f t="shared" si="116"/>
        <v>#N/A</v>
      </c>
      <c r="NI6" s="20" t="e">
        <f t="shared" si="116"/>
        <v>#N/A</v>
      </c>
      <c r="NJ6" s="20" t="e">
        <f t="shared" si="116"/>
        <v>#N/A</v>
      </c>
      <c r="NK6" s="20" t="e">
        <f t="shared" si="116"/>
        <v>#N/A</v>
      </c>
      <c r="NL6" s="20" t="e">
        <f t="shared" si="116"/>
        <v>#N/A</v>
      </c>
      <c r="NM6" s="20" t="e">
        <f t="shared" si="116"/>
        <v>#N/A</v>
      </c>
      <c r="NN6" s="20" t="e">
        <f t="shared" si="116"/>
        <v>#N/A</v>
      </c>
      <c r="NO6" s="20" t="e">
        <f t="shared" si="116"/>
        <v>#N/A</v>
      </c>
      <c r="NP6" s="20" t="e">
        <f t="shared" si="116"/>
        <v>#N/A</v>
      </c>
      <c r="NQ6" s="20" t="e">
        <f t="shared" si="116"/>
        <v>#N/A</v>
      </c>
      <c r="NR6" s="20" t="e">
        <f t="shared" si="116"/>
        <v>#N/A</v>
      </c>
    </row>
    <row r="7" spans="1:382" x14ac:dyDescent="0.25">
      <c r="B7" s="5" t="s">
        <v>117</v>
      </c>
      <c r="C7" s="19"/>
      <c r="D7" s="25" t="e">
        <f>INDEX(LOOKUPS!$B$2:$J$21,MATCH(RES_COST_FCST!$B$1,LOOKUPS!$B$2:$B$21,0),9)</f>
        <v>#N/A</v>
      </c>
      <c r="E7" s="25" t="e">
        <f>INDEX(LOOKUPS!$B$2:$J$21,MATCH(RES_COST_FCST!$B$1,LOOKUPS!$B$2:$B$21,0),9)</f>
        <v>#N/A</v>
      </c>
      <c r="F7" s="25" t="e">
        <f>INDEX(LOOKUPS!$B$2:$J$21,MATCH(RES_COST_FCST!$B$1,LOOKUPS!$B$2:$B$21,0),9)</f>
        <v>#N/A</v>
      </c>
      <c r="G7" s="25" t="e">
        <f>INDEX(LOOKUPS!$B$2:$J$21,MATCH(RES_COST_FCST!$B$1,LOOKUPS!$B$2:$B$21,0),9)</f>
        <v>#N/A</v>
      </c>
      <c r="H7" s="25" t="e">
        <f>INDEX(LOOKUPS!$B$2:$J$21,MATCH(RES_COST_FCST!$B$1,LOOKUPS!$B$2:$B$21,0),9)</f>
        <v>#N/A</v>
      </c>
      <c r="I7" s="25" t="e">
        <f>INDEX(LOOKUPS!$B$2:$J$21,MATCH(RES_COST_FCST!$B$1,LOOKUPS!$B$2:$B$21,0),9)</f>
        <v>#N/A</v>
      </c>
      <c r="J7" s="25" t="e">
        <f>INDEX(LOOKUPS!$B$2:$J$21,MATCH(RES_COST_FCST!$B$1,LOOKUPS!$B$2:$B$21,0),9)</f>
        <v>#N/A</v>
      </c>
      <c r="K7" s="25" t="e">
        <f>INDEX(LOOKUPS!$B$2:$J$21,MATCH(RES_COST_FCST!$B$1,LOOKUPS!$B$2:$B$21,0),9)</f>
        <v>#N/A</v>
      </c>
      <c r="L7" s="25" t="e">
        <f>INDEX(LOOKUPS!$B$2:$J$21,MATCH(RES_COST_FCST!$B$1,LOOKUPS!$B$2:$B$21,0),9)</f>
        <v>#N/A</v>
      </c>
      <c r="M7" s="25" t="e">
        <f>INDEX(LOOKUPS!$B$2:$J$21,MATCH(RES_COST_FCST!$B$1,LOOKUPS!$B$2:$B$21,0),9)</f>
        <v>#N/A</v>
      </c>
      <c r="N7" s="25" t="e">
        <f>INDEX(LOOKUPS!$B$2:$J$21,MATCH(RES_COST_FCST!$B$1,LOOKUPS!$B$2:$B$21,0),9)</f>
        <v>#N/A</v>
      </c>
      <c r="O7" s="25" t="e">
        <f>INDEX(LOOKUPS!$B$2:$J$21,MATCH(RES_COST_FCST!$B$1,LOOKUPS!$B$2:$B$21,0),9)</f>
        <v>#N/A</v>
      </c>
      <c r="P7" s="25" t="e">
        <f>INDEX(LOOKUPS!$B$2:$J$21,MATCH(RES_COST_FCST!$B$1,LOOKUPS!$B$2:$B$21,0),9)</f>
        <v>#N/A</v>
      </c>
      <c r="Q7" s="25" t="e">
        <f>INDEX(LOOKUPS!$B$2:$J$21,MATCH(RES_COST_FCST!$B$1,LOOKUPS!$B$2:$B$21,0),9)</f>
        <v>#N/A</v>
      </c>
      <c r="R7" s="25" t="e">
        <f>INDEX(LOOKUPS!$B$2:$J$21,MATCH(RES_COST_FCST!$B$1,LOOKUPS!$B$2:$B$21,0),9)</f>
        <v>#N/A</v>
      </c>
      <c r="S7" s="25" t="e">
        <f>INDEX(LOOKUPS!$B$2:$J$21,MATCH(RES_COST_FCST!$B$1,LOOKUPS!$B$2:$B$21,0),9)</f>
        <v>#N/A</v>
      </c>
      <c r="T7" s="25" t="e">
        <f>INDEX(LOOKUPS!$B$2:$J$21,MATCH(RES_COST_FCST!$B$1,LOOKUPS!$B$2:$B$21,0),9)</f>
        <v>#N/A</v>
      </c>
      <c r="U7" s="25" t="e">
        <f>INDEX(LOOKUPS!$B$2:$J$21,MATCH(RES_COST_FCST!$B$1,LOOKUPS!$B$2:$B$21,0),9)</f>
        <v>#N/A</v>
      </c>
      <c r="V7" s="25" t="e">
        <f>INDEX(LOOKUPS!$B$2:$J$21,MATCH(RES_COST_FCST!$B$1,LOOKUPS!$B$2:$B$21,0),9)</f>
        <v>#N/A</v>
      </c>
      <c r="W7" s="25" t="e">
        <f>INDEX(LOOKUPS!$B$2:$J$21,MATCH(RES_COST_FCST!$B$1,LOOKUPS!$B$2:$B$21,0),9)</f>
        <v>#N/A</v>
      </c>
      <c r="X7" s="25" t="e">
        <f>INDEX(LOOKUPS!$B$2:$J$21,MATCH(RES_COST_FCST!$B$1,LOOKUPS!$B$2:$B$21,0),9)</f>
        <v>#N/A</v>
      </c>
      <c r="Y7" s="25" t="e">
        <f>INDEX(LOOKUPS!$B$2:$J$21,MATCH(RES_COST_FCST!$B$1,LOOKUPS!$B$2:$B$21,0),9)</f>
        <v>#N/A</v>
      </c>
      <c r="Z7" s="25" t="e">
        <f>INDEX(LOOKUPS!$B$2:$J$21,MATCH(RES_COST_FCST!$B$1,LOOKUPS!$B$2:$B$21,0),9)</f>
        <v>#N/A</v>
      </c>
      <c r="AA7" s="25" t="e">
        <f>INDEX(LOOKUPS!$B$2:$J$21,MATCH(RES_COST_FCST!$B$1,LOOKUPS!$B$2:$B$21,0),9)</f>
        <v>#N/A</v>
      </c>
      <c r="AB7" s="25" t="e">
        <f>INDEX(LOOKUPS!$B$2:$J$21,MATCH(RES_COST_FCST!$B$1,LOOKUPS!$B$2:$B$21,0),9)</f>
        <v>#N/A</v>
      </c>
      <c r="AC7" s="25" t="e">
        <f>INDEX(LOOKUPS!$B$2:$J$21,MATCH(RES_COST_FCST!$B$1,LOOKUPS!$B$2:$B$21,0),9)</f>
        <v>#N/A</v>
      </c>
      <c r="AD7" s="25" t="e">
        <f>INDEX(LOOKUPS!$B$2:$J$21,MATCH(RES_COST_FCST!$B$1,LOOKUPS!$B$2:$B$21,0),9)</f>
        <v>#N/A</v>
      </c>
      <c r="AE7" s="25" t="e">
        <f>INDEX(LOOKUPS!$B$2:$J$21,MATCH(RES_COST_FCST!$B$1,LOOKUPS!$B$2:$B$21,0),9)</f>
        <v>#N/A</v>
      </c>
      <c r="AF7" s="25" t="e">
        <f>INDEX(LOOKUPS!$B$2:$J$21,MATCH(RES_COST_FCST!$B$1,LOOKUPS!$B$2:$B$21,0),9)</f>
        <v>#N/A</v>
      </c>
      <c r="AG7" s="25" t="e">
        <f>INDEX(LOOKUPS!$B$2:$J$21,MATCH(RES_COST_FCST!$B$1,LOOKUPS!$B$2:$B$21,0),9)</f>
        <v>#N/A</v>
      </c>
      <c r="AH7" s="25" t="e">
        <f>INDEX(LOOKUPS!$B$2:$J$21,MATCH(RES_COST_FCST!$B$1,LOOKUPS!$B$2:$B$21,0),9)</f>
        <v>#N/A</v>
      </c>
      <c r="AI7" s="25" t="e">
        <f>INDEX(LOOKUPS!$B$2:$J$21,MATCH(RES_COST_FCST!$B$1,LOOKUPS!$B$2:$B$21,0),9)</f>
        <v>#N/A</v>
      </c>
      <c r="AJ7" s="25" t="e">
        <f>INDEX(LOOKUPS!$B$2:$J$21,MATCH(RES_COST_FCST!$B$1,LOOKUPS!$B$2:$B$21,0),9)</f>
        <v>#N/A</v>
      </c>
      <c r="AK7" s="25" t="e">
        <f>INDEX(LOOKUPS!$B$2:$J$21,MATCH(RES_COST_FCST!$B$1,LOOKUPS!$B$2:$B$21,0),9)</f>
        <v>#N/A</v>
      </c>
      <c r="AL7" s="25" t="e">
        <f>INDEX(LOOKUPS!$B$2:$J$21,MATCH(RES_COST_FCST!$B$1,LOOKUPS!$B$2:$B$21,0),9)</f>
        <v>#N/A</v>
      </c>
      <c r="AM7" s="25" t="e">
        <f>INDEX(LOOKUPS!$B$2:$J$21,MATCH(RES_COST_FCST!$B$1,LOOKUPS!$B$2:$B$21,0),9)</f>
        <v>#N/A</v>
      </c>
      <c r="AN7" s="25" t="e">
        <f>INDEX(LOOKUPS!$B$2:$J$21,MATCH(RES_COST_FCST!$B$1,LOOKUPS!$B$2:$B$21,0),9)</f>
        <v>#N/A</v>
      </c>
      <c r="AO7" s="25" t="e">
        <f>INDEX(LOOKUPS!$B$2:$J$21,MATCH(RES_COST_FCST!$B$1,LOOKUPS!$B$2:$B$21,0),9)</f>
        <v>#N/A</v>
      </c>
      <c r="AP7" s="25" t="e">
        <f>INDEX(LOOKUPS!$B$2:$J$21,MATCH(RES_COST_FCST!$B$1,LOOKUPS!$B$2:$B$21,0),9)</f>
        <v>#N/A</v>
      </c>
      <c r="AQ7" s="25" t="e">
        <f>INDEX(LOOKUPS!$B$2:$J$21,MATCH(RES_COST_FCST!$B$1,LOOKUPS!$B$2:$B$21,0),9)</f>
        <v>#N/A</v>
      </c>
      <c r="AR7" s="25" t="e">
        <f>INDEX(LOOKUPS!$B$2:$J$21,MATCH(RES_COST_FCST!$B$1,LOOKUPS!$B$2:$B$21,0),9)</f>
        <v>#N/A</v>
      </c>
      <c r="AS7" s="25" t="e">
        <f>INDEX(LOOKUPS!$B$2:$J$21,MATCH(RES_COST_FCST!$B$1,LOOKUPS!$B$2:$B$21,0),9)</f>
        <v>#N/A</v>
      </c>
      <c r="AT7" s="25" t="e">
        <f>INDEX(LOOKUPS!$B$2:$J$21,MATCH(RES_COST_FCST!$B$1,LOOKUPS!$B$2:$B$21,0),9)</f>
        <v>#N/A</v>
      </c>
      <c r="AU7" s="25" t="e">
        <f>INDEX(LOOKUPS!$B$2:$J$21,MATCH(RES_COST_FCST!$B$1,LOOKUPS!$B$2:$B$21,0),9)</f>
        <v>#N/A</v>
      </c>
      <c r="AV7" s="25" t="e">
        <f>INDEX(LOOKUPS!$B$2:$J$21,MATCH(RES_COST_FCST!$B$1,LOOKUPS!$B$2:$B$21,0),9)</f>
        <v>#N/A</v>
      </c>
      <c r="AW7" s="25" t="e">
        <f>INDEX(LOOKUPS!$B$2:$J$21,MATCH(RES_COST_FCST!$B$1,LOOKUPS!$B$2:$B$21,0),9)</f>
        <v>#N/A</v>
      </c>
      <c r="AX7" s="25" t="e">
        <f>INDEX(LOOKUPS!$B$2:$J$21,MATCH(RES_COST_FCST!$B$1,LOOKUPS!$B$2:$B$21,0),9)</f>
        <v>#N/A</v>
      </c>
      <c r="AY7" s="25" t="e">
        <f>INDEX(LOOKUPS!$B$2:$J$21,MATCH(RES_COST_FCST!$B$1,LOOKUPS!$B$2:$B$21,0),9)</f>
        <v>#N/A</v>
      </c>
      <c r="AZ7" s="25" t="e">
        <f>INDEX(LOOKUPS!$B$2:$J$21,MATCH(RES_COST_FCST!$B$1,LOOKUPS!$B$2:$B$21,0),9)</f>
        <v>#N/A</v>
      </c>
      <c r="BA7" s="25" t="e">
        <f>INDEX(LOOKUPS!$B$2:$J$21,MATCH(RES_COST_FCST!$B$1,LOOKUPS!$B$2:$B$21,0),9)</f>
        <v>#N/A</v>
      </c>
      <c r="BB7" s="25" t="e">
        <f>INDEX(LOOKUPS!$B$2:$J$21,MATCH(RES_COST_FCST!$B$1,LOOKUPS!$B$2:$B$21,0),9)</f>
        <v>#N/A</v>
      </c>
      <c r="BC7" s="25" t="e">
        <f>INDEX(LOOKUPS!$B$2:$J$21,MATCH(RES_COST_FCST!$B$1,LOOKUPS!$B$2:$B$21,0),9)</f>
        <v>#N/A</v>
      </c>
      <c r="BD7" s="25" t="e">
        <f>INDEX(LOOKUPS!$B$2:$J$21,MATCH(RES_COST_FCST!$B$1,LOOKUPS!$B$2:$B$21,0),9)</f>
        <v>#N/A</v>
      </c>
      <c r="BE7" s="25" t="e">
        <f>INDEX(LOOKUPS!$B$2:$J$21,MATCH(RES_COST_FCST!$B$1,LOOKUPS!$B$2:$B$21,0),9)</f>
        <v>#N/A</v>
      </c>
      <c r="BF7" s="25" t="e">
        <f>INDEX(LOOKUPS!$B$2:$J$21,MATCH(RES_COST_FCST!$B$1,LOOKUPS!$B$2:$B$21,0),9)</f>
        <v>#N/A</v>
      </c>
      <c r="BG7" s="25" t="e">
        <f>INDEX(LOOKUPS!$B$2:$J$21,MATCH(RES_COST_FCST!$B$1,LOOKUPS!$B$2:$B$21,0),9)</f>
        <v>#N/A</v>
      </c>
      <c r="BH7" s="25" t="e">
        <f>INDEX(LOOKUPS!$B$2:$J$21,MATCH(RES_COST_FCST!$B$1,LOOKUPS!$B$2:$B$21,0),9)</f>
        <v>#N/A</v>
      </c>
      <c r="BI7" s="25" t="e">
        <f>INDEX(LOOKUPS!$B$2:$J$21,MATCH(RES_COST_FCST!$B$1,LOOKUPS!$B$2:$B$21,0),9)</f>
        <v>#N/A</v>
      </c>
      <c r="BJ7" s="25" t="e">
        <f>INDEX(LOOKUPS!$B$2:$J$21,MATCH(RES_COST_FCST!$B$1,LOOKUPS!$B$2:$B$21,0),9)</f>
        <v>#N/A</v>
      </c>
      <c r="BK7" s="25" t="e">
        <f>INDEX(LOOKUPS!$B$2:$J$21,MATCH(RES_COST_FCST!$B$1,LOOKUPS!$B$2:$B$21,0),9)</f>
        <v>#N/A</v>
      </c>
      <c r="BL7" s="25" t="e">
        <f>INDEX(LOOKUPS!$B$2:$J$21,MATCH(RES_COST_FCST!$B$1,LOOKUPS!$B$2:$B$21,0),9)</f>
        <v>#N/A</v>
      </c>
      <c r="BM7" s="25" t="e">
        <f>INDEX(LOOKUPS!$B$2:$J$21,MATCH(RES_COST_FCST!$B$1,LOOKUPS!$B$2:$B$21,0),9)</f>
        <v>#N/A</v>
      </c>
      <c r="BN7" s="25" t="e">
        <f>INDEX(LOOKUPS!$B$2:$J$21,MATCH(RES_COST_FCST!$B$1,LOOKUPS!$B$2:$B$21,0),9)</f>
        <v>#N/A</v>
      </c>
      <c r="BO7" s="25" t="e">
        <f>INDEX(LOOKUPS!$B$2:$J$21,MATCH(RES_COST_FCST!$B$1,LOOKUPS!$B$2:$B$21,0),9)</f>
        <v>#N/A</v>
      </c>
      <c r="BP7" s="25" t="e">
        <f>INDEX(LOOKUPS!$B$2:$J$21,MATCH(RES_COST_FCST!$B$1,LOOKUPS!$B$2:$B$21,0),9)</f>
        <v>#N/A</v>
      </c>
      <c r="BQ7" s="25" t="e">
        <f>INDEX(LOOKUPS!$B$2:$J$21,MATCH(RES_COST_FCST!$B$1,LOOKUPS!$B$2:$B$21,0),9)</f>
        <v>#N/A</v>
      </c>
      <c r="BR7" s="25" t="e">
        <f>INDEX(LOOKUPS!$B$2:$J$21,MATCH(RES_COST_FCST!$B$1,LOOKUPS!$B$2:$B$21,0),9)</f>
        <v>#N/A</v>
      </c>
      <c r="BS7" s="25" t="e">
        <f>INDEX(LOOKUPS!$B$2:$J$21,MATCH(RES_COST_FCST!$B$1,LOOKUPS!$B$2:$B$21,0),9)</f>
        <v>#N/A</v>
      </c>
      <c r="BT7" s="25" t="e">
        <f>INDEX(LOOKUPS!$B$2:$J$21,MATCH(RES_COST_FCST!$B$1,LOOKUPS!$B$2:$B$21,0),9)</f>
        <v>#N/A</v>
      </c>
      <c r="BU7" s="25" t="e">
        <f>INDEX(LOOKUPS!$B$2:$J$21,MATCH(RES_COST_FCST!$B$1,LOOKUPS!$B$2:$B$21,0),9)</f>
        <v>#N/A</v>
      </c>
      <c r="BV7" s="25" t="e">
        <f>INDEX(LOOKUPS!$B$2:$J$21,MATCH(RES_COST_FCST!$B$1,LOOKUPS!$B$2:$B$21,0),9)</f>
        <v>#N/A</v>
      </c>
      <c r="BW7" s="25" t="e">
        <f>INDEX(LOOKUPS!$B$2:$J$21,MATCH(RES_COST_FCST!$B$1,LOOKUPS!$B$2:$B$21,0),9)</f>
        <v>#N/A</v>
      </c>
      <c r="BX7" s="25" t="e">
        <f>INDEX(LOOKUPS!$B$2:$J$21,MATCH(RES_COST_FCST!$B$1,LOOKUPS!$B$2:$B$21,0),9)</f>
        <v>#N/A</v>
      </c>
      <c r="BY7" s="25" t="e">
        <f>INDEX(LOOKUPS!$B$2:$J$21,MATCH(RES_COST_FCST!$B$1,LOOKUPS!$B$2:$B$21,0),9)</f>
        <v>#N/A</v>
      </c>
      <c r="BZ7" s="25" t="e">
        <f>INDEX(LOOKUPS!$B$2:$J$21,MATCH(RES_COST_FCST!$B$1,LOOKUPS!$B$2:$B$21,0),9)</f>
        <v>#N/A</v>
      </c>
      <c r="CA7" s="25" t="e">
        <f>INDEX(LOOKUPS!$B$2:$J$21,MATCH(RES_COST_FCST!$B$1,LOOKUPS!$B$2:$B$21,0),9)</f>
        <v>#N/A</v>
      </c>
      <c r="CB7" s="25" t="e">
        <f>INDEX(LOOKUPS!$B$2:$J$21,MATCH(RES_COST_FCST!$B$1,LOOKUPS!$B$2:$B$21,0),9)</f>
        <v>#N/A</v>
      </c>
      <c r="CC7" s="25" t="e">
        <f>INDEX(LOOKUPS!$B$2:$J$21,MATCH(RES_COST_FCST!$B$1,LOOKUPS!$B$2:$B$21,0),9)</f>
        <v>#N/A</v>
      </c>
      <c r="CD7" s="25" t="e">
        <f>INDEX(LOOKUPS!$B$2:$J$21,MATCH(RES_COST_FCST!$B$1,LOOKUPS!$B$2:$B$21,0),9)</f>
        <v>#N/A</v>
      </c>
      <c r="CE7" s="25" t="e">
        <f>INDEX(LOOKUPS!$B$2:$J$21,MATCH(RES_COST_FCST!$B$1,LOOKUPS!$B$2:$B$21,0),9)</f>
        <v>#N/A</v>
      </c>
      <c r="CF7" s="25" t="e">
        <f>INDEX(LOOKUPS!$B$2:$J$21,MATCH(RES_COST_FCST!$B$1,LOOKUPS!$B$2:$B$21,0),9)</f>
        <v>#N/A</v>
      </c>
      <c r="CG7" s="25" t="e">
        <f>INDEX(LOOKUPS!$B$2:$J$21,MATCH(RES_COST_FCST!$B$1,LOOKUPS!$B$2:$B$21,0),9)</f>
        <v>#N/A</v>
      </c>
      <c r="CH7" s="25" t="e">
        <f>INDEX(LOOKUPS!$B$2:$J$21,MATCH(RES_COST_FCST!$B$1,LOOKUPS!$B$2:$B$21,0),9)</f>
        <v>#N/A</v>
      </c>
      <c r="CI7" s="25" t="e">
        <f>INDEX(LOOKUPS!$B$2:$J$21,MATCH(RES_COST_FCST!$B$1,LOOKUPS!$B$2:$B$21,0),9)</f>
        <v>#N/A</v>
      </c>
      <c r="CJ7" s="25" t="e">
        <f>INDEX(LOOKUPS!$B$2:$J$21,MATCH(RES_COST_FCST!$B$1,LOOKUPS!$B$2:$B$21,0),9)</f>
        <v>#N/A</v>
      </c>
      <c r="CK7" s="25" t="e">
        <f>INDEX(LOOKUPS!$B$2:$J$21,MATCH(RES_COST_FCST!$B$1,LOOKUPS!$B$2:$B$21,0),9)</f>
        <v>#N/A</v>
      </c>
      <c r="CL7" s="25" t="e">
        <f>INDEX(LOOKUPS!$B$2:$J$21,MATCH(RES_COST_FCST!$B$1,LOOKUPS!$B$2:$B$21,0),9)</f>
        <v>#N/A</v>
      </c>
      <c r="CM7" s="25" t="e">
        <f>INDEX(LOOKUPS!$B$2:$J$21,MATCH(RES_COST_FCST!$B$1,LOOKUPS!$B$2:$B$21,0),9)</f>
        <v>#N/A</v>
      </c>
      <c r="CN7" s="25" t="e">
        <f>INDEX(LOOKUPS!$B$2:$J$21,MATCH(RES_COST_FCST!$B$1,LOOKUPS!$B$2:$B$21,0),9)</f>
        <v>#N/A</v>
      </c>
      <c r="CO7" s="25" t="e">
        <f>INDEX(LOOKUPS!$B$2:$J$21,MATCH(RES_COST_FCST!$B$1,LOOKUPS!$B$2:$B$21,0),9)</f>
        <v>#N/A</v>
      </c>
      <c r="CP7" s="25" t="e">
        <f>INDEX(LOOKUPS!$B$2:$J$21,MATCH(RES_COST_FCST!$B$1,LOOKUPS!$B$2:$B$21,0),9)</f>
        <v>#N/A</v>
      </c>
      <c r="CQ7" s="25" t="e">
        <f>INDEX(LOOKUPS!$B$2:$J$21,MATCH(RES_COST_FCST!$B$1,LOOKUPS!$B$2:$B$21,0),9)</f>
        <v>#N/A</v>
      </c>
      <c r="CR7" s="25" t="e">
        <f>INDEX(LOOKUPS!$B$2:$J$21,MATCH(RES_COST_FCST!$B$1,LOOKUPS!$B$2:$B$21,0),9)</f>
        <v>#N/A</v>
      </c>
      <c r="CS7" s="25" t="e">
        <f>INDEX(LOOKUPS!$B$2:$J$21,MATCH(RES_COST_FCST!$B$1,LOOKUPS!$B$2:$B$21,0),9)</f>
        <v>#N/A</v>
      </c>
      <c r="CT7" s="25" t="e">
        <f>INDEX(LOOKUPS!$B$2:$J$21,MATCH(RES_COST_FCST!$B$1,LOOKUPS!$B$2:$B$21,0),9)</f>
        <v>#N/A</v>
      </c>
      <c r="CU7" s="25" t="e">
        <f>INDEX(LOOKUPS!$B$2:$J$21,MATCH(RES_COST_FCST!$B$1,LOOKUPS!$B$2:$B$21,0),9)</f>
        <v>#N/A</v>
      </c>
      <c r="CV7" s="25" t="e">
        <f>INDEX(LOOKUPS!$B$2:$J$21,MATCH(RES_COST_FCST!$B$1,LOOKUPS!$B$2:$B$21,0),9)</f>
        <v>#N/A</v>
      </c>
      <c r="CW7" s="25" t="e">
        <f>INDEX(LOOKUPS!$B$2:$J$21,MATCH(RES_COST_FCST!$B$1,LOOKUPS!$B$2:$B$21,0),9)</f>
        <v>#N/A</v>
      </c>
      <c r="CX7" s="25" t="e">
        <f>INDEX(LOOKUPS!$B$2:$J$21,MATCH(RES_COST_FCST!$B$1,LOOKUPS!$B$2:$B$21,0),9)</f>
        <v>#N/A</v>
      </c>
      <c r="CY7" s="25" t="e">
        <f>INDEX(LOOKUPS!$B$2:$J$21,MATCH(RES_COST_FCST!$B$1,LOOKUPS!$B$2:$B$21,0),9)</f>
        <v>#N/A</v>
      </c>
      <c r="CZ7" s="25" t="e">
        <f>INDEX(LOOKUPS!$B$2:$J$21,MATCH(RES_COST_FCST!$B$1,LOOKUPS!$B$2:$B$21,0),9)</f>
        <v>#N/A</v>
      </c>
      <c r="DA7" s="25" t="e">
        <f>INDEX(LOOKUPS!$B$2:$J$21,MATCH(RES_COST_FCST!$B$1,LOOKUPS!$B$2:$B$21,0),9)</f>
        <v>#N/A</v>
      </c>
      <c r="DB7" s="25" t="e">
        <f>INDEX(LOOKUPS!$B$2:$J$21,MATCH(RES_COST_FCST!$B$1,LOOKUPS!$B$2:$B$21,0),9)</f>
        <v>#N/A</v>
      </c>
      <c r="DC7" s="25" t="e">
        <f>INDEX(LOOKUPS!$B$2:$J$21,MATCH(RES_COST_FCST!$B$1,LOOKUPS!$B$2:$B$21,0),9)</f>
        <v>#N/A</v>
      </c>
      <c r="DD7" s="25" t="e">
        <f>INDEX(LOOKUPS!$B$2:$J$21,MATCH(RES_COST_FCST!$B$1,LOOKUPS!$B$2:$B$21,0),9)</f>
        <v>#N/A</v>
      </c>
      <c r="DE7" s="25" t="e">
        <f>INDEX(LOOKUPS!$B$2:$J$21,MATCH(RES_COST_FCST!$B$1,LOOKUPS!$B$2:$B$21,0),9)</f>
        <v>#N/A</v>
      </c>
      <c r="DF7" s="25" t="e">
        <f>INDEX(LOOKUPS!$B$2:$J$21,MATCH(RES_COST_FCST!$B$1,LOOKUPS!$B$2:$B$21,0),9)</f>
        <v>#N/A</v>
      </c>
      <c r="DG7" s="25" t="e">
        <f>INDEX(LOOKUPS!$B$2:$J$21,MATCH(RES_COST_FCST!$B$1,LOOKUPS!$B$2:$B$21,0),9)</f>
        <v>#N/A</v>
      </c>
      <c r="DH7" s="25" t="e">
        <f>INDEX(LOOKUPS!$B$2:$J$21,MATCH(RES_COST_FCST!$B$1,LOOKUPS!$B$2:$B$21,0),9)</f>
        <v>#N/A</v>
      </c>
      <c r="DI7" s="25" t="e">
        <f>INDEX(LOOKUPS!$B$2:$J$21,MATCH(RES_COST_FCST!$B$1,LOOKUPS!$B$2:$B$21,0),9)</f>
        <v>#N/A</v>
      </c>
      <c r="DJ7" s="25" t="e">
        <f>INDEX(LOOKUPS!$B$2:$J$21,MATCH(RES_COST_FCST!$B$1,LOOKUPS!$B$2:$B$21,0),9)</f>
        <v>#N/A</v>
      </c>
      <c r="DK7" s="25" t="e">
        <f>INDEX(LOOKUPS!$B$2:$J$21,MATCH(RES_COST_FCST!$B$1,LOOKUPS!$B$2:$B$21,0),9)</f>
        <v>#N/A</v>
      </c>
      <c r="DL7" s="25" t="e">
        <f>INDEX(LOOKUPS!$B$2:$J$21,MATCH(RES_COST_FCST!$B$1,LOOKUPS!$B$2:$B$21,0),9)</f>
        <v>#N/A</v>
      </c>
      <c r="DM7" s="25" t="e">
        <f>INDEX(LOOKUPS!$B$2:$J$21,MATCH(RES_COST_FCST!$B$1,LOOKUPS!$B$2:$B$21,0),9)</f>
        <v>#N/A</v>
      </c>
      <c r="DN7" s="25" t="e">
        <f>INDEX(LOOKUPS!$B$2:$J$21,MATCH(RES_COST_FCST!$B$1,LOOKUPS!$B$2:$B$21,0),9)</f>
        <v>#N/A</v>
      </c>
      <c r="DO7" s="25" t="e">
        <f>INDEX(LOOKUPS!$B$2:$J$21,MATCH(RES_COST_FCST!$B$1,LOOKUPS!$B$2:$B$21,0),9)</f>
        <v>#N/A</v>
      </c>
      <c r="DP7" s="25" t="e">
        <f>INDEX(LOOKUPS!$B$2:$J$21,MATCH(RES_COST_FCST!$B$1,LOOKUPS!$B$2:$B$21,0),9)</f>
        <v>#N/A</v>
      </c>
      <c r="DQ7" s="25" t="e">
        <f>INDEX(LOOKUPS!$B$2:$J$21,MATCH(RES_COST_FCST!$B$1,LOOKUPS!$B$2:$B$21,0),9)</f>
        <v>#N/A</v>
      </c>
      <c r="DR7" s="25" t="e">
        <f>INDEX(LOOKUPS!$B$2:$J$21,MATCH(RES_COST_FCST!$B$1,LOOKUPS!$B$2:$B$21,0),9)</f>
        <v>#N/A</v>
      </c>
      <c r="DS7" s="25" t="e">
        <f>INDEX(LOOKUPS!$B$2:$J$21,MATCH(RES_COST_FCST!$B$1,LOOKUPS!$B$2:$B$21,0),9)</f>
        <v>#N/A</v>
      </c>
      <c r="DT7" s="25" t="e">
        <f>INDEX(LOOKUPS!$B$2:$J$21,MATCH(RES_COST_FCST!$B$1,LOOKUPS!$B$2:$B$21,0),9)</f>
        <v>#N/A</v>
      </c>
      <c r="DU7" s="25" t="e">
        <f>INDEX(LOOKUPS!$B$2:$J$21,MATCH(RES_COST_FCST!$B$1,LOOKUPS!$B$2:$B$21,0),9)</f>
        <v>#N/A</v>
      </c>
      <c r="DV7" s="25" t="e">
        <f>INDEX(LOOKUPS!$B$2:$J$21,MATCH(RES_COST_FCST!$B$1,LOOKUPS!$B$2:$B$21,0),9)</f>
        <v>#N/A</v>
      </c>
      <c r="DW7" s="25" t="e">
        <f>INDEX(LOOKUPS!$B$2:$J$21,MATCH(RES_COST_FCST!$B$1,LOOKUPS!$B$2:$B$21,0),9)</f>
        <v>#N/A</v>
      </c>
      <c r="DX7" s="25" t="e">
        <f>INDEX(LOOKUPS!$B$2:$J$21,MATCH(RES_COST_FCST!$B$1,LOOKUPS!$B$2:$B$21,0),9)</f>
        <v>#N/A</v>
      </c>
      <c r="DY7" s="25" t="e">
        <f>INDEX(LOOKUPS!$B$2:$J$21,MATCH(RES_COST_FCST!$B$1,LOOKUPS!$B$2:$B$21,0),9)</f>
        <v>#N/A</v>
      </c>
      <c r="DZ7" s="25" t="e">
        <f>INDEX(LOOKUPS!$B$2:$J$21,MATCH(RES_COST_FCST!$B$1,LOOKUPS!$B$2:$B$21,0),9)</f>
        <v>#N/A</v>
      </c>
      <c r="EA7" s="25" t="e">
        <f>INDEX(LOOKUPS!$B$2:$J$21,MATCH(RES_COST_FCST!$B$1,LOOKUPS!$B$2:$B$21,0),9)</f>
        <v>#N/A</v>
      </c>
      <c r="EB7" s="25" t="e">
        <f>INDEX(LOOKUPS!$B$2:$J$21,MATCH(RES_COST_FCST!$B$1,LOOKUPS!$B$2:$B$21,0),9)</f>
        <v>#N/A</v>
      </c>
      <c r="EC7" s="25" t="e">
        <f>INDEX(LOOKUPS!$B$2:$J$21,MATCH(RES_COST_FCST!$B$1,LOOKUPS!$B$2:$B$21,0),9)</f>
        <v>#N/A</v>
      </c>
      <c r="ED7" s="25" t="e">
        <f>INDEX(LOOKUPS!$B$2:$J$21,MATCH(RES_COST_FCST!$B$1,LOOKUPS!$B$2:$B$21,0),9)</f>
        <v>#N/A</v>
      </c>
      <c r="EE7" s="25" t="e">
        <f>INDEX(LOOKUPS!$B$2:$J$21,MATCH(RES_COST_FCST!$B$1,LOOKUPS!$B$2:$B$21,0),9)</f>
        <v>#N/A</v>
      </c>
      <c r="EF7" s="25" t="e">
        <f>INDEX(LOOKUPS!$B$2:$J$21,MATCH(RES_COST_FCST!$B$1,LOOKUPS!$B$2:$B$21,0),9)</f>
        <v>#N/A</v>
      </c>
      <c r="EG7" s="25" t="e">
        <f>INDEX(LOOKUPS!$B$2:$J$21,MATCH(RES_COST_FCST!$B$1,LOOKUPS!$B$2:$B$21,0),9)</f>
        <v>#N/A</v>
      </c>
      <c r="EH7" s="25" t="e">
        <f>INDEX(LOOKUPS!$B$2:$J$21,MATCH(RES_COST_FCST!$B$1,LOOKUPS!$B$2:$B$21,0),9)</f>
        <v>#N/A</v>
      </c>
      <c r="EI7" s="25" t="e">
        <f>INDEX(LOOKUPS!$B$2:$J$21,MATCH(RES_COST_FCST!$B$1,LOOKUPS!$B$2:$B$21,0),9)</f>
        <v>#N/A</v>
      </c>
      <c r="EJ7" s="25" t="e">
        <f>INDEX(LOOKUPS!$B$2:$J$21,MATCH(RES_COST_FCST!$B$1,LOOKUPS!$B$2:$B$21,0),9)</f>
        <v>#N/A</v>
      </c>
      <c r="EK7" s="25" t="e">
        <f>INDEX(LOOKUPS!$B$2:$J$21,MATCH(RES_COST_FCST!$B$1,LOOKUPS!$B$2:$B$21,0),9)</f>
        <v>#N/A</v>
      </c>
      <c r="EL7" s="25" t="e">
        <f>INDEX(LOOKUPS!$B$2:$J$21,MATCH(RES_COST_FCST!$B$1,LOOKUPS!$B$2:$B$21,0),9)</f>
        <v>#N/A</v>
      </c>
      <c r="EM7" s="25" t="e">
        <f>INDEX(LOOKUPS!$B$2:$J$21,MATCH(RES_COST_FCST!$B$1,LOOKUPS!$B$2:$B$21,0),9)</f>
        <v>#N/A</v>
      </c>
      <c r="EN7" s="25" t="e">
        <f>INDEX(LOOKUPS!$B$2:$J$21,MATCH(RES_COST_FCST!$B$1,LOOKUPS!$B$2:$B$21,0),9)</f>
        <v>#N/A</v>
      </c>
      <c r="EO7" s="25" t="e">
        <f>INDEX(LOOKUPS!$B$2:$J$21,MATCH(RES_COST_FCST!$B$1,LOOKUPS!$B$2:$B$21,0),9)</f>
        <v>#N/A</v>
      </c>
      <c r="EP7" s="25" t="e">
        <f>INDEX(LOOKUPS!$B$2:$J$21,MATCH(RES_COST_FCST!$B$1,LOOKUPS!$B$2:$B$21,0),9)</f>
        <v>#N/A</v>
      </c>
      <c r="EQ7" s="25" t="e">
        <f>INDEX(LOOKUPS!$B$2:$J$21,MATCH(RES_COST_FCST!$B$1,LOOKUPS!$B$2:$B$21,0),9)</f>
        <v>#N/A</v>
      </c>
      <c r="ER7" s="25" t="e">
        <f>INDEX(LOOKUPS!$B$2:$J$21,MATCH(RES_COST_FCST!$B$1,LOOKUPS!$B$2:$B$21,0),9)</f>
        <v>#N/A</v>
      </c>
      <c r="ES7" s="25" t="e">
        <f>INDEX(LOOKUPS!$B$2:$J$21,MATCH(RES_COST_FCST!$B$1,LOOKUPS!$B$2:$B$21,0),9)</f>
        <v>#N/A</v>
      </c>
      <c r="ET7" s="25" t="e">
        <f>INDEX(LOOKUPS!$B$2:$J$21,MATCH(RES_COST_FCST!$B$1,LOOKUPS!$B$2:$B$21,0),9)</f>
        <v>#N/A</v>
      </c>
      <c r="EU7" s="25" t="e">
        <f>INDEX(LOOKUPS!$B$2:$J$21,MATCH(RES_COST_FCST!$B$1,LOOKUPS!$B$2:$B$21,0),9)</f>
        <v>#N/A</v>
      </c>
      <c r="EV7" s="25" t="e">
        <f>INDEX(LOOKUPS!$B$2:$J$21,MATCH(RES_COST_FCST!$B$1,LOOKUPS!$B$2:$B$21,0),9)</f>
        <v>#N/A</v>
      </c>
      <c r="EW7" s="25" t="e">
        <f>INDEX(LOOKUPS!$B$2:$J$21,MATCH(RES_COST_FCST!$B$1,LOOKUPS!$B$2:$B$21,0),9)</f>
        <v>#N/A</v>
      </c>
      <c r="EX7" s="25" t="e">
        <f>INDEX(LOOKUPS!$B$2:$J$21,MATCH(RES_COST_FCST!$B$1,LOOKUPS!$B$2:$B$21,0),9)</f>
        <v>#N/A</v>
      </c>
      <c r="EY7" s="25" t="e">
        <f>INDEX(LOOKUPS!$B$2:$J$21,MATCH(RES_COST_FCST!$B$1,LOOKUPS!$B$2:$B$21,0),9)</f>
        <v>#N/A</v>
      </c>
      <c r="EZ7" s="25" t="e">
        <f>INDEX(LOOKUPS!$B$2:$J$21,MATCH(RES_COST_FCST!$B$1,LOOKUPS!$B$2:$B$21,0),9)</f>
        <v>#N/A</v>
      </c>
      <c r="FA7" s="25" t="e">
        <f>INDEX(LOOKUPS!$B$2:$J$21,MATCH(RES_COST_FCST!$B$1,LOOKUPS!$B$2:$B$21,0),9)</f>
        <v>#N/A</v>
      </c>
      <c r="FB7" s="25" t="e">
        <f>INDEX(LOOKUPS!$B$2:$J$21,MATCH(RES_COST_FCST!$B$1,LOOKUPS!$B$2:$B$21,0),9)</f>
        <v>#N/A</v>
      </c>
      <c r="FC7" s="25" t="e">
        <f>INDEX(LOOKUPS!$B$2:$J$21,MATCH(RES_COST_FCST!$B$1,LOOKUPS!$B$2:$B$21,0),9)</f>
        <v>#N/A</v>
      </c>
      <c r="FD7" s="25" t="e">
        <f>INDEX(LOOKUPS!$B$2:$J$21,MATCH(RES_COST_FCST!$B$1,LOOKUPS!$B$2:$B$21,0),9)</f>
        <v>#N/A</v>
      </c>
      <c r="FE7" s="25" t="e">
        <f>INDEX(LOOKUPS!$B$2:$J$21,MATCH(RES_COST_FCST!$B$1,LOOKUPS!$B$2:$B$21,0),9)</f>
        <v>#N/A</v>
      </c>
      <c r="FF7" s="25" t="e">
        <f>INDEX(LOOKUPS!$B$2:$J$21,MATCH(RES_COST_FCST!$B$1,LOOKUPS!$B$2:$B$21,0),9)</f>
        <v>#N/A</v>
      </c>
      <c r="FG7" s="25" t="e">
        <f>INDEX(LOOKUPS!$B$2:$J$21,MATCH(RES_COST_FCST!$B$1,LOOKUPS!$B$2:$B$21,0),9)</f>
        <v>#N/A</v>
      </c>
      <c r="FH7" s="25" t="e">
        <f>INDEX(LOOKUPS!$B$2:$J$21,MATCH(RES_COST_FCST!$B$1,LOOKUPS!$B$2:$B$21,0),9)</f>
        <v>#N/A</v>
      </c>
      <c r="FI7" s="25" t="e">
        <f>INDEX(LOOKUPS!$B$2:$J$21,MATCH(RES_COST_FCST!$B$1,LOOKUPS!$B$2:$B$21,0),9)</f>
        <v>#N/A</v>
      </c>
      <c r="FJ7" s="25" t="e">
        <f>INDEX(LOOKUPS!$B$2:$J$21,MATCH(RES_COST_FCST!$B$1,LOOKUPS!$B$2:$B$21,0),9)</f>
        <v>#N/A</v>
      </c>
      <c r="FK7" s="25" t="e">
        <f>INDEX(LOOKUPS!$B$2:$J$21,MATCH(RES_COST_FCST!$B$1,LOOKUPS!$B$2:$B$21,0),9)</f>
        <v>#N/A</v>
      </c>
      <c r="FL7" s="25" t="e">
        <f>INDEX(LOOKUPS!$B$2:$J$21,MATCH(RES_COST_FCST!$B$1,LOOKUPS!$B$2:$B$21,0),9)</f>
        <v>#N/A</v>
      </c>
      <c r="FM7" s="25" t="e">
        <f>INDEX(LOOKUPS!$B$2:$J$21,MATCH(RES_COST_FCST!$B$1,LOOKUPS!$B$2:$B$21,0),9)</f>
        <v>#N/A</v>
      </c>
      <c r="FN7" s="25" t="e">
        <f>INDEX(LOOKUPS!$B$2:$J$21,MATCH(RES_COST_FCST!$B$1,LOOKUPS!$B$2:$B$21,0),9)</f>
        <v>#N/A</v>
      </c>
      <c r="FO7" s="25" t="e">
        <f>INDEX(LOOKUPS!$B$2:$J$21,MATCH(RES_COST_FCST!$B$1,LOOKUPS!$B$2:$B$21,0),9)</f>
        <v>#N/A</v>
      </c>
      <c r="FP7" s="25" t="e">
        <f>INDEX(LOOKUPS!$B$2:$J$21,MATCH(RES_COST_FCST!$B$1,LOOKUPS!$B$2:$B$21,0),9)</f>
        <v>#N/A</v>
      </c>
      <c r="FQ7" s="25" t="e">
        <f>INDEX(LOOKUPS!$B$2:$J$21,MATCH(RES_COST_FCST!$B$1,LOOKUPS!$B$2:$B$21,0),9)</f>
        <v>#N/A</v>
      </c>
      <c r="FR7" s="25" t="e">
        <f>INDEX(LOOKUPS!$B$2:$J$21,MATCH(RES_COST_FCST!$B$1,LOOKUPS!$B$2:$B$21,0),9)</f>
        <v>#N/A</v>
      </c>
      <c r="FS7" s="25" t="e">
        <f>INDEX(LOOKUPS!$B$2:$J$21,MATCH(RES_COST_FCST!$B$1,LOOKUPS!$B$2:$B$21,0),9)</f>
        <v>#N/A</v>
      </c>
      <c r="FT7" s="25" t="e">
        <f>INDEX(LOOKUPS!$B$2:$J$21,MATCH(RES_COST_FCST!$B$1,LOOKUPS!$B$2:$B$21,0),9)</f>
        <v>#N/A</v>
      </c>
      <c r="FU7" s="25" t="e">
        <f>INDEX(LOOKUPS!$B$2:$J$21,MATCH(RES_COST_FCST!$B$1,LOOKUPS!$B$2:$B$21,0),9)</f>
        <v>#N/A</v>
      </c>
      <c r="FV7" s="25" t="e">
        <f>INDEX(LOOKUPS!$B$2:$J$21,MATCH(RES_COST_FCST!$B$1,LOOKUPS!$B$2:$B$21,0),9)</f>
        <v>#N/A</v>
      </c>
      <c r="FW7" s="25" t="e">
        <f>INDEX(LOOKUPS!$B$2:$J$21,MATCH(RES_COST_FCST!$B$1,LOOKUPS!$B$2:$B$21,0),9)</f>
        <v>#N/A</v>
      </c>
      <c r="FX7" s="25" t="e">
        <f>INDEX(LOOKUPS!$B$2:$J$21,MATCH(RES_COST_FCST!$B$1,LOOKUPS!$B$2:$B$21,0),9)</f>
        <v>#N/A</v>
      </c>
      <c r="FY7" s="25" t="e">
        <f>INDEX(LOOKUPS!$B$2:$J$21,MATCH(RES_COST_FCST!$B$1,LOOKUPS!$B$2:$B$21,0),9)</f>
        <v>#N/A</v>
      </c>
      <c r="FZ7" s="25" t="e">
        <f>INDEX(LOOKUPS!$B$2:$J$21,MATCH(RES_COST_FCST!$B$1,LOOKUPS!$B$2:$B$21,0),9)</f>
        <v>#N/A</v>
      </c>
      <c r="GA7" s="25" t="e">
        <f>INDEX(LOOKUPS!$B$2:$J$21,MATCH(RES_COST_FCST!$B$1,LOOKUPS!$B$2:$B$21,0),9)</f>
        <v>#N/A</v>
      </c>
      <c r="GB7" s="25" t="e">
        <f>INDEX(LOOKUPS!$B$2:$J$21,MATCH(RES_COST_FCST!$B$1,LOOKUPS!$B$2:$B$21,0),9)</f>
        <v>#N/A</v>
      </c>
      <c r="GC7" s="25" t="e">
        <f>INDEX(LOOKUPS!$B$2:$J$21,MATCH(RES_COST_FCST!$B$1,LOOKUPS!$B$2:$B$21,0),9)</f>
        <v>#N/A</v>
      </c>
      <c r="GD7" s="25" t="e">
        <f>INDEX(LOOKUPS!$B$2:$J$21,MATCH(RES_COST_FCST!$B$1,LOOKUPS!$B$2:$B$21,0),9)</f>
        <v>#N/A</v>
      </c>
      <c r="GE7" s="25" t="e">
        <f>INDEX(LOOKUPS!$B$2:$J$21,MATCH(RES_COST_FCST!$B$1,LOOKUPS!$B$2:$B$21,0),9)</f>
        <v>#N/A</v>
      </c>
      <c r="GF7" s="25" t="e">
        <f>INDEX(LOOKUPS!$B$2:$J$21,MATCH(RES_COST_FCST!$B$1,LOOKUPS!$B$2:$B$21,0),9)</f>
        <v>#N/A</v>
      </c>
      <c r="GG7" s="25" t="e">
        <f>INDEX(LOOKUPS!$B$2:$J$21,MATCH(RES_COST_FCST!$B$1,LOOKUPS!$B$2:$B$21,0),9)</f>
        <v>#N/A</v>
      </c>
      <c r="GH7" s="25" t="e">
        <f>INDEX(LOOKUPS!$B$2:$J$21,MATCH(RES_COST_FCST!$B$1,LOOKUPS!$B$2:$B$21,0),9)</f>
        <v>#N/A</v>
      </c>
      <c r="GI7" s="25" t="e">
        <f>INDEX(LOOKUPS!$B$2:$J$21,MATCH(RES_COST_FCST!$B$1,LOOKUPS!$B$2:$B$21,0),9)</f>
        <v>#N/A</v>
      </c>
      <c r="GJ7" s="25" t="e">
        <f>INDEX(LOOKUPS!$B$2:$J$21,MATCH(RES_COST_FCST!$B$1,LOOKUPS!$B$2:$B$21,0),9)</f>
        <v>#N/A</v>
      </c>
      <c r="GK7" s="25" t="e">
        <f>INDEX(LOOKUPS!$B$2:$J$21,MATCH(RES_COST_FCST!$B$1,LOOKUPS!$B$2:$B$21,0),9)</f>
        <v>#N/A</v>
      </c>
      <c r="GL7" s="25" t="e">
        <f>INDEX(LOOKUPS!$B$2:$J$21,MATCH(RES_COST_FCST!$B$1,LOOKUPS!$B$2:$B$21,0),9)</f>
        <v>#N/A</v>
      </c>
      <c r="GM7" s="25" t="e">
        <f>INDEX(LOOKUPS!$B$2:$J$21,MATCH(RES_COST_FCST!$B$1,LOOKUPS!$B$2:$B$21,0),9)</f>
        <v>#N/A</v>
      </c>
      <c r="GN7" s="25" t="e">
        <f>INDEX(LOOKUPS!$B$2:$J$21,MATCH(RES_COST_FCST!$B$1,LOOKUPS!$B$2:$B$21,0),9)</f>
        <v>#N/A</v>
      </c>
      <c r="GO7" s="25" t="e">
        <f>INDEX(LOOKUPS!$B$2:$J$21,MATCH(RES_COST_FCST!$B$1,LOOKUPS!$B$2:$B$21,0),9)</f>
        <v>#N/A</v>
      </c>
      <c r="GP7" s="25" t="e">
        <f>INDEX(LOOKUPS!$B$2:$J$21,MATCH(RES_COST_FCST!$B$1,LOOKUPS!$B$2:$B$21,0),9)</f>
        <v>#N/A</v>
      </c>
      <c r="GQ7" s="25" t="e">
        <f>INDEX(LOOKUPS!$B$2:$J$21,MATCH(RES_COST_FCST!$B$1,LOOKUPS!$B$2:$B$21,0),9)</f>
        <v>#N/A</v>
      </c>
      <c r="GR7" s="25" t="e">
        <f>INDEX(LOOKUPS!$B$2:$J$21,MATCH(RES_COST_FCST!$B$1,LOOKUPS!$B$2:$B$21,0),9)</f>
        <v>#N/A</v>
      </c>
      <c r="GS7" s="25" t="e">
        <f>INDEX(LOOKUPS!$B$2:$J$21,MATCH(RES_COST_FCST!$B$1,LOOKUPS!$B$2:$B$21,0),9)</f>
        <v>#N/A</v>
      </c>
      <c r="GT7" s="25" t="e">
        <f>INDEX(LOOKUPS!$B$2:$J$21,MATCH(RES_COST_FCST!$B$1,LOOKUPS!$B$2:$B$21,0),9)</f>
        <v>#N/A</v>
      </c>
      <c r="GU7" s="25" t="e">
        <f>INDEX(LOOKUPS!$B$2:$J$21,MATCH(RES_COST_FCST!$B$1,LOOKUPS!$B$2:$B$21,0),9)</f>
        <v>#N/A</v>
      </c>
      <c r="GV7" s="25" t="e">
        <f>INDEX(LOOKUPS!$B$2:$J$21,MATCH(RES_COST_FCST!$B$1,LOOKUPS!$B$2:$B$21,0),9)</f>
        <v>#N/A</v>
      </c>
      <c r="GW7" s="25" t="e">
        <f>INDEX(LOOKUPS!$B$2:$J$21,MATCH(RES_COST_FCST!$B$1,LOOKUPS!$B$2:$B$21,0),9)</f>
        <v>#N/A</v>
      </c>
      <c r="GX7" s="25" t="e">
        <f>INDEX(LOOKUPS!$B$2:$J$21,MATCH(RES_COST_FCST!$B$1,LOOKUPS!$B$2:$B$21,0),9)</f>
        <v>#N/A</v>
      </c>
      <c r="GY7" s="25" t="e">
        <f>INDEX(LOOKUPS!$B$2:$J$21,MATCH(RES_COST_FCST!$B$1,LOOKUPS!$B$2:$B$21,0),9)</f>
        <v>#N/A</v>
      </c>
      <c r="GZ7" s="25" t="e">
        <f>INDEX(LOOKUPS!$B$2:$J$21,MATCH(RES_COST_FCST!$B$1,LOOKUPS!$B$2:$B$21,0),9)</f>
        <v>#N/A</v>
      </c>
      <c r="HA7" s="25" t="e">
        <f>INDEX(LOOKUPS!$B$2:$J$21,MATCH(RES_COST_FCST!$B$1,LOOKUPS!$B$2:$B$21,0),9)</f>
        <v>#N/A</v>
      </c>
      <c r="HB7" s="25" t="e">
        <f>INDEX(LOOKUPS!$B$2:$J$21,MATCH(RES_COST_FCST!$B$1,LOOKUPS!$B$2:$B$21,0),9)</f>
        <v>#N/A</v>
      </c>
      <c r="HC7" s="25" t="e">
        <f>INDEX(LOOKUPS!$B$2:$J$21,MATCH(RES_COST_FCST!$B$1,LOOKUPS!$B$2:$B$21,0),9)</f>
        <v>#N/A</v>
      </c>
      <c r="HD7" s="25" t="e">
        <f>INDEX(LOOKUPS!$B$2:$J$21,MATCH(RES_COST_FCST!$B$1,LOOKUPS!$B$2:$B$21,0),9)</f>
        <v>#N/A</v>
      </c>
      <c r="HE7" s="25" t="e">
        <f>INDEX(LOOKUPS!$B$2:$J$21,MATCH(RES_COST_FCST!$B$1,LOOKUPS!$B$2:$B$21,0),9)</f>
        <v>#N/A</v>
      </c>
      <c r="HF7" s="25" t="e">
        <f>INDEX(LOOKUPS!$B$2:$J$21,MATCH(RES_COST_FCST!$B$1,LOOKUPS!$B$2:$B$21,0),9)</f>
        <v>#N/A</v>
      </c>
      <c r="HG7" s="25" t="e">
        <f>INDEX(LOOKUPS!$B$2:$J$21,MATCH(RES_COST_FCST!$B$1,LOOKUPS!$B$2:$B$21,0),9)</f>
        <v>#N/A</v>
      </c>
      <c r="HH7" s="25" t="e">
        <f>INDEX(LOOKUPS!$B$2:$J$21,MATCH(RES_COST_FCST!$B$1,LOOKUPS!$B$2:$B$21,0),9)</f>
        <v>#N/A</v>
      </c>
      <c r="HI7" s="25" t="e">
        <f>INDEX(LOOKUPS!$B$2:$J$21,MATCH(RES_COST_FCST!$B$1,LOOKUPS!$B$2:$B$21,0),9)</f>
        <v>#N/A</v>
      </c>
      <c r="HJ7" s="25" t="e">
        <f>INDEX(LOOKUPS!$B$2:$J$21,MATCH(RES_COST_FCST!$B$1,LOOKUPS!$B$2:$B$21,0),9)</f>
        <v>#N/A</v>
      </c>
      <c r="HK7" s="25" t="e">
        <f>INDEX(LOOKUPS!$B$2:$J$21,MATCH(RES_COST_FCST!$B$1,LOOKUPS!$B$2:$B$21,0),9)</f>
        <v>#N/A</v>
      </c>
      <c r="HL7" s="25" t="e">
        <f>INDEX(LOOKUPS!$B$2:$J$21,MATCH(RES_COST_FCST!$B$1,LOOKUPS!$B$2:$B$21,0),9)</f>
        <v>#N/A</v>
      </c>
      <c r="HM7" s="25" t="e">
        <f>INDEX(LOOKUPS!$B$2:$J$21,MATCH(RES_COST_FCST!$B$1,LOOKUPS!$B$2:$B$21,0),9)</f>
        <v>#N/A</v>
      </c>
      <c r="HN7" s="25" t="e">
        <f>INDEX(LOOKUPS!$B$2:$J$21,MATCH(RES_COST_FCST!$B$1,LOOKUPS!$B$2:$B$21,0),9)</f>
        <v>#N/A</v>
      </c>
      <c r="HO7" s="25" t="e">
        <f>INDEX(LOOKUPS!$B$2:$J$21,MATCH(RES_COST_FCST!$B$1,LOOKUPS!$B$2:$B$21,0),9)</f>
        <v>#N/A</v>
      </c>
      <c r="HP7" s="25" t="e">
        <f>INDEX(LOOKUPS!$B$2:$J$21,MATCH(RES_COST_FCST!$B$1,LOOKUPS!$B$2:$B$21,0),9)</f>
        <v>#N/A</v>
      </c>
      <c r="HQ7" s="25" t="e">
        <f>INDEX(LOOKUPS!$B$2:$J$21,MATCH(RES_COST_FCST!$B$1,LOOKUPS!$B$2:$B$21,0),9)</f>
        <v>#N/A</v>
      </c>
      <c r="HR7" s="25" t="e">
        <f>INDEX(LOOKUPS!$B$2:$J$21,MATCH(RES_COST_FCST!$B$1,LOOKUPS!$B$2:$B$21,0),9)</f>
        <v>#N/A</v>
      </c>
      <c r="HS7" s="25" t="e">
        <f>INDEX(LOOKUPS!$B$2:$J$21,MATCH(RES_COST_FCST!$B$1,LOOKUPS!$B$2:$B$21,0),9)</f>
        <v>#N/A</v>
      </c>
      <c r="HT7" s="25" t="e">
        <f>INDEX(LOOKUPS!$B$2:$J$21,MATCH(RES_COST_FCST!$B$1,LOOKUPS!$B$2:$B$21,0),9)</f>
        <v>#N/A</v>
      </c>
      <c r="HU7" s="25" t="e">
        <f>INDEX(LOOKUPS!$B$2:$J$21,MATCH(RES_COST_FCST!$B$1,LOOKUPS!$B$2:$B$21,0),9)</f>
        <v>#N/A</v>
      </c>
      <c r="HV7" s="25" t="e">
        <f>INDEX(LOOKUPS!$B$2:$J$21,MATCH(RES_COST_FCST!$B$1,LOOKUPS!$B$2:$B$21,0),9)</f>
        <v>#N/A</v>
      </c>
      <c r="HW7" s="25" t="e">
        <f>INDEX(LOOKUPS!$B$2:$J$21,MATCH(RES_COST_FCST!$B$1,LOOKUPS!$B$2:$B$21,0),9)</f>
        <v>#N/A</v>
      </c>
      <c r="HX7" s="25" t="e">
        <f>INDEX(LOOKUPS!$B$2:$J$21,MATCH(RES_COST_FCST!$B$1,LOOKUPS!$B$2:$B$21,0),9)</f>
        <v>#N/A</v>
      </c>
      <c r="HY7" s="25" t="e">
        <f>INDEX(LOOKUPS!$B$2:$J$21,MATCH(RES_COST_FCST!$B$1,LOOKUPS!$B$2:$B$21,0),9)</f>
        <v>#N/A</v>
      </c>
      <c r="HZ7" s="25" t="e">
        <f>INDEX(LOOKUPS!$B$2:$J$21,MATCH(RES_COST_FCST!$B$1,LOOKUPS!$B$2:$B$21,0),9)</f>
        <v>#N/A</v>
      </c>
      <c r="IA7" s="25" t="e">
        <f>INDEX(LOOKUPS!$B$2:$J$21,MATCH(RES_COST_FCST!$B$1,LOOKUPS!$B$2:$B$21,0),9)</f>
        <v>#N/A</v>
      </c>
      <c r="IB7" s="25" t="e">
        <f>INDEX(LOOKUPS!$B$2:$J$21,MATCH(RES_COST_FCST!$B$1,LOOKUPS!$B$2:$B$21,0),9)</f>
        <v>#N/A</v>
      </c>
      <c r="IC7" s="25" t="e">
        <f>INDEX(LOOKUPS!$B$2:$J$21,MATCH(RES_COST_FCST!$B$1,LOOKUPS!$B$2:$B$21,0),9)</f>
        <v>#N/A</v>
      </c>
      <c r="ID7" s="25" t="e">
        <f>INDEX(LOOKUPS!$B$2:$J$21,MATCH(RES_COST_FCST!$B$1,LOOKUPS!$B$2:$B$21,0),9)</f>
        <v>#N/A</v>
      </c>
      <c r="IE7" s="25" t="e">
        <f>INDEX(LOOKUPS!$B$2:$J$21,MATCH(RES_COST_FCST!$B$1,LOOKUPS!$B$2:$B$21,0),9)</f>
        <v>#N/A</v>
      </c>
      <c r="IF7" s="25" t="e">
        <f>INDEX(LOOKUPS!$B$2:$J$21,MATCH(RES_COST_FCST!$B$1,LOOKUPS!$B$2:$B$21,0),9)</f>
        <v>#N/A</v>
      </c>
      <c r="IG7" s="25" t="e">
        <f>INDEX(LOOKUPS!$B$2:$J$21,MATCH(RES_COST_FCST!$B$1,LOOKUPS!$B$2:$B$21,0),9)</f>
        <v>#N/A</v>
      </c>
      <c r="IH7" s="25" t="e">
        <f>INDEX(LOOKUPS!$B$2:$J$21,MATCH(RES_COST_FCST!$B$1,LOOKUPS!$B$2:$B$21,0),9)</f>
        <v>#N/A</v>
      </c>
      <c r="II7" s="25" t="e">
        <f>INDEX(LOOKUPS!$B$2:$J$21,MATCH(RES_COST_FCST!$B$1,LOOKUPS!$B$2:$B$21,0),9)</f>
        <v>#N/A</v>
      </c>
      <c r="IJ7" s="25" t="e">
        <f>INDEX(LOOKUPS!$B$2:$J$21,MATCH(RES_COST_FCST!$B$1,LOOKUPS!$B$2:$B$21,0),9)</f>
        <v>#N/A</v>
      </c>
      <c r="IK7" s="25" t="e">
        <f>INDEX(LOOKUPS!$B$2:$J$21,MATCH(RES_COST_FCST!$B$1,LOOKUPS!$B$2:$B$21,0),9)</f>
        <v>#N/A</v>
      </c>
      <c r="IL7" s="25" t="e">
        <f>INDEX(LOOKUPS!$B$2:$J$21,MATCH(RES_COST_FCST!$B$1,LOOKUPS!$B$2:$B$21,0),9)</f>
        <v>#N/A</v>
      </c>
      <c r="IM7" s="25" t="e">
        <f>INDEX(LOOKUPS!$B$2:$J$21,MATCH(RES_COST_FCST!$B$1,LOOKUPS!$B$2:$B$21,0),9)</f>
        <v>#N/A</v>
      </c>
      <c r="IN7" s="25" t="e">
        <f>INDEX(LOOKUPS!$B$2:$J$21,MATCH(RES_COST_FCST!$B$1,LOOKUPS!$B$2:$B$21,0),9)</f>
        <v>#N/A</v>
      </c>
      <c r="IO7" s="25" t="e">
        <f>INDEX(LOOKUPS!$B$2:$J$21,MATCH(RES_COST_FCST!$B$1,LOOKUPS!$B$2:$B$21,0),9)</f>
        <v>#N/A</v>
      </c>
      <c r="IP7" s="25" t="e">
        <f>INDEX(LOOKUPS!$B$2:$J$21,MATCH(RES_COST_FCST!$B$1,LOOKUPS!$B$2:$B$21,0),9)</f>
        <v>#N/A</v>
      </c>
      <c r="IQ7" s="25" t="e">
        <f>INDEX(LOOKUPS!$B$2:$J$21,MATCH(RES_COST_FCST!$B$1,LOOKUPS!$B$2:$B$21,0),9)</f>
        <v>#N/A</v>
      </c>
      <c r="IR7" s="25" t="e">
        <f>INDEX(LOOKUPS!$B$2:$J$21,MATCH(RES_COST_FCST!$B$1,LOOKUPS!$B$2:$B$21,0),9)</f>
        <v>#N/A</v>
      </c>
      <c r="IS7" s="25" t="e">
        <f>INDEX(LOOKUPS!$B$2:$J$21,MATCH(RES_COST_FCST!$B$1,LOOKUPS!$B$2:$B$21,0),9)</f>
        <v>#N/A</v>
      </c>
      <c r="IT7" s="25" t="e">
        <f>INDEX(LOOKUPS!$B$2:$J$21,MATCH(RES_COST_FCST!$B$1,LOOKUPS!$B$2:$B$21,0),9)</f>
        <v>#N/A</v>
      </c>
      <c r="IU7" s="25" t="e">
        <f>INDEX(LOOKUPS!$B$2:$J$21,MATCH(RES_COST_FCST!$B$1,LOOKUPS!$B$2:$B$21,0),9)</f>
        <v>#N/A</v>
      </c>
      <c r="IV7" s="25" t="e">
        <f>INDEX(LOOKUPS!$B$2:$J$21,MATCH(RES_COST_FCST!$B$1,LOOKUPS!$B$2:$B$21,0),9)</f>
        <v>#N/A</v>
      </c>
      <c r="IW7" s="25" t="e">
        <f>INDEX(LOOKUPS!$B$2:$J$21,MATCH(RES_COST_FCST!$B$1,LOOKUPS!$B$2:$B$21,0),9)</f>
        <v>#N/A</v>
      </c>
      <c r="IX7" s="25" t="e">
        <f>INDEX(LOOKUPS!$B$2:$J$21,MATCH(RES_COST_FCST!$B$1,LOOKUPS!$B$2:$B$21,0),9)</f>
        <v>#N/A</v>
      </c>
      <c r="IY7" s="25" t="e">
        <f>INDEX(LOOKUPS!$B$2:$J$21,MATCH(RES_COST_FCST!$B$1,LOOKUPS!$B$2:$B$21,0),9)</f>
        <v>#N/A</v>
      </c>
      <c r="IZ7" s="25" t="e">
        <f>INDEX(LOOKUPS!$B$2:$J$21,MATCH(RES_COST_FCST!$B$1,LOOKUPS!$B$2:$B$21,0),9)</f>
        <v>#N/A</v>
      </c>
      <c r="JA7" s="25" t="e">
        <f>INDEX(LOOKUPS!$B$2:$J$21,MATCH(RES_COST_FCST!$B$1,LOOKUPS!$B$2:$B$21,0),9)</f>
        <v>#N/A</v>
      </c>
      <c r="JB7" s="25" t="e">
        <f>INDEX(LOOKUPS!$B$2:$J$21,MATCH(RES_COST_FCST!$B$1,LOOKUPS!$B$2:$B$21,0),9)</f>
        <v>#N/A</v>
      </c>
      <c r="JC7" s="25" t="e">
        <f>INDEX(LOOKUPS!$B$2:$J$21,MATCH(RES_COST_FCST!$B$1,LOOKUPS!$B$2:$B$21,0),9)</f>
        <v>#N/A</v>
      </c>
      <c r="JD7" s="25" t="e">
        <f>INDEX(LOOKUPS!$B$2:$J$21,MATCH(RES_COST_FCST!$B$1,LOOKUPS!$B$2:$B$21,0),9)</f>
        <v>#N/A</v>
      </c>
      <c r="JE7" s="25" t="e">
        <f>INDEX(LOOKUPS!$B$2:$J$21,MATCH(RES_COST_FCST!$B$1,LOOKUPS!$B$2:$B$21,0),9)</f>
        <v>#N/A</v>
      </c>
      <c r="JF7" s="25" t="e">
        <f>INDEX(LOOKUPS!$B$2:$J$21,MATCH(RES_COST_FCST!$B$1,LOOKUPS!$B$2:$B$21,0),9)</f>
        <v>#N/A</v>
      </c>
      <c r="JG7" s="25" t="e">
        <f>INDEX(LOOKUPS!$B$2:$J$21,MATCH(RES_COST_FCST!$B$1,LOOKUPS!$B$2:$B$21,0),9)</f>
        <v>#N/A</v>
      </c>
      <c r="JH7" s="25" t="e">
        <f>INDEX(LOOKUPS!$B$2:$J$21,MATCH(RES_COST_FCST!$B$1,LOOKUPS!$B$2:$B$21,0),9)</f>
        <v>#N/A</v>
      </c>
      <c r="JI7" s="25" t="e">
        <f>INDEX(LOOKUPS!$B$2:$J$21,MATCH(RES_COST_FCST!$B$1,LOOKUPS!$B$2:$B$21,0),9)</f>
        <v>#N/A</v>
      </c>
      <c r="JJ7" s="25" t="e">
        <f>INDEX(LOOKUPS!$B$2:$J$21,MATCH(RES_COST_FCST!$B$1,LOOKUPS!$B$2:$B$21,0),9)</f>
        <v>#N/A</v>
      </c>
      <c r="JK7" s="25" t="e">
        <f>INDEX(LOOKUPS!$B$2:$J$21,MATCH(RES_COST_FCST!$B$1,LOOKUPS!$B$2:$B$21,0),9)</f>
        <v>#N/A</v>
      </c>
      <c r="JL7" s="25" t="e">
        <f>INDEX(LOOKUPS!$B$2:$J$21,MATCH(RES_COST_FCST!$B$1,LOOKUPS!$B$2:$B$21,0),9)</f>
        <v>#N/A</v>
      </c>
      <c r="JM7" s="25" t="e">
        <f>INDEX(LOOKUPS!$B$2:$J$21,MATCH(RES_COST_FCST!$B$1,LOOKUPS!$B$2:$B$21,0),9)</f>
        <v>#N/A</v>
      </c>
      <c r="JN7" s="25" t="e">
        <f>INDEX(LOOKUPS!$B$2:$J$21,MATCH(RES_COST_FCST!$B$1,LOOKUPS!$B$2:$B$21,0),9)</f>
        <v>#N/A</v>
      </c>
      <c r="JO7" s="25" t="e">
        <f>INDEX(LOOKUPS!$B$2:$J$21,MATCH(RES_COST_FCST!$B$1,LOOKUPS!$B$2:$B$21,0),9)</f>
        <v>#N/A</v>
      </c>
      <c r="JP7" s="25" t="e">
        <f>INDEX(LOOKUPS!$B$2:$J$21,MATCH(RES_COST_FCST!$B$1,LOOKUPS!$B$2:$B$21,0),9)</f>
        <v>#N/A</v>
      </c>
      <c r="JQ7" s="25" t="e">
        <f>INDEX(LOOKUPS!$B$2:$J$21,MATCH(RES_COST_FCST!$B$1,LOOKUPS!$B$2:$B$21,0),9)</f>
        <v>#N/A</v>
      </c>
      <c r="JR7" s="25" t="e">
        <f>INDEX(LOOKUPS!$B$2:$J$21,MATCH(RES_COST_FCST!$B$1,LOOKUPS!$B$2:$B$21,0),9)</f>
        <v>#N/A</v>
      </c>
      <c r="JS7" s="25" t="e">
        <f>INDEX(LOOKUPS!$B$2:$J$21,MATCH(RES_COST_FCST!$B$1,LOOKUPS!$B$2:$B$21,0),9)</f>
        <v>#N/A</v>
      </c>
      <c r="JT7" s="25" t="e">
        <f>INDEX(LOOKUPS!$B$2:$J$21,MATCH(RES_COST_FCST!$B$1,LOOKUPS!$B$2:$B$21,0),9)</f>
        <v>#N/A</v>
      </c>
      <c r="JU7" s="25" t="e">
        <f>INDEX(LOOKUPS!$B$2:$J$21,MATCH(RES_COST_FCST!$B$1,LOOKUPS!$B$2:$B$21,0),9)</f>
        <v>#N/A</v>
      </c>
      <c r="JV7" s="25" t="e">
        <f>INDEX(LOOKUPS!$B$2:$J$21,MATCH(RES_COST_FCST!$B$1,LOOKUPS!$B$2:$B$21,0),9)</f>
        <v>#N/A</v>
      </c>
      <c r="JW7" s="25" t="e">
        <f>INDEX(LOOKUPS!$B$2:$J$21,MATCH(RES_COST_FCST!$B$1,LOOKUPS!$B$2:$B$21,0),9)</f>
        <v>#N/A</v>
      </c>
      <c r="JX7" s="25" t="e">
        <f>INDEX(LOOKUPS!$B$2:$J$21,MATCH(RES_COST_FCST!$B$1,LOOKUPS!$B$2:$B$21,0),9)</f>
        <v>#N/A</v>
      </c>
      <c r="JY7" s="25" t="e">
        <f>INDEX(LOOKUPS!$B$2:$J$21,MATCH(RES_COST_FCST!$B$1,LOOKUPS!$B$2:$B$21,0),9)</f>
        <v>#N/A</v>
      </c>
      <c r="JZ7" s="25" t="e">
        <f>INDEX(LOOKUPS!$B$2:$J$21,MATCH(RES_COST_FCST!$B$1,LOOKUPS!$B$2:$B$21,0),9)</f>
        <v>#N/A</v>
      </c>
      <c r="KA7" s="25" t="e">
        <f>INDEX(LOOKUPS!$B$2:$J$21,MATCH(RES_COST_FCST!$B$1,LOOKUPS!$B$2:$B$21,0),9)</f>
        <v>#N/A</v>
      </c>
      <c r="KB7" s="25" t="e">
        <f>INDEX(LOOKUPS!$B$2:$J$21,MATCH(RES_COST_FCST!$B$1,LOOKUPS!$B$2:$B$21,0),9)</f>
        <v>#N/A</v>
      </c>
      <c r="KC7" s="25" t="e">
        <f>INDEX(LOOKUPS!$B$2:$J$21,MATCH(RES_COST_FCST!$B$1,LOOKUPS!$B$2:$B$21,0),9)</f>
        <v>#N/A</v>
      </c>
      <c r="KD7" s="25" t="e">
        <f>INDEX(LOOKUPS!$B$2:$J$21,MATCH(RES_COST_FCST!$B$1,LOOKUPS!$B$2:$B$21,0),9)</f>
        <v>#N/A</v>
      </c>
      <c r="KE7" s="25" t="e">
        <f>INDEX(LOOKUPS!$B$2:$J$21,MATCH(RES_COST_FCST!$B$1,LOOKUPS!$B$2:$B$21,0),9)</f>
        <v>#N/A</v>
      </c>
      <c r="KF7" s="25" t="e">
        <f>INDEX(LOOKUPS!$B$2:$J$21,MATCH(RES_COST_FCST!$B$1,LOOKUPS!$B$2:$B$21,0),9)</f>
        <v>#N/A</v>
      </c>
      <c r="KG7" s="25" t="e">
        <f>INDEX(LOOKUPS!$B$2:$J$21,MATCH(RES_COST_FCST!$B$1,LOOKUPS!$B$2:$B$21,0),9)</f>
        <v>#N/A</v>
      </c>
      <c r="KH7" s="25" t="e">
        <f>INDEX(LOOKUPS!$B$2:$J$21,MATCH(RES_COST_FCST!$B$1,LOOKUPS!$B$2:$B$21,0),9)</f>
        <v>#N/A</v>
      </c>
      <c r="KI7" s="25" t="e">
        <f>INDEX(LOOKUPS!$B$2:$J$21,MATCH(RES_COST_FCST!$B$1,LOOKUPS!$B$2:$B$21,0),9)</f>
        <v>#N/A</v>
      </c>
      <c r="KJ7" s="25" t="e">
        <f>INDEX(LOOKUPS!$B$2:$J$21,MATCH(RES_COST_FCST!$B$1,LOOKUPS!$B$2:$B$21,0),9)</f>
        <v>#N/A</v>
      </c>
      <c r="KK7" s="25" t="e">
        <f>INDEX(LOOKUPS!$B$2:$J$21,MATCH(RES_COST_FCST!$B$1,LOOKUPS!$B$2:$B$21,0),9)</f>
        <v>#N/A</v>
      </c>
      <c r="KL7" s="25" t="e">
        <f>INDEX(LOOKUPS!$B$2:$J$21,MATCH(RES_COST_FCST!$B$1,LOOKUPS!$B$2:$B$21,0),9)</f>
        <v>#N/A</v>
      </c>
      <c r="KM7" s="25" t="e">
        <f>INDEX(LOOKUPS!$B$2:$J$21,MATCH(RES_COST_FCST!$B$1,LOOKUPS!$B$2:$B$21,0),9)</f>
        <v>#N/A</v>
      </c>
      <c r="KN7" s="25" t="e">
        <f>INDEX(LOOKUPS!$B$2:$J$21,MATCH(RES_COST_FCST!$B$1,LOOKUPS!$B$2:$B$21,0),9)</f>
        <v>#N/A</v>
      </c>
      <c r="KO7" s="25" t="e">
        <f>INDEX(LOOKUPS!$B$2:$J$21,MATCH(RES_COST_FCST!$B$1,LOOKUPS!$B$2:$B$21,0),9)</f>
        <v>#N/A</v>
      </c>
      <c r="KP7" s="25" t="e">
        <f>INDEX(LOOKUPS!$B$2:$J$21,MATCH(RES_COST_FCST!$B$1,LOOKUPS!$B$2:$B$21,0),9)</f>
        <v>#N/A</v>
      </c>
      <c r="KQ7" s="25" t="e">
        <f>INDEX(LOOKUPS!$B$2:$J$21,MATCH(RES_COST_FCST!$B$1,LOOKUPS!$B$2:$B$21,0),9)</f>
        <v>#N/A</v>
      </c>
      <c r="KR7" s="25" t="e">
        <f>INDEX(LOOKUPS!$B$2:$J$21,MATCH(RES_COST_FCST!$B$1,LOOKUPS!$B$2:$B$21,0),9)</f>
        <v>#N/A</v>
      </c>
      <c r="KS7" s="25" t="e">
        <f>INDEX(LOOKUPS!$B$2:$J$21,MATCH(RES_COST_FCST!$B$1,LOOKUPS!$B$2:$B$21,0),9)</f>
        <v>#N/A</v>
      </c>
      <c r="KT7" s="25" t="e">
        <f>INDEX(LOOKUPS!$B$2:$J$21,MATCH(RES_COST_FCST!$B$1,LOOKUPS!$B$2:$B$21,0),9)</f>
        <v>#N/A</v>
      </c>
      <c r="KU7" s="25" t="e">
        <f>INDEX(LOOKUPS!$B$2:$J$21,MATCH(RES_COST_FCST!$B$1,LOOKUPS!$B$2:$B$21,0),9)</f>
        <v>#N/A</v>
      </c>
      <c r="KV7" s="25" t="e">
        <f>INDEX(LOOKUPS!$B$2:$J$21,MATCH(RES_COST_FCST!$B$1,LOOKUPS!$B$2:$B$21,0),9)</f>
        <v>#N/A</v>
      </c>
      <c r="KW7" s="25" t="e">
        <f>INDEX(LOOKUPS!$B$2:$J$21,MATCH(RES_COST_FCST!$B$1,LOOKUPS!$B$2:$B$21,0),9)</f>
        <v>#N/A</v>
      </c>
      <c r="KX7" s="25" t="e">
        <f>INDEX(LOOKUPS!$B$2:$J$21,MATCH(RES_COST_FCST!$B$1,LOOKUPS!$B$2:$B$21,0),9)</f>
        <v>#N/A</v>
      </c>
      <c r="KY7" s="25" t="e">
        <f>INDEX(LOOKUPS!$B$2:$J$21,MATCH(RES_COST_FCST!$B$1,LOOKUPS!$B$2:$B$21,0),9)</f>
        <v>#N/A</v>
      </c>
      <c r="KZ7" s="25" t="e">
        <f>INDEX(LOOKUPS!$B$2:$J$21,MATCH(RES_COST_FCST!$B$1,LOOKUPS!$B$2:$B$21,0),9)</f>
        <v>#N/A</v>
      </c>
      <c r="LA7" s="25" t="e">
        <f>INDEX(LOOKUPS!$B$2:$J$21,MATCH(RES_COST_FCST!$B$1,LOOKUPS!$B$2:$B$21,0),9)</f>
        <v>#N/A</v>
      </c>
      <c r="LB7" s="25" t="e">
        <f>INDEX(LOOKUPS!$B$2:$J$21,MATCH(RES_COST_FCST!$B$1,LOOKUPS!$B$2:$B$21,0),9)</f>
        <v>#N/A</v>
      </c>
      <c r="LC7" s="25" t="e">
        <f>INDEX(LOOKUPS!$B$2:$J$21,MATCH(RES_COST_FCST!$B$1,LOOKUPS!$B$2:$B$21,0),9)</f>
        <v>#N/A</v>
      </c>
      <c r="LD7" s="25" t="e">
        <f>INDEX(LOOKUPS!$B$2:$J$21,MATCH(RES_COST_FCST!$B$1,LOOKUPS!$B$2:$B$21,0),9)</f>
        <v>#N/A</v>
      </c>
      <c r="LE7" s="25" t="e">
        <f>INDEX(LOOKUPS!$B$2:$J$21,MATCH(RES_COST_FCST!$B$1,LOOKUPS!$B$2:$B$21,0),9)</f>
        <v>#N/A</v>
      </c>
      <c r="LF7" s="25" t="e">
        <f>INDEX(LOOKUPS!$B$2:$J$21,MATCH(RES_COST_FCST!$B$1,LOOKUPS!$B$2:$B$21,0),9)</f>
        <v>#N/A</v>
      </c>
      <c r="LG7" s="25" t="e">
        <f>INDEX(LOOKUPS!$B$2:$J$21,MATCH(RES_COST_FCST!$B$1,LOOKUPS!$B$2:$B$21,0),9)</f>
        <v>#N/A</v>
      </c>
      <c r="LH7" s="25" t="e">
        <f>INDEX(LOOKUPS!$B$2:$J$21,MATCH(RES_COST_FCST!$B$1,LOOKUPS!$B$2:$B$21,0),9)</f>
        <v>#N/A</v>
      </c>
      <c r="LI7" s="25" t="e">
        <f>INDEX(LOOKUPS!$B$2:$J$21,MATCH(RES_COST_FCST!$B$1,LOOKUPS!$B$2:$B$21,0),9)</f>
        <v>#N/A</v>
      </c>
      <c r="LJ7" s="25" t="e">
        <f>INDEX(LOOKUPS!$B$2:$J$21,MATCH(RES_COST_FCST!$B$1,LOOKUPS!$B$2:$B$21,0),9)</f>
        <v>#N/A</v>
      </c>
      <c r="LK7" s="25" t="e">
        <f>INDEX(LOOKUPS!$B$2:$J$21,MATCH(RES_COST_FCST!$B$1,LOOKUPS!$B$2:$B$21,0),9)</f>
        <v>#N/A</v>
      </c>
      <c r="LL7" s="25" t="e">
        <f>INDEX(LOOKUPS!$B$2:$J$21,MATCH(RES_COST_FCST!$B$1,LOOKUPS!$B$2:$B$21,0),9)</f>
        <v>#N/A</v>
      </c>
      <c r="LM7" s="25" t="e">
        <f>INDEX(LOOKUPS!$B$2:$J$21,MATCH(RES_COST_FCST!$B$1,LOOKUPS!$B$2:$B$21,0),9)</f>
        <v>#N/A</v>
      </c>
      <c r="LN7" s="25" t="e">
        <f>INDEX(LOOKUPS!$B$2:$J$21,MATCH(RES_COST_FCST!$B$1,LOOKUPS!$B$2:$B$21,0),9)</f>
        <v>#N/A</v>
      </c>
      <c r="LO7" s="25" t="e">
        <f>INDEX(LOOKUPS!$B$2:$J$21,MATCH(RES_COST_FCST!$B$1,LOOKUPS!$B$2:$B$21,0),9)</f>
        <v>#N/A</v>
      </c>
      <c r="LP7" s="25" t="e">
        <f>INDEX(LOOKUPS!$B$2:$J$21,MATCH(RES_COST_FCST!$B$1,LOOKUPS!$B$2:$B$21,0),9)</f>
        <v>#N/A</v>
      </c>
      <c r="LQ7" s="25" t="e">
        <f>INDEX(LOOKUPS!$B$2:$J$21,MATCH(RES_COST_FCST!$B$1,LOOKUPS!$B$2:$B$21,0),9)</f>
        <v>#N/A</v>
      </c>
      <c r="LR7" s="25" t="e">
        <f>INDEX(LOOKUPS!$B$2:$J$21,MATCH(RES_COST_FCST!$B$1,LOOKUPS!$B$2:$B$21,0),9)</f>
        <v>#N/A</v>
      </c>
      <c r="LS7" s="25" t="e">
        <f>INDEX(LOOKUPS!$B$2:$J$21,MATCH(RES_COST_FCST!$B$1,LOOKUPS!$B$2:$B$21,0),9)</f>
        <v>#N/A</v>
      </c>
      <c r="LT7" s="25" t="e">
        <f>INDEX(LOOKUPS!$B$2:$J$21,MATCH(RES_COST_FCST!$B$1,LOOKUPS!$B$2:$B$21,0),9)</f>
        <v>#N/A</v>
      </c>
      <c r="LU7" s="25" t="e">
        <f>INDEX(LOOKUPS!$B$2:$J$21,MATCH(RES_COST_FCST!$B$1,LOOKUPS!$B$2:$B$21,0),9)</f>
        <v>#N/A</v>
      </c>
      <c r="LV7" s="25" t="e">
        <f>INDEX(LOOKUPS!$B$2:$J$21,MATCH(RES_COST_FCST!$B$1,LOOKUPS!$B$2:$B$21,0),9)</f>
        <v>#N/A</v>
      </c>
      <c r="LW7" s="25" t="e">
        <f>INDEX(LOOKUPS!$B$2:$J$21,MATCH(RES_COST_FCST!$B$1,LOOKUPS!$B$2:$B$21,0),9)</f>
        <v>#N/A</v>
      </c>
      <c r="LX7" s="25" t="e">
        <f>INDEX(LOOKUPS!$B$2:$J$21,MATCH(RES_COST_FCST!$B$1,LOOKUPS!$B$2:$B$21,0),9)</f>
        <v>#N/A</v>
      </c>
      <c r="LY7" s="25" t="e">
        <f>INDEX(LOOKUPS!$B$2:$J$21,MATCH(RES_COST_FCST!$B$1,LOOKUPS!$B$2:$B$21,0),9)</f>
        <v>#N/A</v>
      </c>
      <c r="LZ7" s="25" t="e">
        <f>INDEX(LOOKUPS!$B$2:$J$21,MATCH(RES_COST_FCST!$B$1,LOOKUPS!$B$2:$B$21,0),9)</f>
        <v>#N/A</v>
      </c>
      <c r="MA7" s="25" t="e">
        <f>INDEX(LOOKUPS!$B$2:$J$21,MATCH(RES_COST_FCST!$B$1,LOOKUPS!$B$2:$B$21,0),9)</f>
        <v>#N/A</v>
      </c>
      <c r="MB7" s="25" t="e">
        <f>INDEX(LOOKUPS!$B$2:$J$21,MATCH(RES_COST_FCST!$B$1,LOOKUPS!$B$2:$B$21,0),9)</f>
        <v>#N/A</v>
      </c>
      <c r="MC7" s="25" t="e">
        <f>INDEX(LOOKUPS!$B$2:$J$21,MATCH(RES_COST_FCST!$B$1,LOOKUPS!$B$2:$B$21,0),9)</f>
        <v>#N/A</v>
      </c>
      <c r="MD7" s="25" t="e">
        <f>INDEX(LOOKUPS!$B$2:$J$21,MATCH(RES_COST_FCST!$B$1,LOOKUPS!$B$2:$B$21,0),9)</f>
        <v>#N/A</v>
      </c>
      <c r="ME7" s="25" t="e">
        <f>INDEX(LOOKUPS!$B$2:$J$21,MATCH(RES_COST_FCST!$B$1,LOOKUPS!$B$2:$B$21,0),9)</f>
        <v>#N/A</v>
      </c>
      <c r="MF7" s="25" t="e">
        <f>INDEX(LOOKUPS!$B$2:$J$21,MATCH(RES_COST_FCST!$B$1,LOOKUPS!$B$2:$B$21,0),9)</f>
        <v>#N/A</v>
      </c>
      <c r="MG7" s="25" t="e">
        <f>INDEX(LOOKUPS!$B$2:$J$21,MATCH(RES_COST_FCST!$B$1,LOOKUPS!$B$2:$B$21,0),9)</f>
        <v>#N/A</v>
      </c>
      <c r="MH7" s="25" t="e">
        <f>INDEX(LOOKUPS!$B$2:$J$21,MATCH(RES_COST_FCST!$B$1,LOOKUPS!$B$2:$B$21,0),9)</f>
        <v>#N/A</v>
      </c>
      <c r="MI7" s="25" t="e">
        <f>INDEX(LOOKUPS!$B$2:$J$21,MATCH(RES_COST_FCST!$B$1,LOOKUPS!$B$2:$B$21,0),9)</f>
        <v>#N/A</v>
      </c>
      <c r="MJ7" s="25" t="e">
        <f>INDEX(LOOKUPS!$B$2:$J$21,MATCH(RES_COST_FCST!$B$1,LOOKUPS!$B$2:$B$21,0),9)</f>
        <v>#N/A</v>
      </c>
      <c r="MK7" s="25" t="e">
        <f>INDEX(LOOKUPS!$B$2:$J$21,MATCH(RES_COST_FCST!$B$1,LOOKUPS!$B$2:$B$21,0),9)</f>
        <v>#N/A</v>
      </c>
      <c r="ML7" s="25" t="e">
        <f>INDEX(LOOKUPS!$B$2:$J$21,MATCH(RES_COST_FCST!$B$1,LOOKUPS!$B$2:$B$21,0),9)</f>
        <v>#N/A</v>
      </c>
      <c r="MM7" s="25" t="e">
        <f>INDEX(LOOKUPS!$B$2:$J$21,MATCH(RES_COST_FCST!$B$1,LOOKUPS!$B$2:$B$21,0),9)</f>
        <v>#N/A</v>
      </c>
      <c r="MO7" s="5" t="str">
        <f>+B7</f>
        <v>Distribution Losses</v>
      </c>
      <c r="MP7" s="20" t="e">
        <f>AVERAGEIF($D$3:$MM$3,MP$4,$D7:$MM7)</f>
        <v>#N/A</v>
      </c>
      <c r="MQ7" s="20" t="e">
        <f t="shared" si="116"/>
        <v>#N/A</v>
      </c>
      <c r="MR7" s="20" t="e">
        <f t="shared" si="116"/>
        <v>#N/A</v>
      </c>
      <c r="MS7" s="20" t="e">
        <f t="shared" si="116"/>
        <v>#N/A</v>
      </c>
      <c r="MT7" s="20" t="e">
        <f t="shared" si="116"/>
        <v>#N/A</v>
      </c>
      <c r="MU7" s="20" t="e">
        <f t="shared" si="116"/>
        <v>#N/A</v>
      </c>
      <c r="MV7" s="20" t="e">
        <f t="shared" si="116"/>
        <v>#N/A</v>
      </c>
      <c r="MW7" s="20" t="e">
        <f t="shared" si="116"/>
        <v>#N/A</v>
      </c>
      <c r="MX7" s="20" t="e">
        <f t="shared" si="116"/>
        <v>#N/A</v>
      </c>
      <c r="MY7" s="20" t="e">
        <f t="shared" si="116"/>
        <v>#N/A</v>
      </c>
      <c r="MZ7" s="20" t="e">
        <f t="shared" si="116"/>
        <v>#N/A</v>
      </c>
      <c r="NA7" s="20" t="e">
        <f t="shared" si="116"/>
        <v>#N/A</v>
      </c>
      <c r="NB7" s="20" t="e">
        <f t="shared" si="116"/>
        <v>#N/A</v>
      </c>
      <c r="NC7" s="20" t="e">
        <f t="shared" si="116"/>
        <v>#N/A</v>
      </c>
      <c r="ND7" s="20" t="e">
        <f t="shared" si="116"/>
        <v>#N/A</v>
      </c>
      <c r="NE7" s="20" t="e">
        <f t="shared" si="116"/>
        <v>#N/A</v>
      </c>
      <c r="NF7" s="20" t="e">
        <f t="shared" si="116"/>
        <v>#N/A</v>
      </c>
      <c r="NG7" s="20" t="e">
        <f t="shared" si="116"/>
        <v>#N/A</v>
      </c>
      <c r="NH7" s="20" t="e">
        <f t="shared" si="116"/>
        <v>#N/A</v>
      </c>
      <c r="NI7" s="20" t="e">
        <f t="shared" si="116"/>
        <v>#N/A</v>
      </c>
      <c r="NJ7" s="20" t="e">
        <f t="shared" si="116"/>
        <v>#N/A</v>
      </c>
      <c r="NK7" s="20" t="e">
        <f t="shared" si="116"/>
        <v>#N/A</v>
      </c>
      <c r="NL7" s="20" t="e">
        <f t="shared" si="116"/>
        <v>#N/A</v>
      </c>
      <c r="NM7" s="20" t="e">
        <f t="shared" si="116"/>
        <v>#N/A</v>
      </c>
      <c r="NN7" s="20" t="e">
        <f t="shared" si="116"/>
        <v>#N/A</v>
      </c>
      <c r="NO7" s="20" t="e">
        <f t="shared" si="116"/>
        <v>#N/A</v>
      </c>
      <c r="NP7" s="20" t="e">
        <f t="shared" si="116"/>
        <v>#N/A</v>
      </c>
      <c r="NQ7" s="20" t="e">
        <f t="shared" si="116"/>
        <v>#N/A</v>
      </c>
      <c r="NR7" s="20" t="e">
        <f t="shared" si="116"/>
        <v>#N/A</v>
      </c>
    </row>
    <row r="8" spans="1:382" x14ac:dyDescent="0.25">
      <c r="B8" s="5" t="s">
        <v>118</v>
      </c>
      <c r="C8" s="19"/>
      <c r="D8" s="15" t="e">
        <f>(D5*(1-D6))*(1-D7)</f>
        <v>#N/A</v>
      </c>
      <c r="E8" s="15" t="e">
        <f t="shared" ref="E8:BP8" si="117">(E5*(1-E6))*(1-E7)</f>
        <v>#N/A</v>
      </c>
      <c r="F8" s="15" t="e">
        <f t="shared" si="117"/>
        <v>#N/A</v>
      </c>
      <c r="G8" s="15" t="e">
        <f t="shared" si="117"/>
        <v>#N/A</v>
      </c>
      <c r="H8" s="15" t="e">
        <f t="shared" si="117"/>
        <v>#N/A</v>
      </c>
      <c r="I8" s="15" t="e">
        <f t="shared" si="117"/>
        <v>#N/A</v>
      </c>
      <c r="J8" s="15" t="e">
        <f t="shared" si="117"/>
        <v>#N/A</v>
      </c>
      <c r="K8" s="15" t="e">
        <f t="shared" si="117"/>
        <v>#N/A</v>
      </c>
      <c r="L8" s="15" t="e">
        <f t="shared" si="117"/>
        <v>#N/A</v>
      </c>
      <c r="M8" s="15" t="e">
        <f t="shared" si="117"/>
        <v>#N/A</v>
      </c>
      <c r="N8" s="15" t="e">
        <f t="shared" si="117"/>
        <v>#N/A</v>
      </c>
      <c r="O8" s="15" t="e">
        <f t="shared" si="117"/>
        <v>#N/A</v>
      </c>
      <c r="P8" s="15" t="e">
        <f t="shared" si="117"/>
        <v>#N/A</v>
      </c>
      <c r="Q8" s="15" t="e">
        <f t="shared" si="117"/>
        <v>#N/A</v>
      </c>
      <c r="R8" s="15" t="e">
        <f t="shared" si="117"/>
        <v>#N/A</v>
      </c>
      <c r="S8" s="15" t="e">
        <f t="shared" si="117"/>
        <v>#N/A</v>
      </c>
      <c r="T8" s="15" t="e">
        <f t="shared" si="117"/>
        <v>#N/A</v>
      </c>
      <c r="U8" s="15" t="e">
        <f t="shared" si="117"/>
        <v>#N/A</v>
      </c>
      <c r="V8" s="15" t="e">
        <f t="shared" si="117"/>
        <v>#N/A</v>
      </c>
      <c r="W8" s="15" t="e">
        <f t="shared" si="117"/>
        <v>#N/A</v>
      </c>
      <c r="X8" s="15" t="e">
        <f t="shared" si="117"/>
        <v>#N/A</v>
      </c>
      <c r="Y8" s="15" t="e">
        <f t="shared" si="117"/>
        <v>#N/A</v>
      </c>
      <c r="Z8" s="15" t="e">
        <f t="shared" si="117"/>
        <v>#N/A</v>
      </c>
      <c r="AA8" s="15" t="e">
        <f t="shared" si="117"/>
        <v>#N/A</v>
      </c>
      <c r="AB8" s="15" t="e">
        <f t="shared" si="117"/>
        <v>#N/A</v>
      </c>
      <c r="AC8" s="15" t="e">
        <f t="shared" si="117"/>
        <v>#N/A</v>
      </c>
      <c r="AD8" s="15" t="e">
        <f t="shared" si="117"/>
        <v>#N/A</v>
      </c>
      <c r="AE8" s="15" t="e">
        <f t="shared" si="117"/>
        <v>#N/A</v>
      </c>
      <c r="AF8" s="15" t="e">
        <f t="shared" si="117"/>
        <v>#N/A</v>
      </c>
      <c r="AG8" s="15" t="e">
        <f t="shared" si="117"/>
        <v>#N/A</v>
      </c>
      <c r="AH8" s="15" t="e">
        <f t="shared" si="117"/>
        <v>#N/A</v>
      </c>
      <c r="AI8" s="15" t="e">
        <f t="shared" si="117"/>
        <v>#N/A</v>
      </c>
      <c r="AJ8" s="15" t="e">
        <f t="shared" si="117"/>
        <v>#N/A</v>
      </c>
      <c r="AK8" s="15" t="e">
        <f t="shared" si="117"/>
        <v>#N/A</v>
      </c>
      <c r="AL8" s="15" t="e">
        <f t="shared" si="117"/>
        <v>#N/A</v>
      </c>
      <c r="AM8" s="15" t="e">
        <f t="shared" si="117"/>
        <v>#N/A</v>
      </c>
      <c r="AN8" s="15" t="e">
        <f t="shared" si="117"/>
        <v>#N/A</v>
      </c>
      <c r="AO8" s="15" t="e">
        <f t="shared" si="117"/>
        <v>#N/A</v>
      </c>
      <c r="AP8" s="15" t="e">
        <f t="shared" si="117"/>
        <v>#N/A</v>
      </c>
      <c r="AQ8" s="15" t="e">
        <f t="shared" si="117"/>
        <v>#N/A</v>
      </c>
      <c r="AR8" s="15" t="e">
        <f t="shared" si="117"/>
        <v>#N/A</v>
      </c>
      <c r="AS8" s="15" t="e">
        <f t="shared" si="117"/>
        <v>#N/A</v>
      </c>
      <c r="AT8" s="15" t="e">
        <f t="shared" si="117"/>
        <v>#N/A</v>
      </c>
      <c r="AU8" s="15" t="e">
        <f t="shared" si="117"/>
        <v>#N/A</v>
      </c>
      <c r="AV8" s="15" t="e">
        <f t="shared" si="117"/>
        <v>#N/A</v>
      </c>
      <c r="AW8" s="15" t="e">
        <f t="shared" si="117"/>
        <v>#N/A</v>
      </c>
      <c r="AX8" s="15" t="e">
        <f t="shared" si="117"/>
        <v>#N/A</v>
      </c>
      <c r="AY8" s="15" t="e">
        <f t="shared" si="117"/>
        <v>#N/A</v>
      </c>
      <c r="AZ8" s="15" t="e">
        <f t="shared" si="117"/>
        <v>#N/A</v>
      </c>
      <c r="BA8" s="15" t="e">
        <f t="shared" si="117"/>
        <v>#N/A</v>
      </c>
      <c r="BB8" s="15" t="e">
        <f t="shared" si="117"/>
        <v>#N/A</v>
      </c>
      <c r="BC8" s="15" t="e">
        <f t="shared" si="117"/>
        <v>#N/A</v>
      </c>
      <c r="BD8" s="15" t="e">
        <f t="shared" si="117"/>
        <v>#N/A</v>
      </c>
      <c r="BE8" s="15" t="e">
        <f t="shared" si="117"/>
        <v>#N/A</v>
      </c>
      <c r="BF8" s="15" t="e">
        <f t="shared" si="117"/>
        <v>#N/A</v>
      </c>
      <c r="BG8" s="15" t="e">
        <f t="shared" si="117"/>
        <v>#N/A</v>
      </c>
      <c r="BH8" s="15" t="e">
        <f t="shared" si="117"/>
        <v>#N/A</v>
      </c>
      <c r="BI8" s="15" t="e">
        <f t="shared" si="117"/>
        <v>#N/A</v>
      </c>
      <c r="BJ8" s="15" t="e">
        <f t="shared" si="117"/>
        <v>#N/A</v>
      </c>
      <c r="BK8" s="15" t="e">
        <f t="shared" si="117"/>
        <v>#N/A</v>
      </c>
      <c r="BL8" s="15" t="e">
        <f t="shared" si="117"/>
        <v>#N/A</v>
      </c>
      <c r="BM8" s="15" t="e">
        <f t="shared" si="117"/>
        <v>#N/A</v>
      </c>
      <c r="BN8" s="15" t="e">
        <f t="shared" si="117"/>
        <v>#N/A</v>
      </c>
      <c r="BO8" s="15" t="e">
        <f t="shared" si="117"/>
        <v>#N/A</v>
      </c>
      <c r="BP8" s="15" t="e">
        <f t="shared" si="117"/>
        <v>#N/A</v>
      </c>
      <c r="BQ8" s="15" t="e">
        <f t="shared" ref="BQ8:EB8" si="118">(BQ5*(1-BQ6))*(1-BQ7)</f>
        <v>#N/A</v>
      </c>
      <c r="BR8" s="15" t="e">
        <f t="shared" si="118"/>
        <v>#N/A</v>
      </c>
      <c r="BS8" s="15" t="e">
        <f t="shared" si="118"/>
        <v>#N/A</v>
      </c>
      <c r="BT8" s="15" t="e">
        <f t="shared" si="118"/>
        <v>#N/A</v>
      </c>
      <c r="BU8" s="15" t="e">
        <f t="shared" si="118"/>
        <v>#N/A</v>
      </c>
      <c r="BV8" s="15" t="e">
        <f t="shared" si="118"/>
        <v>#N/A</v>
      </c>
      <c r="BW8" s="15" t="e">
        <f t="shared" si="118"/>
        <v>#N/A</v>
      </c>
      <c r="BX8" s="15" t="e">
        <f t="shared" si="118"/>
        <v>#N/A</v>
      </c>
      <c r="BY8" s="15" t="e">
        <f t="shared" si="118"/>
        <v>#N/A</v>
      </c>
      <c r="BZ8" s="15" t="e">
        <f t="shared" si="118"/>
        <v>#N/A</v>
      </c>
      <c r="CA8" s="15" t="e">
        <f t="shared" si="118"/>
        <v>#N/A</v>
      </c>
      <c r="CB8" s="15" t="e">
        <f t="shared" si="118"/>
        <v>#N/A</v>
      </c>
      <c r="CC8" s="15" t="e">
        <f t="shared" si="118"/>
        <v>#N/A</v>
      </c>
      <c r="CD8" s="15" t="e">
        <f t="shared" si="118"/>
        <v>#N/A</v>
      </c>
      <c r="CE8" s="15" t="e">
        <f t="shared" si="118"/>
        <v>#N/A</v>
      </c>
      <c r="CF8" s="15" t="e">
        <f t="shared" si="118"/>
        <v>#N/A</v>
      </c>
      <c r="CG8" s="15" t="e">
        <f t="shared" si="118"/>
        <v>#N/A</v>
      </c>
      <c r="CH8" s="15" t="e">
        <f t="shared" si="118"/>
        <v>#N/A</v>
      </c>
      <c r="CI8" s="15" t="e">
        <f t="shared" si="118"/>
        <v>#N/A</v>
      </c>
      <c r="CJ8" s="15" t="e">
        <f t="shared" si="118"/>
        <v>#N/A</v>
      </c>
      <c r="CK8" s="15" t="e">
        <f t="shared" si="118"/>
        <v>#N/A</v>
      </c>
      <c r="CL8" s="15" t="e">
        <f t="shared" si="118"/>
        <v>#N/A</v>
      </c>
      <c r="CM8" s="15" t="e">
        <f t="shared" si="118"/>
        <v>#N/A</v>
      </c>
      <c r="CN8" s="15" t="e">
        <f t="shared" si="118"/>
        <v>#N/A</v>
      </c>
      <c r="CO8" s="15" t="e">
        <f t="shared" si="118"/>
        <v>#N/A</v>
      </c>
      <c r="CP8" s="15" t="e">
        <f t="shared" si="118"/>
        <v>#N/A</v>
      </c>
      <c r="CQ8" s="15" t="e">
        <f t="shared" si="118"/>
        <v>#N/A</v>
      </c>
      <c r="CR8" s="15" t="e">
        <f t="shared" si="118"/>
        <v>#N/A</v>
      </c>
      <c r="CS8" s="15" t="e">
        <f t="shared" si="118"/>
        <v>#N/A</v>
      </c>
      <c r="CT8" s="15" t="e">
        <f t="shared" si="118"/>
        <v>#N/A</v>
      </c>
      <c r="CU8" s="15" t="e">
        <f t="shared" si="118"/>
        <v>#N/A</v>
      </c>
      <c r="CV8" s="15" t="e">
        <f t="shared" si="118"/>
        <v>#N/A</v>
      </c>
      <c r="CW8" s="15" t="e">
        <f t="shared" si="118"/>
        <v>#N/A</v>
      </c>
      <c r="CX8" s="15" t="e">
        <f t="shared" si="118"/>
        <v>#N/A</v>
      </c>
      <c r="CY8" s="15" t="e">
        <f t="shared" si="118"/>
        <v>#N/A</v>
      </c>
      <c r="CZ8" s="15" t="e">
        <f t="shared" si="118"/>
        <v>#N/A</v>
      </c>
      <c r="DA8" s="15" t="e">
        <f t="shared" si="118"/>
        <v>#N/A</v>
      </c>
      <c r="DB8" s="15" t="e">
        <f t="shared" si="118"/>
        <v>#N/A</v>
      </c>
      <c r="DC8" s="15" t="e">
        <f t="shared" si="118"/>
        <v>#N/A</v>
      </c>
      <c r="DD8" s="15" t="e">
        <f t="shared" si="118"/>
        <v>#N/A</v>
      </c>
      <c r="DE8" s="15" t="e">
        <f t="shared" si="118"/>
        <v>#N/A</v>
      </c>
      <c r="DF8" s="15" t="e">
        <f t="shared" si="118"/>
        <v>#N/A</v>
      </c>
      <c r="DG8" s="15" t="e">
        <f t="shared" si="118"/>
        <v>#N/A</v>
      </c>
      <c r="DH8" s="15" t="e">
        <f t="shared" si="118"/>
        <v>#N/A</v>
      </c>
      <c r="DI8" s="15" t="e">
        <f t="shared" si="118"/>
        <v>#N/A</v>
      </c>
      <c r="DJ8" s="15" t="e">
        <f t="shared" si="118"/>
        <v>#N/A</v>
      </c>
      <c r="DK8" s="15" t="e">
        <f t="shared" si="118"/>
        <v>#N/A</v>
      </c>
      <c r="DL8" s="15" t="e">
        <f t="shared" si="118"/>
        <v>#N/A</v>
      </c>
      <c r="DM8" s="15" t="e">
        <f t="shared" si="118"/>
        <v>#N/A</v>
      </c>
      <c r="DN8" s="15" t="e">
        <f t="shared" si="118"/>
        <v>#N/A</v>
      </c>
      <c r="DO8" s="15" t="e">
        <f t="shared" si="118"/>
        <v>#N/A</v>
      </c>
      <c r="DP8" s="15" t="e">
        <f t="shared" si="118"/>
        <v>#N/A</v>
      </c>
      <c r="DQ8" s="15" t="e">
        <f t="shared" si="118"/>
        <v>#N/A</v>
      </c>
      <c r="DR8" s="15" t="e">
        <f t="shared" si="118"/>
        <v>#N/A</v>
      </c>
      <c r="DS8" s="15" t="e">
        <f t="shared" si="118"/>
        <v>#N/A</v>
      </c>
      <c r="DT8" s="15" t="e">
        <f t="shared" si="118"/>
        <v>#N/A</v>
      </c>
      <c r="DU8" s="15" t="e">
        <f t="shared" si="118"/>
        <v>#N/A</v>
      </c>
      <c r="DV8" s="15" t="e">
        <f t="shared" si="118"/>
        <v>#N/A</v>
      </c>
      <c r="DW8" s="15" t="e">
        <f t="shared" si="118"/>
        <v>#N/A</v>
      </c>
      <c r="DX8" s="15" t="e">
        <f t="shared" si="118"/>
        <v>#N/A</v>
      </c>
      <c r="DY8" s="15" t="e">
        <f t="shared" si="118"/>
        <v>#N/A</v>
      </c>
      <c r="DZ8" s="15" t="e">
        <f t="shared" si="118"/>
        <v>#N/A</v>
      </c>
      <c r="EA8" s="15" t="e">
        <f t="shared" si="118"/>
        <v>#N/A</v>
      </c>
      <c r="EB8" s="15" t="e">
        <f t="shared" si="118"/>
        <v>#N/A</v>
      </c>
      <c r="EC8" s="15" t="e">
        <f t="shared" ref="EC8:GN8" si="119">(EC5*(1-EC6))*(1-EC7)</f>
        <v>#N/A</v>
      </c>
      <c r="ED8" s="15" t="e">
        <f t="shared" si="119"/>
        <v>#N/A</v>
      </c>
      <c r="EE8" s="15" t="e">
        <f t="shared" si="119"/>
        <v>#N/A</v>
      </c>
      <c r="EF8" s="15" t="e">
        <f t="shared" si="119"/>
        <v>#N/A</v>
      </c>
      <c r="EG8" s="15" t="e">
        <f t="shared" si="119"/>
        <v>#N/A</v>
      </c>
      <c r="EH8" s="15" t="e">
        <f t="shared" si="119"/>
        <v>#N/A</v>
      </c>
      <c r="EI8" s="15" t="e">
        <f t="shared" si="119"/>
        <v>#N/A</v>
      </c>
      <c r="EJ8" s="15" t="e">
        <f t="shared" si="119"/>
        <v>#N/A</v>
      </c>
      <c r="EK8" s="15" t="e">
        <f t="shared" si="119"/>
        <v>#N/A</v>
      </c>
      <c r="EL8" s="15" t="e">
        <f t="shared" si="119"/>
        <v>#N/A</v>
      </c>
      <c r="EM8" s="15" t="e">
        <f t="shared" si="119"/>
        <v>#N/A</v>
      </c>
      <c r="EN8" s="15" t="e">
        <f t="shared" si="119"/>
        <v>#N/A</v>
      </c>
      <c r="EO8" s="15" t="e">
        <f t="shared" si="119"/>
        <v>#N/A</v>
      </c>
      <c r="EP8" s="15" t="e">
        <f t="shared" si="119"/>
        <v>#N/A</v>
      </c>
      <c r="EQ8" s="15" t="e">
        <f t="shared" si="119"/>
        <v>#N/A</v>
      </c>
      <c r="ER8" s="15" t="e">
        <f t="shared" si="119"/>
        <v>#N/A</v>
      </c>
      <c r="ES8" s="15" t="e">
        <f t="shared" si="119"/>
        <v>#N/A</v>
      </c>
      <c r="ET8" s="15" t="e">
        <f t="shared" si="119"/>
        <v>#N/A</v>
      </c>
      <c r="EU8" s="15" t="e">
        <f t="shared" si="119"/>
        <v>#N/A</v>
      </c>
      <c r="EV8" s="15" t="e">
        <f t="shared" si="119"/>
        <v>#N/A</v>
      </c>
      <c r="EW8" s="15" t="e">
        <f t="shared" si="119"/>
        <v>#N/A</v>
      </c>
      <c r="EX8" s="15" t="e">
        <f t="shared" si="119"/>
        <v>#N/A</v>
      </c>
      <c r="EY8" s="15" t="e">
        <f t="shared" si="119"/>
        <v>#N/A</v>
      </c>
      <c r="EZ8" s="15" t="e">
        <f t="shared" si="119"/>
        <v>#N/A</v>
      </c>
      <c r="FA8" s="15" t="e">
        <f t="shared" si="119"/>
        <v>#N/A</v>
      </c>
      <c r="FB8" s="15" t="e">
        <f t="shared" si="119"/>
        <v>#N/A</v>
      </c>
      <c r="FC8" s="15" t="e">
        <f t="shared" si="119"/>
        <v>#N/A</v>
      </c>
      <c r="FD8" s="15" t="e">
        <f t="shared" si="119"/>
        <v>#N/A</v>
      </c>
      <c r="FE8" s="15" t="e">
        <f t="shared" si="119"/>
        <v>#N/A</v>
      </c>
      <c r="FF8" s="15" t="e">
        <f t="shared" si="119"/>
        <v>#N/A</v>
      </c>
      <c r="FG8" s="15" t="e">
        <f t="shared" si="119"/>
        <v>#N/A</v>
      </c>
      <c r="FH8" s="15" t="e">
        <f t="shared" si="119"/>
        <v>#N/A</v>
      </c>
      <c r="FI8" s="15" t="e">
        <f t="shared" si="119"/>
        <v>#N/A</v>
      </c>
      <c r="FJ8" s="15" t="e">
        <f t="shared" si="119"/>
        <v>#N/A</v>
      </c>
      <c r="FK8" s="15" t="e">
        <f t="shared" si="119"/>
        <v>#N/A</v>
      </c>
      <c r="FL8" s="15" t="e">
        <f t="shared" si="119"/>
        <v>#N/A</v>
      </c>
      <c r="FM8" s="15" t="e">
        <f t="shared" si="119"/>
        <v>#N/A</v>
      </c>
      <c r="FN8" s="15" t="e">
        <f t="shared" si="119"/>
        <v>#N/A</v>
      </c>
      <c r="FO8" s="15" t="e">
        <f t="shared" si="119"/>
        <v>#N/A</v>
      </c>
      <c r="FP8" s="15" t="e">
        <f t="shared" si="119"/>
        <v>#N/A</v>
      </c>
      <c r="FQ8" s="15" t="e">
        <f t="shared" si="119"/>
        <v>#N/A</v>
      </c>
      <c r="FR8" s="15" t="e">
        <f t="shared" si="119"/>
        <v>#N/A</v>
      </c>
      <c r="FS8" s="15" t="e">
        <f t="shared" si="119"/>
        <v>#N/A</v>
      </c>
      <c r="FT8" s="15" t="e">
        <f t="shared" si="119"/>
        <v>#N/A</v>
      </c>
      <c r="FU8" s="15" t="e">
        <f t="shared" si="119"/>
        <v>#N/A</v>
      </c>
      <c r="FV8" s="15" t="e">
        <f t="shared" si="119"/>
        <v>#N/A</v>
      </c>
      <c r="FW8" s="15" t="e">
        <f t="shared" si="119"/>
        <v>#N/A</v>
      </c>
      <c r="FX8" s="15" t="e">
        <f t="shared" si="119"/>
        <v>#N/A</v>
      </c>
      <c r="FY8" s="15" t="e">
        <f t="shared" si="119"/>
        <v>#N/A</v>
      </c>
      <c r="FZ8" s="15" t="e">
        <f t="shared" si="119"/>
        <v>#N/A</v>
      </c>
      <c r="GA8" s="15" t="e">
        <f t="shared" si="119"/>
        <v>#N/A</v>
      </c>
      <c r="GB8" s="15" t="e">
        <f t="shared" si="119"/>
        <v>#N/A</v>
      </c>
      <c r="GC8" s="15" t="e">
        <f t="shared" si="119"/>
        <v>#N/A</v>
      </c>
      <c r="GD8" s="15" t="e">
        <f t="shared" si="119"/>
        <v>#N/A</v>
      </c>
      <c r="GE8" s="15" t="e">
        <f t="shared" si="119"/>
        <v>#N/A</v>
      </c>
      <c r="GF8" s="15" t="e">
        <f t="shared" si="119"/>
        <v>#N/A</v>
      </c>
      <c r="GG8" s="15" t="e">
        <f t="shared" si="119"/>
        <v>#N/A</v>
      </c>
      <c r="GH8" s="15" t="e">
        <f t="shared" si="119"/>
        <v>#N/A</v>
      </c>
      <c r="GI8" s="15" t="e">
        <f t="shared" si="119"/>
        <v>#N/A</v>
      </c>
      <c r="GJ8" s="15" t="e">
        <f t="shared" si="119"/>
        <v>#N/A</v>
      </c>
      <c r="GK8" s="15" t="e">
        <f t="shared" si="119"/>
        <v>#N/A</v>
      </c>
      <c r="GL8" s="15" t="e">
        <f t="shared" si="119"/>
        <v>#N/A</v>
      </c>
      <c r="GM8" s="15" t="e">
        <f t="shared" si="119"/>
        <v>#N/A</v>
      </c>
      <c r="GN8" s="15" t="e">
        <f t="shared" si="119"/>
        <v>#N/A</v>
      </c>
      <c r="GO8" s="15" t="e">
        <f t="shared" ref="GO8:IZ8" si="120">(GO5*(1-GO6))*(1-GO7)</f>
        <v>#N/A</v>
      </c>
      <c r="GP8" s="15" t="e">
        <f t="shared" si="120"/>
        <v>#N/A</v>
      </c>
      <c r="GQ8" s="15" t="e">
        <f t="shared" si="120"/>
        <v>#N/A</v>
      </c>
      <c r="GR8" s="15" t="e">
        <f t="shared" si="120"/>
        <v>#N/A</v>
      </c>
      <c r="GS8" s="15" t="e">
        <f t="shared" si="120"/>
        <v>#N/A</v>
      </c>
      <c r="GT8" s="15" t="e">
        <f t="shared" si="120"/>
        <v>#N/A</v>
      </c>
      <c r="GU8" s="15" t="e">
        <f t="shared" si="120"/>
        <v>#N/A</v>
      </c>
      <c r="GV8" s="15" t="e">
        <f t="shared" si="120"/>
        <v>#N/A</v>
      </c>
      <c r="GW8" s="15" t="e">
        <f t="shared" si="120"/>
        <v>#N/A</v>
      </c>
      <c r="GX8" s="15" t="e">
        <f t="shared" si="120"/>
        <v>#N/A</v>
      </c>
      <c r="GY8" s="15" t="e">
        <f t="shared" si="120"/>
        <v>#N/A</v>
      </c>
      <c r="GZ8" s="15" t="e">
        <f t="shared" si="120"/>
        <v>#N/A</v>
      </c>
      <c r="HA8" s="15" t="e">
        <f t="shared" si="120"/>
        <v>#N/A</v>
      </c>
      <c r="HB8" s="15" t="e">
        <f t="shared" si="120"/>
        <v>#N/A</v>
      </c>
      <c r="HC8" s="15" t="e">
        <f t="shared" si="120"/>
        <v>#N/A</v>
      </c>
      <c r="HD8" s="15" t="e">
        <f t="shared" si="120"/>
        <v>#N/A</v>
      </c>
      <c r="HE8" s="15" t="e">
        <f t="shared" si="120"/>
        <v>#N/A</v>
      </c>
      <c r="HF8" s="15" t="e">
        <f t="shared" si="120"/>
        <v>#N/A</v>
      </c>
      <c r="HG8" s="15" t="e">
        <f t="shared" si="120"/>
        <v>#N/A</v>
      </c>
      <c r="HH8" s="15" t="e">
        <f t="shared" si="120"/>
        <v>#N/A</v>
      </c>
      <c r="HI8" s="15" t="e">
        <f t="shared" si="120"/>
        <v>#N/A</v>
      </c>
      <c r="HJ8" s="15" t="e">
        <f t="shared" si="120"/>
        <v>#N/A</v>
      </c>
      <c r="HK8" s="15" t="e">
        <f t="shared" si="120"/>
        <v>#N/A</v>
      </c>
      <c r="HL8" s="15" t="e">
        <f t="shared" si="120"/>
        <v>#N/A</v>
      </c>
      <c r="HM8" s="15" t="e">
        <f t="shared" si="120"/>
        <v>#N/A</v>
      </c>
      <c r="HN8" s="15" t="e">
        <f t="shared" si="120"/>
        <v>#N/A</v>
      </c>
      <c r="HO8" s="15" t="e">
        <f t="shared" si="120"/>
        <v>#N/A</v>
      </c>
      <c r="HP8" s="15" t="e">
        <f t="shared" si="120"/>
        <v>#N/A</v>
      </c>
      <c r="HQ8" s="15" t="e">
        <f t="shared" si="120"/>
        <v>#N/A</v>
      </c>
      <c r="HR8" s="15" t="e">
        <f t="shared" si="120"/>
        <v>#N/A</v>
      </c>
      <c r="HS8" s="15" t="e">
        <f t="shared" si="120"/>
        <v>#N/A</v>
      </c>
      <c r="HT8" s="15" t="e">
        <f t="shared" si="120"/>
        <v>#N/A</v>
      </c>
      <c r="HU8" s="15" t="e">
        <f t="shared" si="120"/>
        <v>#N/A</v>
      </c>
      <c r="HV8" s="15" t="e">
        <f t="shared" si="120"/>
        <v>#N/A</v>
      </c>
      <c r="HW8" s="15" t="e">
        <f t="shared" si="120"/>
        <v>#N/A</v>
      </c>
      <c r="HX8" s="15" t="e">
        <f t="shared" si="120"/>
        <v>#N/A</v>
      </c>
      <c r="HY8" s="15" t="e">
        <f t="shared" si="120"/>
        <v>#N/A</v>
      </c>
      <c r="HZ8" s="15" t="e">
        <f t="shared" si="120"/>
        <v>#N/A</v>
      </c>
      <c r="IA8" s="15" t="e">
        <f t="shared" si="120"/>
        <v>#N/A</v>
      </c>
      <c r="IB8" s="15" t="e">
        <f t="shared" si="120"/>
        <v>#N/A</v>
      </c>
      <c r="IC8" s="15" t="e">
        <f t="shared" si="120"/>
        <v>#N/A</v>
      </c>
      <c r="ID8" s="15" t="e">
        <f t="shared" si="120"/>
        <v>#N/A</v>
      </c>
      <c r="IE8" s="15" t="e">
        <f t="shared" si="120"/>
        <v>#N/A</v>
      </c>
      <c r="IF8" s="15" t="e">
        <f t="shared" si="120"/>
        <v>#N/A</v>
      </c>
      <c r="IG8" s="15" t="e">
        <f t="shared" si="120"/>
        <v>#N/A</v>
      </c>
      <c r="IH8" s="15" t="e">
        <f t="shared" si="120"/>
        <v>#N/A</v>
      </c>
      <c r="II8" s="15" t="e">
        <f t="shared" si="120"/>
        <v>#N/A</v>
      </c>
      <c r="IJ8" s="15" t="e">
        <f t="shared" si="120"/>
        <v>#N/A</v>
      </c>
      <c r="IK8" s="15" t="e">
        <f t="shared" si="120"/>
        <v>#N/A</v>
      </c>
      <c r="IL8" s="15" t="e">
        <f t="shared" si="120"/>
        <v>#N/A</v>
      </c>
      <c r="IM8" s="15" t="e">
        <f t="shared" si="120"/>
        <v>#N/A</v>
      </c>
      <c r="IN8" s="15" t="e">
        <f t="shared" si="120"/>
        <v>#N/A</v>
      </c>
      <c r="IO8" s="15" t="e">
        <f t="shared" si="120"/>
        <v>#N/A</v>
      </c>
      <c r="IP8" s="15" t="e">
        <f t="shared" si="120"/>
        <v>#N/A</v>
      </c>
      <c r="IQ8" s="15" t="e">
        <f t="shared" si="120"/>
        <v>#N/A</v>
      </c>
      <c r="IR8" s="15" t="e">
        <f t="shared" si="120"/>
        <v>#N/A</v>
      </c>
      <c r="IS8" s="15" t="e">
        <f t="shared" si="120"/>
        <v>#N/A</v>
      </c>
      <c r="IT8" s="15" t="e">
        <f t="shared" si="120"/>
        <v>#N/A</v>
      </c>
      <c r="IU8" s="15" t="e">
        <f t="shared" si="120"/>
        <v>#N/A</v>
      </c>
      <c r="IV8" s="15" t="e">
        <f t="shared" si="120"/>
        <v>#N/A</v>
      </c>
      <c r="IW8" s="15" t="e">
        <f t="shared" si="120"/>
        <v>#N/A</v>
      </c>
      <c r="IX8" s="15" t="e">
        <f t="shared" si="120"/>
        <v>#N/A</v>
      </c>
      <c r="IY8" s="15" t="e">
        <f t="shared" si="120"/>
        <v>#N/A</v>
      </c>
      <c r="IZ8" s="15" t="e">
        <f t="shared" si="120"/>
        <v>#N/A</v>
      </c>
      <c r="JA8" s="15" t="e">
        <f t="shared" ref="JA8:LL8" si="121">(JA5*(1-JA6))*(1-JA7)</f>
        <v>#N/A</v>
      </c>
      <c r="JB8" s="15" t="e">
        <f t="shared" si="121"/>
        <v>#N/A</v>
      </c>
      <c r="JC8" s="15" t="e">
        <f t="shared" si="121"/>
        <v>#N/A</v>
      </c>
      <c r="JD8" s="15" t="e">
        <f t="shared" si="121"/>
        <v>#N/A</v>
      </c>
      <c r="JE8" s="15" t="e">
        <f t="shared" si="121"/>
        <v>#N/A</v>
      </c>
      <c r="JF8" s="15" t="e">
        <f t="shared" si="121"/>
        <v>#N/A</v>
      </c>
      <c r="JG8" s="15" t="e">
        <f t="shared" si="121"/>
        <v>#N/A</v>
      </c>
      <c r="JH8" s="15" t="e">
        <f t="shared" si="121"/>
        <v>#N/A</v>
      </c>
      <c r="JI8" s="15" t="e">
        <f t="shared" si="121"/>
        <v>#N/A</v>
      </c>
      <c r="JJ8" s="15" t="e">
        <f t="shared" si="121"/>
        <v>#N/A</v>
      </c>
      <c r="JK8" s="15" t="e">
        <f t="shared" si="121"/>
        <v>#N/A</v>
      </c>
      <c r="JL8" s="15" t="e">
        <f t="shared" si="121"/>
        <v>#N/A</v>
      </c>
      <c r="JM8" s="15" t="e">
        <f t="shared" si="121"/>
        <v>#N/A</v>
      </c>
      <c r="JN8" s="15" t="e">
        <f t="shared" si="121"/>
        <v>#N/A</v>
      </c>
      <c r="JO8" s="15" t="e">
        <f t="shared" si="121"/>
        <v>#N/A</v>
      </c>
      <c r="JP8" s="15" t="e">
        <f t="shared" si="121"/>
        <v>#N/A</v>
      </c>
      <c r="JQ8" s="15" t="e">
        <f t="shared" si="121"/>
        <v>#N/A</v>
      </c>
      <c r="JR8" s="15" t="e">
        <f t="shared" si="121"/>
        <v>#N/A</v>
      </c>
      <c r="JS8" s="15" t="e">
        <f t="shared" si="121"/>
        <v>#N/A</v>
      </c>
      <c r="JT8" s="15" t="e">
        <f t="shared" si="121"/>
        <v>#N/A</v>
      </c>
      <c r="JU8" s="15" t="e">
        <f t="shared" si="121"/>
        <v>#N/A</v>
      </c>
      <c r="JV8" s="15" t="e">
        <f t="shared" si="121"/>
        <v>#N/A</v>
      </c>
      <c r="JW8" s="15" t="e">
        <f t="shared" si="121"/>
        <v>#N/A</v>
      </c>
      <c r="JX8" s="15" t="e">
        <f t="shared" si="121"/>
        <v>#N/A</v>
      </c>
      <c r="JY8" s="15" t="e">
        <f t="shared" si="121"/>
        <v>#N/A</v>
      </c>
      <c r="JZ8" s="15" t="e">
        <f t="shared" si="121"/>
        <v>#N/A</v>
      </c>
      <c r="KA8" s="15" t="e">
        <f t="shared" si="121"/>
        <v>#N/A</v>
      </c>
      <c r="KB8" s="15" t="e">
        <f t="shared" si="121"/>
        <v>#N/A</v>
      </c>
      <c r="KC8" s="15" t="e">
        <f t="shared" si="121"/>
        <v>#N/A</v>
      </c>
      <c r="KD8" s="15" t="e">
        <f t="shared" si="121"/>
        <v>#N/A</v>
      </c>
      <c r="KE8" s="15" t="e">
        <f t="shared" si="121"/>
        <v>#N/A</v>
      </c>
      <c r="KF8" s="15" t="e">
        <f t="shared" si="121"/>
        <v>#N/A</v>
      </c>
      <c r="KG8" s="15" t="e">
        <f t="shared" si="121"/>
        <v>#N/A</v>
      </c>
      <c r="KH8" s="15" t="e">
        <f t="shared" si="121"/>
        <v>#N/A</v>
      </c>
      <c r="KI8" s="15" t="e">
        <f t="shared" si="121"/>
        <v>#N/A</v>
      </c>
      <c r="KJ8" s="15" t="e">
        <f t="shared" si="121"/>
        <v>#N/A</v>
      </c>
      <c r="KK8" s="15" t="e">
        <f t="shared" si="121"/>
        <v>#N/A</v>
      </c>
      <c r="KL8" s="15" t="e">
        <f t="shared" si="121"/>
        <v>#N/A</v>
      </c>
      <c r="KM8" s="15" t="e">
        <f t="shared" si="121"/>
        <v>#N/A</v>
      </c>
      <c r="KN8" s="15" t="e">
        <f t="shared" si="121"/>
        <v>#N/A</v>
      </c>
      <c r="KO8" s="15" t="e">
        <f t="shared" si="121"/>
        <v>#N/A</v>
      </c>
      <c r="KP8" s="15" t="e">
        <f t="shared" si="121"/>
        <v>#N/A</v>
      </c>
      <c r="KQ8" s="15" t="e">
        <f t="shared" si="121"/>
        <v>#N/A</v>
      </c>
      <c r="KR8" s="15" t="e">
        <f t="shared" si="121"/>
        <v>#N/A</v>
      </c>
      <c r="KS8" s="15" t="e">
        <f t="shared" si="121"/>
        <v>#N/A</v>
      </c>
      <c r="KT8" s="15" t="e">
        <f t="shared" si="121"/>
        <v>#N/A</v>
      </c>
      <c r="KU8" s="15" t="e">
        <f t="shared" si="121"/>
        <v>#N/A</v>
      </c>
      <c r="KV8" s="15" t="e">
        <f t="shared" si="121"/>
        <v>#N/A</v>
      </c>
      <c r="KW8" s="15" t="e">
        <f t="shared" si="121"/>
        <v>#N/A</v>
      </c>
      <c r="KX8" s="15" t="e">
        <f t="shared" si="121"/>
        <v>#N/A</v>
      </c>
      <c r="KY8" s="15" t="e">
        <f t="shared" si="121"/>
        <v>#N/A</v>
      </c>
      <c r="KZ8" s="15" t="e">
        <f t="shared" si="121"/>
        <v>#N/A</v>
      </c>
      <c r="LA8" s="15" t="e">
        <f t="shared" si="121"/>
        <v>#N/A</v>
      </c>
      <c r="LB8" s="15" t="e">
        <f t="shared" si="121"/>
        <v>#N/A</v>
      </c>
      <c r="LC8" s="15" t="e">
        <f t="shared" si="121"/>
        <v>#N/A</v>
      </c>
      <c r="LD8" s="15" t="e">
        <f t="shared" si="121"/>
        <v>#N/A</v>
      </c>
      <c r="LE8" s="15" t="e">
        <f t="shared" si="121"/>
        <v>#N/A</v>
      </c>
      <c r="LF8" s="15" t="e">
        <f t="shared" si="121"/>
        <v>#N/A</v>
      </c>
      <c r="LG8" s="15" t="e">
        <f t="shared" si="121"/>
        <v>#N/A</v>
      </c>
      <c r="LH8" s="15" t="e">
        <f t="shared" si="121"/>
        <v>#N/A</v>
      </c>
      <c r="LI8" s="15" t="e">
        <f t="shared" si="121"/>
        <v>#N/A</v>
      </c>
      <c r="LJ8" s="15" t="e">
        <f t="shared" si="121"/>
        <v>#N/A</v>
      </c>
      <c r="LK8" s="15" t="e">
        <f t="shared" si="121"/>
        <v>#N/A</v>
      </c>
      <c r="LL8" s="15" t="e">
        <f t="shared" si="121"/>
        <v>#N/A</v>
      </c>
      <c r="LM8" s="15" t="e">
        <f t="shared" ref="LM8:MM8" si="122">(LM5*(1-LM6))*(1-LM7)</f>
        <v>#N/A</v>
      </c>
      <c r="LN8" s="15" t="e">
        <f t="shared" si="122"/>
        <v>#N/A</v>
      </c>
      <c r="LO8" s="15" t="e">
        <f t="shared" si="122"/>
        <v>#N/A</v>
      </c>
      <c r="LP8" s="15" t="e">
        <f t="shared" si="122"/>
        <v>#N/A</v>
      </c>
      <c r="LQ8" s="15" t="e">
        <f t="shared" si="122"/>
        <v>#N/A</v>
      </c>
      <c r="LR8" s="15" t="e">
        <f t="shared" si="122"/>
        <v>#N/A</v>
      </c>
      <c r="LS8" s="15" t="e">
        <f t="shared" si="122"/>
        <v>#N/A</v>
      </c>
      <c r="LT8" s="15" t="e">
        <f t="shared" si="122"/>
        <v>#N/A</v>
      </c>
      <c r="LU8" s="15" t="e">
        <f t="shared" si="122"/>
        <v>#N/A</v>
      </c>
      <c r="LV8" s="15" t="e">
        <f t="shared" si="122"/>
        <v>#N/A</v>
      </c>
      <c r="LW8" s="15" t="e">
        <f t="shared" si="122"/>
        <v>#N/A</v>
      </c>
      <c r="LX8" s="15" t="e">
        <f t="shared" si="122"/>
        <v>#N/A</v>
      </c>
      <c r="LY8" s="15" t="e">
        <f t="shared" si="122"/>
        <v>#N/A</v>
      </c>
      <c r="LZ8" s="15" t="e">
        <f t="shared" si="122"/>
        <v>#N/A</v>
      </c>
      <c r="MA8" s="15" t="e">
        <f t="shared" si="122"/>
        <v>#N/A</v>
      </c>
      <c r="MB8" s="15" t="e">
        <f t="shared" si="122"/>
        <v>#N/A</v>
      </c>
      <c r="MC8" s="15" t="e">
        <f t="shared" si="122"/>
        <v>#N/A</v>
      </c>
      <c r="MD8" s="15" t="e">
        <f t="shared" si="122"/>
        <v>#N/A</v>
      </c>
      <c r="ME8" s="15" t="e">
        <f t="shared" si="122"/>
        <v>#N/A</v>
      </c>
      <c r="MF8" s="15" t="e">
        <f t="shared" si="122"/>
        <v>#N/A</v>
      </c>
      <c r="MG8" s="15" t="e">
        <f t="shared" si="122"/>
        <v>#N/A</v>
      </c>
      <c r="MH8" s="15" t="e">
        <f t="shared" si="122"/>
        <v>#N/A</v>
      </c>
      <c r="MI8" s="15" t="e">
        <f t="shared" si="122"/>
        <v>#N/A</v>
      </c>
      <c r="MJ8" s="15" t="e">
        <f t="shared" si="122"/>
        <v>#N/A</v>
      </c>
      <c r="MK8" s="15" t="e">
        <f t="shared" si="122"/>
        <v>#N/A</v>
      </c>
      <c r="ML8" s="15" t="e">
        <f t="shared" si="122"/>
        <v>#N/A</v>
      </c>
      <c r="MM8" s="15" t="e">
        <f t="shared" si="122"/>
        <v>#N/A</v>
      </c>
      <c r="MO8" s="5" t="str">
        <f>+B8</f>
        <v>Retail Sales</v>
      </c>
      <c r="MP8" s="22" t="e">
        <f>SUMIF($D$3:$MM$3,MP$4,$D8:$MM8)</f>
        <v>#N/A</v>
      </c>
      <c r="MQ8" s="22" t="e">
        <f t="shared" ref="MQ8:NR8" si="123">SUMIF($D$3:$MM$3,MQ$4,$D8:$MM8)</f>
        <v>#N/A</v>
      </c>
      <c r="MR8" s="22" t="e">
        <f t="shared" si="123"/>
        <v>#N/A</v>
      </c>
      <c r="MS8" s="22" t="e">
        <f t="shared" si="123"/>
        <v>#N/A</v>
      </c>
      <c r="MT8" s="22" t="e">
        <f t="shared" si="123"/>
        <v>#N/A</v>
      </c>
      <c r="MU8" s="22" t="e">
        <f t="shared" si="123"/>
        <v>#N/A</v>
      </c>
      <c r="MV8" s="22" t="e">
        <f t="shared" si="123"/>
        <v>#N/A</v>
      </c>
      <c r="MW8" s="22" t="e">
        <f t="shared" si="123"/>
        <v>#N/A</v>
      </c>
      <c r="MX8" s="22" t="e">
        <f t="shared" si="123"/>
        <v>#N/A</v>
      </c>
      <c r="MY8" s="22" t="e">
        <f t="shared" si="123"/>
        <v>#N/A</v>
      </c>
      <c r="MZ8" s="22" t="e">
        <f t="shared" si="123"/>
        <v>#N/A</v>
      </c>
      <c r="NA8" s="22" t="e">
        <f t="shared" si="123"/>
        <v>#N/A</v>
      </c>
      <c r="NB8" s="22" t="e">
        <f t="shared" si="123"/>
        <v>#N/A</v>
      </c>
      <c r="NC8" s="22" t="e">
        <f t="shared" si="123"/>
        <v>#N/A</v>
      </c>
      <c r="ND8" s="22" t="e">
        <f t="shared" si="123"/>
        <v>#N/A</v>
      </c>
      <c r="NE8" s="22" t="e">
        <f t="shared" si="123"/>
        <v>#N/A</v>
      </c>
      <c r="NF8" s="22" t="e">
        <f t="shared" si="123"/>
        <v>#N/A</v>
      </c>
      <c r="NG8" s="22" t="e">
        <f t="shared" si="123"/>
        <v>#N/A</v>
      </c>
      <c r="NH8" s="22" t="e">
        <f t="shared" si="123"/>
        <v>#N/A</v>
      </c>
      <c r="NI8" s="22" t="e">
        <f t="shared" si="123"/>
        <v>#N/A</v>
      </c>
      <c r="NJ8" s="22" t="e">
        <f t="shared" si="123"/>
        <v>#N/A</v>
      </c>
      <c r="NK8" s="22" t="e">
        <f t="shared" si="123"/>
        <v>#N/A</v>
      </c>
      <c r="NL8" s="22" t="e">
        <f t="shared" si="123"/>
        <v>#N/A</v>
      </c>
      <c r="NM8" s="22" t="e">
        <f t="shared" si="123"/>
        <v>#N/A</v>
      </c>
      <c r="NN8" s="22" t="e">
        <f t="shared" si="123"/>
        <v>#N/A</v>
      </c>
      <c r="NO8" s="22" t="e">
        <f t="shared" si="123"/>
        <v>#N/A</v>
      </c>
      <c r="NP8" s="22" t="e">
        <f t="shared" si="123"/>
        <v>#N/A</v>
      </c>
      <c r="NQ8" s="22" t="e">
        <f t="shared" si="123"/>
        <v>#N/A</v>
      </c>
      <c r="NR8" s="22" t="e">
        <f t="shared" si="123"/>
        <v>#N/A</v>
      </c>
    </row>
    <row r="9" spans="1:382" x14ac:dyDescent="0.25">
      <c r="C9"/>
      <c r="MN9" s="16"/>
      <c r="MP9" s="156"/>
    </row>
    <row r="10" spans="1:382" x14ac:dyDescent="0.25">
      <c r="A10" t="str">
        <f>_xlfn.CONCAT($MO$1,": ",MO10)</f>
        <v>WEC: VT_1_Requirement (Net of VT_2) (MWH)</v>
      </c>
      <c r="B10" s="5" t="s">
        <v>137</v>
      </c>
      <c r="C10" s="19" t="s">
        <v>104</v>
      </c>
      <c r="D10" s="15" t="e">
        <f>IF(OR($B$1="Ashland",$B$1="New Hampton"),0,IF($B$1="Fox Islands",0.3*D8,IF($B$1="Swanton",D8,INDEX(LOOKUPS!$AA$5:$BI$9,MATCH(RES_COST_FCST!$C10,LOOKUPS!$AA$5:$AA$9,0),MATCH(RES_COST_FCST!D$3,LOOKUPS!$AA$5:$BI$5,0))*D$8-D11)))</f>
        <v>#N/A</v>
      </c>
      <c r="E10" s="15" t="e">
        <f>IF(OR($B$1="Ashland",$B$1="New Hampton"),0,IF($B$1="Fox Islands",0.3*E8,IF($B$1="Swanton",E8,INDEX(LOOKUPS!$AA$5:$BI$9,MATCH(RES_COST_FCST!$C10,LOOKUPS!$AA$5:$AA$9,0),MATCH(RES_COST_FCST!E$3,LOOKUPS!$AA$5:$BI$5,0))*E$8-E11)))</f>
        <v>#N/A</v>
      </c>
      <c r="F10" s="15" t="e">
        <f>IF(OR($B$1="Ashland",$B$1="New Hampton"),0,IF($B$1="Fox Islands",0.3*F8,IF($B$1="Swanton",F8,INDEX(LOOKUPS!$AA$5:$BI$9,MATCH(RES_COST_FCST!$C10,LOOKUPS!$AA$5:$AA$9,0),MATCH(RES_COST_FCST!F$3,LOOKUPS!$AA$5:$BI$5,0))*F$8-F11)))</f>
        <v>#N/A</v>
      </c>
      <c r="G10" s="15" t="e">
        <f>IF(OR($B$1="Ashland",$B$1="New Hampton"),0,IF($B$1="Fox Islands",0.3*G8,IF($B$1="Swanton",G8,INDEX(LOOKUPS!$AA$5:$BI$9,MATCH(RES_COST_FCST!$C10,LOOKUPS!$AA$5:$AA$9,0),MATCH(RES_COST_FCST!G$3,LOOKUPS!$AA$5:$BI$5,0))*G$8-G11)))</f>
        <v>#N/A</v>
      </c>
      <c r="H10" s="15" t="e">
        <f>IF(OR($B$1="Ashland",$B$1="New Hampton"),0,IF($B$1="Fox Islands",0.3*H8,IF($B$1="Swanton",H8,INDEX(LOOKUPS!$AA$5:$BI$9,MATCH(RES_COST_FCST!$C10,LOOKUPS!$AA$5:$AA$9,0),MATCH(RES_COST_FCST!H$3,LOOKUPS!$AA$5:$BI$5,0))*H$8-H11)))</f>
        <v>#N/A</v>
      </c>
      <c r="I10" s="15" t="e">
        <f>IF(OR($B$1="Ashland",$B$1="New Hampton"),0,IF($B$1="Fox Islands",0.3*I8,IF($B$1="Swanton",I8,INDEX(LOOKUPS!$AA$5:$BI$9,MATCH(RES_COST_FCST!$C10,LOOKUPS!$AA$5:$AA$9,0),MATCH(RES_COST_FCST!I$3,LOOKUPS!$AA$5:$BI$5,0))*I$8-I11)))</f>
        <v>#N/A</v>
      </c>
      <c r="J10" s="15" t="e">
        <f>IF(OR($B$1="Ashland",$B$1="New Hampton"),0,IF($B$1="Fox Islands",0.3*J8,IF($B$1="Swanton",J8,INDEX(LOOKUPS!$AA$5:$BI$9,MATCH(RES_COST_FCST!$C10,LOOKUPS!$AA$5:$AA$9,0),MATCH(RES_COST_FCST!J$3,LOOKUPS!$AA$5:$BI$5,0))*J$8-J11)))</f>
        <v>#N/A</v>
      </c>
      <c r="K10" s="15" t="e">
        <f>IF(OR($B$1="Ashland",$B$1="New Hampton"),0,IF($B$1="Fox Islands",0.3*K8,IF($B$1="Swanton",K8,INDEX(LOOKUPS!$AA$5:$BI$9,MATCH(RES_COST_FCST!$C10,LOOKUPS!$AA$5:$AA$9,0),MATCH(RES_COST_FCST!K$3,LOOKUPS!$AA$5:$BI$5,0))*K$8-K11)))</f>
        <v>#N/A</v>
      </c>
      <c r="L10" s="15" t="e">
        <f>IF(OR($B$1="Ashland",$B$1="New Hampton"),0,IF($B$1="Fox Islands",0.3*L8,IF($B$1="Swanton",L8,INDEX(LOOKUPS!$AA$5:$BI$9,MATCH(RES_COST_FCST!$C10,LOOKUPS!$AA$5:$AA$9,0),MATCH(RES_COST_FCST!L$3,LOOKUPS!$AA$5:$BI$5,0))*L$8-L11)))</f>
        <v>#N/A</v>
      </c>
      <c r="M10" s="15" t="e">
        <f>IF(OR($B$1="Ashland",$B$1="New Hampton"),0,IF($B$1="Fox Islands",0.3*M8,IF($B$1="Swanton",M8,INDEX(LOOKUPS!$AA$5:$BI$9,MATCH(RES_COST_FCST!$C10,LOOKUPS!$AA$5:$AA$9,0),MATCH(RES_COST_FCST!M$3,LOOKUPS!$AA$5:$BI$5,0))*M$8-M11)))</f>
        <v>#N/A</v>
      </c>
      <c r="N10" s="15" t="e">
        <f>IF(OR($B$1="Ashland",$B$1="New Hampton"),0,IF($B$1="Fox Islands",0.3*N8,IF($B$1="Swanton",N8,INDEX(LOOKUPS!$AA$5:$BI$9,MATCH(RES_COST_FCST!$C10,LOOKUPS!$AA$5:$AA$9,0),MATCH(RES_COST_FCST!N$3,LOOKUPS!$AA$5:$BI$5,0))*N$8-N11)))</f>
        <v>#N/A</v>
      </c>
      <c r="O10" s="15" t="e">
        <f>IF(OR($B$1="Ashland",$B$1="New Hampton"),0,IF($B$1="Fox Islands",0.3*O8,IF($B$1="Swanton",O8,INDEX(LOOKUPS!$AA$5:$BI$9,MATCH(RES_COST_FCST!$C10,LOOKUPS!$AA$5:$AA$9,0),MATCH(RES_COST_FCST!O$3,LOOKUPS!$AA$5:$BI$5,0))*O$8-O11)))</f>
        <v>#N/A</v>
      </c>
      <c r="P10" s="15" t="e">
        <f>IF(OR($B$1="Ashland",$B$1="New Hampton"),0,IF($B$1="Fox Islands",0.3*P8,IF($B$1="Swanton",P8,INDEX(LOOKUPS!$AA$5:$BI$9,MATCH(RES_COST_FCST!$C10,LOOKUPS!$AA$5:$AA$9,0),MATCH(RES_COST_FCST!P$3,LOOKUPS!$AA$5:$BI$5,0))*P$8-P11)))</f>
        <v>#N/A</v>
      </c>
      <c r="Q10" s="15" t="e">
        <f>IF(OR($B$1="Ashland",$B$1="New Hampton"),0,IF($B$1="Fox Islands",0.3*Q8,IF($B$1="Swanton",Q8,INDEX(LOOKUPS!$AA$5:$BI$9,MATCH(RES_COST_FCST!$C10,LOOKUPS!$AA$5:$AA$9,0),MATCH(RES_COST_FCST!Q$3,LOOKUPS!$AA$5:$BI$5,0))*Q$8-Q11)))</f>
        <v>#N/A</v>
      </c>
      <c r="R10" s="15" t="e">
        <f>IF(OR($B$1="Ashland",$B$1="New Hampton"),0,IF($B$1="Fox Islands",0.3*R8,IF($B$1="Swanton",R8,INDEX(LOOKUPS!$AA$5:$BI$9,MATCH(RES_COST_FCST!$C10,LOOKUPS!$AA$5:$AA$9,0),MATCH(RES_COST_FCST!R$3,LOOKUPS!$AA$5:$BI$5,0))*R$8-R11)))</f>
        <v>#N/A</v>
      </c>
      <c r="S10" s="15" t="e">
        <f>IF(OR($B$1="Ashland",$B$1="New Hampton"),0,IF($B$1="Fox Islands",0.3*S8,IF($B$1="Swanton",S8,INDEX(LOOKUPS!$AA$5:$BI$9,MATCH(RES_COST_FCST!$C10,LOOKUPS!$AA$5:$AA$9,0),MATCH(RES_COST_FCST!S$3,LOOKUPS!$AA$5:$BI$5,0))*S$8-S11)))</f>
        <v>#N/A</v>
      </c>
      <c r="T10" s="15" t="e">
        <f>IF(OR($B$1="Ashland",$B$1="New Hampton"),0,IF($B$1="Fox Islands",0.3*T8,IF($B$1="Swanton",T8,INDEX(LOOKUPS!$AA$5:$BI$9,MATCH(RES_COST_FCST!$C10,LOOKUPS!$AA$5:$AA$9,0),MATCH(RES_COST_FCST!T$3,LOOKUPS!$AA$5:$BI$5,0))*T$8-T11)))</f>
        <v>#N/A</v>
      </c>
      <c r="U10" s="15" t="e">
        <f>IF(OR($B$1="Ashland",$B$1="New Hampton"),0,IF($B$1="Fox Islands",0.3*U8,IF($B$1="Swanton",U8,INDEX(LOOKUPS!$AA$5:$BI$9,MATCH(RES_COST_FCST!$C10,LOOKUPS!$AA$5:$AA$9,0),MATCH(RES_COST_FCST!U$3,LOOKUPS!$AA$5:$BI$5,0))*U$8-U11)))</f>
        <v>#N/A</v>
      </c>
      <c r="V10" s="15" t="e">
        <f>IF(OR($B$1="Ashland",$B$1="New Hampton"),0,IF($B$1="Fox Islands",0.3*V8,IF($B$1="Swanton",V8,INDEX(LOOKUPS!$AA$5:$BI$9,MATCH(RES_COST_FCST!$C10,LOOKUPS!$AA$5:$AA$9,0),MATCH(RES_COST_FCST!V$3,LOOKUPS!$AA$5:$BI$5,0))*V$8-V11)))</f>
        <v>#N/A</v>
      </c>
      <c r="W10" s="15" t="e">
        <f>IF(OR($B$1="Ashland",$B$1="New Hampton"),0,IF($B$1="Fox Islands",0.3*W8,IF($B$1="Swanton",W8,INDEX(LOOKUPS!$AA$5:$BI$9,MATCH(RES_COST_FCST!$C10,LOOKUPS!$AA$5:$AA$9,0),MATCH(RES_COST_FCST!W$3,LOOKUPS!$AA$5:$BI$5,0))*W$8-W11)))</f>
        <v>#N/A</v>
      </c>
      <c r="X10" s="15" t="e">
        <f>IF(OR($B$1="Ashland",$B$1="New Hampton"),0,IF($B$1="Fox Islands",0.3*X8,IF($B$1="Swanton",X8,INDEX(LOOKUPS!$AA$5:$BI$9,MATCH(RES_COST_FCST!$C10,LOOKUPS!$AA$5:$AA$9,0),MATCH(RES_COST_FCST!X$3,LOOKUPS!$AA$5:$BI$5,0))*X$8-X11)))</f>
        <v>#N/A</v>
      </c>
      <c r="Y10" s="15" t="e">
        <f>IF(OR($B$1="Ashland",$B$1="New Hampton"),0,IF($B$1="Fox Islands",0.3*Y8,IF($B$1="Swanton",Y8,INDEX(LOOKUPS!$AA$5:$BI$9,MATCH(RES_COST_FCST!$C10,LOOKUPS!$AA$5:$AA$9,0),MATCH(RES_COST_FCST!Y$3,LOOKUPS!$AA$5:$BI$5,0))*Y$8-Y11)))</f>
        <v>#N/A</v>
      </c>
      <c r="Z10" s="15" t="e">
        <f>IF(OR($B$1="Ashland",$B$1="New Hampton"),0,IF($B$1="Fox Islands",0.3*Z8,IF($B$1="Swanton",Z8,INDEX(LOOKUPS!$AA$5:$BI$9,MATCH(RES_COST_FCST!$C10,LOOKUPS!$AA$5:$AA$9,0),MATCH(RES_COST_FCST!Z$3,LOOKUPS!$AA$5:$BI$5,0))*Z$8-Z11)))</f>
        <v>#N/A</v>
      </c>
      <c r="AA10" s="15" t="e">
        <f>IF(OR($B$1="Ashland",$B$1="New Hampton"),0,IF($B$1="Fox Islands",0.3*AA8,IF($B$1="Swanton",AA8,INDEX(LOOKUPS!$AA$5:$BI$9,MATCH(RES_COST_FCST!$C10,LOOKUPS!$AA$5:$AA$9,0),MATCH(RES_COST_FCST!AA$3,LOOKUPS!$AA$5:$BI$5,0))*AA$8-AA11)))</f>
        <v>#N/A</v>
      </c>
      <c r="AB10" s="15" t="e">
        <f>IF(OR($B$1="Ashland",$B$1="New Hampton"),0,IF($B$1="Fox Islands",0.3*AB8,IF($B$1="Swanton",AB8,INDEX(LOOKUPS!$AA$5:$BI$9,MATCH(RES_COST_FCST!$C10,LOOKUPS!$AA$5:$AA$9,0),MATCH(RES_COST_FCST!AB$3,LOOKUPS!$AA$5:$BI$5,0))*AB$8-AB11)))</f>
        <v>#N/A</v>
      </c>
      <c r="AC10" s="15" t="e">
        <f>IF(OR($B$1="Ashland",$B$1="New Hampton"),0,IF($B$1="Fox Islands",0.3*AC8,IF($B$1="Swanton",AC8,INDEX(LOOKUPS!$AA$5:$BI$9,MATCH(RES_COST_FCST!$C10,LOOKUPS!$AA$5:$AA$9,0),MATCH(RES_COST_FCST!AC$3,LOOKUPS!$AA$5:$BI$5,0))*AC$8-AC11)))</f>
        <v>#N/A</v>
      </c>
      <c r="AD10" s="15" t="e">
        <f>IF(OR($B$1="Ashland",$B$1="New Hampton"),0,IF($B$1="Fox Islands",0.3*AD8,IF($B$1="Swanton",AD8,INDEX(LOOKUPS!$AA$5:$BI$9,MATCH(RES_COST_FCST!$C10,LOOKUPS!$AA$5:$AA$9,0),MATCH(RES_COST_FCST!AD$3,LOOKUPS!$AA$5:$BI$5,0))*AD$8-AD11)))</f>
        <v>#N/A</v>
      </c>
      <c r="AE10" s="15" t="e">
        <f>IF(OR($B$1="Ashland",$B$1="New Hampton"),0,IF($B$1="Fox Islands",0.3*AE8,IF($B$1="Swanton",AE8,INDEX(LOOKUPS!$AA$5:$BI$9,MATCH(RES_COST_FCST!$C10,LOOKUPS!$AA$5:$AA$9,0),MATCH(RES_COST_FCST!AE$3,LOOKUPS!$AA$5:$BI$5,0))*AE$8-AE11)))</f>
        <v>#N/A</v>
      </c>
      <c r="AF10" s="15" t="e">
        <f>IF(OR($B$1="Ashland",$B$1="New Hampton"),0,IF($B$1="Fox Islands",0.3*AF8,IF($B$1="Swanton",AF8,INDEX(LOOKUPS!$AA$5:$BI$9,MATCH(RES_COST_FCST!$C10,LOOKUPS!$AA$5:$AA$9,0),MATCH(RES_COST_FCST!AF$3,LOOKUPS!$AA$5:$BI$5,0))*AF$8-AF11)))</f>
        <v>#N/A</v>
      </c>
      <c r="AG10" s="15" t="e">
        <f>IF(OR($B$1="Ashland",$B$1="New Hampton"),0,IF($B$1="Fox Islands",0.3*AG8,IF($B$1="Swanton",AG8,INDEX(LOOKUPS!$AA$5:$BI$9,MATCH(RES_COST_FCST!$C10,LOOKUPS!$AA$5:$AA$9,0),MATCH(RES_COST_FCST!AG$3,LOOKUPS!$AA$5:$BI$5,0))*AG$8-AG11)))</f>
        <v>#N/A</v>
      </c>
      <c r="AH10" s="15" t="e">
        <f>IF(OR($B$1="Ashland",$B$1="New Hampton"),0,IF($B$1="Fox Islands",0.3*AH8,IF($B$1="Swanton",AH8,INDEX(LOOKUPS!$AA$5:$BI$9,MATCH(RES_COST_FCST!$C10,LOOKUPS!$AA$5:$AA$9,0),MATCH(RES_COST_FCST!AH$3,LOOKUPS!$AA$5:$BI$5,0))*AH$8-AH11)))</f>
        <v>#N/A</v>
      </c>
      <c r="AI10" s="15" t="e">
        <f>IF(OR($B$1="Ashland",$B$1="New Hampton"),0,IF($B$1="Fox Islands",0.3*AI8,IF($B$1="Swanton",AI8,INDEX(LOOKUPS!$AA$5:$BI$9,MATCH(RES_COST_FCST!$C10,LOOKUPS!$AA$5:$AA$9,0),MATCH(RES_COST_FCST!AI$3,LOOKUPS!$AA$5:$BI$5,0))*AI$8-AI11)))</f>
        <v>#N/A</v>
      </c>
      <c r="AJ10" s="15" t="e">
        <f>IF(OR($B$1="Ashland",$B$1="New Hampton"),0,IF($B$1="Fox Islands",0.3*AJ8,IF($B$1="Swanton",AJ8,INDEX(LOOKUPS!$AA$5:$BI$9,MATCH(RES_COST_FCST!$C10,LOOKUPS!$AA$5:$AA$9,0),MATCH(RES_COST_FCST!AJ$3,LOOKUPS!$AA$5:$BI$5,0))*AJ$8-AJ11)))</f>
        <v>#N/A</v>
      </c>
      <c r="AK10" s="15" t="e">
        <f>IF(OR($B$1="Ashland",$B$1="New Hampton"),0,IF($B$1="Fox Islands",0.3*AK8,IF($B$1="Swanton",AK8,INDEX(LOOKUPS!$AA$5:$BI$9,MATCH(RES_COST_FCST!$C10,LOOKUPS!$AA$5:$AA$9,0),MATCH(RES_COST_FCST!AK$3,LOOKUPS!$AA$5:$BI$5,0))*AK$8-AK11)))</f>
        <v>#N/A</v>
      </c>
      <c r="AL10" s="15" t="e">
        <f>IF(OR($B$1="Ashland",$B$1="New Hampton"),0,IF($B$1="Fox Islands",0.3*AL8,IF($B$1="Swanton",AL8,INDEX(LOOKUPS!$AA$5:$BI$9,MATCH(RES_COST_FCST!$C10,LOOKUPS!$AA$5:$AA$9,0),MATCH(RES_COST_FCST!AL$3,LOOKUPS!$AA$5:$BI$5,0))*AL$8-AL11)))</f>
        <v>#N/A</v>
      </c>
      <c r="AM10" s="15" t="e">
        <f>IF(OR($B$1="Ashland",$B$1="New Hampton"),0,IF($B$1="Fox Islands",0.3*AM8,IF($B$1="Swanton",AM8,INDEX(LOOKUPS!$AA$5:$BI$9,MATCH(RES_COST_FCST!$C10,LOOKUPS!$AA$5:$AA$9,0),MATCH(RES_COST_FCST!AM$3,LOOKUPS!$AA$5:$BI$5,0))*AM$8-AM11)))</f>
        <v>#N/A</v>
      </c>
      <c r="AN10" s="15" t="e">
        <f>IF(OR($B$1="Ashland",$B$1="New Hampton"),0,IF($B$1="Fox Islands",0.3*AN8,IF($B$1="Swanton",AN8,INDEX(LOOKUPS!$AA$5:$BI$9,MATCH(RES_COST_FCST!$C10,LOOKUPS!$AA$5:$AA$9,0),MATCH(RES_COST_FCST!AN$3,LOOKUPS!$AA$5:$BI$5,0))*AN$8-AN11)))</f>
        <v>#N/A</v>
      </c>
      <c r="AO10" s="15" t="e">
        <f>IF(OR($B$1="Ashland",$B$1="New Hampton"),0,IF($B$1="Fox Islands",0.3*AO8,IF($B$1="Swanton",AO8,INDEX(LOOKUPS!$AA$5:$BI$9,MATCH(RES_COST_FCST!$C10,LOOKUPS!$AA$5:$AA$9,0),MATCH(RES_COST_FCST!AO$3,LOOKUPS!$AA$5:$BI$5,0))*AO$8-AO11)))</f>
        <v>#N/A</v>
      </c>
      <c r="AP10" s="15" t="e">
        <f>IF(OR($B$1="Ashland",$B$1="New Hampton"),0,IF($B$1="Fox Islands",0.3*AP8,IF($B$1="Swanton",AP8,INDEX(LOOKUPS!$AA$5:$BI$9,MATCH(RES_COST_FCST!$C10,LOOKUPS!$AA$5:$AA$9,0),MATCH(RES_COST_FCST!AP$3,LOOKUPS!$AA$5:$BI$5,0))*AP$8-AP11)))</f>
        <v>#N/A</v>
      </c>
      <c r="AQ10" s="15" t="e">
        <f>IF(OR($B$1="Ashland",$B$1="New Hampton"),0,IF($B$1="Fox Islands",0.3*AQ8,IF($B$1="Swanton",AQ8,INDEX(LOOKUPS!$AA$5:$BI$9,MATCH(RES_COST_FCST!$C10,LOOKUPS!$AA$5:$AA$9,0),MATCH(RES_COST_FCST!AQ$3,LOOKUPS!$AA$5:$BI$5,0))*AQ$8-AQ11)))</f>
        <v>#N/A</v>
      </c>
      <c r="AR10" s="15" t="e">
        <f>IF(OR($B$1="Ashland",$B$1="New Hampton"),0,IF($B$1="Fox Islands",0.3*AR8,IF($B$1="Swanton",AR8,INDEX(LOOKUPS!$AA$5:$BI$9,MATCH(RES_COST_FCST!$C10,LOOKUPS!$AA$5:$AA$9,0),MATCH(RES_COST_FCST!AR$3,LOOKUPS!$AA$5:$BI$5,0))*AR$8-AR11)))</f>
        <v>#N/A</v>
      </c>
      <c r="AS10" s="15" t="e">
        <f>IF(OR($B$1="Ashland",$B$1="New Hampton"),0,IF($B$1="Fox Islands",0.3*AS8,IF($B$1="Swanton",AS8,INDEX(LOOKUPS!$AA$5:$BI$9,MATCH(RES_COST_FCST!$C10,LOOKUPS!$AA$5:$AA$9,0),MATCH(RES_COST_FCST!AS$3,LOOKUPS!$AA$5:$BI$5,0))*AS$8-AS11)))</f>
        <v>#N/A</v>
      </c>
      <c r="AT10" s="15" t="e">
        <f>IF(OR($B$1="Ashland",$B$1="New Hampton"),0,IF($B$1="Fox Islands",0.3*AT8,IF($B$1="Swanton",AT8,INDEX(LOOKUPS!$AA$5:$BI$9,MATCH(RES_COST_FCST!$C10,LOOKUPS!$AA$5:$AA$9,0),MATCH(RES_COST_FCST!AT$3,LOOKUPS!$AA$5:$BI$5,0))*AT$8-AT11)))</f>
        <v>#N/A</v>
      </c>
      <c r="AU10" s="15" t="e">
        <f>IF(OR($B$1="Ashland",$B$1="New Hampton"),0,IF($B$1="Fox Islands",0.3*AU8,IF($B$1="Swanton",AU8,INDEX(LOOKUPS!$AA$5:$BI$9,MATCH(RES_COST_FCST!$C10,LOOKUPS!$AA$5:$AA$9,0),MATCH(RES_COST_FCST!AU$3,LOOKUPS!$AA$5:$BI$5,0))*AU$8-AU11)))</f>
        <v>#N/A</v>
      </c>
      <c r="AV10" s="15" t="e">
        <f>IF(OR($B$1="Ashland",$B$1="New Hampton"),0,IF($B$1="Fox Islands",0.3*AV8,IF($B$1="Swanton",AV8,INDEX(LOOKUPS!$AA$5:$BI$9,MATCH(RES_COST_FCST!$C10,LOOKUPS!$AA$5:$AA$9,0),MATCH(RES_COST_FCST!AV$3,LOOKUPS!$AA$5:$BI$5,0))*AV$8-AV11)))</f>
        <v>#N/A</v>
      </c>
      <c r="AW10" s="15" t="e">
        <f>IF(OR($B$1="Ashland",$B$1="New Hampton"),0,IF($B$1="Fox Islands",0.3*AW8,IF($B$1="Swanton",AW8,INDEX(LOOKUPS!$AA$5:$BI$9,MATCH(RES_COST_FCST!$C10,LOOKUPS!$AA$5:$AA$9,0),MATCH(RES_COST_FCST!AW$3,LOOKUPS!$AA$5:$BI$5,0))*AW$8-AW11)))</f>
        <v>#N/A</v>
      </c>
      <c r="AX10" s="15" t="e">
        <f>IF(OR($B$1="Ashland",$B$1="New Hampton"),0,IF($B$1="Fox Islands",0.3*AX8,IF($B$1="Swanton",AX8,INDEX(LOOKUPS!$AA$5:$BI$9,MATCH(RES_COST_FCST!$C10,LOOKUPS!$AA$5:$AA$9,0),MATCH(RES_COST_FCST!AX$3,LOOKUPS!$AA$5:$BI$5,0))*AX$8-AX11)))</f>
        <v>#N/A</v>
      </c>
      <c r="AY10" s="15" t="e">
        <f>IF(OR($B$1="Ashland",$B$1="New Hampton"),0,IF($B$1="Fox Islands",0.3*AY8,IF($B$1="Swanton",AY8,INDEX(LOOKUPS!$AA$5:$BI$9,MATCH(RES_COST_FCST!$C10,LOOKUPS!$AA$5:$AA$9,0),MATCH(RES_COST_FCST!AY$3,LOOKUPS!$AA$5:$BI$5,0))*AY$8-AY11)))</f>
        <v>#N/A</v>
      </c>
      <c r="AZ10" s="15" t="e">
        <f>IF(OR($B$1="Ashland",$B$1="New Hampton"),0,IF($B$1="Fox Islands",0.3*AZ8,IF($B$1="Swanton",AZ8,INDEX(LOOKUPS!$AA$5:$BI$9,MATCH(RES_COST_FCST!$C10,LOOKUPS!$AA$5:$AA$9,0),MATCH(RES_COST_FCST!AZ$3,LOOKUPS!$AA$5:$BI$5,0))*AZ$8-AZ11)))</f>
        <v>#N/A</v>
      </c>
      <c r="BA10" s="15" t="e">
        <f>IF(OR($B$1="Ashland",$B$1="New Hampton"),0,IF($B$1="Fox Islands",0.3*BA8,IF($B$1="Swanton",BA8,INDEX(LOOKUPS!$AA$5:$BI$9,MATCH(RES_COST_FCST!$C10,LOOKUPS!$AA$5:$AA$9,0),MATCH(RES_COST_FCST!BA$3,LOOKUPS!$AA$5:$BI$5,0))*BA$8-BA11)))</f>
        <v>#N/A</v>
      </c>
      <c r="BB10" s="15" t="e">
        <f>IF(OR($B$1="Ashland",$B$1="New Hampton"),0,IF($B$1="Fox Islands",0.3*BB8,IF($B$1="Swanton",BB8,INDEX(LOOKUPS!$AA$5:$BI$9,MATCH(RES_COST_FCST!$C10,LOOKUPS!$AA$5:$AA$9,0),MATCH(RES_COST_FCST!BB$3,LOOKUPS!$AA$5:$BI$5,0))*BB$8-BB11)))</f>
        <v>#N/A</v>
      </c>
      <c r="BC10" s="15" t="e">
        <f>IF(OR($B$1="Ashland",$B$1="New Hampton"),0,IF($B$1="Fox Islands",0.3*BC8,IF($B$1="Swanton",BC8,INDEX(LOOKUPS!$AA$5:$BI$9,MATCH(RES_COST_FCST!$C10,LOOKUPS!$AA$5:$AA$9,0),MATCH(RES_COST_FCST!BC$3,LOOKUPS!$AA$5:$BI$5,0))*BC$8-BC11)))</f>
        <v>#N/A</v>
      </c>
      <c r="BD10" s="15" t="e">
        <f>IF(OR($B$1="Ashland",$B$1="New Hampton"),0,IF($B$1="Fox Islands",0.3*BD8,IF($B$1="Swanton",BD8,INDEX(LOOKUPS!$AA$5:$BI$9,MATCH(RES_COST_FCST!$C10,LOOKUPS!$AA$5:$AA$9,0),MATCH(RES_COST_FCST!BD$3,LOOKUPS!$AA$5:$BI$5,0))*BD$8-BD11)))</f>
        <v>#N/A</v>
      </c>
      <c r="BE10" s="15" t="e">
        <f>IF(OR($B$1="Ashland",$B$1="New Hampton"),0,IF($B$1="Fox Islands",0.3*BE8,IF($B$1="Swanton",BE8,INDEX(LOOKUPS!$AA$5:$BI$9,MATCH(RES_COST_FCST!$C10,LOOKUPS!$AA$5:$AA$9,0),MATCH(RES_COST_FCST!BE$3,LOOKUPS!$AA$5:$BI$5,0))*BE$8-BE11)))</f>
        <v>#N/A</v>
      </c>
      <c r="BF10" s="15" t="e">
        <f>IF(OR($B$1="Ashland",$B$1="New Hampton"),0,IF($B$1="Fox Islands",0.3*BF8,IF($B$1="Swanton",BF8,INDEX(LOOKUPS!$AA$5:$BI$9,MATCH(RES_COST_FCST!$C10,LOOKUPS!$AA$5:$AA$9,0),MATCH(RES_COST_FCST!BF$3,LOOKUPS!$AA$5:$BI$5,0))*BF$8-BF11)))</f>
        <v>#N/A</v>
      </c>
      <c r="BG10" s="15" t="e">
        <f>IF(OR($B$1="Ashland",$B$1="New Hampton"),0,IF($B$1="Fox Islands",0.3*BG8,IF($B$1="Swanton",BG8,INDEX(LOOKUPS!$AA$5:$BI$9,MATCH(RES_COST_FCST!$C10,LOOKUPS!$AA$5:$AA$9,0),MATCH(RES_COST_FCST!BG$3,LOOKUPS!$AA$5:$BI$5,0))*BG$8-BG11)))</f>
        <v>#N/A</v>
      </c>
      <c r="BH10" s="15" t="e">
        <f>IF(OR($B$1="Ashland",$B$1="New Hampton"),0,IF($B$1="Fox Islands",0.3*BH8,IF($B$1="Swanton",BH8,INDEX(LOOKUPS!$AA$5:$BI$9,MATCH(RES_COST_FCST!$C10,LOOKUPS!$AA$5:$AA$9,0),MATCH(RES_COST_FCST!BH$3,LOOKUPS!$AA$5:$BI$5,0))*BH$8-BH11)))</f>
        <v>#N/A</v>
      </c>
      <c r="BI10" s="15" t="e">
        <f>IF(OR($B$1="Ashland",$B$1="New Hampton"),0,IF($B$1="Fox Islands",0.3*BI8,IF($B$1="Swanton",BI8,INDEX(LOOKUPS!$AA$5:$BI$9,MATCH(RES_COST_FCST!$C10,LOOKUPS!$AA$5:$AA$9,0),MATCH(RES_COST_FCST!BI$3,LOOKUPS!$AA$5:$BI$5,0))*BI$8-BI11)))</f>
        <v>#N/A</v>
      </c>
      <c r="BJ10" s="15" t="e">
        <f>IF(OR($B$1="Ashland",$B$1="New Hampton"),0,IF($B$1="Fox Islands",0.3*BJ8,IF($B$1="Swanton",BJ8,INDEX(LOOKUPS!$AA$5:$BI$9,MATCH(RES_COST_FCST!$C10,LOOKUPS!$AA$5:$AA$9,0),MATCH(RES_COST_FCST!BJ$3,LOOKUPS!$AA$5:$BI$5,0))*BJ$8-BJ11)))</f>
        <v>#N/A</v>
      </c>
      <c r="BK10" s="15" t="e">
        <f>IF(OR($B$1="Ashland",$B$1="New Hampton"),0,IF($B$1="Fox Islands",0.3*BK8,IF($B$1="Swanton",BK8,INDEX(LOOKUPS!$AA$5:$BI$9,MATCH(RES_COST_FCST!$C10,LOOKUPS!$AA$5:$AA$9,0),MATCH(RES_COST_FCST!BK$3,LOOKUPS!$AA$5:$BI$5,0))*BK$8-BK11)))</f>
        <v>#N/A</v>
      </c>
      <c r="BL10" s="15" t="e">
        <f>IF(OR($B$1="Ashland",$B$1="New Hampton"),0,IF($B$1="Fox Islands",0.3*BL8,IF($B$1="Swanton",BL8,INDEX(LOOKUPS!$AA$5:$BI$9,MATCH(RES_COST_FCST!$C10,LOOKUPS!$AA$5:$AA$9,0),MATCH(RES_COST_FCST!BL$3,LOOKUPS!$AA$5:$BI$5,0))*BL$8-BL11)))</f>
        <v>#N/A</v>
      </c>
      <c r="BM10" s="15" t="e">
        <f>IF(OR($B$1="Ashland",$B$1="New Hampton"),0,IF($B$1="Fox Islands",0.3*BM8,IF($B$1="Swanton",BM8,INDEX(LOOKUPS!$AA$5:$BI$9,MATCH(RES_COST_FCST!$C10,LOOKUPS!$AA$5:$AA$9,0),MATCH(RES_COST_FCST!BM$3,LOOKUPS!$AA$5:$BI$5,0))*BM$8-BM11)))</f>
        <v>#N/A</v>
      </c>
      <c r="BN10" s="15" t="e">
        <f>IF(OR($B$1="Ashland",$B$1="New Hampton"),0,IF($B$1="Fox Islands",0.3*BN8,IF($B$1="Swanton",BN8,INDEX(LOOKUPS!$AA$5:$BI$9,MATCH(RES_COST_FCST!$C10,LOOKUPS!$AA$5:$AA$9,0),MATCH(RES_COST_FCST!BN$3,LOOKUPS!$AA$5:$BI$5,0))*BN$8-BN11)))</f>
        <v>#N/A</v>
      </c>
      <c r="BO10" s="15" t="e">
        <f>IF(OR($B$1="Ashland",$B$1="New Hampton"),0,IF($B$1="Fox Islands",0.3*BO8,IF($B$1="Swanton",BO8,INDEX(LOOKUPS!$AA$5:$BI$9,MATCH(RES_COST_FCST!$C10,LOOKUPS!$AA$5:$AA$9,0),MATCH(RES_COST_FCST!BO$3,LOOKUPS!$AA$5:$BI$5,0))*BO$8-BO11)))</f>
        <v>#N/A</v>
      </c>
      <c r="BP10" s="15" t="e">
        <f>IF(OR($B$1="Ashland",$B$1="New Hampton"),0,IF($B$1="Fox Islands",0.3*BP8,IF($B$1="Swanton",BP8,INDEX(LOOKUPS!$AA$5:$BI$9,MATCH(RES_COST_FCST!$C10,LOOKUPS!$AA$5:$AA$9,0),MATCH(RES_COST_FCST!BP$3,LOOKUPS!$AA$5:$BI$5,0))*BP$8-BP11)))</f>
        <v>#N/A</v>
      </c>
      <c r="BQ10" s="15" t="e">
        <f>IF(OR($B$1="Ashland",$B$1="New Hampton"),0,IF($B$1="Fox Islands",0.3*BQ8,IF($B$1="Swanton",BQ8,INDEX(LOOKUPS!$AA$5:$BI$9,MATCH(RES_COST_FCST!$C10,LOOKUPS!$AA$5:$AA$9,0),MATCH(RES_COST_FCST!BQ$3,LOOKUPS!$AA$5:$BI$5,0))*BQ$8-BQ11)))</f>
        <v>#N/A</v>
      </c>
      <c r="BR10" s="15" t="e">
        <f>IF(OR($B$1="Ashland",$B$1="New Hampton"),0,IF($B$1="Fox Islands",0.3*BR8,IF($B$1="Swanton",BR8,INDEX(LOOKUPS!$AA$5:$BI$9,MATCH(RES_COST_FCST!$C10,LOOKUPS!$AA$5:$AA$9,0),MATCH(RES_COST_FCST!BR$3,LOOKUPS!$AA$5:$BI$5,0))*BR$8-BR11)))</f>
        <v>#N/A</v>
      </c>
      <c r="BS10" s="15" t="e">
        <f>IF(OR($B$1="Ashland",$B$1="New Hampton"),0,IF($B$1="Fox Islands",0.3*BS8,IF($B$1="Swanton",BS8,INDEX(LOOKUPS!$AA$5:$BI$9,MATCH(RES_COST_FCST!$C10,LOOKUPS!$AA$5:$AA$9,0),MATCH(RES_COST_FCST!BS$3,LOOKUPS!$AA$5:$BI$5,0))*BS$8-BS11)))</f>
        <v>#N/A</v>
      </c>
      <c r="BT10" s="15" t="e">
        <f>IF(OR($B$1="Ashland",$B$1="New Hampton"),0,IF($B$1="Fox Islands",0.3*BT8,IF($B$1="Swanton",BT8,INDEX(LOOKUPS!$AA$5:$BI$9,MATCH(RES_COST_FCST!$C10,LOOKUPS!$AA$5:$AA$9,0),MATCH(RES_COST_FCST!BT$3,LOOKUPS!$AA$5:$BI$5,0))*BT$8-BT11)))</f>
        <v>#N/A</v>
      </c>
      <c r="BU10" s="15" t="e">
        <f>IF(OR($B$1="Ashland",$B$1="New Hampton"),0,IF($B$1="Fox Islands",0.3*BU8,IF($B$1="Swanton",BU8,INDEX(LOOKUPS!$AA$5:$BI$9,MATCH(RES_COST_FCST!$C10,LOOKUPS!$AA$5:$AA$9,0),MATCH(RES_COST_FCST!BU$3,LOOKUPS!$AA$5:$BI$5,0))*BU$8-BU11)))</f>
        <v>#N/A</v>
      </c>
      <c r="BV10" s="15" t="e">
        <f>IF(OR($B$1="Ashland",$B$1="New Hampton"),0,IF($B$1="Fox Islands",0.3*BV8,IF($B$1="Swanton",BV8,INDEX(LOOKUPS!$AA$5:$BI$9,MATCH(RES_COST_FCST!$C10,LOOKUPS!$AA$5:$AA$9,0),MATCH(RES_COST_FCST!BV$3,LOOKUPS!$AA$5:$BI$5,0))*BV$8-BV11)))</f>
        <v>#N/A</v>
      </c>
      <c r="BW10" s="15" t="e">
        <f>IF(OR($B$1="Ashland",$B$1="New Hampton"),0,IF($B$1="Fox Islands",0.3*BW8,IF($B$1="Swanton",BW8,INDEX(LOOKUPS!$AA$5:$BI$9,MATCH(RES_COST_FCST!$C10,LOOKUPS!$AA$5:$AA$9,0),MATCH(RES_COST_FCST!BW$3,LOOKUPS!$AA$5:$BI$5,0))*BW$8-BW11)))</f>
        <v>#N/A</v>
      </c>
      <c r="BX10" s="15" t="e">
        <f>IF(OR($B$1="Ashland",$B$1="New Hampton"),0,IF($B$1="Fox Islands",0.3*BX8,IF($B$1="Swanton",BX8,INDEX(LOOKUPS!$AA$5:$BI$9,MATCH(RES_COST_FCST!$C10,LOOKUPS!$AA$5:$AA$9,0),MATCH(RES_COST_FCST!BX$3,LOOKUPS!$AA$5:$BI$5,0))*BX$8-BX11)))</f>
        <v>#N/A</v>
      </c>
      <c r="BY10" s="15" t="e">
        <f>IF(OR($B$1="Ashland",$B$1="New Hampton"),0,IF($B$1="Fox Islands",0.3*BY8,IF($B$1="Swanton",BY8,INDEX(LOOKUPS!$AA$5:$BI$9,MATCH(RES_COST_FCST!$C10,LOOKUPS!$AA$5:$AA$9,0),MATCH(RES_COST_FCST!BY$3,LOOKUPS!$AA$5:$BI$5,0))*BY$8-BY11)))</f>
        <v>#N/A</v>
      </c>
      <c r="BZ10" s="15" t="e">
        <f>IF(OR($B$1="Ashland",$B$1="New Hampton"),0,IF($B$1="Fox Islands",0.3*BZ8,IF($B$1="Swanton",BZ8,INDEX(LOOKUPS!$AA$5:$BI$9,MATCH(RES_COST_FCST!$C10,LOOKUPS!$AA$5:$AA$9,0),MATCH(RES_COST_FCST!BZ$3,LOOKUPS!$AA$5:$BI$5,0))*BZ$8-BZ11)))</f>
        <v>#N/A</v>
      </c>
      <c r="CA10" s="15" t="e">
        <f>IF(OR($B$1="Ashland",$B$1="New Hampton"),0,IF($B$1="Fox Islands",0.3*CA8,IF($B$1="Swanton",CA8,INDEX(LOOKUPS!$AA$5:$BI$9,MATCH(RES_COST_FCST!$C10,LOOKUPS!$AA$5:$AA$9,0),MATCH(RES_COST_FCST!CA$3,LOOKUPS!$AA$5:$BI$5,0))*CA$8-CA11)))</f>
        <v>#N/A</v>
      </c>
      <c r="CB10" s="15" t="e">
        <f>IF(OR($B$1="Ashland",$B$1="New Hampton"),0,IF($B$1="Fox Islands",0.3*CB8,IF($B$1="Swanton",CB8,INDEX(LOOKUPS!$AA$5:$BI$9,MATCH(RES_COST_FCST!$C10,LOOKUPS!$AA$5:$AA$9,0),MATCH(RES_COST_FCST!CB$3,LOOKUPS!$AA$5:$BI$5,0))*CB$8-CB11)))</f>
        <v>#N/A</v>
      </c>
      <c r="CC10" s="15" t="e">
        <f>IF(OR($B$1="Ashland",$B$1="New Hampton"),0,IF($B$1="Fox Islands",0.3*CC8,IF($B$1="Swanton",CC8,INDEX(LOOKUPS!$AA$5:$BI$9,MATCH(RES_COST_FCST!$C10,LOOKUPS!$AA$5:$AA$9,0),MATCH(RES_COST_FCST!CC$3,LOOKUPS!$AA$5:$BI$5,0))*CC$8-CC11)))</f>
        <v>#N/A</v>
      </c>
      <c r="CD10" s="15" t="e">
        <f>IF(OR($B$1="Ashland",$B$1="New Hampton"),0,IF($B$1="Fox Islands",0.3*CD8,IF($B$1="Swanton",CD8,INDEX(LOOKUPS!$AA$5:$BI$9,MATCH(RES_COST_FCST!$C10,LOOKUPS!$AA$5:$AA$9,0),MATCH(RES_COST_FCST!CD$3,LOOKUPS!$AA$5:$BI$5,0))*CD$8-CD11)))</f>
        <v>#N/A</v>
      </c>
      <c r="CE10" s="15" t="e">
        <f>IF(OR($B$1="Ashland",$B$1="New Hampton"),0,IF($B$1="Fox Islands",0.3*CE8,IF($B$1="Swanton",CE8,INDEX(LOOKUPS!$AA$5:$BI$9,MATCH(RES_COST_FCST!$C10,LOOKUPS!$AA$5:$AA$9,0),MATCH(RES_COST_FCST!CE$3,LOOKUPS!$AA$5:$BI$5,0))*CE$8-CE11)))</f>
        <v>#N/A</v>
      </c>
      <c r="CF10" s="15" t="e">
        <f>IF(OR($B$1="Ashland",$B$1="New Hampton"),0,IF($B$1="Fox Islands",0.3*CF8,IF($B$1="Swanton",CF8,INDEX(LOOKUPS!$AA$5:$BI$9,MATCH(RES_COST_FCST!$C10,LOOKUPS!$AA$5:$AA$9,0),MATCH(RES_COST_FCST!CF$3,LOOKUPS!$AA$5:$BI$5,0))*CF$8-CF11)))</f>
        <v>#N/A</v>
      </c>
      <c r="CG10" s="15" t="e">
        <f>IF(OR($B$1="Ashland",$B$1="New Hampton"),0,IF($B$1="Fox Islands",0.3*CG8,IF($B$1="Swanton",CG8,INDEX(LOOKUPS!$AA$5:$BI$9,MATCH(RES_COST_FCST!$C10,LOOKUPS!$AA$5:$AA$9,0),MATCH(RES_COST_FCST!CG$3,LOOKUPS!$AA$5:$BI$5,0))*CG$8-CG11)))</f>
        <v>#N/A</v>
      </c>
      <c r="CH10" s="15" t="e">
        <f>IF(OR($B$1="Ashland",$B$1="New Hampton"),0,IF($B$1="Fox Islands",0.3*CH8,IF($B$1="Swanton",CH8,INDEX(LOOKUPS!$AA$5:$BI$9,MATCH(RES_COST_FCST!$C10,LOOKUPS!$AA$5:$AA$9,0),MATCH(RES_COST_FCST!CH$3,LOOKUPS!$AA$5:$BI$5,0))*CH$8-CH11)))</f>
        <v>#N/A</v>
      </c>
      <c r="CI10" s="15" t="e">
        <f>IF(OR($B$1="Ashland",$B$1="New Hampton"),0,IF($B$1="Fox Islands",0.3*CI8,IF($B$1="Swanton",CI8,INDEX(LOOKUPS!$AA$5:$BI$9,MATCH(RES_COST_FCST!$C10,LOOKUPS!$AA$5:$AA$9,0),MATCH(RES_COST_FCST!CI$3,LOOKUPS!$AA$5:$BI$5,0))*CI$8-CI11)))</f>
        <v>#N/A</v>
      </c>
      <c r="CJ10" s="15" t="e">
        <f>IF(OR($B$1="Ashland",$B$1="New Hampton"),0,IF($B$1="Fox Islands",0.3*CJ8,IF($B$1="Swanton",CJ8,INDEX(LOOKUPS!$AA$5:$BI$9,MATCH(RES_COST_FCST!$C10,LOOKUPS!$AA$5:$AA$9,0),MATCH(RES_COST_FCST!CJ$3,LOOKUPS!$AA$5:$BI$5,0))*CJ$8-CJ11)))</f>
        <v>#N/A</v>
      </c>
      <c r="CK10" s="15" t="e">
        <f>IF(OR($B$1="Ashland",$B$1="New Hampton"),0,IF($B$1="Fox Islands",0.3*CK8,IF($B$1="Swanton",CK8,INDEX(LOOKUPS!$AA$5:$BI$9,MATCH(RES_COST_FCST!$C10,LOOKUPS!$AA$5:$AA$9,0),MATCH(RES_COST_FCST!CK$3,LOOKUPS!$AA$5:$BI$5,0))*CK$8-CK11)))</f>
        <v>#N/A</v>
      </c>
      <c r="CL10" s="15" t="e">
        <f>IF(OR($B$1="Ashland",$B$1="New Hampton"),0,IF($B$1="Fox Islands",0.3*CL8,IF($B$1="Swanton",CL8,INDEX(LOOKUPS!$AA$5:$BI$9,MATCH(RES_COST_FCST!$C10,LOOKUPS!$AA$5:$AA$9,0),MATCH(RES_COST_FCST!CL$3,LOOKUPS!$AA$5:$BI$5,0))*CL$8-CL11)))</f>
        <v>#N/A</v>
      </c>
      <c r="CM10" s="15" t="e">
        <f>IF(OR($B$1="Ashland",$B$1="New Hampton"),0,IF($B$1="Fox Islands",0.3*CM8,IF($B$1="Swanton",CM8,INDEX(LOOKUPS!$AA$5:$BI$9,MATCH(RES_COST_FCST!$C10,LOOKUPS!$AA$5:$AA$9,0),MATCH(RES_COST_FCST!CM$3,LOOKUPS!$AA$5:$BI$5,0))*CM$8-CM11)))</f>
        <v>#N/A</v>
      </c>
      <c r="CN10" s="15" t="e">
        <f>IF(OR($B$1="Ashland",$B$1="New Hampton"),0,IF($B$1="Fox Islands",0.3*CN8,IF($B$1="Swanton",CN8,INDEX(LOOKUPS!$AA$5:$BI$9,MATCH(RES_COST_FCST!$C10,LOOKUPS!$AA$5:$AA$9,0),MATCH(RES_COST_FCST!CN$3,LOOKUPS!$AA$5:$BI$5,0))*CN$8-CN11)))</f>
        <v>#N/A</v>
      </c>
      <c r="CO10" s="15" t="e">
        <f>IF(OR($B$1="Ashland",$B$1="New Hampton"),0,IF($B$1="Fox Islands",0.3*CO8,IF($B$1="Swanton",CO8,INDEX(LOOKUPS!$AA$5:$BI$9,MATCH(RES_COST_FCST!$C10,LOOKUPS!$AA$5:$AA$9,0),MATCH(RES_COST_FCST!CO$3,LOOKUPS!$AA$5:$BI$5,0))*CO$8-CO11)))</f>
        <v>#N/A</v>
      </c>
      <c r="CP10" s="15" t="e">
        <f>IF(OR($B$1="Ashland",$B$1="New Hampton"),0,IF($B$1="Fox Islands",0.3*CP8,IF($B$1="Swanton",CP8,INDEX(LOOKUPS!$AA$5:$BI$9,MATCH(RES_COST_FCST!$C10,LOOKUPS!$AA$5:$AA$9,0),MATCH(RES_COST_FCST!CP$3,LOOKUPS!$AA$5:$BI$5,0))*CP$8-CP11)))</f>
        <v>#N/A</v>
      </c>
      <c r="CQ10" s="15" t="e">
        <f>IF(OR($B$1="Ashland",$B$1="New Hampton"),0,IF($B$1="Fox Islands",0.3*CQ8,IF($B$1="Swanton",CQ8,INDEX(LOOKUPS!$AA$5:$BI$9,MATCH(RES_COST_FCST!$C10,LOOKUPS!$AA$5:$AA$9,0),MATCH(RES_COST_FCST!CQ$3,LOOKUPS!$AA$5:$BI$5,0))*CQ$8-CQ11)))</f>
        <v>#N/A</v>
      </c>
      <c r="CR10" s="15" t="e">
        <f>IF(OR($B$1="Ashland",$B$1="New Hampton"),0,IF($B$1="Fox Islands",0.3*CR8,IF($B$1="Swanton",CR8,INDEX(LOOKUPS!$AA$5:$BI$9,MATCH(RES_COST_FCST!$C10,LOOKUPS!$AA$5:$AA$9,0),MATCH(RES_COST_FCST!CR$3,LOOKUPS!$AA$5:$BI$5,0))*CR$8-CR11)))</f>
        <v>#N/A</v>
      </c>
      <c r="CS10" s="15" t="e">
        <f>IF(OR($B$1="Ashland",$B$1="New Hampton"),0,IF($B$1="Fox Islands",0.3*CS8,IF($B$1="Swanton",CS8,INDEX(LOOKUPS!$AA$5:$BI$9,MATCH(RES_COST_FCST!$C10,LOOKUPS!$AA$5:$AA$9,0),MATCH(RES_COST_FCST!CS$3,LOOKUPS!$AA$5:$BI$5,0))*CS$8-CS11)))</f>
        <v>#N/A</v>
      </c>
      <c r="CT10" s="15" t="e">
        <f>IF(OR($B$1="Ashland",$B$1="New Hampton"),0,IF($B$1="Fox Islands",0.3*CT8,IF($B$1="Swanton",CT8,INDEX(LOOKUPS!$AA$5:$BI$9,MATCH(RES_COST_FCST!$C10,LOOKUPS!$AA$5:$AA$9,0),MATCH(RES_COST_FCST!CT$3,LOOKUPS!$AA$5:$BI$5,0))*CT$8-CT11)))</f>
        <v>#N/A</v>
      </c>
      <c r="CU10" s="15" t="e">
        <f>IF(OR($B$1="Ashland",$B$1="New Hampton"),0,IF($B$1="Fox Islands",0.3*CU8,IF($B$1="Swanton",CU8,INDEX(LOOKUPS!$AA$5:$BI$9,MATCH(RES_COST_FCST!$C10,LOOKUPS!$AA$5:$AA$9,0),MATCH(RES_COST_FCST!CU$3,LOOKUPS!$AA$5:$BI$5,0))*CU$8-CU11)))</f>
        <v>#N/A</v>
      </c>
      <c r="CV10" s="15" t="e">
        <f>IF(OR($B$1="Ashland",$B$1="New Hampton"),0,IF($B$1="Fox Islands",0.3*CV8,IF($B$1="Swanton",CV8,INDEX(LOOKUPS!$AA$5:$BI$9,MATCH(RES_COST_FCST!$C10,LOOKUPS!$AA$5:$AA$9,0),MATCH(RES_COST_FCST!CV$3,LOOKUPS!$AA$5:$BI$5,0))*CV$8-CV11)))</f>
        <v>#N/A</v>
      </c>
      <c r="CW10" s="15" t="e">
        <f>IF(OR($B$1="Ashland",$B$1="New Hampton"),0,IF($B$1="Fox Islands",0.3*CW8,IF($B$1="Swanton",CW8,INDEX(LOOKUPS!$AA$5:$BI$9,MATCH(RES_COST_FCST!$C10,LOOKUPS!$AA$5:$AA$9,0),MATCH(RES_COST_FCST!CW$3,LOOKUPS!$AA$5:$BI$5,0))*CW$8-CW11)))</f>
        <v>#N/A</v>
      </c>
      <c r="CX10" s="15" t="e">
        <f>IF(OR($B$1="Ashland",$B$1="New Hampton"),0,IF($B$1="Fox Islands",0.3*CX8,IF($B$1="Swanton",CX8,INDEX(LOOKUPS!$AA$5:$BI$9,MATCH(RES_COST_FCST!$C10,LOOKUPS!$AA$5:$AA$9,0),MATCH(RES_COST_FCST!CX$3,LOOKUPS!$AA$5:$BI$5,0))*CX$8-CX11)))</f>
        <v>#N/A</v>
      </c>
      <c r="CY10" s="15" t="e">
        <f>IF(OR($B$1="Ashland",$B$1="New Hampton"),0,IF($B$1="Fox Islands",0.3*CY8,IF($B$1="Swanton",CY8,INDEX(LOOKUPS!$AA$5:$BI$9,MATCH(RES_COST_FCST!$C10,LOOKUPS!$AA$5:$AA$9,0),MATCH(RES_COST_FCST!CY$3,LOOKUPS!$AA$5:$BI$5,0))*CY$8-CY11)))</f>
        <v>#N/A</v>
      </c>
      <c r="CZ10" s="15" t="e">
        <f>IF(OR($B$1="Ashland",$B$1="New Hampton"),0,IF($B$1="Fox Islands",0.3*CZ8,IF($B$1="Swanton",CZ8,INDEX(LOOKUPS!$AA$5:$BI$9,MATCH(RES_COST_FCST!$C10,LOOKUPS!$AA$5:$AA$9,0),MATCH(RES_COST_FCST!CZ$3,LOOKUPS!$AA$5:$BI$5,0))*CZ$8-CZ11)))</f>
        <v>#N/A</v>
      </c>
      <c r="DA10" s="15" t="e">
        <f>IF(OR($B$1="Ashland",$B$1="New Hampton"),0,IF($B$1="Fox Islands",0.3*DA8,IF($B$1="Swanton",DA8,INDEX(LOOKUPS!$AA$5:$BI$9,MATCH(RES_COST_FCST!$C10,LOOKUPS!$AA$5:$AA$9,0),MATCH(RES_COST_FCST!DA$3,LOOKUPS!$AA$5:$BI$5,0))*DA$8-DA11)))</f>
        <v>#N/A</v>
      </c>
      <c r="DB10" s="15" t="e">
        <f>IF(OR($B$1="Ashland",$B$1="New Hampton"),0,IF($B$1="Fox Islands",0.3*DB8,IF($B$1="Swanton",DB8,INDEX(LOOKUPS!$AA$5:$BI$9,MATCH(RES_COST_FCST!$C10,LOOKUPS!$AA$5:$AA$9,0),MATCH(RES_COST_FCST!DB$3,LOOKUPS!$AA$5:$BI$5,0))*DB$8-DB11)))</f>
        <v>#N/A</v>
      </c>
      <c r="DC10" s="15" t="e">
        <f>IF(OR($B$1="Ashland",$B$1="New Hampton"),0,IF($B$1="Fox Islands",0.3*DC8,IF($B$1="Swanton",DC8,INDEX(LOOKUPS!$AA$5:$BI$9,MATCH(RES_COST_FCST!$C10,LOOKUPS!$AA$5:$AA$9,0),MATCH(RES_COST_FCST!DC$3,LOOKUPS!$AA$5:$BI$5,0))*DC$8-DC11)))</f>
        <v>#N/A</v>
      </c>
      <c r="DD10" s="15" t="e">
        <f>IF(OR($B$1="Ashland",$B$1="New Hampton"),0,IF($B$1="Fox Islands",0.3*DD8,IF($B$1="Swanton",DD8,INDEX(LOOKUPS!$AA$5:$BI$9,MATCH(RES_COST_FCST!$C10,LOOKUPS!$AA$5:$AA$9,0),MATCH(RES_COST_FCST!DD$3,LOOKUPS!$AA$5:$BI$5,0))*DD$8-DD11)))</f>
        <v>#N/A</v>
      </c>
      <c r="DE10" s="15" t="e">
        <f>IF(OR($B$1="Ashland",$B$1="New Hampton"),0,IF($B$1="Fox Islands",0.3*DE8,IF($B$1="Swanton",DE8,INDEX(LOOKUPS!$AA$5:$BI$9,MATCH(RES_COST_FCST!$C10,LOOKUPS!$AA$5:$AA$9,0),MATCH(RES_COST_FCST!DE$3,LOOKUPS!$AA$5:$BI$5,0))*DE$8-DE11)))</f>
        <v>#N/A</v>
      </c>
      <c r="DF10" s="15" t="e">
        <f>IF(OR($B$1="Ashland",$B$1="New Hampton"),0,IF($B$1="Fox Islands",0.3*DF8,IF($B$1="Swanton",DF8,INDEX(LOOKUPS!$AA$5:$BI$9,MATCH(RES_COST_FCST!$C10,LOOKUPS!$AA$5:$AA$9,0),MATCH(RES_COST_FCST!DF$3,LOOKUPS!$AA$5:$BI$5,0))*DF$8-DF11)))</f>
        <v>#N/A</v>
      </c>
      <c r="DG10" s="15" t="e">
        <f>IF(OR($B$1="Ashland",$B$1="New Hampton"),0,IF($B$1="Fox Islands",0.3*DG8,IF($B$1="Swanton",DG8,INDEX(LOOKUPS!$AA$5:$BI$9,MATCH(RES_COST_FCST!$C10,LOOKUPS!$AA$5:$AA$9,0),MATCH(RES_COST_FCST!DG$3,LOOKUPS!$AA$5:$BI$5,0))*DG$8-DG11)))</f>
        <v>#N/A</v>
      </c>
      <c r="DH10" s="15" t="e">
        <f>IF(OR($B$1="Ashland",$B$1="New Hampton"),0,IF($B$1="Fox Islands",0.3*DH8,IF($B$1="Swanton",DH8,INDEX(LOOKUPS!$AA$5:$BI$9,MATCH(RES_COST_FCST!$C10,LOOKUPS!$AA$5:$AA$9,0),MATCH(RES_COST_FCST!DH$3,LOOKUPS!$AA$5:$BI$5,0))*DH$8-DH11)))</f>
        <v>#N/A</v>
      </c>
      <c r="DI10" s="15" t="e">
        <f>IF(OR($B$1="Ashland",$B$1="New Hampton"),0,IF($B$1="Fox Islands",0.3*DI8,IF($B$1="Swanton",DI8,INDEX(LOOKUPS!$AA$5:$BI$9,MATCH(RES_COST_FCST!$C10,LOOKUPS!$AA$5:$AA$9,0),MATCH(RES_COST_FCST!DI$3,LOOKUPS!$AA$5:$BI$5,0))*DI$8-DI11)))</f>
        <v>#N/A</v>
      </c>
      <c r="DJ10" s="15" t="e">
        <f>IF(OR($B$1="Ashland",$B$1="New Hampton"),0,IF($B$1="Fox Islands",0.3*DJ8,IF($B$1="Swanton",DJ8,INDEX(LOOKUPS!$AA$5:$BI$9,MATCH(RES_COST_FCST!$C10,LOOKUPS!$AA$5:$AA$9,0),MATCH(RES_COST_FCST!DJ$3,LOOKUPS!$AA$5:$BI$5,0))*DJ$8-DJ11)))</f>
        <v>#N/A</v>
      </c>
      <c r="DK10" s="15" t="e">
        <f>IF(OR($B$1="Ashland",$B$1="New Hampton"),0,IF($B$1="Fox Islands",0.3*DK8,IF($B$1="Swanton",DK8,INDEX(LOOKUPS!$AA$5:$BI$9,MATCH(RES_COST_FCST!$C10,LOOKUPS!$AA$5:$AA$9,0),MATCH(RES_COST_FCST!DK$3,LOOKUPS!$AA$5:$BI$5,0))*DK$8-DK11)))</f>
        <v>#N/A</v>
      </c>
      <c r="DL10" s="15" t="e">
        <f>IF(OR($B$1="Ashland",$B$1="New Hampton"),0,IF($B$1="Fox Islands",0.3*DL8,IF($B$1="Swanton",DL8,INDEX(LOOKUPS!$AA$5:$BI$9,MATCH(RES_COST_FCST!$C10,LOOKUPS!$AA$5:$AA$9,0),MATCH(RES_COST_FCST!DL$3,LOOKUPS!$AA$5:$BI$5,0))*DL$8-DL11)))</f>
        <v>#N/A</v>
      </c>
      <c r="DM10" s="15" t="e">
        <f>IF(OR($B$1="Ashland",$B$1="New Hampton"),0,IF($B$1="Fox Islands",0.3*DM8,IF($B$1="Swanton",DM8,INDEX(LOOKUPS!$AA$5:$BI$9,MATCH(RES_COST_FCST!$C10,LOOKUPS!$AA$5:$AA$9,0),MATCH(RES_COST_FCST!DM$3,LOOKUPS!$AA$5:$BI$5,0))*DM$8-DM11)))</f>
        <v>#N/A</v>
      </c>
      <c r="DN10" s="15" t="e">
        <f>IF(OR($B$1="Ashland",$B$1="New Hampton"),0,IF($B$1="Fox Islands",0.3*DN8,IF($B$1="Swanton",DN8,INDEX(LOOKUPS!$AA$5:$BI$9,MATCH(RES_COST_FCST!$C10,LOOKUPS!$AA$5:$AA$9,0),MATCH(RES_COST_FCST!DN$3,LOOKUPS!$AA$5:$BI$5,0))*DN$8-DN11)))</f>
        <v>#N/A</v>
      </c>
      <c r="DO10" s="15" t="e">
        <f>IF(OR($B$1="Ashland",$B$1="New Hampton"),0,IF($B$1="Fox Islands",0.3*DO8,IF($B$1="Swanton",DO8,INDEX(LOOKUPS!$AA$5:$BI$9,MATCH(RES_COST_FCST!$C10,LOOKUPS!$AA$5:$AA$9,0),MATCH(RES_COST_FCST!DO$3,LOOKUPS!$AA$5:$BI$5,0))*DO$8-DO11)))</f>
        <v>#N/A</v>
      </c>
      <c r="DP10" s="15" t="e">
        <f>IF(OR($B$1="Ashland",$B$1="New Hampton"),0,IF($B$1="Fox Islands",0.3*DP8,IF($B$1="Swanton",DP8,INDEX(LOOKUPS!$AA$5:$BI$9,MATCH(RES_COST_FCST!$C10,LOOKUPS!$AA$5:$AA$9,0),MATCH(RES_COST_FCST!DP$3,LOOKUPS!$AA$5:$BI$5,0))*DP$8-DP11)))</f>
        <v>#N/A</v>
      </c>
      <c r="DQ10" s="15" t="e">
        <f>IF(OR($B$1="Ashland",$B$1="New Hampton"),0,IF($B$1="Fox Islands",0.3*DQ8,IF($B$1="Swanton",DQ8,INDEX(LOOKUPS!$AA$5:$BI$9,MATCH(RES_COST_FCST!$C10,LOOKUPS!$AA$5:$AA$9,0),MATCH(RES_COST_FCST!DQ$3,LOOKUPS!$AA$5:$BI$5,0))*DQ$8-DQ11)))</f>
        <v>#N/A</v>
      </c>
      <c r="DR10" s="15" t="e">
        <f>IF(OR($B$1="Ashland",$B$1="New Hampton"),0,IF($B$1="Fox Islands",0.3*DR8,IF($B$1="Swanton",DR8,INDEX(LOOKUPS!$AA$5:$BI$9,MATCH(RES_COST_FCST!$C10,LOOKUPS!$AA$5:$AA$9,0),MATCH(RES_COST_FCST!DR$3,LOOKUPS!$AA$5:$BI$5,0))*DR$8-DR11)))</f>
        <v>#N/A</v>
      </c>
      <c r="DS10" s="15" t="e">
        <f>IF(OR($B$1="Ashland",$B$1="New Hampton"),0,IF($B$1="Fox Islands",0.3*DS8,IF($B$1="Swanton",DS8,INDEX(LOOKUPS!$AA$5:$BI$9,MATCH(RES_COST_FCST!$C10,LOOKUPS!$AA$5:$AA$9,0),MATCH(RES_COST_FCST!DS$3,LOOKUPS!$AA$5:$BI$5,0))*DS$8-DS11)))</f>
        <v>#N/A</v>
      </c>
      <c r="DT10" s="15" t="e">
        <f>IF(OR($B$1="Ashland",$B$1="New Hampton"),0,IF($B$1="Fox Islands",0.3*DT8,IF($B$1="Swanton",DT8,INDEX(LOOKUPS!$AA$5:$BI$9,MATCH(RES_COST_FCST!$C10,LOOKUPS!$AA$5:$AA$9,0),MATCH(RES_COST_FCST!DT$3,LOOKUPS!$AA$5:$BI$5,0))*DT$8-DT11)))</f>
        <v>#N/A</v>
      </c>
      <c r="DU10" s="15" t="e">
        <f>IF(OR($B$1="Ashland",$B$1="New Hampton"),0,IF($B$1="Fox Islands",0.3*DU8,IF($B$1="Swanton",DU8,INDEX(LOOKUPS!$AA$5:$BI$9,MATCH(RES_COST_FCST!$C10,LOOKUPS!$AA$5:$AA$9,0),MATCH(RES_COST_FCST!DU$3,LOOKUPS!$AA$5:$BI$5,0))*DU$8-DU11)))</f>
        <v>#N/A</v>
      </c>
      <c r="DV10" s="15" t="e">
        <f>IF(OR($B$1="Ashland",$B$1="New Hampton"),0,IF($B$1="Fox Islands",0.3*DV8,IF($B$1="Swanton",DV8,INDEX(LOOKUPS!$AA$5:$BI$9,MATCH(RES_COST_FCST!$C10,LOOKUPS!$AA$5:$AA$9,0),MATCH(RES_COST_FCST!DV$3,LOOKUPS!$AA$5:$BI$5,0))*DV$8-DV11)))</f>
        <v>#N/A</v>
      </c>
      <c r="DW10" s="15" t="e">
        <f>IF(OR($B$1="Ashland",$B$1="New Hampton"),0,IF($B$1="Fox Islands",0.3*DW8,IF($B$1="Swanton",DW8,INDEX(LOOKUPS!$AA$5:$BI$9,MATCH(RES_COST_FCST!$C10,LOOKUPS!$AA$5:$AA$9,0),MATCH(RES_COST_FCST!DW$3,LOOKUPS!$AA$5:$BI$5,0))*DW$8-DW11)))</f>
        <v>#N/A</v>
      </c>
      <c r="DX10" s="15" t="e">
        <f>IF(OR($B$1="Ashland",$B$1="New Hampton"),0,IF($B$1="Fox Islands",0.3*DX8,IF($B$1="Swanton",DX8,INDEX(LOOKUPS!$AA$5:$BI$9,MATCH(RES_COST_FCST!$C10,LOOKUPS!$AA$5:$AA$9,0),MATCH(RES_COST_FCST!DX$3,LOOKUPS!$AA$5:$BI$5,0))*DX$8-DX11)))</f>
        <v>#N/A</v>
      </c>
      <c r="DY10" s="15" t="e">
        <f>IF(OR($B$1="Ashland",$B$1="New Hampton"),0,IF($B$1="Fox Islands",0.3*DY8,IF($B$1="Swanton",DY8,INDEX(LOOKUPS!$AA$5:$BI$9,MATCH(RES_COST_FCST!$C10,LOOKUPS!$AA$5:$AA$9,0),MATCH(RES_COST_FCST!DY$3,LOOKUPS!$AA$5:$BI$5,0))*DY$8-DY11)))</f>
        <v>#N/A</v>
      </c>
      <c r="DZ10" s="15" t="e">
        <f>IF(OR($B$1="Ashland",$B$1="New Hampton"),0,IF($B$1="Fox Islands",0.3*DZ8,IF($B$1="Swanton",DZ8,INDEX(LOOKUPS!$AA$5:$BI$9,MATCH(RES_COST_FCST!$C10,LOOKUPS!$AA$5:$AA$9,0),MATCH(RES_COST_FCST!DZ$3,LOOKUPS!$AA$5:$BI$5,0))*DZ$8-DZ11)))</f>
        <v>#N/A</v>
      </c>
      <c r="EA10" s="15" t="e">
        <f>IF(OR($B$1="Ashland",$B$1="New Hampton"),0,IF($B$1="Fox Islands",0.3*EA8,IF($B$1="Swanton",EA8,INDEX(LOOKUPS!$AA$5:$BI$9,MATCH(RES_COST_FCST!$C10,LOOKUPS!$AA$5:$AA$9,0),MATCH(RES_COST_FCST!EA$3,LOOKUPS!$AA$5:$BI$5,0))*EA$8-EA11)))</f>
        <v>#N/A</v>
      </c>
      <c r="EB10" s="15" t="e">
        <f>IF(OR($B$1="Ashland",$B$1="New Hampton"),0,IF($B$1="Fox Islands",0.3*EB8,IF($B$1="Swanton",EB8,INDEX(LOOKUPS!$AA$5:$BI$9,MATCH(RES_COST_FCST!$C10,LOOKUPS!$AA$5:$AA$9,0),MATCH(RES_COST_FCST!EB$3,LOOKUPS!$AA$5:$BI$5,0))*EB$8-EB11)))</f>
        <v>#N/A</v>
      </c>
      <c r="EC10" s="15" t="e">
        <f>IF(OR($B$1="Ashland",$B$1="New Hampton"),0,IF($B$1="Fox Islands",0.3*EC8,IF($B$1="Swanton",EC8,INDEX(LOOKUPS!$AA$5:$BI$9,MATCH(RES_COST_FCST!$C10,LOOKUPS!$AA$5:$AA$9,0),MATCH(RES_COST_FCST!EC$3,LOOKUPS!$AA$5:$BI$5,0))*EC$8-EC11)))</f>
        <v>#N/A</v>
      </c>
      <c r="ED10" s="15" t="e">
        <f>IF(OR($B$1="Ashland",$B$1="New Hampton"),0,IF($B$1="Fox Islands",0.3*ED8,IF($B$1="Swanton",ED8,INDEX(LOOKUPS!$AA$5:$BI$9,MATCH(RES_COST_FCST!$C10,LOOKUPS!$AA$5:$AA$9,0),MATCH(RES_COST_FCST!ED$3,LOOKUPS!$AA$5:$BI$5,0))*ED$8-ED11)))</f>
        <v>#N/A</v>
      </c>
      <c r="EE10" s="15" t="e">
        <f>IF(OR($B$1="Ashland",$B$1="New Hampton"),0,IF($B$1="Fox Islands",0.3*EE8,IF($B$1="Swanton",EE8,INDEX(LOOKUPS!$AA$5:$BI$9,MATCH(RES_COST_FCST!$C10,LOOKUPS!$AA$5:$AA$9,0),MATCH(RES_COST_FCST!EE$3,LOOKUPS!$AA$5:$BI$5,0))*EE$8-EE11)))</f>
        <v>#N/A</v>
      </c>
      <c r="EF10" s="15" t="e">
        <f>IF(OR($B$1="Ashland",$B$1="New Hampton"),0,IF($B$1="Fox Islands",0.3*EF8,IF($B$1="Swanton",EF8,INDEX(LOOKUPS!$AA$5:$BI$9,MATCH(RES_COST_FCST!$C10,LOOKUPS!$AA$5:$AA$9,0),MATCH(RES_COST_FCST!EF$3,LOOKUPS!$AA$5:$BI$5,0))*EF$8-EF11)))</f>
        <v>#N/A</v>
      </c>
      <c r="EG10" s="15" t="e">
        <f>IF(OR($B$1="Ashland",$B$1="New Hampton"),0,IF($B$1="Fox Islands",0.3*EG8,IF($B$1="Swanton",EG8,INDEX(LOOKUPS!$AA$5:$BI$9,MATCH(RES_COST_FCST!$C10,LOOKUPS!$AA$5:$AA$9,0),MATCH(RES_COST_FCST!EG$3,LOOKUPS!$AA$5:$BI$5,0))*EG$8-EG11)))</f>
        <v>#N/A</v>
      </c>
      <c r="EH10" s="15" t="e">
        <f>IF(OR($B$1="Ashland",$B$1="New Hampton"),0,IF($B$1="Fox Islands",0.3*EH8,IF($B$1="Swanton",EH8,INDEX(LOOKUPS!$AA$5:$BI$9,MATCH(RES_COST_FCST!$C10,LOOKUPS!$AA$5:$AA$9,0),MATCH(RES_COST_FCST!EH$3,LOOKUPS!$AA$5:$BI$5,0))*EH$8-EH11)))</f>
        <v>#N/A</v>
      </c>
      <c r="EI10" s="15" t="e">
        <f>IF(OR($B$1="Ashland",$B$1="New Hampton"),0,IF($B$1="Fox Islands",0.3*EI8,IF($B$1="Swanton",EI8,INDEX(LOOKUPS!$AA$5:$BI$9,MATCH(RES_COST_FCST!$C10,LOOKUPS!$AA$5:$AA$9,0),MATCH(RES_COST_FCST!EI$3,LOOKUPS!$AA$5:$BI$5,0))*EI$8-EI11)))</f>
        <v>#N/A</v>
      </c>
      <c r="EJ10" s="15" t="e">
        <f>IF(OR($B$1="Ashland",$B$1="New Hampton"),0,IF($B$1="Fox Islands",0.3*EJ8,IF($B$1="Swanton",EJ8,INDEX(LOOKUPS!$AA$5:$BI$9,MATCH(RES_COST_FCST!$C10,LOOKUPS!$AA$5:$AA$9,0),MATCH(RES_COST_FCST!EJ$3,LOOKUPS!$AA$5:$BI$5,0))*EJ$8-EJ11)))</f>
        <v>#N/A</v>
      </c>
      <c r="EK10" s="15" t="e">
        <f>IF(OR($B$1="Ashland",$B$1="New Hampton"),0,IF($B$1="Fox Islands",0.3*EK8,IF($B$1="Swanton",EK8,INDEX(LOOKUPS!$AA$5:$BI$9,MATCH(RES_COST_FCST!$C10,LOOKUPS!$AA$5:$AA$9,0),MATCH(RES_COST_FCST!EK$3,LOOKUPS!$AA$5:$BI$5,0))*EK$8-EK11)))</f>
        <v>#N/A</v>
      </c>
      <c r="EL10" s="15" t="e">
        <f>IF(OR($B$1="Ashland",$B$1="New Hampton"),0,IF($B$1="Fox Islands",0.3*EL8,IF($B$1="Swanton",EL8,INDEX(LOOKUPS!$AA$5:$BI$9,MATCH(RES_COST_FCST!$C10,LOOKUPS!$AA$5:$AA$9,0),MATCH(RES_COST_FCST!EL$3,LOOKUPS!$AA$5:$BI$5,0))*EL$8-EL11)))</f>
        <v>#N/A</v>
      </c>
      <c r="EM10" s="15" t="e">
        <f>IF(OR($B$1="Ashland",$B$1="New Hampton"),0,IF($B$1="Fox Islands",0.3*EM8,IF($B$1="Swanton",EM8,INDEX(LOOKUPS!$AA$5:$BI$9,MATCH(RES_COST_FCST!$C10,LOOKUPS!$AA$5:$AA$9,0),MATCH(RES_COST_FCST!EM$3,LOOKUPS!$AA$5:$BI$5,0))*EM$8-EM11)))</f>
        <v>#N/A</v>
      </c>
      <c r="EN10" s="15" t="e">
        <f>IF(OR($B$1="Ashland",$B$1="New Hampton"),0,IF($B$1="Fox Islands",0.3*EN8,IF($B$1="Swanton",EN8,INDEX(LOOKUPS!$AA$5:$BI$9,MATCH(RES_COST_FCST!$C10,LOOKUPS!$AA$5:$AA$9,0),MATCH(RES_COST_FCST!EN$3,LOOKUPS!$AA$5:$BI$5,0))*EN$8-EN11)))</f>
        <v>#N/A</v>
      </c>
      <c r="EO10" s="15" t="e">
        <f>IF(OR($B$1="Ashland",$B$1="New Hampton"),0,IF($B$1="Fox Islands",0.3*EO8,IF($B$1="Swanton",EO8,INDEX(LOOKUPS!$AA$5:$BI$9,MATCH(RES_COST_FCST!$C10,LOOKUPS!$AA$5:$AA$9,0),MATCH(RES_COST_FCST!EO$3,LOOKUPS!$AA$5:$BI$5,0))*EO$8-EO11)))</f>
        <v>#N/A</v>
      </c>
      <c r="EP10" s="15" t="e">
        <f>IF(OR($B$1="Ashland",$B$1="New Hampton"),0,IF($B$1="Fox Islands",0.3*EP8,IF($B$1="Swanton",EP8,INDEX(LOOKUPS!$AA$5:$BI$9,MATCH(RES_COST_FCST!$C10,LOOKUPS!$AA$5:$AA$9,0),MATCH(RES_COST_FCST!EP$3,LOOKUPS!$AA$5:$BI$5,0))*EP$8-EP11)))</f>
        <v>#N/A</v>
      </c>
      <c r="EQ10" s="15" t="e">
        <f>IF(OR($B$1="Ashland",$B$1="New Hampton"),0,IF($B$1="Fox Islands",0.3*EQ8,IF($B$1="Swanton",EQ8,INDEX(LOOKUPS!$AA$5:$BI$9,MATCH(RES_COST_FCST!$C10,LOOKUPS!$AA$5:$AA$9,0),MATCH(RES_COST_FCST!EQ$3,LOOKUPS!$AA$5:$BI$5,0))*EQ$8-EQ11)))</f>
        <v>#N/A</v>
      </c>
      <c r="ER10" s="15" t="e">
        <f>IF(OR($B$1="Ashland",$B$1="New Hampton"),0,IF($B$1="Fox Islands",0.3*ER8,IF($B$1="Swanton",ER8,INDEX(LOOKUPS!$AA$5:$BI$9,MATCH(RES_COST_FCST!$C10,LOOKUPS!$AA$5:$AA$9,0),MATCH(RES_COST_FCST!ER$3,LOOKUPS!$AA$5:$BI$5,0))*ER$8-ER11)))</f>
        <v>#N/A</v>
      </c>
      <c r="ES10" s="15" t="e">
        <f>IF(OR($B$1="Ashland",$B$1="New Hampton"),0,IF($B$1="Fox Islands",0.3*ES8,IF($B$1="Swanton",ES8,INDEX(LOOKUPS!$AA$5:$BI$9,MATCH(RES_COST_FCST!$C10,LOOKUPS!$AA$5:$AA$9,0),MATCH(RES_COST_FCST!ES$3,LOOKUPS!$AA$5:$BI$5,0))*ES$8-ES11)))</f>
        <v>#N/A</v>
      </c>
      <c r="ET10" s="15" t="e">
        <f>IF(OR($B$1="Ashland",$B$1="New Hampton"),0,IF($B$1="Fox Islands",0.3*ET8,IF($B$1="Swanton",ET8,INDEX(LOOKUPS!$AA$5:$BI$9,MATCH(RES_COST_FCST!$C10,LOOKUPS!$AA$5:$AA$9,0),MATCH(RES_COST_FCST!ET$3,LOOKUPS!$AA$5:$BI$5,0))*ET$8-ET11)))</f>
        <v>#N/A</v>
      </c>
      <c r="EU10" s="15" t="e">
        <f>IF(OR($B$1="Ashland",$B$1="New Hampton"),0,IF($B$1="Fox Islands",0.3*EU8,IF($B$1="Swanton",EU8,INDEX(LOOKUPS!$AA$5:$BI$9,MATCH(RES_COST_FCST!$C10,LOOKUPS!$AA$5:$AA$9,0),MATCH(RES_COST_FCST!EU$3,LOOKUPS!$AA$5:$BI$5,0))*EU$8-EU11)))</f>
        <v>#N/A</v>
      </c>
      <c r="EV10" s="15" t="e">
        <f>IF(OR($B$1="Ashland",$B$1="New Hampton"),0,IF($B$1="Fox Islands",0.3*EV8,IF($B$1="Swanton",EV8,INDEX(LOOKUPS!$AA$5:$BI$9,MATCH(RES_COST_FCST!$C10,LOOKUPS!$AA$5:$AA$9,0),MATCH(RES_COST_FCST!EV$3,LOOKUPS!$AA$5:$BI$5,0))*EV$8-EV11)))</f>
        <v>#N/A</v>
      </c>
      <c r="EW10" s="15" t="e">
        <f>IF(OR($B$1="Ashland",$B$1="New Hampton"),0,IF($B$1="Fox Islands",0.3*EW8,IF($B$1="Swanton",EW8,INDEX(LOOKUPS!$AA$5:$BI$9,MATCH(RES_COST_FCST!$C10,LOOKUPS!$AA$5:$AA$9,0),MATCH(RES_COST_FCST!EW$3,LOOKUPS!$AA$5:$BI$5,0))*EW$8-EW11)))</f>
        <v>#N/A</v>
      </c>
      <c r="EX10" s="15" t="e">
        <f>IF(OR($B$1="Ashland",$B$1="New Hampton"),0,IF($B$1="Fox Islands",0.3*EX8,IF($B$1="Swanton",EX8,INDEX(LOOKUPS!$AA$5:$BI$9,MATCH(RES_COST_FCST!$C10,LOOKUPS!$AA$5:$AA$9,0),MATCH(RES_COST_FCST!EX$3,LOOKUPS!$AA$5:$BI$5,0))*EX$8-EX11)))</f>
        <v>#N/A</v>
      </c>
      <c r="EY10" s="15" t="e">
        <f>IF(OR($B$1="Ashland",$B$1="New Hampton"),0,IF($B$1="Fox Islands",0.3*EY8,IF($B$1="Swanton",EY8,INDEX(LOOKUPS!$AA$5:$BI$9,MATCH(RES_COST_FCST!$C10,LOOKUPS!$AA$5:$AA$9,0),MATCH(RES_COST_FCST!EY$3,LOOKUPS!$AA$5:$BI$5,0))*EY$8-EY11)))</f>
        <v>#N/A</v>
      </c>
      <c r="EZ10" s="15" t="e">
        <f>IF(OR($B$1="Ashland",$B$1="New Hampton"),0,IF($B$1="Fox Islands",0.3*EZ8,IF($B$1="Swanton",EZ8,INDEX(LOOKUPS!$AA$5:$BI$9,MATCH(RES_COST_FCST!$C10,LOOKUPS!$AA$5:$AA$9,0),MATCH(RES_COST_FCST!EZ$3,LOOKUPS!$AA$5:$BI$5,0))*EZ$8-EZ11)))</f>
        <v>#N/A</v>
      </c>
      <c r="FA10" s="15" t="e">
        <f>IF(OR($B$1="Ashland",$B$1="New Hampton"),0,IF($B$1="Fox Islands",0.3*FA8,IF($B$1="Swanton",FA8,INDEX(LOOKUPS!$AA$5:$BI$9,MATCH(RES_COST_FCST!$C10,LOOKUPS!$AA$5:$AA$9,0),MATCH(RES_COST_FCST!FA$3,LOOKUPS!$AA$5:$BI$5,0))*FA$8-FA11)))</f>
        <v>#N/A</v>
      </c>
      <c r="FB10" s="15" t="e">
        <f>IF(OR($B$1="Ashland",$B$1="New Hampton"),0,IF($B$1="Fox Islands",0.3*FB8,IF($B$1="Swanton",FB8,INDEX(LOOKUPS!$AA$5:$BI$9,MATCH(RES_COST_FCST!$C10,LOOKUPS!$AA$5:$AA$9,0),MATCH(RES_COST_FCST!FB$3,LOOKUPS!$AA$5:$BI$5,0))*FB$8-FB11)))</f>
        <v>#N/A</v>
      </c>
      <c r="FC10" s="15" t="e">
        <f>IF(OR($B$1="Ashland",$B$1="New Hampton"),0,IF($B$1="Fox Islands",0.3*FC8,IF($B$1="Swanton",FC8,INDEX(LOOKUPS!$AA$5:$BI$9,MATCH(RES_COST_FCST!$C10,LOOKUPS!$AA$5:$AA$9,0),MATCH(RES_COST_FCST!FC$3,LOOKUPS!$AA$5:$BI$5,0))*FC$8-FC11)))</f>
        <v>#N/A</v>
      </c>
      <c r="FD10" s="15" t="e">
        <f>IF(OR($B$1="Ashland",$B$1="New Hampton"),0,IF($B$1="Fox Islands",0.3*FD8,IF($B$1="Swanton",FD8,INDEX(LOOKUPS!$AA$5:$BI$9,MATCH(RES_COST_FCST!$C10,LOOKUPS!$AA$5:$AA$9,0),MATCH(RES_COST_FCST!FD$3,LOOKUPS!$AA$5:$BI$5,0))*FD$8-FD11)))</f>
        <v>#N/A</v>
      </c>
      <c r="FE10" s="15" t="e">
        <f>IF(OR($B$1="Ashland",$B$1="New Hampton"),0,IF($B$1="Fox Islands",0.3*FE8,IF($B$1="Swanton",FE8,INDEX(LOOKUPS!$AA$5:$BI$9,MATCH(RES_COST_FCST!$C10,LOOKUPS!$AA$5:$AA$9,0),MATCH(RES_COST_FCST!FE$3,LOOKUPS!$AA$5:$BI$5,0))*FE$8-FE11)))</f>
        <v>#N/A</v>
      </c>
      <c r="FF10" s="15" t="e">
        <f>IF(OR($B$1="Ashland",$B$1="New Hampton"),0,IF($B$1="Fox Islands",0.3*FF8,IF($B$1="Swanton",FF8,INDEX(LOOKUPS!$AA$5:$BI$9,MATCH(RES_COST_FCST!$C10,LOOKUPS!$AA$5:$AA$9,0),MATCH(RES_COST_FCST!FF$3,LOOKUPS!$AA$5:$BI$5,0))*FF$8-FF11)))</f>
        <v>#N/A</v>
      </c>
      <c r="FG10" s="15" t="e">
        <f>IF(OR($B$1="Ashland",$B$1="New Hampton"),0,IF($B$1="Fox Islands",0.3*FG8,IF($B$1="Swanton",FG8,INDEX(LOOKUPS!$AA$5:$BI$9,MATCH(RES_COST_FCST!$C10,LOOKUPS!$AA$5:$AA$9,0),MATCH(RES_COST_FCST!FG$3,LOOKUPS!$AA$5:$BI$5,0))*FG$8-FG11)))</f>
        <v>#N/A</v>
      </c>
      <c r="FH10" s="15" t="e">
        <f>IF(OR($B$1="Ashland",$B$1="New Hampton"),0,IF($B$1="Fox Islands",0.3*FH8,IF($B$1="Swanton",FH8,INDEX(LOOKUPS!$AA$5:$BI$9,MATCH(RES_COST_FCST!$C10,LOOKUPS!$AA$5:$AA$9,0),MATCH(RES_COST_FCST!FH$3,LOOKUPS!$AA$5:$BI$5,0))*FH$8-FH11)))</f>
        <v>#N/A</v>
      </c>
      <c r="FI10" s="15" t="e">
        <f>IF(OR($B$1="Ashland",$B$1="New Hampton"),0,IF($B$1="Fox Islands",0.3*FI8,IF($B$1="Swanton",FI8,INDEX(LOOKUPS!$AA$5:$BI$9,MATCH(RES_COST_FCST!$C10,LOOKUPS!$AA$5:$AA$9,0),MATCH(RES_COST_FCST!FI$3,LOOKUPS!$AA$5:$BI$5,0))*FI$8-FI11)))</f>
        <v>#N/A</v>
      </c>
      <c r="FJ10" s="15" t="e">
        <f>IF(OR($B$1="Ashland",$B$1="New Hampton"),0,IF($B$1="Fox Islands",0.3*FJ8,IF($B$1="Swanton",FJ8,INDEX(LOOKUPS!$AA$5:$BI$9,MATCH(RES_COST_FCST!$C10,LOOKUPS!$AA$5:$AA$9,0),MATCH(RES_COST_FCST!FJ$3,LOOKUPS!$AA$5:$BI$5,0))*FJ$8-FJ11)))</f>
        <v>#N/A</v>
      </c>
      <c r="FK10" s="15" t="e">
        <f>IF(OR($B$1="Ashland",$B$1="New Hampton"),0,IF($B$1="Fox Islands",0.3*FK8,IF($B$1="Swanton",FK8,INDEX(LOOKUPS!$AA$5:$BI$9,MATCH(RES_COST_FCST!$C10,LOOKUPS!$AA$5:$AA$9,0),MATCH(RES_COST_FCST!FK$3,LOOKUPS!$AA$5:$BI$5,0))*FK$8-FK11)))</f>
        <v>#N/A</v>
      </c>
      <c r="FL10" s="15" t="e">
        <f>IF(OR($B$1="Ashland",$B$1="New Hampton"),0,IF($B$1="Fox Islands",0.3*FL8,IF($B$1="Swanton",FL8,INDEX(LOOKUPS!$AA$5:$BI$9,MATCH(RES_COST_FCST!$C10,LOOKUPS!$AA$5:$AA$9,0),MATCH(RES_COST_FCST!FL$3,LOOKUPS!$AA$5:$BI$5,0))*FL$8-FL11)))</f>
        <v>#N/A</v>
      </c>
      <c r="FM10" s="15" t="e">
        <f>IF(OR($B$1="Ashland",$B$1="New Hampton"),0,IF($B$1="Fox Islands",0.3*FM8,IF($B$1="Swanton",FM8,INDEX(LOOKUPS!$AA$5:$BI$9,MATCH(RES_COST_FCST!$C10,LOOKUPS!$AA$5:$AA$9,0),MATCH(RES_COST_FCST!FM$3,LOOKUPS!$AA$5:$BI$5,0))*FM$8-FM11)))</f>
        <v>#N/A</v>
      </c>
      <c r="FN10" s="15" t="e">
        <f>IF(OR($B$1="Ashland",$B$1="New Hampton"),0,IF($B$1="Fox Islands",0.3*FN8,IF($B$1="Swanton",FN8,INDEX(LOOKUPS!$AA$5:$BI$9,MATCH(RES_COST_FCST!$C10,LOOKUPS!$AA$5:$AA$9,0),MATCH(RES_COST_FCST!FN$3,LOOKUPS!$AA$5:$BI$5,0))*FN$8-FN11)))</f>
        <v>#N/A</v>
      </c>
      <c r="FO10" s="15" t="e">
        <f>IF(OR($B$1="Ashland",$B$1="New Hampton"),0,IF($B$1="Fox Islands",0.3*FO8,IF($B$1="Swanton",FO8,INDEX(LOOKUPS!$AA$5:$BI$9,MATCH(RES_COST_FCST!$C10,LOOKUPS!$AA$5:$AA$9,0),MATCH(RES_COST_FCST!FO$3,LOOKUPS!$AA$5:$BI$5,0))*FO$8-FO11)))</f>
        <v>#N/A</v>
      </c>
      <c r="FP10" s="15" t="e">
        <f>IF(OR($B$1="Ashland",$B$1="New Hampton"),0,IF($B$1="Fox Islands",0.3*FP8,IF($B$1="Swanton",FP8,INDEX(LOOKUPS!$AA$5:$BI$9,MATCH(RES_COST_FCST!$C10,LOOKUPS!$AA$5:$AA$9,0),MATCH(RES_COST_FCST!FP$3,LOOKUPS!$AA$5:$BI$5,0))*FP$8-FP11)))</f>
        <v>#N/A</v>
      </c>
      <c r="FQ10" s="15" t="e">
        <f>IF(OR($B$1="Ashland",$B$1="New Hampton"),0,IF($B$1="Fox Islands",0.3*FQ8,IF($B$1="Swanton",FQ8,INDEX(LOOKUPS!$AA$5:$BI$9,MATCH(RES_COST_FCST!$C10,LOOKUPS!$AA$5:$AA$9,0),MATCH(RES_COST_FCST!FQ$3,LOOKUPS!$AA$5:$BI$5,0))*FQ$8-FQ11)))</f>
        <v>#N/A</v>
      </c>
      <c r="FR10" s="15" t="e">
        <f>IF(OR($B$1="Ashland",$B$1="New Hampton"),0,IF($B$1="Fox Islands",0.3*FR8,IF($B$1="Swanton",FR8,INDEX(LOOKUPS!$AA$5:$BI$9,MATCH(RES_COST_FCST!$C10,LOOKUPS!$AA$5:$AA$9,0),MATCH(RES_COST_FCST!FR$3,LOOKUPS!$AA$5:$BI$5,0))*FR$8-FR11)))</f>
        <v>#N/A</v>
      </c>
      <c r="FS10" s="15" t="e">
        <f>IF(OR($B$1="Ashland",$B$1="New Hampton"),0,IF($B$1="Fox Islands",0.3*FS8,IF($B$1="Swanton",FS8,INDEX(LOOKUPS!$AA$5:$BI$9,MATCH(RES_COST_FCST!$C10,LOOKUPS!$AA$5:$AA$9,0),MATCH(RES_COST_FCST!FS$3,LOOKUPS!$AA$5:$BI$5,0))*FS$8-FS11)))</f>
        <v>#N/A</v>
      </c>
      <c r="FT10" s="15" t="e">
        <f>IF(OR($B$1="Ashland",$B$1="New Hampton"),0,IF($B$1="Fox Islands",0.3*FT8,IF($B$1="Swanton",FT8,INDEX(LOOKUPS!$AA$5:$BI$9,MATCH(RES_COST_FCST!$C10,LOOKUPS!$AA$5:$AA$9,0),MATCH(RES_COST_FCST!FT$3,LOOKUPS!$AA$5:$BI$5,0))*FT$8-FT11)))</f>
        <v>#N/A</v>
      </c>
      <c r="FU10" s="15" t="e">
        <f>IF(OR($B$1="Ashland",$B$1="New Hampton"),0,IF($B$1="Fox Islands",0.3*FU8,IF($B$1="Swanton",FU8,INDEX(LOOKUPS!$AA$5:$BI$9,MATCH(RES_COST_FCST!$C10,LOOKUPS!$AA$5:$AA$9,0),MATCH(RES_COST_FCST!FU$3,LOOKUPS!$AA$5:$BI$5,0))*FU$8-FU11)))</f>
        <v>#N/A</v>
      </c>
      <c r="FV10" s="15" t="e">
        <f>IF(OR($B$1="Ashland",$B$1="New Hampton"),0,IF($B$1="Fox Islands",0.3*FV8,IF($B$1="Swanton",FV8,INDEX(LOOKUPS!$AA$5:$BI$9,MATCH(RES_COST_FCST!$C10,LOOKUPS!$AA$5:$AA$9,0),MATCH(RES_COST_FCST!FV$3,LOOKUPS!$AA$5:$BI$5,0))*FV$8-FV11)))</f>
        <v>#N/A</v>
      </c>
      <c r="FW10" s="15" t="e">
        <f>IF(OR($B$1="Ashland",$B$1="New Hampton"),0,IF($B$1="Fox Islands",0.3*FW8,IF($B$1="Swanton",FW8,INDEX(LOOKUPS!$AA$5:$BI$9,MATCH(RES_COST_FCST!$C10,LOOKUPS!$AA$5:$AA$9,0),MATCH(RES_COST_FCST!FW$3,LOOKUPS!$AA$5:$BI$5,0))*FW$8-FW11)))</f>
        <v>#N/A</v>
      </c>
      <c r="FX10" s="15" t="e">
        <f>IF(OR($B$1="Ashland",$B$1="New Hampton"),0,IF($B$1="Fox Islands",0.3*FX8,IF($B$1="Swanton",FX8,INDEX(LOOKUPS!$AA$5:$BI$9,MATCH(RES_COST_FCST!$C10,LOOKUPS!$AA$5:$AA$9,0),MATCH(RES_COST_FCST!FX$3,LOOKUPS!$AA$5:$BI$5,0))*FX$8-FX11)))</f>
        <v>#N/A</v>
      </c>
      <c r="FY10" s="15" t="e">
        <f>IF(OR($B$1="Ashland",$B$1="New Hampton"),0,IF($B$1="Fox Islands",0.3*FY8,IF($B$1="Swanton",FY8,INDEX(LOOKUPS!$AA$5:$BI$9,MATCH(RES_COST_FCST!$C10,LOOKUPS!$AA$5:$AA$9,0),MATCH(RES_COST_FCST!FY$3,LOOKUPS!$AA$5:$BI$5,0))*FY$8-FY11)))</f>
        <v>#N/A</v>
      </c>
      <c r="FZ10" s="15" t="e">
        <f>IF(OR($B$1="Ashland",$B$1="New Hampton"),0,IF($B$1="Fox Islands",0.3*FZ8,IF($B$1="Swanton",FZ8,INDEX(LOOKUPS!$AA$5:$BI$9,MATCH(RES_COST_FCST!$C10,LOOKUPS!$AA$5:$AA$9,0),MATCH(RES_COST_FCST!FZ$3,LOOKUPS!$AA$5:$BI$5,0))*FZ$8-FZ11)))</f>
        <v>#N/A</v>
      </c>
      <c r="GA10" s="15" t="e">
        <f>IF(OR($B$1="Ashland",$B$1="New Hampton"),0,IF($B$1="Fox Islands",0.3*GA8,IF($B$1="Swanton",GA8,INDEX(LOOKUPS!$AA$5:$BI$9,MATCH(RES_COST_FCST!$C10,LOOKUPS!$AA$5:$AA$9,0),MATCH(RES_COST_FCST!GA$3,LOOKUPS!$AA$5:$BI$5,0))*GA$8-GA11)))</f>
        <v>#N/A</v>
      </c>
      <c r="GB10" s="15" t="e">
        <f>IF(OR($B$1="Ashland",$B$1="New Hampton"),0,IF($B$1="Fox Islands",0.3*GB8,IF($B$1="Swanton",GB8,INDEX(LOOKUPS!$AA$5:$BI$9,MATCH(RES_COST_FCST!$C10,LOOKUPS!$AA$5:$AA$9,0),MATCH(RES_COST_FCST!GB$3,LOOKUPS!$AA$5:$BI$5,0))*GB$8-GB11)))</f>
        <v>#N/A</v>
      </c>
      <c r="GC10" s="15" t="e">
        <f>IF(OR($B$1="Ashland",$B$1="New Hampton"),0,IF($B$1="Fox Islands",0.3*GC8,IF($B$1="Swanton",GC8,INDEX(LOOKUPS!$AA$5:$BI$9,MATCH(RES_COST_FCST!$C10,LOOKUPS!$AA$5:$AA$9,0),MATCH(RES_COST_FCST!GC$3,LOOKUPS!$AA$5:$BI$5,0))*GC$8-GC11)))</f>
        <v>#N/A</v>
      </c>
      <c r="GD10" s="15" t="e">
        <f>IF(OR($B$1="Ashland",$B$1="New Hampton"),0,IF($B$1="Fox Islands",0.3*GD8,IF($B$1="Swanton",GD8,INDEX(LOOKUPS!$AA$5:$BI$9,MATCH(RES_COST_FCST!$C10,LOOKUPS!$AA$5:$AA$9,0),MATCH(RES_COST_FCST!GD$3,LOOKUPS!$AA$5:$BI$5,0))*GD$8-GD11)))</f>
        <v>#N/A</v>
      </c>
      <c r="GE10" s="15" t="e">
        <f>IF(OR($B$1="Ashland",$B$1="New Hampton"),0,IF($B$1="Fox Islands",0.3*GE8,IF($B$1="Swanton",GE8,INDEX(LOOKUPS!$AA$5:$BI$9,MATCH(RES_COST_FCST!$C10,LOOKUPS!$AA$5:$AA$9,0),MATCH(RES_COST_FCST!GE$3,LOOKUPS!$AA$5:$BI$5,0))*GE$8-GE11)))</f>
        <v>#N/A</v>
      </c>
      <c r="GF10" s="15" t="e">
        <f>IF(OR($B$1="Ashland",$B$1="New Hampton"),0,IF($B$1="Fox Islands",0.3*GF8,IF($B$1="Swanton",GF8,INDEX(LOOKUPS!$AA$5:$BI$9,MATCH(RES_COST_FCST!$C10,LOOKUPS!$AA$5:$AA$9,0),MATCH(RES_COST_FCST!GF$3,LOOKUPS!$AA$5:$BI$5,0))*GF$8-GF11)))</f>
        <v>#N/A</v>
      </c>
      <c r="GG10" s="15" t="e">
        <f>IF(OR($B$1="Ashland",$B$1="New Hampton"),0,IF($B$1="Fox Islands",0.3*GG8,IF($B$1="Swanton",GG8,INDEX(LOOKUPS!$AA$5:$BI$9,MATCH(RES_COST_FCST!$C10,LOOKUPS!$AA$5:$AA$9,0),MATCH(RES_COST_FCST!GG$3,LOOKUPS!$AA$5:$BI$5,0))*GG$8-GG11)))</f>
        <v>#N/A</v>
      </c>
      <c r="GH10" s="15" t="e">
        <f>IF(OR($B$1="Ashland",$B$1="New Hampton"),0,IF($B$1="Fox Islands",0.3*GH8,IF($B$1="Swanton",GH8,INDEX(LOOKUPS!$AA$5:$BI$9,MATCH(RES_COST_FCST!$C10,LOOKUPS!$AA$5:$AA$9,0),MATCH(RES_COST_FCST!GH$3,LOOKUPS!$AA$5:$BI$5,0))*GH$8-GH11)))</f>
        <v>#N/A</v>
      </c>
      <c r="GI10" s="15" t="e">
        <f>IF(OR($B$1="Ashland",$B$1="New Hampton"),0,IF($B$1="Fox Islands",0.3*GI8,IF($B$1="Swanton",GI8,INDEX(LOOKUPS!$AA$5:$BI$9,MATCH(RES_COST_FCST!$C10,LOOKUPS!$AA$5:$AA$9,0),MATCH(RES_COST_FCST!GI$3,LOOKUPS!$AA$5:$BI$5,0))*GI$8-GI11)))</f>
        <v>#N/A</v>
      </c>
      <c r="GJ10" s="15" t="e">
        <f>IF(OR($B$1="Ashland",$B$1="New Hampton"),0,IF($B$1="Fox Islands",0.3*GJ8,IF($B$1="Swanton",GJ8,INDEX(LOOKUPS!$AA$5:$BI$9,MATCH(RES_COST_FCST!$C10,LOOKUPS!$AA$5:$AA$9,0),MATCH(RES_COST_FCST!GJ$3,LOOKUPS!$AA$5:$BI$5,0))*GJ$8-GJ11)))</f>
        <v>#N/A</v>
      </c>
      <c r="GK10" s="15" t="e">
        <f>IF(OR($B$1="Ashland",$B$1="New Hampton"),0,IF($B$1="Fox Islands",0.3*GK8,IF($B$1="Swanton",GK8,INDEX(LOOKUPS!$AA$5:$BI$9,MATCH(RES_COST_FCST!$C10,LOOKUPS!$AA$5:$AA$9,0),MATCH(RES_COST_FCST!GK$3,LOOKUPS!$AA$5:$BI$5,0))*GK$8-GK11)))</f>
        <v>#N/A</v>
      </c>
      <c r="GL10" s="15" t="e">
        <f>IF(OR($B$1="Ashland",$B$1="New Hampton"),0,IF($B$1="Fox Islands",0.3*GL8,IF($B$1="Swanton",GL8,INDEX(LOOKUPS!$AA$5:$BI$9,MATCH(RES_COST_FCST!$C10,LOOKUPS!$AA$5:$AA$9,0),MATCH(RES_COST_FCST!GL$3,LOOKUPS!$AA$5:$BI$5,0))*GL$8-GL11)))</f>
        <v>#N/A</v>
      </c>
      <c r="GM10" s="15" t="e">
        <f>IF(OR($B$1="Ashland",$B$1="New Hampton"),0,IF($B$1="Fox Islands",0.3*GM8,IF($B$1="Swanton",GM8,INDEX(LOOKUPS!$AA$5:$BI$9,MATCH(RES_COST_FCST!$C10,LOOKUPS!$AA$5:$AA$9,0),MATCH(RES_COST_FCST!GM$3,LOOKUPS!$AA$5:$BI$5,0))*GM$8-GM11)))</f>
        <v>#N/A</v>
      </c>
      <c r="GN10" s="15" t="e">
        <f>IF(OR($B$1="Ashland",$B$1="New Hampton"),0,IF($B$1="Fox Islands",0.3*GN8,IF($B$1="Swanton",GN8,INDEX(LOOKUPS!$AA$5:$BI$9,MATCH(RES_COST_FCST!$C10,LOOKUPS!$AA$5:$AA$9,0),MATCH(RES_COST_FCST!GN$3,LOOKUPS!$AA$5:$BI$5,0))*GN$8-GN11)))</f>
        <v>#N/A</v>
      </c>
      <c r="GO10" s="15" t="e">
        <f>IF(OR($B$1="Ashland",$B$1="New Hampton"),0,IF($B$1="Fox Islands",0.3*GO8,IF($B$1="Swanton",GO8,INDEX(LOOKUPS!$AA$5:$BI$9,MATCH(RES_COST_FCST!$C10,LOOKUPS!$AA$5:$AA$9,0),MATCH(RES_COST_FCST!GO$3,LOOKUPS!$AA$5:$BI$5,0))*GO$8-GO11)))</f>
        <v>#N/A</v>
      </c>
      <c r="GP10" s="15" t="e">
        <f>IF(OR($B$1="Ashland",$B$1="New Hampton"),0,IF($B$1="Fox Islands",0.3*GP8,IF($B$1="Swanton",GP8,INDEX(LOOKUPS!$AA$5:$BI$9,MATCH(RES_COST_FCST!$C10,LOOKUPS!$AA$5:$AA$9,0),MATCH(RES_COST_FCST!GP$3,LOOKUPS!$AA$5:$BI$5,0))*GP$8-GP11)))</f>
        <v>#N/A</v>
      </c>
      <c r="GQ10" s="15" t="e">
        <f>IF(OR($B$1="Ashland",$B$1="New Hampton"),0,IF($B$1="Fox Islands",0.3*GQ8,IF($B$1="Swanton",GQ8,INDEX(LOOKUPS!$AA$5:$BI$9,MATCH(RES_COST_FCST!$C10,LOOKUPS!$AA$5:$AA$9,0),MATCH(RES_COST_FCST!GQ$3,LOOKUPS!$AA$5:$BI$5,0))*GQ$8-GQ11)))</f>
        <v>#N/A</v>
      </c>
      <c r="GR10" s="15" t="e">
        <f>IF(OR($B$1="Ashland",$B$1="New Hampton"),0,IF($B$1="Fox Islands",0.3*GR8,IF($B$1="Swanton",GR8,INDEX(LOOKUPS!$AA$5:$BI$9,MATCH(RES_COST_FCST!$C10,LOOKUPS!$AA$5:$AA$9,0),MATCH(RES_COST_FCST!GR$3,LOOKUPS!$AA$5:$BI$5,0))*GR$8-GR11)))</f>
        <v>#N/A</v>
      </c>
      <c r="GS10" s="15" t="e">
        <f>IF(OR($B$1="Ashland",$B$1="New Hampton"),0,IF($B$1="Fox Islands",0.3*GS8,IF($B$1="Swanton",GS8,INDEX(LOOKUPS!$AA$5:$BI$9,MATCH(RES_COST_FCST!$C10,LOOKUPS!$AA$5:$AA$9,0),MATCH(RES_COST_FCST!GS$3,LOOKUPS!$AA$5:$BI$5,0))*GS$8-GS11)))</f>
        <v>#N/A</v>
      </c>
      <c r="GT10" s="15" t="e">
        <f>IF(OR($B$1="Ashland",$B$1="New Hampton"),0,IF($B$1="Fox Islands",0.3*GT8,IF($B$1="Swanton",GT8,INDEX(LOOKUPS!$AA$5:$BI$9,MATCH(RES_COST_FCST!$C10,LOOKUPS!$AA$5:$AA$9,0),MATCH(RES_COST_FCST!GT$3,LOOKUPS!$AA$5:$BI$5,0))*GT$8-GT11)))</f>
        <v>#N/A</v>
      </c>
      <c r="GU10" s="15" t="e">
        <f>IF(OR($B$1="Ashland",$B$1="New Hampton"),0,IF($B$1="Fox Islands",0.3*GU8,IF($B$1="Swanton",GU8,INDEX(LOOKUPS!$AA$5:$BI$9,MATCH(RES_COST_FCST!$C10,LOOKUPS!$AA$5:$AA$9,0),MATCH(RES_COST_FCST!GU$3,LOOKUPS!$AA$5:$BI$5,0))*GU$8-GU11)))</f>
        <v>#N/A</v>
      </c>
      <c r="GV10" s="15" t="e">
        <f>IF(OR($B$1="Ashland",$B$1="New Hampton"),0,IF($B$1="Fox Islands",0.3*GV8,IF($B$1="Swanton",GV8,INDEX(LOOKUPS!$AA$5:$BI$9,MATCH(RES_COST_FCST!$C10,LOOKUPS!$AA$5:$AA$9,0),MATCH(RES_COST_FCST!GV$3,LOOKUPS!$AA$5:$BI$5,0))*GV$8-GV11)))</f>
        <v>#N/A</v>
      </c>
      <c r="GW10" s="15" t="e">
        <f>IF(OR($B$1="Ashland",$B$1="New Hampton"),0,IF($B$1="Fox Islands",0.3*GW8,IF($B$1="Swanton",GW8,INDEX(LOOKUPS!$AA$5:$BI$9,MATCH(RES_COST_FCST!$C10,LOOKUPS!$AA$5:$AA$9,0),MATCH(RES_COST_FCST!GW$3,LOOKUPS!$AA$5:$BI$5,0))*GW$8-GW11)))</f>
        <v>#N/A</v>
      </c>
      <c r="GX10" s="15" t="e">
        <f>IF(OR($B$1="Ashland",$B$1="New Hampton"),0,IF($B$1="Fox Islands",0.3*GX8,IF($B$1="Swanton",GX8,INDEX(LOOKUPS!$AA$5:$BI$9,MATCH(RES_COST_FCST!$C10,LOOKUPS!$AA$5:$AA$9,0),MATCH(RES_COST_FCST!GX$3,LOOKUPS!$AA$5:$BI$5,0))*GX$8-GX11)))</f>
        <v>#N/A</v>
      </c>
      <c r="GY10" s="15" t="e">
        <f>IF(OR($B$1="Ashland",$B$1="New Hampton"),0,IF($B$1="Fox Islands",0.3*GY8,IF($B$1="Swanton",GY8,INDEX(LOOKUPS!$AA$5:$BI$9,MATCH(RES_COST_FCST!$C10,LOOKUPS!$AA$5:$AA$9,0),MATCH(RES_COST_FCST!GY$3,LOOKUPS!$AA$5:$BI$5,0))*GY$8-GY11)))</f>
        <v>#N/A</v>
      </c>
      <c r="GZ10" s="15" t="e">
        <f>IF(OR($B$1="Ashland",$B$1="New Hampton"),0,IF($B$1="Fox Islands",0.3*GZ8,IF($B$1="Swanton",GZ8,INDEX(LOOKUPS!$AA$5:$BI$9,MATCH(RES_COST_FCST!$C10,LOOKUPS!$AA$5:$AA$9,0),MATCH(RES_COST_FCST!GZ$3,LOOKUPS!$AA$5:$BI$5,0))*GZ$8-GZ11)))</f>
        <v>#N/A</v>
      </c>
      <c r="HA10" s="15" t="e">
        <f>IF(OR($B$1="Ashland",$B$1="New Hampton"),0,IF($B$1="Fox Islands",0.3*HA8,IF($B$1="Swanton",HA8,INDEX(LOOKUPS!$AA$5:$BI$9,MATCH(RES_COST_FCST!$C10,LOOKUPS!$AA$5:$AA$9,0),MATCH(RES_COST_FCST!HA$3,LOOKUPS!$AA$5:$BI$5,0))*HA$8-HA11)))</f>
        <v>#N/A</v>
      </c>
      <c r="HB10" s="15" t="e">
        <f>IF(OR($B$1="Ashland",$B$1="New Hampton"),0,IF($B$1="Fox Islands",0.3*HB8,IF($B$1="Swanton",HB8,INDEX(LOOKUPS!$AA$5:$BI$9,MATCH(RES_COST_FCST!$C10,LOOKUPS!$AA$5:$AA$9,0),MATCH(RES_COST_FCST!HB$3,LOOKUPS!$AA$5:$BI$5,0))*HB$8-HB11)))</f>
        <v>#N/A</v>
      </c>
      <c r="HC10" s="15" t="e">
        <f>IF(OR($B$1="Ashland",$B$1="New Hampton"),0,IF($B$1="Fox Islands",0.3*HC8,IF($B$1="Swanton",HC8,INDEX(LOOKUPS!$AA$5:$BI$9,MATCH(RES_COST_FCST!$C10,LOOKUPS!$AA$5:$AA$9,0),MATCH(RES_COST_FCST!HC$3,LOOKUPS!$AA$5:$BI$5,0))*HC$8-HC11)))</f>
        <v>#N/A</v>
      </c>
      <c r="HD10" s="15" t="e">
        <f>IF(OR($B$1="Ashland",$B$1="New Hampton"),0,IF($B$1="Fox Islands",0.3*HD8,IF($B$1="Swanton",HD8,INDEX(LOOKUPS!$AA$5:$BI$9,MATCH(RES_COST_FCST!$C10,LOOKUPS!$AA$5:$AA$9,0),MATCH(RES_COST_FCST!HD$3,LOOKUPS!$AA$5:$BI$5,0))*HD$8-HD11)))</f>
        <v>#N/A</v>
      </c>
      <c r="HE10" s="15" t="e">
        <f>IF(OR($B$1="Ashland",$B$1="New Hampton"),0,IF($B$1="Fox Islands",0.3*HE8,IF($B$1="Swanton",HE8,INDEX(LOOKUPS!$AA$5:$BI$9,MATCH(RES_COST_FCST!$C10,LOOKUPS!$AA$5:$AA$9,0),MATCH(RES_COST_FCST!HE$3,LOOKUPS!$AA$5:$BI$5,0))*HE$8-HE11)))</f>
        <v>#N/A</v>
      </c>
      <c r="HF10" s="15" t="e">
        <f>IF(OR($B$1="Ashland",$B$1="New Hampton"),0,IF($B$1="Fox Islands",0.3*HF8,IF($B$1="Swanton",HF8,INDEX(LOOKUPS!$AA$5:$BI$9,MATCH(RES_COST_FCST!$C10,LOOKUPS!$AA$5:$AA$9,0),MATCH(RES_COST_FCST!HF$3,LOOKUPS!$AA$5:$BI$5,0))*HF$8-HF11)))</f>
        <v>#N/A</v>
      </c>
      <c r="HG10" s="15" t="e">
        <f>IF(OR($B$1="Ashland",$B$1="New Hampton"),0,IF($B$1="Fox Islands",0.3*HG8,IF($B$1="Swanton",HG8,INDEX(LOOKUPS!$AA$5:$BI$9,MATCH(RES_COST_FCST!$C10,LOOKUPS!$AA$5:$AA$9,0),MATCH(RES_COST_FCST!HG$3,LOOKUPS!$AA$5:$BI$5,0))*HG$8-HG11)))</f>
        <v>#N/A</v>
      </c>
      <c r="HH10" s="15" t="e">
        <f>IF(OR($B$1="Ashland",$B$1="New Hampton"),0,IF($B$1="Fox Islands",0.3*HH8,IF($B$1="Swanton",HH8,INDEX(LOOKUPS!$AA$5:$BI$9,MATCH(RES_COST_FCST!$C10,LOOKUPS!$AA$5:$AA$9,0),MATCH(RES_COST_FCST!HH$3,LOOKUPS!$AA$5:$BI$5,0))*HH$8-HH11)))</f>
        <v>#N/A</v>
      </c>
      <c r="HI10" s="15" t="e">
        <f>IF(OR($B$1="Ashland",$B$1="New Hampton"),0,IF($B$1="Fox Islands",0.3*HI8,IF($B$1="Swanton",HI8,INDEX(LOOKUPS!$AA$5:$BI$9,MATCH(RES_COST_FCST!$C10,LOOKUPS!$AA$5:$AA$9,0),MATCH(RES_COST_FCST!HI$3,LOOKUPS!$AA$5:$BI$5,0))*HI$8-HI11)))</f>
        <v>#N/A</v>
      </c>
      <c r="HJ10" s="15" t="e">
        <f>IF(OR($B$1="Ashland",$B$1="New Hampton"),0,IF($B$1="Fox Islands",0.3*HJ8,IF($B$1="Swanton",HJ8,INDEX(LOOKUPS!$AA$5:$BI$9,MATCH(RES_COST_FCST!$C10,LOOKUPS!$AA$5:$AA$9,0),MATCH(RES_COST_FCST!HJ$3,LOOKUPS!$AA$5:$BI$5,0))*HJ$8-HJ11)))</f>
        <v>#N/A</v>
      </c>
      <c r="HK10" s="15" t="e">
        <f>IF(OR($B$1="Ashland",$B$1="New Hampton"),0,IF($B$1="Fox Islands",0.3*HK8,IF($B$1="Swanton",HK8,INDEX(LOOKUPS!$AA$5:$BI$9,MATCH(RES_COST_FCST!$C10,LOOKUPS!$AA$5:$AA$9,0),MATCH(RES_COST_FCST!HK$3,LOOKUPS!$AA$5:$BI$5,0))*HK$8-HK11)))</f>
        <v>#N/A</v>
      </c>
      <c r="HL10" s="15" t="e">
        <f>IF(OR($B$1="Ashland",$B$1="New Hampton"),0,IF($B$1="Fox Islands",0.3*HL8,IF($B$1="Swanton",HL8,INDEX(LOOKUPS!$AA$5:$BI$9,MATCH(RES_COST_FCST!$C10,LOOKUPS!$AA$5:$AA$9,0),MATCH(RES_COST_FCST!HL$3,LOOKUPS!$AA$5:$BI$5,0))*HL$8-HL11)))</f>
        <v>#N/A</v>
      </c>
      <c r="HM10" s="15" t="e">
        <f>IF(OR($B$1="Ashland",$B$1="New Hampton"),0,IF($B$1="Fox Islands",0.3*HM8,IF($B$1="Swanton",HM8,INDEX(LOOKUPS!$AA$5:$BI$9,MATCH(RES_COST_FCST!$C10,LOOKUPS!$AA$5:$AA$9,0),MATCH(RES_COST_FCST!HM$3,LOOKUPS!$AA$5:$BI$5,0))*HM$8-HM11)))</f>
        <v>#N/A</v>
      </c>
      <c r="HN10" s="15" t="e">
        <f>IF(OR($B$1="Ashland",$B$1="New Hampton"),0,IF($B$1="Fox Islands",0.3*HN8,IF($B$1="Swanton",HN8,INDEX(LOOKUPS!$AA$5:$BI$9,MATCH(RES_COST_FCST!$C10,LOOKUPS!$AA$5:$AA$9,0),MATCH(RES_COST_FCST!HN$3,LOOKUPS!$AA$5:$BI$5,0))*HN$8-HN11)))</f>
        <v>#N/A</v>
      </c>
      <c r="HO10" s="15" t="e">
        <f>IF(OR($B$1="Ashland",$B$1="New Hampton"),0,IF($B$1="Fox Islands",0.3*HO8,IF($B$1="Swanton",HO8,INDEX(LOOKUPS!$AA$5:$BI$9,MATCH(RES_COST_FCST!$C10,LOOKUPS!$AA$5:$AA$9,0),MATCH(RES_COST_FCST!HO$3,LOOKUPS!$AA$5:$BI$5,0))*HO$8-HO11)))</f>
        <v>#N/A</v>
      </c>
      <c r="HP10" s="15" t="e">
        <f>IF(OR($B$1="Ashland",$B$1="New Hampton"),0,IF($B$1="Fox Islands",0.3*HP8,IF($B$1="Swanton",HP8,INDEX(LOOKUPS!$AA$5:$BI$9,MATCH(RES_COST_FCST!$C10,LOOKUPS!$AA$5:$AA$9,0),MATCH(RES_COST_FCST!HP$3,LOOKUPS!$AA$5:$BI$5,0))*HP$8-HP11)))</f>
        <v>#N/A</v>
      </c>
      <c r="HQ10" s="15" t="e">
        <f>IF(OR($B$1="Ashland",$B$1="New Hampton"),0,IF($B$1="Fox Islands",0.3*HQ8,IF($B$1="Swanton",HQ8,INDEX(LOOKUPS!$AA$5:$BI$9,MATCH(RES_COST_FCST!$C10,LOOKUPS!$AA$5:$AA$9,0),MATCH(RES_COST_FCST!HQ$3,LOOKUPS!$AA$5:$BI$5,0))*HQ$8-HQ11)))</f>
        <v>#N/A</v>
      </c>
      <c r="HR10" s="15" t="e">
        <f>IF(OR($B$1="Ashland",$B$1="New Hampton"),0,IF($B$1="Fox Islands",0.3*HR8,IF($B$1="Swanton",HR8,INDEX(LOOKUPS!$AA$5:$BI$9,MATCH(RES_COST_FCST!$C10,LOOKUPS!$AA$5:$AA$9,0),MATCH(RES_COST_FCST!HR$3,LOOKUPS!$AA$5:$BI$5,0))*HR$8-HR11)))</f>
        <v>#N/A</v>
      </c>
      <c r="HS10" s="15" t="e">
        <f>IF(OR($B$1="Ashland",$B$1="New Hampton"),0,IF($B$1="Fox Islands",0.3*HS8,IF($B$1="Swanton",HS8,INDEX(LOOKUPS!$AA$5:$BI$9,MATCH(RES_COST_FCST!$C10,LOOKUPS!$AA$5:$AA$9,0),MATCH(RES_COST_FCST!HS$3,LOOKUPS!$AA$5:$BI$5,0))*HS$8-HS11)))</f>
        <v>#N/A</v>
      </c>
      <c r="HT10" s="15" t="e">
        <f>IF(OR($B$1="Ashland",$B$1="New Hampton"),0,IF($B$1="Fox Islands",0.3*HT8,IF($B$1="Swanton",HT8,INDEX(LOOKUPS!$AA$5:$BI$9,MATCH(RES_COST_FCST!$C10,LOOKUPS!$AA$5:$AA$9,0),MATCH(RES_COST_FCST!HT$3,LOOKUPS!$AA$5:$BI$5,0))*HT$8-HT11)))</f>
        <v>#N/A</v>
      </c>
      <c r="HU10" s="15" t="e">
        <f>IF(OR($B$1="Ashland",$B$1="New Hampton"),0,IF($B$1="Fox Islands",0.3*HU8,IF($B$1="Swanton",HU8,INDEX(LOOKUPS!$AA$5:$BI$9,MATCH(RES_COST_FCST!$C10,LOOKUPS!$AA$5:$AA$9,0),MATCH(RES_COST_FCST!HU$3,LOOKUPS!$AA$5:$BI$5,0))*HU$8-HU11)))</f>
        <v>#N/A</v>
      </c>
      <c r="HV10" s="15" t="e">
        <f>IF(OR($B$1="Ashland",$B$1="New Hampton"),0,IF($B$1="Fox Islands",0.3*HV8,IF($B$1="Swanton",HV8,INDEX(LOOKUPS!$AA$5:$BI$9,MATCH(RES_COST_FCST!$C10,LOOKUPS!$AA$5:$AA$9,0),MATCH(RES_COST_FCST!HV$3,LOOKUPS!$AA$5:$BI$5,0))*HV$8-HV11)))</f>
        <v>#N/A</v>
      </c>
      <c r="HW10" s="15" t="e">
        <f>IF(OR($B$1="Ashland",$B$1="New Hampton"),0,IF($B$1="Fox Islands",0.3*HW8,IF($B$1="Swanton",HW8,INDEX(LOOKUPS!$AA$5:$BI$9,MATCH(RES_COST_FCST!$C10,LOOKUPS!$AA$5:$AA$9,0),MATCH(RES_COST_FCST!HW$3,LOOKUPS!$AA$5:$BI$5,0))*HW$8-HW11)))</f>
        <v>#N/A</v>
      </c>
      <c r="HX10" s="15" t="e">
        <f>IF(OR($B$1="Ashland",$B$1="New Hampton"),0,IF($B$1="Fox Islands",0.3*HX8,IF($B$1="Swanton",HX8,INDEX(LOOKUPS!$AA$5:$BI$9,MATCH(RES_COST_FCST!$C10,LOOKUPS!$AA$5:$AA$9,0),MATCH(RES_COST_FCST!HX$3,LOOKUPS!$AA$5:$BI$5,0))*HX$8-HX11)))</f>
        <v>#N/A</v>
      </c>
      <c r="HY10" s="15" t="e">
        <f>IF(OR($B$1="Ashland",$B$1="New Hampton"),0,IF($B$1="Fox Islands",0.3*HY8,IF($B$1="Swanton",HY8,INDEX(LOOKUPS!$AA$5:$BI$9,MATCH(RES_COST_FCST!$C10,LOOKUPS!$AA$5:$AA$9,0),MATCH(RES_COST_FCST!HY$3,LOOKUPS!$AA$5:$BI$5,0))*HY$8-HY11)))</f>
        <v>#N/A</v>
      </c>
      <c r="HZ10" s="15" t="e">
        <f>IF(OR($B$1="Ashland",$B$1="New Hampton"),0,IF($B$1="Fox Islands",0.3*HZ8,IF($B$1="Swanton",HZ8,INDEX(LOOKUPS!$AA$5:$BI$9,MATCH(RES_COST_FCST!$C10,LOOKUPS!$AA$5:$AA$9,0),MATCH(RES_COST_FCST!HZ$3,LOOKUPS!$AA$5:$BI$5,0))*HZ$8-HZ11)))</f>
        <v>#N/A</v>
      </c>
      <c r="IA10" s="15" t="e">
        <f>IF(OR($B$1="Ashland",$B$1="New Hampton"),0,IF($B$1="Fox Islands",0.3*IA8,IF($B$1="Swanton",IA8,INDEX(LOOKUPS!$AA$5:$BI$9,MATCH(RES_COST_FCST!$C10,LOOKUPS!$AA$5:$AA$9,0),MATCH(RES_COST_FCST!IA$3,LOOKUPS!$AA$5:$BI$5,0))*IA$8-IA11)))</f>
        <v>#N/A</v>
      </c>
      <c r="IB10" s="15" t="e">
        <f>IF(OR($B$1="Ashland",$B$1="New Hampton"),0,IF($B$1="Fox Islands",0.3*IB8,IF($B$1="Swanton",IB8,INDEX(LOOKUPS!$AA$5:$BI$9,MATCH(RES_COST_FCST!$C10,LOOKUPS!$AA$5:$AA$9,0),MATCH(RES_COST_FCST!IB$3,LOOKUPS!$AA$5:$BI$5,0))*IB$8-IB11)))</f>
        <v>#N/A</v>
      </c>
      <c r="IC10" s="15" t="e">
        <f>IF(OR($B$1="Ashland",$B$1="New Hampton"),0,IF($B$1="Fox Islands",0.3*IC8,IF($B$1="Swanton",IC8,INDEX(LOOKUPS!$AA$5:$BI$9,MATCH(RES_COST_FCST!$C10,LOOKUPS!$AA$5:$AA$9,0),MATCH(RES_COST_FCST!IC$3,LOOKUPS!$AA$5:$BI$5,0))*IC$8-IC11)))</f>
        <v>#N/A</v>
      </c>
      <c r="ID10" s="15" t="e">
        <f>IF(OR($B$1="Ashland",$B$1="New Hampton"),0,IF($B$1="Fox Islands",0.3*ID8,IF($B$1="Swanton",ID8,INDEX(LOOKUPS!$AA$5:$BI$9,MATCH(RES_COST_FCST!$C10,LOOKUPS!$AA$5:$AA$9,0),MATCH(RES_COST_FCST!ID$3,LOOKUPS!$AA$5:$BI$5,0))*ID$8-ID11)))</f>
        <v>#N/A</v>
      </c>
      <c r="IE10" s="15" t="e">
        <f>IF(OR($B$1="Ashland",$B$1="New Hampton"),0,IF($B$1="Fox Islands",0.3*IE8,IF($B$1="Swanton",IE8,INDEX(LOOKUPS!$AA$5:$BI$9,MATCH(RES_COST_FCST!$C10,LOOKUPS!$AA$5:$AA$9,0),MATCH(RES_COST_FCST!IE$3,LOOKUPS!$AA$5:$BI$5,0))*IE$8-IE11)))</f>
        <v>#N/A</v>
      </c>
      <c r="IF10" s="15" t="e">
        <f>IF(OR($B$1="Ashland",$B$1="New Hampton"),0,IF($B$1="Fox Islands",0.3*IF8,IF($B$1="Swanton",IF8,INDEX(LOOKUPS!$AA$5:$BI$9,MATCH(RES_COST_FCST!$C10,LOOKUPS!$AA$5:$AA$9,0),MATCH(RES_COST_FCST!IF$3,LOOKUPS!$AA$5:$BI$5,0))*IF$8-IF11)))</f>
        <v>#N/A</v>
      </c>
      <c r="IG10" s="15" t="e">
        <f>IF(OR($B$1="Ashland",$B$1="New Hampton"),0,IF($B$1="Fox Islands",0.3*IG8,IF($B$1="Swanton",IG8,INDEX(LOOKUPS!$AA$5:$BI$9,MATCH(RES_COST_FCST!$C10,LOOKUPS!$AA$5:$AA$9,0),MATCH(RES_COST_FCST!IG$3,LOOKUPS!$AA$5:$BI$5,0))*IG$8-IG11)))</f>
        <v>#N/A</v>
      </c>
      <c r="IH10" s="15" t="e">
        <f>IF(OR($B$1="Ashland",$B$1="New Hampton"),0,IF($B$1="Fox Islands",0.3*IH8,IF($B$1="Swanton",IH8,INDEX(LOOKUPS!$AA$5:$BI$9,MATCH(RES_COST_FCST!$C10,LOOKUPS!$AA$5:$AA$9,0),MATCH(RES_COST_FCST!IH$3,LOOKUPS!$AA$5:$BI$5,0))*IH$8-IH11)))</f>
        <v>#N/A</v>
      </c>
      <c r="II10" s="15" t="e">
        <f>IF(OR($B$1="Ashland",$B$1="New Hampton"),0,IF($B$1="Fox Islands",0.3*II8,IF($B$1="Swanton",II8,INDEX(LOOKUPS!$AA$5:$BI$9,MATCH(RES_COST_FCST!$C10,LOOKUPS!$AA$5:$AA$9,0),MATCH(RES_COST_FCST!II$3,LOOKUPS!$AA$5:$BI$5,0))*II$8-II11)))</f>
        <v>#N/A</v>
      </c>
      <c r="IJ10" s="15" t="e">
        <f>IF(OR($B$1="Ashland",$B$1="New Hampton"),0,IF($B$1="Fox Islands",0.3*IJ8,IF($B$1="Swanton",IJ8,INDEX(LOOKUPS!$AA$5:$BI$9,MATCH(RES_COST_FCST!$C10,LOOKUPS!$AA$5:$AA$9,0),MATCH(RES_COST_FCST!IJ$3,LOOKUPS!$AA$5:$BI$5,0))*IJ$8-IJ11)))</f>
        <v>#N/A</v>
      </c>
      <c r="IK10" s="15" t="e">
        <f>IF(OR($B$1="Ashland",$B$1="New Hampton"),0,IF($B$1="Fox Islands",0.3*IK8,IF($B$1="Swanton",IK8,INDEX(LOOKUPS!$AA$5:$BI$9,MATCH(RES_COST_FCST!$C10,LOOKUPS!$AA$5:$AA$9,0),MATCH(RES_COST_FCST!IK$3,LOOKUPS!$AA$5:$BI$5,0))*IK$8-IK11)))</f>
        <v>#N/A</v>
      </c>
      <c r="IL10" s="15" t="e">
        <f>IF(OR($B$1="Ashland",$B$1="New Hampton"),0,IF($B$1="Fox Islands",0.3*IL8,IF($B$1="Swanton",IL8,INDEX(LOOKUPS!$AA$5:$BI$9,MATCH(RES_COST_FCST!$C10,LOOKUPS!$AA$5:$AA$9,0),MATCH(RES_COST_FCST!IL$3,LOOKUPS!$AA$5:$BI$5,0))*IL$8-IL11)))</f>
        <v>#N/A</v>
      </c>
      <c r="IM10" s="15" t="e">
        <f>IF(OR($B$1="Ashland",$B$1="New Hampton"),0,IF($B$1="Fox Islands",0.3*IM8,IF($B$1="Swanton",IM8,INDEX(LOOKUPS!$AA$5:$BI$9,MATCH(RES_COST_FCST!$C10,LOOKUPS!$AA$5:$AA$9,0),MATCH(RES_COST_FCST!IM$3,LOOKUPS!$AA$5:$BI$5,0))*IM$8-IM11)))</f>
        <v>#N/A</v>
      </c>
      <c r="IN10" s="15" t="e">
        <f>IF(OR($B$1="Ashland",$B$1="New Hampton"),0,IF($B$1="Fox Islands",0.3*IN8,IF($B$1="Swanton",IN8,INDEX(LOOKUPS!$AA$5:$BI$9,MATCH(RES_COST_FCST!$C10,LOOKUPS!$AA$5:$AA$9,0),MATCH(RES_COST_FCST!IN$3,LOOKUPS!$AA$5:$BI$5,0))*IN$8-IN11)))</f>
        <v>#N/A</v>
      </c>
      <c r="IO10" s="15" t="e">
        <f>IF(OR($B$1="Ashland",$B$1="New Hampton"),0,IF($B$1="Fox Islands",0.3*IO8,IF($B$1="Swanton",IO8,INDEX(LOOKUPS!$AA$5:$BI$9,MATCH(RES_COST_FCST!$C10,LOOKUPS!$AA$5:$AA$9,0),MATCH(RES_COST_FCST!IO$3,LOOKUPS!$AA$5:$BI$5,0))*IO$8-IO11)))</f>
        <v>#N/A</v>
      </c>
      <c r="IP10" s="15" t="e">
        <f>IF(OR($B$1="Ashland",$B$1="New Hampton"),0,IF($B$1="Fox Islands",0.3*IP8,IF($B$1="Swanton",IP8,INDEX(LOOKUPS!$AA$5:$BI$9,MATCH(RES_COST_FCST!$C10,LOOKUPS!$AA$5:$AA$9,0),MATCH(RES_COST_FCST!IP$3,LOOKUPS!$AA$5:$BI$5,0))*IP$8-IP11)))</f>
        <v>#N/A</v>
      </c>
      <c r="IQ10" s="15" t="e">
        <f>IF(OR($B$1="Ashland",$B$1="New Hampton"),0,IF($B$1="Fox Islands",0.3*IQ8,IF($B$1="Swanton",IQ8,INDEX(LOOKUPS!$AA$5:$BI$9,MATCH(RES_COST_FCST!$C10,LOOKUPS!$AA$5:$AA$9,0),MATCH(RES_COST_FCST!IQ$3,LOOKUPS!$AA$5:$BI$5,0))*IQ$8-IQ11)))</f>
        <v>#N/A</v>
      </c>
      <c r="IR10" s="15" t="e">
        <f>IF(OR($B$1="Ashland",$B$1="New Hampton"),0,IF($B$1="Fox Islands",0.3*IR8,IF($B$1="Swanton",IR8,INDEX(LOOKUPS!$AA$5:$BI$9,MATCH(RES_COST_FCST!$C10,LOOKUPS!$AA$5:$AA$9,0),MATCH(RES_COST_FCST!IR$3,LOOKUPS!$AA$5:$BI$5,0))*IR$8-IR11)))</f>
        <v>#N/A</v>
      </c>
      <c r="IS10" s="15" t="e">
        <f>IF(OR($B$1="Ashland",$B$1="New Hampton"),0,IF($B$1="Fox Islands",0.3*IS8,IF($B$1="Swanton",IS8,INDEX(LOOKUPS!$AA$5:$BI$9,MATCH(RES_COST_FCST!$C10,LOOKUPS!$AA$5:$AA$9,0),MATCH(RES_COST_FCST!IS$3,LOOKUPS!$AA$5:$BI$5,0))*IS$8-IS11)))</f>
        <v>#N/A</v>
      </c>
      <c r="IT10" s="15" t="e">
        <f>IF(OR($B$1="Ashland",$B$1="New Hampton"),0,IF($B$1="Fox Islands",0.3*IT8,IF($B$1="Swanton",IT8,INDEX(LOOKUPS!$AA$5:$BI$9,MATCH(RES_COST_FCST!$C10,LOOKUPS!$AA$5:$AA$9,0),MATCH(RES_COST_FCST!IT$3,LOOKUPS!$AA$5:$BI$5,0))*IT$8-IT11)))</f>
        <v>#N/A</v>
      </c>
      <c r="IU10" s="15" t="e">
        <f>IF(OR($B$1="Ashland",$B$1="New Hampton"),0,IF($B$1="Fox Islands",0.3*IU8,IF($B$1="Swanton",IU8,INDEX(LOOKUPS!$AA$5:$BI$9,MATCH(RES_COST_FCST!$C10,LOOKUPS!$AA$5:$AA$9,0),MATCH(RES_COST_FCST!IU$3,LOOKUPS!$AA$5:$BI$5,0))*IU$8-IU11)))</f>
        <v>#N/A</v>
      </c>
      <c r="IV10" s="15" t="e">
        <f>IF(OR($B$1="Ashland",$B$1="New Hampton"),0,IF($B$1="Fox Islands",0.3*IV8,IF($B$1="Swanton",IV8,INDEX(LOOKUPS!$AA$5:$BI$9,MATCH(RES_COST_FCST!$C10,LOOKUPS!$AA$5:$AA$9,0),MATCH(RES_COST_FCST!IV$3,LOOKUPS!$AA$5:$BI$5,0))*IV$8-IV11)))</f>
        <v>#N/A</v>
      </c>
      <c r="IW10" s="15" t="e">
        <f>IF(OR($B$1="Ashland",$B$1="New Hampton"),0,IF($B$1="Fox Islands",0.3*IW8,IF($B$1="Swanton",IW8,INDEX(LOOKUPS!$AA$5:$BI$9,MATCH(RES_COST_FCST!$C10,LOOKUPS!$AA$5:$AA$9,0),MATCH(RES_COST_FCST!IW$3,LOOKUPS!$AA$5:$BI$5,0))*IW$8-IW11)))</f>
        <v>#N/A</v>
      </c>
      <c r="IX10" s="15" t="e">
        <f>IF(OR($B$1="Ashland",$B$1="New Hampton"),0,IF($B$1="Fox Islands",0.3*IX8,IF($B$1="Swanton",IX8,INDEX(LOOKUPS!$AA$5:$BI$9,MATCH(RES_COST_FCST!$C10,LOOKUPS!$AA$5:$AA$9,0),MATCH(RES_COST_FCST!IX$3,LOOKUPS!$AA$5:$BI$5,0))*IX$8-IX11)))</f>
        <v>#N/A</v>
      </c>
      <c r="IY10" s="15" t="e">
        <f>IF(OR($B$1="Ashland",$B$1="New Hampton"),0,IF($B$1="Fox Islands",0.3*IY8,IF($B$1="Swanton",IY8,INDEX(LOOKUPS!$AA$5:$BI$9,MATCH(RES_COST_FCST!$C10,LOOKUPS!$AA$5:$AA$9,0),MATCH(RES_COST_FCST!IY$3,LOOKUPS!$AA$5:$BI$5,0))*IY$8-IY11)))</f>
        <v>#N/A</v>
      </c>
      <c r="IZ10" s="15" t="e">
        <f>IF(OR($B$1="Ashland",$B$1="New Hampton"),0,IF($B$1="Fox Islands",0.3*IZ8,IF($B$1="Swanton",IZ8,INDEX(LOOKUPS!$AA$5:$BI$9,MATCH(RES_COST_FCST!$C10,LOOKUPS!$AA$5:$AA$9,0),MATCH(RES_COST_FCST!IZ$3,LOOKUPS!$AA$5:$BI$5,0))*IZ$8-IZ11)))</f>
        <v>#N/A</v>
      </c>
      <c r="JA10" s="15" t="e">
        <f>IF(OR($B$1="Ashland",$B$1="New Hampton"),0,IF($B$1="Fox Islands",0.3*JA8,IF($B$1="Swanton",JA8,INDEX(LOOKUPS!$AA$5:$BI$9,MATCH(RES_COST_FCST!$C10,LOOKUPS!$AA$5:$AA$9,0),MATCH(RES_COST_FCST!JA$3,LOOKUPS!$AA$5:$BI$5,0))*JA$8-JA11)))</f>
        <v>#N/A</v>
      </c>
      <c r="JB10" s="15" t="e">
        <f>IF(OR($B$1="Ashland",$B$1="New Hampton"),0,IF($B$1="Fox Islands",0.3*JB8,IF($B$1="Swanton",JB8,INDEX(LOOKUPS!$AA$5:$BI$9,MATCH(RES_COST_FCST!$C10,LOOKUPS!$AA$5:$AA$9,0),MATCH(RES_COST_FCST!JB$3,LOOKUPS!$AA$5:$BI$5,0))*JB$8-JB11)))</f>
        <v>#N/A</v>
      </c>
      <c r="JC10" s="15" t="e">
        <f>IF(OR($B$1="Ashland",$B$1="New Hampton"),0,IF($B$1="Fox Islands",0.3*JC8,IF($B$1="Swanton",JC8,INDEX(LOOKUPS!$AA$5:$BI$9,MATCH(RES_COST_FCST!$C10,LOOKUPS!$AA$5:$AA$9,0),MATCH(RES_COST_FCST!JC$3,LOOKUPS!$AA$5:$BI$5,0))*JC$8-JC11)))</f>
        <v>#N/A</v>
      </c>
      <c r="JD10" s="15" t="e">
        <f>IF(OR($B$1="Ashland",$B$1="New Hampton"),0,IF($B$1="Fox Islands",0.3*JD8,IF($B$1="Swanton",JD8,INDEX(LOOKUPS!$AA$5:$BI$9,MATCH(RES_COST_FCST!$C10,LOOKUPS!$AA$5:$AA$9,0),MATCH(RES_COST_FCST!JD$3,LOOKUPS!$AA$5:$BI$5,0))*JD$8-JD11)))</f>
        <v>#N/A</v>
      </c>
      <c r="JE10" s="15" t="e">
        <f>IF(OR($B$1="Ashland",$B$1="New Hampton"),0,IF($B$1="Fox Islands",0.3*JE8,IF($B$1="Swanton",JE8,INDEX(LOOKUPS!$AA$5:$BI$9,MATCH(RES_COST_FCST!$C10,LOOKUPS!$AA$5:$AA$9,0),MATCH(RES_COST_FCST!JE$3,LOOKUPS!$AA$5:$BI$5,0))*JE$8-JE11)))</f>
        <v>#N/A</v>
      </c>
      <c r="JF10" s="15" t="e">
        <f>IF(OR($B$1="Ashland",$B$1="New Hampton"),0,IF($B$1="Fox Islands",0.3*JF8,IF($B$1="Swanton",JF8,INDEX(LOOKUPS!$AA$5:$BI$9,MATCH(RES_COST_FCST!$C10,LOOKUPS!$AA$5:$AA$9,0),MATCH(RES_COST_FCST!JF$3,LOOKUPS!$AA$5:$BI$5,0))*JF$8-JF11)))</f>
        <v>#N/A</v>
      </c>
      <c r="JG10" s="15" t="e">
        <f>IF(OR($B$1="Ashland",$B$1="New Hampton"),0,IF($B$1="Fox Islands",0.3*JG8,IF($B$1="Swanton",JG8,INDEX(LOOKUPS!$AA$5:$BI$9,MATCH(RES_COST_FCST!$C10,LOOKUPS!$AA$5:$AA$9,0),MATCH(RES_COST_FCST!JG$3,LOOKUPS!$AA$5:$BI$5,0))*JG$8-JG11)))</f>
        <v>#N/A</v>
      </c>
      <c r="JH10" s="15" t="e">
        <f>IF(OR($B$1="Ashland",$B$1="New Hampton"),0,IF($B$1="Fox Islands",0.3*JH8,IF($B$1="Swanton",JH8,INDEX(LOOKUPS!$AA$5:$BI$9,MATCH(RES_COST_FCST!$C10,LOOKUPS!$AA$5:$AA$9,0),MATCH(RES_COST_FCST!JH$3,LOOKUPS!$AA$5:$BI$5,0))*JH$8-JH11)))</f>
        <v>#N/A</v>
      </c>
      <c r="JI10" s="15" t="e">
        <f>IF(OR($B$1="Ashland",$B$1="New Hampton"),0,IF($B$1="Fox Islands",0.3*JI8,IF($B$1="Swanton",JI8,INDEX(LOOKUPS!$AA$5:$BI$9,MATCH(RES_COST_FCST!$C10,LOOKUPS!$AA$5:$AA$9,0),MATCH(RES_COST_FCST!JI$3,LOOKUPS!$AA$5:$BI$5,0))*JI$8-JI11)))</f>
        <v>#N/A</v>
      </c>
      <c r="JJ10" s="15" t="e">
        <f>IF(OR($B$1="Ashland",$B$1="New Hampton"),0,IF($B$1="Fox Islands",0.3*JJ8,IF($B$1="Swanton",JJ8,INDEX(LOOKUPS!$AA$5:$BI$9,MATCH(RES_COST_FCST!$C10,LOOKUPS!$AA$5:$AA$9,0),MATCH(RES_COST_FCST!JJ$3,LOOKUPS!$AA$5:$BI$5,0))*JJ$8-JJ11)))</f>
        <v>#N/A</v>
      </c>
      <c r="JK10" s="15" t="e">
        <f>IF(OR($B$1="Ashland",$B$1="New Hampton"),0,IF($B$1="Fox Islands",0.3*JK8,IF($B$1="Swanton",JK8,INDEX(LOOKUPS!$AA$5:$BI$9,MATCH(RES_COST_FCST!$C10,LOOKUPS!$AA$5:$AA$9,0),MATCH(RES_COST_FCST!JK$3,LOOKUPS!$AA$5:$BI$5,0))*JK$8-JK11)))</f>
        <v>#N/A</v>
      </c>
      <c r="JL10" s="15" t="e">
        <f>IF(OR($B$1="Ashland",$B$1="New Hampton"),0,IF($B$1="Fox Islands",0.3*JL8,IF($B$1="Swanton",JL8,INDEX(LOOKUPS!$AA$5:$BI$9,MATCH(RES_COST_FCST!$C10,LOOKUPS!$AA$5:$AA$9,0),MATCH(RES_COST_FCST!JL$3,LOOKUPS!$AA$5:$BI$5,0))*JL$8-JL11)))</f>
        <v>#N/A</v>
      </c>
      <c r="JM10" s="15" t="e">
        <f>IF(OR($B$1="Ashland",$B$1="New Hampton"),0,IF($B$1="Fox Islands",0.3*JM8,IF($B$1="Swanton",JM8,INDEX(LOOKUPS!$AA$5:$BI$9,MATCH(RES_COST_FCST!$C10,LOOKUPS!$AA$5:$AA$9,0),MATCH(RES_COST_FCST!JM$3,LOOKUPS!$AA$5:$BI$5,0))*JM$8-JM11)))</f>
        <v>#N/A</v>
      </c>
      <c r="JN10" s="15" t="e">
        <f>IF(OR($B$1="Ashland",$B$1="New Hampton"),0,IF($B$1="Fox Islands",0.3*JN8,IF($B$1="Swanton",JN8,INDEX(LOOKUPS!$AA$5:$BI$9,MATCH(RES_COST_FCST!$C10,LOOKUPS!$AA$5:$AA$9,0),MATCH(RES_COST_FCST!JN$3,LOOKUPS!$AA$5:$BI$5,0))*JN$8-JN11)))</f>
        <v>#N/A</v>
      </c>
      <c r="JO10" s="15" t="e">
        <f>IF(OR($B$1="Ashland",$B$1="New Hampton"),0,IF($B$1="Fox Islands",0.3*JO8,IF($B$1="Swanton",JO8,INDEX(LOOKUPS!$AA$5:$BI$9,MATCH(RES_COST_FCST!$C10,LOOKUPS!$AA$5:$AA$9,0),MATCH(RES_COST_FCST!JO$3,LOOKUPS!$AA$5:$BI$5,0))*JO$8-JO11)))</f>
        <v>#N/A</v>
      </c>
      <c r="JP10" s="15" t="e">
        <f>IF(OR($B$1="Ashland",$B$1="New Hampton"),0,IF($B$1="Fox Islands",0.3*JP8,IF($B$1="Swanton",JP8,INDEX(LOOKUPS!$AA$5:$BI$9,MATCH(RES_COST_FCST!$C10,LOOKUPS!$AA$5:$AA$9,0),MATCH(RES_COST_FCST!JP$3,LOOKUPS!$AA$5:$BI$5,0))*JP$8-JP11)))</f>
        <v>#N/A</v>
      </c>
      <c r="JQ10" s="15" t="e">
        <f>IF(OR($B$1="Ashland",$B$1="New Hampton"),0,IF($B$1="Fox Islands",0.3*JQ8,IF($B$1="Swanton",JQ8,INDEX(LOOKUPS!$AA$5:$BI$9,MATCH(RES_COST_FCST!$C10,LOOKUPS!$AA$5:$AA$9,0),MATCH(RES_COST_FCST!JQ$3,LOOKUPS!$AA$5:$BI$5,0))*JQ$8-JQ11)))</f>
        <v>#N/A</v>
      </c>
      <c r="JR10" s="15" t="e">
        <f>IF(OR($B$1="Ashland",$B$1="New Hampton"),0,IF($B$1="Fox Islands",0.3*JR8,IF($B$1="Swanton",JR8,INDEX(LOOKUPS!$AA$5:$BI$9,MATCH(RES_COST_FCST!$C10,LOOKUPS!$AA$5:$AA$9,0),MATCH(RES_COST_FCST!JR$3,LOOKUPS!$AA$5:$BI$5,0))*JR$8-JR11)))</f>
        <v>#N/A</v>
      </c>
      <c r="JS10" s="15" t="e">
        <f>IF(OR($B$1="Ashland",$B$1="New Hampton"),0,IF($B$1="Fox Islands",0.3*JS8,IF($B$1="Swanton",JS8,INDEX(LOOKUPS!$AA$5:$BI$9,MATCH(RES_COST_FCST!$C10,LOOKUPS!$AA$5:$AA$9,0),MATCH(RES_COST_FCST!JS$3,LOOKUPS!$AA$5:$BI$5,0))*JS$8-JS11)))</f>
        <v>#N/A</v>
      </c>
      <c r="JT10" s="15" t="e">
        <f>IF(OR($B$1="Ashland",$B$1="New Hampton"),0,IF($B$1="Fox Islands",0.3*JT8,IF($B$1="Swanton",JT8,INDEX(LOOKUPS!$AA$5:$BI$9,MATCH(RES_COST_FCST!$C10,LOOKUPS!$AA$5:$AA$9,0),MATCH(RES_COST_FCST!JT$3,LOOKUPS!$AA$5:$BI$5,0))*JT$8-JT11)))</f>
        <v>#N/A</v>
      </c>
      <c r="JU10" s="15" t="e">
        <f>IF(OR($B$1="Ashland",$B$1="New Hampton"),0,IF($B$1="Fox Islands",0.3*JU8,IF($B$1="Swanton",JU8,INDEX(LOOKUPS!$AA$5:$BI$9,MATCH(RES_COST_FCST!$C10,LOOKUPS!$AA$5:$AA$9,0),MATCH(RES_COST_FCST!JU$3,LOOKUPS!$AA$5:$BI$5,0))*JU$8-JU11)))</f>
        <v>#N/A</v>
      </c>
      <c r="JV10" s="15" t="e">
        <f>IF(OR($B$1="Ashland",$B$1="New Hampton"),0,IF($B$1="Fox Islands",0.3*JV8,IF($B$1="Swanton",JV8,INDEX(LOOKUPS!$AA$5:$BI$9,MATCH(RES_COST_FCST!$C10,LOOKUPS!$AA$5:$AA$9,0),MATCH(RES_COST_FCST!JV$3,LOOKUPS!$AA$5:$BI$5,0))*JV$8-JV11)))</f>
        <v>#N/A</v>
      </c>
      <c r="JW10" s="15" t="e">
        <f>IF(OR($B$1="Ashland",$B$1="New Hampton"),0,IF($B$1="Fox Islands",0.3*JW8,IF($B$1="Swanton",JW8,INDEX(LOOKUPS!$AA$5:$BI$9,MATCH(RES_COST_FCST!$C10,LOOKUPS!$AA$5:$AA$9,0),MATCH(RES_COST_FCST!JW$3,LOOKUPS!$AA$5:$BI$5,0))*JW$8-JW11)))</f>
        <v>#N/A</v>
      </c>
      <c r="JX10" s="15" t="e">
        <f>IF(OR($B$1="Ashland",$B$1="New Hampton"),0,IF($B$1="Fox Islands",0.3*JX8,IF($B$1="Swanton",JX8,INDEX(LOOKUPS!$AA$5:$BI$9,MATCH(RES_COST_FCST!$C10,LOOKUPS!$AA$5:$AA$9,0),MATCH(RES_COST_FCST!JX$3,LOOKUPS!$AA$5:$BI$5,0))*JX$8-JX11)))</f>
        <v>#N/A</v>
      </c>
      <c r="JY10" s="15" t="e">
        <f>IF(OR($B$1="Ashland",$B$1="New Hampton"),0,IF($B$1="Fox Islands",0.3*JY8,IF($B$1="Swanton",JY8,INDEX(LOOKUPS!$AA$5:$BI$9,MATCH(RES_COST_FCST!$C10,LOOKUPS!$AA$5:$AA$9,0),MATCH(RES_COST_FCST!JY$3,LOOKUPS!$AA$5:$BI$5,0))*JY$8-JY11)))</f>
        <v>#N/A</v>
      </c>
      <c r="JZ10" s="15" t="e">
        <f>IF(OR($B$1="Ashland",$B$1="New Hampton"),0,IF($B$1="Fox Islands",0.3*JZ8,IF($B$1="Swanton",JZ8,INDEX(LOOKUPS!$AA$5:$BI$9,MATCH(RES_COST_FCST!$C10,LOOKUPS!$AA$5:$AA$9,0),MATCH(RES_COST_FCST!JZ$3,LOOKUPS!$AA$5:$BI$5,0))*JZ$8-JZ11)))</f>
        <v>#N/A</v>
      </c>
      <c r="KA10" s="15" t="e">
        <f>IF(OR($B$1="Ashland",$B$1="New Hampton"),0,IF($B$1="Fox Islands",0.3*KA8,IF($B$1="Swanton",KA8,INDEX(LOOKUPS!$AA$5:$BI$9,MATCH(RES_COST_FCST!$C10,LOOKUPS!$AA$5:$AA$9,0),MATCH(RES_COST_FCST!KA$3,LOOKUPS!$AA$5:$BI$5,0))*KA$8-KA11)))</f>
        <v>#N/A</v>
      </c>
      <c r="KB10" s="15" t="e">
        <f>IF(OR($B$1="Ashland",$B$1="New Hampton"),0,IF($B$1="Fox Islands",0.3*KB8,IF($B$1="Swanton",KB8,INDEX(LOOKUPS!$AA$5:$BI$9,MATCH(RES_COST_FCST!$C10,LOOKUPS!$AA$5:$AA$9,0),MATCH(RES_COST_FCST!KB$3,LOOKUPS!$AA$5:$BI$5,0))*KB$8-KB11)))</f>
        <v>#N/A</v>
      </c>
      <c r="KC10" s="15" t="e">
        <f>IF(OR($B$1="Ashland",$B$1="New Hampton"),0,IF($B$1="Fox Islands",0.3*KC8,IF($B$1="Swanton",KC8,INDEX(LOOKUPS!$AA$5:$BI$9,MATCH(RES_COST_FCST!$C10,LOOKUPS!$AA$5:$AA$9,0),MATCH(RES_COST_FCST!KC$3,LOOKUPS!$AA$5:$BI$5,0))*KC$8-KC11)))</f>
        <v>#N/A</v>
      </c>
      <c r="KD10" s="15" t="e">
        <f>IF(OR($B$1="Ashland",$B$1="New Hampton"),0,IF($B$1="Fox Islands",0.3*KD8,IF($B$1="Swanton",KD8,INDEX(LOOKUPS!$AA$5:$BI$9,MATCH(RES_COST_FCST!$C10,LOOKUPS!$AA$5:$AA$9,0),MATCH(RES_COST_FCST!KD$3,LOOKUPS!$AA$5:$BI$5,0))*KD$8-KD11)))</f>
        <v>#N/A</v>
      </c>
      <c r="KE10" s="15" t="e">
        <f>IF(OR($B$1="Ashland",$B$1="New Hampton"),0,IF($B$1="Fox Islands",0.3*KE8,IF($B$1="Swanton",KE8,INDEX(LOOKUPS!$AA$5:$BI$9,MATCH(RES_COST_FCST!$C10,LOOKUPS!$AA$5:$AA$9,0),MATCH(RES_COST_FCST!KE$3,LOOKUPS!$AA$5:$BI$5,0))*KE$8-KE11)))</f>
        <v>#N/A</v>
      </c>
      <c r="KF10" s="15" t="e">
        <f>IF(OR($B$1="Ashland",$B$1="New Hampton"),0,IF($B$1="Fox Islands",0.3*KF8,IF($B$1="Swanton",KF8,INDEX(LOOKUPS!$AA$5:$BI$9,MATCH(RES_COST_FCST!$C10,LOOKUPS!$AA$5:$AA$9,0),MATCH(RES_COST_FCST!KF$3,LOOKUPS!$AA$5:$BI$5,0))*KF$8-KF11)))</f>
        <v>#N/A</v>
      </c>
      <c r="KG10" s="15" t="e">
        <f>IF(OR($B$1="Ashland",$B$1="New Hampton"),0,IF($B$1="Fox Islands",0.3*KG8,IF($B$1="Swanton",KG8,INDEX(LOOKUPS!$AA$5:$BI$9,MATCH(RES_COST_FCST!$C10,LOOKUPS!$AA$5:$AA$9,0),MATCH(RES_COST_FCST!KG$3,LOOKUPS!$AA$5:$BI$5,0))*KG$8-KG11)))</f>
        <v>#N/A</v>
      </c>
      <c r="KH10" s="15" t="e">
        <f>IF(OR($B$1="Ashland",$B$1="New Hampton"),0,IF($B$1="Fox Islands",0.3*KH8,IF($B$1="Swanton",KH8,INDEX(LOOKUPS!$AA$5:$BI$9,MATCH(RES_COST_FCST!$C10,LOOKUPS!$AA$5:$AA$9,0),MATCH(RES_COST_FCST!KH$3,LOOKUPS!$AA$5:$BI$5,0))*KH$8-KH11)))</f>
        <v>#N/A</v>
      </c>
      <c r="KI10" s="15" t="e">
        <f>IF(OR($B$1="Ashland",$B$1="New Hampton"),0,IF($B$1="Fox Islands",0.3*KI8,IF($B$1="Swanton",KI8,INDEX(LOOKUPS!$AA$5:$BI$9,MATCH(RES_COST_FCST!$C10,LOOKUPS!$AA$5:$AA$9,0),MATCH(RES_COST_FCST!KI$3,LOOKUPS!$AA$5:$BI$5,0))*KI$8-KI11)))</f>
        <v>#N/A</v>
      </c>
      <c r="KJ10" s="15" t="e">
        <f>IF(OR($B$1="Ashland",$B$1="New Hampton"),0,IF($B$1="Fox Islands",0.3*KJ8,IF($B$1="Swanton",KJ8,INDEX(LOOKUPS!$AA$5:$BI$9,MATCH(RES_COST_FCST!$C10,LOOKUPS!$AA$5:$AA$9,0),MATCH(RES_COST_FCST!KJ$3,LOOKUPS!$AA$5:$BI$5,0))*KJ$8-KJ11)))</f>
        <v>#N/A</v>
      </c>
      <c r="KK10" s="15" t="e">
        <f>IF(OR($B$1="Ashland",$B$1="New Hampton"),0,IF($B$1="Fox Islands",0.3*KK8,IF($B$1="Swanton",KK8,INDEX(LOOKUPS!$AA$5:$BI$9,MATCH(RES_COST_FCST!$C10,LOOKUPS!$AA$5:$AA$9,0),MATCH(RES_COST_FCST!KK$3,LOOKUPS!$AA$5:$BI$5,0))*KK$8-KK11)))</f>
        <v>#N/A</v>
      </c>
      <c r="KL10" s="15" t="e">
        <f>IF(OR($B$1="Ashland",$B$1="New Hampton"),0,IF($B$1="Fox Islands",0.3*KL8,IF($B$1="Swanton",KL8,INDEX(LOOKUPS!$AA$5:$BI$9,MATCH(RES_COST_FCST!$C10,LOOKUPS!$AA$5:$AA$9,0),MATCH(RES_COST_FCST!KL$3,LOOKUPS!$AA$5:$BI$5,0))*KL$8-KL11)))</f>
        <v>#N/A</v>
      </c>
      <c r="KM10" s="15" t="e">
        <f>IF(OR($B$1="Ashland",$B$1="New Hampton"),0,IF($B$1="Fox Islands",0.3*KM8,IF($B$1="Swanton",KM8,INDEX(LOOKUPS!$AA$5:$BI$9,MATCH(RES_COST_FCST!$C10,LOOKUPS!$AA$5:$AA$9,0),MATCH(RES_COST_FCST!KM$3,LOOKUPS!$AA$5:$BI$5,0))*KM$8-KM11)))</f>
        <v>#N/A</v>
      </c>
      <c r="KN10" s="15" t="e">
        <f>IF(OR($B$1="Ashland",$B$1="New Hampton"),0,IF($B$1="Fox Islands",0.3*KN8,IF($B$1="Swanton",KN8,INDEX(LOOKUPS!$AA$5:$BI$9,MATCH(RES_COST_FCST!$C10,LOOKUPS!$AA$5:$AA$9,0),MATCH(RES_COST_FCST!KN$3,LOOKUPS!$AA$5:$BI$5,0))*KN$8-KN11)))</f>
        <v>#N/A</v>
      </c>
      <c r="KO10" s="15" t="e">
        <f>IF(OR($B$1="Ashland",$B$1="New Hampton"),0,IF($B$1="Fox Islands",0.3*KO8,IF($B$1="Swanton",KO8,INDEX(LOOKUPS!$AA$5:$BI$9,MATCH(RES_COST_FCST!$C10,LOOKUPS!$AA$5:$AA$9,0),MATCH(RES_COST_FCST!KO$3,LOOKUPS!$AA$5:$BI$5,0))*KO$8-KO11)))</f>
        <v>#N/A</v>
      </c>
      <c r="KP10" s="15" t="e">
        <f>IF(OR($B$1="Ashland",$B$1="New Hampton"),0,IF($B$1="Fox Islands",0.3*KP8,IF($B$1="Swanton",KP8,INDEX(LOOKUPS!$AA$5:$BI$9,MATCH(RES_COST_FCST!$C10,LOOKUPS!$AA$5:$AA$9,0),MATCH(RES_COST_FCST!KP$3,LOOKUPS!$AA$5:$BI$5,0))*KP$8-KP11)))</f>
        <v>#N/A</v>
      </c>
      <c r="KQ10" s="15" t="e">
        <f>IF(OR($B$1="Ashland",$B$1="New Hampton"),0,IF($B$1="Fox Islands",0.3*KQ8,IF($B$1="Swanton",KQ8,INDEX(LOOKUPS!$AA$5:$BI$9,MATCH(RES_COST_FCST!$C10,LOOKUPS!$AA$5:$AA$9,0),MATCH(RES_COST_FCST!KQ$3,LOOKUPS!$AA$5:$BI$5,0))*KQ$8-KQ11)))</f>
        <v>#N/A</v>
      </c>
      <c r="KR10" s="15" t="e">
        <f>IF(OR($B$1="Ashland",$B$1="New Hampton"),0,IF($B$1="Fox Islands",0.3*KR8,IF($B$1="Swanton",KR8,INDEX(LOOKUPS!$AA$5:$BI$9,MATCH(RES_COST_FCST!$C10,LOOKUPS!$AA$5:$AA$9,0),MATCH(RES_COST_FCST!KR$3,LOOKUPS!$AA$5:$BI$5,0))*KR$8-KR11)))</f>
        <v>#N/A</v>
      </c>
      <c r="KS10" s="15" t="e">
        <f>IF(OR($B$1="Ashland",$B$1="New Hampton"),0,IF($B$1="Fox Islands",0.3*KS8,IF($B$1="Swanton",KS8,INDEX(LOOKUPS!$AA$5:$BI$9,MATCH(RES_COST_FCST!$C10,LOOKUPS!$AA$5:$AA$9,0),MATCH(RES_COST_FCST!KS$3,LOOKUPS!$AA$5:$BI$5,0))*KS$8-KS11)))</f>
        <v>#N/A</v>
      </c>
      <c r="KT10" s="15" t="e">
        <f>IF(OR($B$1="Ashland",$B$1="New Hampton"),0,IF($B$1="Fox Islands",0.3*KT8,IF($B$1="Swanton",KT8,INDEX(LOOKUPS!$AA$5:$BI$9,MATCH(RES_COST_FCST!$C10,LOOKUPS!$AA$5:$AA$9,0),MATCH(RES_COST_FCST!KT$3,LOOKUPS!$AA$5:$BI$5,0))*KT$8-KT11)))</f>
        <v>#N/A</v>
      </c>
      <c r="KU10" s="15" t="e">
        <f>IF(OR($B$1="Ashland",$B$1="New Hampton"),0,IF($B$1="Fox Islands",0.3*KU8,IF($B$1="Swanton",KU8,INDEX(LOOKUPS!$AA$5:$BI$9,MATCH(RES_COST_FCST!$C10,LOOKUPS!$AA$5:$AA$9,0),MATCH(RES_COST_FCST!KU$3,LOOKUPS!$AA$5:$BI$5,0))*KU$8-KU11)))</f>
        <v>#N/A</v>
      </c>
      <c r="KV10" s="15" t="e">
        <f>IF(OR($B$1="Ashland",$B$1="New Hampton"),0,IF($B$1="Fox Islands",0.3*KV8,IF($B$1="Swanton",KV8,INDEX(LOOKUPS!$AA$5:$BI$9,MATCH(RES_COST_FCST!$C10,LOOKUPS!$AA$5:$AA$9,0),MATCH(RES_COST_FCST!KV$3,LOOKUPS!$AA$5:$BI$5,0))*KV$8-KV11)))</f>
        <v>#N/A</v>
      </c>
      <c r="KW10" s="15" t="e">
        <f>IF(OR($B$1="Ashland",$B$1="New Hampton"),0,IF($B$1="Fox Islands",0.3*KW8,IF($B$1="Swanton",KW8,INDEX(LOOKUPS!$AA$5:$BI$9,MATCH(RES_COST_FCST!$C10,LOOKUPS!$AA$5:$AA$9,0),MATCH(RES_COST_FCST!KW$3,LOOKUPS!$AA$5:$BI$5,0))*KW$8-KW11)))</f>
        <v>#N/A</v>
      </c>
      <c r="KX10" s="15" t="e">
        <f>IF(OR($B$1="Ashland",$B$1="New Hampton"),0,IF($B$1="Fox Islands",0.3*KX8,IF($B$1="Swanton",KX8,INDEX(LOOKUPS!$AA$5:$BI$9,MATCH(RES_COST_FCST!$C10,LOOKUPS!$AA$5:$AA$9,0),MATCH(RES_COST_FCST!KX$3,LOOKUPS!$AA$5:$BI$5,0))*KX$8-KX11)))</f>
        <v>#N/A</v>
      </c>
      <c r="KY10" s="15" t="e">
        <f>IF(OR($B$1="Ashland",$B$1="New Hampton"),0,IF($B$1="Fox Islands",0.3*KY8,IF($B$1="Swanton",KY8,INDEX(LOOKUPS!$AA$5:$BI$9,MATCH(RES_COST_FCST!$C10,LOOKUPS!$AA$5:$AA$9,0),MATCH(RES_COST_FCST!KY$3,LOOKUPS!$AA$5:$BI$5,0))*KY$8-KY11)))</f>
        <v>#N/A</v>
      </c>
      <c r="KZ10" s="15" t="e">
        <f>IF(OR($B$1="Ashland",$B$1="New Hampton"),0,IF($B$1="Fox Islands",0.3*KZ8,IF($B$1="Swanton",KZ8,INDEX(LOOKUPS!$AA$5:$BI$9,MATCH(RES_COST_FCST!$C10,LOOKUPS!$AA$5:$AA$9,0),MATCH(RES_COST_FCST!KZ$3,LOOKUPS!$AA$5:$BI$5,0))*KZ$8-KZ11)))</f>
        <v>#N/A</v>
      </c>
      <c r="LA10" s="15" t="e">
        <f>IF(OR($B$1="Ashland",$B$1="New Hampton"),0,IF($B$1="Fox Islands",0.3*LA8,IF($B$1="Swanton",LA8,INDEX(LOOKUPS!$AA$5:$BI$9,MATCH(RES_COST_FCST!$C10,LOOKUPS!$AA$5:$AA$9,0),MATCH(RES_COST_FCST!LA$3,LOOKUPS!$AA$5:$BI$5,0))*LA$8-LA11)))</f>
        <v>#N/A</v>
      </c>
      <c r="LB10" s="15" t="e">
        <f>IF(OR($B$1="Ashland",$B$1="New Hampton"),0,IF($B$1="Fox Islands",0.3*LB8,IF($B$1="Swanton",LB8,INDEX(LOOKUPS!$AA$5:$BI$9,MATCH(RES_COST_FCST!$C10,LOOKUPS!$AA$5:$AA$9,0),MATCH(RES_COST_FCST!LB$3,LOOKUPS!$AA$5:$BI$5,0))*LB$8-LB11)))</f>
        <v>#N/A</v>
      </c>
      <c r="LC10" s="15" t="e">
        <f>IF(OR($B$1="Ashland",$B$1="New Hampton"),0,IF($B$1="Fox Islands",0.3*LC8,IF($B$1="Swanton",LC8,INDEX(LOOKUPS!$AA$5:$BI$9,MATCH(RES_COST_FCST!$C10,LOOKUPS!$AA$5:$AA$9,0),MATCH(RES_COST_FCST!LC$3,LOOKUPS!$AA$5:$BI$5,0))*LC$8-LC11)))</f>
        <v>#N/A</v>
      </c>
      <c r="LD10" s="15" t="e">
        <f>IF(OR($B$1="Ashland",$B$1="New Hampton"),0,IF($B$1="Fox Islands",0.3*LD8,IF($B$1="Swanton",LD8,INDEX(LOOKUPS!$AA$5:$BI$9,MATCH(RES_COST_FCST!$C10,LOOKUPS!$AA$5:$AA$9,0),MATCH(RES_COST_FCST!LD$3,LOOKUPS!$AA$5:$BI$5,0))*LD$8-LD11)))</f>
        <v>#N/A</v>
      </c>
      <c r="LE10" s="15" t="e">
        <f>IF(OR($B$1="Ashland",$B$1="New Hampton"),0,IF($B$1="Fox Islands",0.3*LE8,IF($B$1="Swanton",LE8,INDEX(LOOKUPS!$AA$5:$BI$9,MATCH(RES_COST_FCST!$C10,LOOKUPS!$AA$5:$AA$9,0),MATCH(RES_COST_FCST!LE$3,LOOKUPS!$AA$5:$BI$5,0))*LE$8-LE11)))</f>
        <v>#N/A</v>
      </c>
      <c r="LF10" s="15" t="e">
        <f>IF(OR($B$1="Ashland",$B$1="New Hampton"),0,IF($B$1="Fox Islands",0.3*LF8,IF($B$1="Swanton",LF8,INDEX(LOOKUPS!$AA$5:$BI$9,MATCH(RES_COST_FCST!$C10,LOOKUPS!$AA$5:$AA$9,0),MATCH(RES_COST_FCST!LF$3,LOOKUPS!$AA$5:$BI$5,0))*LF$8-LF11)))</f>
        <v>#N/A</v>
      </c>
      <c r="LG10" s="15" t="e">
        <f>IF(OR($B$1="Ashland",$B$1="New Hampton"),0,IF($B$1="Fox Islands",0.3*LG8,IF($B$1="Swanton",LG8,INDEX(LOOKUPS!$AA$5:$BI$9,MATCH(RES_COST_FCST!$C10,LOOKUPS!$AA$5:$AA$9,0),MATCH(RES_COST_FCST!LG$3,LOOKUPS!$AA$5:$BI$5,0))*LG$8-LG11)))</f>
        <v>#N/A</v>
      </c>
      <c r="LH10" s="15" t="e">
        <f>IF(OR($B$1="Ashland",$B$1="New Hampton"),0,IF($B$1="Fox Islands",0.3*LH8,IF($B$1="Swanton",LH8,INDEX(LOOKUPS!$AA$5:$BI$9,MATCH(RES_COST_FCST!$C10,LOOKUPS!$AA$5:$AA$9,0),MATCH(RES_COST_FCST!LH$3,LOOKUPS!$AA$5:$BI$5,0))*LH$8-LH11)))</f>
        <v>#N/A</v>
      </c>
      <c r="LI10" s="15" t="e">
        <f>IF(OR($B$1="Ashland",$B$1="New Hampton"),0,IF($B$1="Fox Islands",0.3*LI8,IF($B$1="Swanton",LI8,INDEX(LOOKUPS!$AA$5:$BI$9,MATCH(RES_COST_FCST!$C10,LOOKUPS!$AA$5:$AA$9,0),MATCH(RES_COST_FCST!LI$3,LOOKUPS!$AA$5:$BI$5,0))*LI$8-LI11)))</f>
        <v>#N/A</v>
      </c>
      <c r="LJ10" s="15" t="e">
        <f>IF(OR($B$1="Ashland",$B$1="New Hampton"),0,IF($B$1="Fox Islands",0.3*LJ8,IF($B$1="Swanton",LJ8,INDEX(LOOKUPS!$AA$5:$BI$9,MATCH(RES_COST_FCST!$C10,LOOKUPS!$AA$5:$AA$9,0),MATCH(RES_COST_FCST!LJ$3,LOOKUPS!$AA$5:$BI$5,0))*LJ$8-LJ11)))</f>
        <v>#N/A</v>
      </c>
      <c r="LK10" s="15" t="e">
        <f>IF(OR($B$1="Ashland",$B$1="New Hampton"),0,IF($B$1="Fox Islands",0.3*LK8,IF($B$1="Swanton",LK8,INDEX(LOOKUPS!$AA$5:$BI$9,MATCH(RES_COST_FCST!$C10,LOOKUPS!$AA$5:$AA$9,0),MATCH(RES_COST_FCST!LK$3,LOOKUPS!$AA$5:$BI$5,0))*LK$8-LK11)))</f>
        <v>#N/A</v>
      </c>
      <c r="LL10" s="15" t="e">
        <f>IF(OR($B$1="Ashland",$B$1="New Hampton"),0,IF($B$1="Fox Islands",0.3*LL8,IF($B$1="Swanton",LL8,INDEX(LOOKUPS!$AA$5:$BI$9,MATCH(RES_COST_FCST!$C10,LOOKUPS!$AA$5:$AA$9,0),MATCH(RES_COST_FCST!LL$3,LOOKUPS!$AA$5:$BI$5,0))*LL$8-LL11)))</f>
        <v>#N/A</v>
      </c>
      <c r="LM10" s="15" t="e">
        <f>IF(OR($B$1="Ashland",$B$1="New Hampton"),0,IF($B$1="Fox Islands",0.3*LM8,IF($B$1="Swanton",LM8,INDEX(LOOKUPS!$AA$5:$BI$9,MATCH(RES_COST_FCST!$C10,LOOKUPS!$AA$5:$AA$9,0),MATCH(RES_COST_FCST!LM$3,LOOKUPS!$AA$5:$BI$5,0))*LM$8-LM11)))</f>
        <v>#N/A</v>
      </c>
      <c r="LN10" s="15" t="e">
        <f>IF(OR($B$1="Ashland",$B$1="New Hampton"),0,IF($B$1="Fox Islands",0.3*LN8,IF($B$1="Swanton",LN8,INDEX(LOOKUPS!$AA$5:$BI$9,MATCH(RES_COST_FCST!$C10,LOOKUPS!$AA$5:$AA$9,0),MATCH(RES_COST_FCST!LN$3,LOOKUPS!$AA$5:$BI$5,0))*LN$8-LN11)))</f>
        <v>#N/A</v>
      </c>
      <c r="LO10" s="15" t="e">
        <f>IF(OR($B$1="Ashland",$B$1="New Hampton"),0,IF($B$1="Fox Islands",0.3*LO8,IF($B$1="Swanton",LO8,INDEX(LOOKUPS!$AA$5:$BI$9,MATCH(RES_COST_FCST!$C10,LOOKUPS!$AA$5:$AA$9,0),MATCH(RES_COST_FCST!LO$3,LOOKUPS!$AA$5:$BI$5,0))*LO$8-LO11)))</f>
        <v>#N/A</v>
      </c>
      <c r="LP10" s="15" t="e">
        <f>IF(OR($B$1="Ashland",$B$1="New Hampton"),0,IF($B$1="Fox Islands",0.3*LP8,IF($B$1="Swanton",LP8,INDEX(LOOKUPS!$AA$5:$BI$9,MATCH(RES_COST_FCST!$C10,LOOKUPS!$AA$5:$AA$9,0),MATCH(RES_COST_FCST!LP$3,LOOKUPS!$AA$5:$BI$5,0))*LP$8-LP11)))</f>
        <v>#N/A</v>
      </c>
      <c r="LQ10" s="15" t="e">
        <f>IF(OR($B$1="Ashland",$B$1="New Hampton"),0,IF($B$1="Fox Islands",0.3*LQ8,IF($B$1="Swanton",LQ8,INDEX(LOOKUPS!$AA$5:$BI$9,MATCH(RES_COST_FCST!$C10,LOOKUPS!$AA$5:$AA$9,0),MATCH(RES_COST_FCST!LQ$3,LOOKUPS!$AA$5:$BI$5,0))*LQ$8-LQ11)))</f>
        <v>#N/A</v>
      </c>
      <c r="LR10" s="15" t="e">
        <f>IF(OR($B$1="Ashland",$B$1="New Hampton"),0,IF($B$1="Fox Islands",0.3*LR8,IF($B$1="Swanton",LR8,INDEX(LOOKUPS!$AA$5:$BI$9,MATCH(RES_COST_FCST!$C10,LOOKUPS!$AA$5:$AA$9,0),MATCH(RES_COST_FCST!LR$3,LOOKUPS!$AA$5:$BI$5,0))*LR$8-LR11)))</f>
        <v>#N/A</v>
      </c>
      <c r="LS10" s="15" t="e">
        <f>IF(OR($B$1="Ashland",$B$1="New Hampton"),0,IF($B$1="Fox Islands",0.3*LS8,IF($B$1="Swanton",LS8,INDEX(LOOKUPS!$AA$5:$BI$9,MATCH(RES_COST_FCST!$C10,LOOKUPS!$AA$5:$AA$9,0),MATCH(RES_COST_FCST!LS$3,LOOKUPS!$AA$5:$BI$5,0))*LS$8-LS11)))</f>
        <v>#N/A</v>
      </c>
      <c r="LT10" s="15" t="e">
        <f>IF(OR($B$1="Ashland",$B$1="New Hampton"),0,IF($B$1="Fox Islands",0.3*LT8,IF($B$1="Swanton",LT8,INDEX(LOOKUPS!$AA$5:$BI$9,MATCH(RES_COST_FCST!$C10,LOOKUPS!$AA$5:$AA$9,0),MATCH(RES_COST_FCST!LT$3,LOOKUPS!$AA$5:$BI$5,0))*LT$8-LT11)))</f>
        <v>#N/A</v>
      </c>
      <c r="LU10" s="15" t="e">
        <f>IF(OR($B$1="Ashland",$B$1="New Hampton"),0,IF($B$1="Fox Islands",0.3*LU8,IF($B$1="Swanton",LU8,INDEX(LOOKUPS!$AA$5:$BI$9,MATCH(RES_COST_FCST!$C10,LOOKUPS!$AA$5:$AA$9,0),MATCH(RES_COST_FCST!LU$3,LOOKUPS!$AA$5:$BI$5,0))*LU$8-LU11)))</f>
        <v>#N/A</v>
      </c>
      <c r="LV10" s="15" t="e">
        <f>IF(OR($B$1="Ashland",$B$1="New Hampton"),0,IF($B$1="Fox Islands",0.3*LV8,IF($B$1="Swanton",LV8,INDEX(LOOKUPS!$AA$5:$BI$9,MATCH(RES_COST_FCST!$C10,LOOKUPS!$AA$5:$AA$9,0),MATCH(RES_COST_FCST!LV$3,LOOKUPS!$AA$5:$BI$5,0))*LV$8-LV11)))</f>
        <v>#N/A</v>
      </c>
      <c r="LW10" s="15" t="e">
        <f>IF(OR($B$1="Ashland",$B$1="New Hampton"),0,IF($B$1="Fox Islands",0.3*LW8,IF($B$1="Swanton",LW8,INDEX(LOOKUPS!$AA$5:$BI$9,MATCH(RES_COST_FCST!$C10,LOOKUPS!$AA$5:$AA$9,0),MATCH(RES_COST_FCST!LW$3,LOOKUPS!$AA$5:$BI$5,0))*LW$8-LW11)))</f>
        <v>#N/A</v>
      </c>
      <c r="LX10" s="15" t="e">
        <f>IF(OR($B$1="Ashland",$B$1="New Hampton"),0,IF($B$1="Fox Islands",0.3*LX8,IF($B$1="Swanton",LX8,INDEX(LOOKUPS!$AA$5:$BI$9,MATCH(RES_COST_FCST!$C10,LOOKUPS!$AA$5:$AA$9,0),MATCH(RES_COST_FCST!LX$3,LOOKUPS!$AA$5:$BI$5,0))*LX$8-LX11)))</f>
        <v>#N/A</v>
      </c>
      <c r="LY10" s="15" t="e">
        <f>IF(OR($B$1="Ashland",$B$1="New Hampton"),0,IF($B$1="Fox Islands",0.3*LY8,IF($B$1="Swanton",LY8,INDEX(LOOKUPS!$AA$5:$BI$9,MATCH(RES_COST_FCST!$C10,LOOKUPS!$AA$5:$AA$9,0),MATCH(RES_COST_FCST!LY$3,LOOKUPS!$AA$5:$BI$5,0))*LY$8-LY11)))</f>
        <v>#N/A</v>
      </c>
      <c r="LZ10" s="15" t="e">
        <f>IF(OR($B$1="Ashland",$B$1="New Hampton"),0,IF($B$1="Fox Islands",0.3*LZ8,IF($B$1="Swanton",LZ8,INDEX(LOOKUPS!$AA$5:$BI$9,MATCH(RES_COST_FCST!$C10,LOOKUPS!$AA$5:$AA$9,0),MATCH(RES_COST_FCST!LZ$3,LOOKUPS!$AA$5:$BI$5,0))*LZ$8-LZ11)))</f>
        <v>#N/A</v>
      </c>
      <c r="MA10" s="15" t="e">
        <f>IF(OR($B$1="Ashland",$B$1="New Hampton"),0,IF($B$1="Fox Islands",0.3*MA8,IF($B$1="Swanton",MA8,INDEX(LOOKUPS!$AA$5:$BI$9,MATCH(RES_COST_FCST!$C10,LOOKUPS!$AA$5:$AA$9,0),MATCH(RES_COST_FCST!MA$3,LOOKUPS!$AA$5:$BI$5,0))*MA$8-MA11)))</f>
        <v>#N/A</v>
      </c>
      <c r="MB10" s="15" t="e">
        <f>IF(OR($B$1="Ashland",$B$1="New Hampton"),0,IF($B$1="Fox Islands",0.3*MB8,IF($B$1="Swanton",MB8,INDEX(LOOKUPS!$AA$5:$BI$9,MATCH(RES_COST_FCST!$C10,LOOKUPS!$AA$5:$AA$9,0),MATCH(RES_COST_FCST!MB$3,LOOKUPS!$AA$5:$BI$5,0))*MB$8-MB11)))</f>
        <v>#N/A</v>
      </c>
      <c r="MC10" s="15" t="e">
        <f>IF(OR($B$1="Ashland",$B$1="New Hampton"),0,IF($B$1="Fox Islands",0.3*MC8,IF($B$1="Swanton",MC8,INDEX(LOOKUPS!$AA$5:$BI$9,MATCH(RES_COST_FCST!$C10,LOOKUPS!$AA$5:$AA$9,0),MATCH(RES_COST_FCST!MC$3,LOOKUPS!$AA$5:$BI$5,0))*MC$8-MC11)))</f>
        <v>#N/A</v>
      </c>
      <c r="MD10" s="15" t="e">
        <f>IF(OR($B$1="Ashland",$B$1="New Hampton"),0,IF($B$1="Fox Islands",0.3*MD8,IF($B$1="Swanton",MD8,INDEX(LOOKUPS!$AA$5:$BI$9,MATCH(RES_COST_FCST!$C10,LOOKUPS!$AA$5:$AA$9,0),MATCH(RES_COST_FCST!MD$3,LOOKUPS!$AA$5:$BI$5,0))*MD$8-MD11)))</f>
        <v>#N/A</v>
      </c>
      <c r="ME10" s="15" t="e">
        <f>IF(OR($B$1="Ashland",$B$1="New Hampton"),0,IF($B$1="Fox Islands",0.3*ME8,IF($B$1="Swanton",ME8,INDEX(LOOKUPS!$AA$5:$BI$9,MATCH(RES_COST_FCST!$C10,LOOKUPS!$AA$5:$AA$9,0),MATCH(RES_COST_FCST!ME$3,LOOKUPS!$AA$5:$BI$5,0))*ME$8-ME11)))</f>
        <v>#N/A</v>
      </c>
      <c r="MF10" s="15" t="e">
        <f>IF(OR($B$1="Ashland",$B$1="New Hampton"),0,IF($B$1="Fox Islands",0.3*MF8,IF($B$1="Swanton",MF8,INDEX(LOOKUPS!$AA$5:$BI$9,MATCH(RES_COST_FCST!$C10,LOOKUPS!$AA$5:$AA$9,0),MATCH(RES_COST_FCST!MF$3,LOOKUPS!$AA$5:$BI$5,0))*MF$8-MF11)))</f>
        <v>#N/A</v>
      </c>
      <c r="MG10" s="15" t="e">
        <f>IF(OR($B$1="Ashland",$B$1="New Hampton"),0,IF($B$1="Fox Islands",0.3*MG8,IF($B$1="Swanton",MG8,INDEX(LOOKUPS!$AA$5:$BI$9,MATCH(RES_COST_FCST!$C10,LOOKUPS!$AA$5:$AA$9,0),MATCH(RES_COST_FCST!MG$3,LOOKUPS!$AA$5:$BI$5,0))*MG$8-MG11)))</f>
        <v>#N/A</v>
      </c>
      <c r="MH10" s="15" t="e">
        <f>IF(OR($B$1="Ashland",$B$1="New Hampton"),0,IF($B$1="Fox Islands",0.3*MH8,IF($B$1="Swanton",MH8,INDEX(LOOKUPS!$AA$5:$BI$9,MATCH(RES_COST_FCST!$C10,LOOKUPS!$AA$5:$AA$9,0),MATCH(RES_COST_FCST!MH$3,LOOKUPS!$AA$5:$BI$5,0))*MH$8-MH11)))</f>
        <v>#N/A</v>
      </c>
      <c r="MI10" s="15" t="e">
        <f>IF(OR($B$1="Ashland",$B$1="New Hampton"),0,IF($B$1="Fox Islands",0.3*MI8,IF($B$1="Swanton",MI8,INDEX(LOOKUPS!$AA$5:$BI$9,MATCH(RES_COST_FCST!$C10,LOOKUPS!$AA$5:$AA$9,0),MATCH(RES_COST_FCST!MI$3,LOOKUPS!$AA$5:$BI$5,0))*MI$8-MI11)))</f>
        <v>#N/A</v>
      </c>
      <c r="MJ10" s="15" t="e">
        <f>IF(OR($B$1="Ashland",$B$1="New Hampton"),0,IF($B$1="Fox Islands",0.3*MJ8,IF($B$1="Swanton",MJ8,INDEX(LOOKUPS!$AA$5:$BI$9,MATCH(RES_COST_FCST!$C10,LOOKUPS!$AA$5:$AA$9,0),MATCH(RES_COST_FCST!MJ$3,LOOKUPS!$AA$5:$BI$5,0))*MJ$8-MJ11)))</f>
        <v>#N/A</v>
      </c>
      <c r="MK10" s="15" t="e">
        <f>IF(OR($B$1="Ashland",$B$1="New Hampton"),0,IF($B$1="Fox Islands",0.3*MK8,IF($B$1="Swanton",MK8,INDEX(LOOKUPS!$AA$5:$BI$9,MATCH(RES_COST_FCST!$C10,LOOKUPS!$AA$5:$AA$9,0),MATCH(RES_COST_FCST!MK$3,LOOKUPS!$AA$5:$BI$5,0))*MK$8-MK11)))</f>
        <v>#N/A</v>
      </c>
      <c r="ML10" s="15" t="e">
        <f>IF(OR($B$1="Ashland",$B$1="New Hampton"),0,IF($B$1="Fox Islands",0.3*ML8,IF($B$1="Swanton",ML8,INDEX(LOOKUPS!$AA$5:$BI$9,MATCH(RES_COST_FCST!$C10,LOOKUPS!$AA$5:$AA$9,0),MATCH(RES_COST_FCST!ML$3,LOOKUPS!$AA$5:$BI$5,0))*ML$8-ML11)))</f>
        <v>#N/A</v>
      </c>
      <c r="MM10" s="15" t="e">
        <f>IF(OR($B$1="Ashland",$B$1="New Hampton"),0,IF($B$1="Fox Islands",0.3*MM8,IF($B$1="Swanton",MM8,INDEX(LOOKUPS!$AA$5:$BI$9,MATCH(RES_COST_FCST!$C10,LOOKUPS!$AA$5:$AA$9,0),MATCH(RES_COST_FCST!MM$3,LOOKUPS!$AA$5:$BI$5,0))*MM$8-MM11)))</f>
        <v>#N/A</v>
      </c>
      <c r="MO10" s="5" t="str">
        <f>_xlfn.CONCAT(B10," ","(MWH)")</f>
        <v>VT_1_Requirement (Net of VT_2) (MWH)</v>
      </c>
      <c r="MP10" s="22" t="e">
        <f>SUMIF($D$3:$MM$3,MP$4,$D10:$MM10)</f>
        <v>#N/A</v>
      </c>
      <c r="MQ10" s="22" t="e">
        <f t="shared" ref="MQ10:NR12" si="124">SUMIF($D$3:$MM$3,MQ$4,$D10:$MM10)</f>
        <v>#N/A</v>
      </c>
      <c r="MR10" s="22" t="e">
        <f t="shared" si="124"/>
        <v>#N/A</v>
      </c>
      <c r="MS10" s="22" t="e">
        <f t="shared" si="124"/>
        <v>#N/A</v>
      </c>
      <c r="MT10" s="22" t="e">
        <f t="shared" si="124"/>
        <v>#N/A</v>
      </c>
      <c r="MU10" s="22" t="e">
        <f t="shared" si="124"/>
        <v>#N/A</v>
      </c>
      <c r="MV10" s="22" t="e">
        <f t="shared" si="124"/>
        <v>#N/A</v>
      </c>
      <c r="MW10" s="22" t="e">
        <f t="shared" si="124"/>
        <v>#N/A</v>
      </c>
      <c r="MX10" s="22" t="e">
        <f t="shared" si="124"/>
        <v>#N/A</v>
      </c>
      <c r="MY10" s="22" t="e">
        <f t="shared" si="124"/>
        <v>#N/A</v>
      </c>
      <c r="MZ10" s="22" t="e">
        <f t="shared" si="124"/>
        <v>#N/A</v>
      </c>
      <c r="NA10" s="22" t="e">
        <f t="shared" si="124"/>
        <v>#N/A</v>
      </c>
      <c r="NB10" s="22" t="e">
        <f t="shared" si="124"/>
        <v>#N/A</v>
      </c>
      <c r="NC10" s="22" t="e">
        <f t="shared" si="124"/>
        <v>#N/A</v>
      </c>
      <c r="ND10" s="22" t="e">
        <f t="shared" si="124"/>
        <v>#N/A</v>
      </c>
      <c r="NE10" s="22" t="e">
        <f t="shared" si="124"/>
        <v>#N/A</v>
      </c>
      <c r="NF10" s="22" t="e">
        <f t="shared" si="124"/>
        <v>#N/A</v>
      </c>
      <c r="NG10" s="22" t="e">
        <f t="shared" si="124"/>
        <v>#N/A</v>
      </c>
      <c r="NH10" s="22" t="e">
        <f t="shared" si="124"/>
        <v>#N/A</v>
      </c>
      <c r="NI10" s="22" t="e">
        <f t="shared" si="124"/>
        <v>#N/A</v>
      </c>
      <c r="NJ10" s="22" t="e">
        <f t="shared" si="124"/>
        <v>#N/A</v>
      </c>
      <c r="NK10" s="22" t="e">
        <f t="shared" si="124"/>
        <v>#N/A</v>
      </c>
      <c r="NL10" s="22" t="e">
        <f t="shared" si="124"/>
        <v>#N/A</v>
      </c>
      <c r="NM10" s="22" t="e">
        <f t="shared" si="124"/>
        <v>#N/A</v>
      </c>
      <c r="NN10" s="22" t="e">
        <f t="shared" si="124"/>
        <v>#N/A</v>
      </c>
      <c r="NO10" s="22" t="e">
        <f t="shared" si="124"/>
        <v>#N/A</v>
      </c>
      <c r="NP10" s="22" t="e">
        <f t="shared" si="124"/>
        <v>#N/A</v>
      </c>
      <c r="NQ10" s="22" t="e">
        <f t="shared" si="124"/>
        <v>#N/A</v>
      </c>
      <c r="NR10" s="22" t="e">
        <f t="shared" si="124"/>
        <v>#N/A</v>
      </c>
    </row>
    <row r="11" spans="1:382" x14ac:dyDescent="0.25">
      <c r="A11" t="str">
        <f t="shared" ref="A11:A12" si="125">_xlfn.CONCAT($MO$1,": ",MO11)</f>
        <v>WEC: VT_2_Requirement (MWH)</v>
      </c>
      <c r="B11" s="5" t="s">
        <v>114</v>
      </c>
      <c r="C11" s="4" t="s">
        <v>105</v>
      </c>
      <c r="D11" s="15" t="e">
        <f>IF(OR($B$1="Fox Islands",$B$1="New Hampton",$B$1="Ashland"),0,INDEX(LOOKUPS!$AA$5:$BI$9,MATCH(RES_COST_FCST!$C11,LOOKUPS!$AA$5:$AA$9,0),MATCH(RES_COST_FCST!D$3,LOOKUPS!$AA$5:$BI$5,0))*D$8)</f>
        <v>#N/A</v>
      </c>
      <c r="E11" s="15" t="e">
        <f>IF(OR($B$1="Fox Islands",$B$1="New Hampton",$B$1="Ashland"),0,INDEX(LOOKUPS!$AA$5:$BI$9,MATCH(RES_COST_FCST!$C11,LOOKUPS!$AA$5:$AA$9,0),MATCH(RES_COST_FCST!E$3,LOOKUPS!$AA$5:$BI$5,0))*E$8)</f>
        <v>#N/A</v>
      </c>
      <c r="F11" s="15" t="e">
        <f>IF(OR($B$1="Fox Islands",$B$1="New Hampton",$B$1="Ashland"),0,INDEX(LOOKUPS!$AA$5:$BI$9,MATCH(RES_COST_FCST!$C11,LOOKUPS!$AA$5:$AA$9,0),MATCH(RES_COST_FCST!F$3,LOOKUPS!$AA$5:$BI$5,0))*F$8)</f>
        <v>#N/A</v>
      </c>
      <c r="G11" s="15" t="e">
        <f>IF(OR($B$1="Fox Islands",$B$1="New Hampton",$B$1="Ashland"),0,INDEX(LOOKUPS!$AA$5:$BI$9,MATCH(RES_COST_FCST!$C11,LOOKUPS!$AA$5:$AA$9,0),MATCH(RES_COST_FCST!G$3,LOOKUPS!$AA$5:$BI$5,0))*G$8)</f>
        <v>#N/A</v>
      </c>
      <c r="H11" s="15" t="e">
        <f>IF(OR($B$1="Fox Islands",$B$1="New Hampton",$B$1="Ashland"),0,INDEX(LOOKUPS!$AA$5:$BI$9,MATCH(RES_COST_FCST!$C11,LOOKUPS!$AA$5:$AA$9,0),MATCH(RES_COST_FCST!H$3,LOOKUPS!$AA$5:$BI$5,0))*H$8)</f>
        <v>#N/A</v>
      </c>
      <c r="I11" s="15" t="e">
        <f>IF(OR($B$1="Fox Islands",$B$1="New Hampton",$B$1="Ashland"),0,INDEX(LOOKUPS!$AA$5:$BI$9,MATCH(RES_COST_FCST!$C11,LOOKUPS!$AA$5:$AA$9,0),MATCH(RES_COST_FCST!I$3,LOOKUPS!$AA$5:$BI$5,0))*I$8)</f>
        <v>#N/A</v>
      </c>
      <c r="J11" s="15" t="e">
        <f>IF(OR($B$1="Fox Islands",$B$1="New Hampton",$B$1="Ashland"),0,INDEX(LOOKUPS!$AA$5:$BI$9,MATCH(RES_COST_FCST!$C11,LOOKUPS!$AA$5:$AA$9,0),MATCH(RES_COST_FCST!J$3,LOOKUPS!$AA$5:$BI$5,0))*J$8)</f>
        <v>#N/A</v>
      </c>
      <c r="K11" s="15" t="e">
        <f>IF(OR($B$1="Fox Islands",$B$1="New Hampton",$B$1="Ashland"),0,INDEX(LOOKUPS!$AA$5:$BI$9,MATCH(RES_COST_FCST!$C11,LOOKUPS!$AA$5:$AA$9,0),MATCH(RES_COST_FCST!K$3,LOOKUPS!$AA$5:$BI$5,0))*K$8)</f>
        <v>#N/A</v>
      </c>
      <c r="L11" s="15" t="e">
        <f>IF(OR($B$1="Fox Islands",$B$1="New Hampton",$B$1="Ashland"),0,INDEX(LOOKUPS!$AA$5:$BI$9,MATCH(RES_COST_FCST!$C11,LOOKUPS!$AA$5:$AA$9,0),MATCH(RES_COST_FCST!L$3,LOOKUPS!$AA$5:$BI$5,0))*L$8)</f>
        <v>#N/A</v>
      </c>
      <c r="M11" s="15" t="e">
        <f>IF(OR($B$1="Fox Islands",$B$1="New Hampton",$B$1="Ashland"),0,INDEX(LOOKUPS!$AA$5:$BI$9,MATCH(RES_COST_FCST!$C11,LOOKUPS!$AA$5:$AA$9,0),MATCH(RES_COST_FCST!M$3,LOOKUPS!$AA$5:$BI$5,0))*M$8)</f>
        <v>#N/A</v>
      </c>
      <c r="N11" s="15" t="e">
        <f>IF(OR($B$1="Fox Islands",$B$1="New Hampton",$B$1="Ashland"),0,INDEX(LOOKUPS!$AA$5:$BI$9,MATCH(RES_COST_FCST!$C11,LOOKUPS!$AA$5:$AA$9,0),MATCH(RES_COST_FCST!N$3,LOOKUPS!$AA$5:$BI$5,0))*N$8)</f>
        <v>#N/A</v>
      </c>
      <c r="O11" s="15" t="e">
        <f>IF(OR($B$1="Fox Islands",$B$1="New Hampton",$B$1="Ashland"),0,INDEX(LOOKUPS!$AA$5:$BI$9,MATCH(RES_COST_FCST!$C11,LOOKUPS!$AA$5:$AA$9,0),MATCH(RES_COST_FCST!O$3,LOOKUPS!$AA$5:$BI$5,0))*O$8)</f>
        <v>#N/A</v>
      </c>
      <c r="P11" s="15" t="e">
        <f>IF(OR($B$1="Fox Islands",$B$1="New Hampton",$B$1="Ashland"),0,INDEX(LOOKUPS!$AA$5:$BI$9,MATCH(RES_COST_FCST!$C11,LOOKUPS!$AA$5:$AA$9,0),MATCH(RES_COST_FCST!P$3,LOOKUPS!$AA$5:$BI$5,0))*P$8)</f>
        <v>#N/A</v>
      </c>
      <c r="Q11" s="15" t="e">
        <f>IF(OR($B$1="Fox Islands",$B$1="New Hampton",$B$1="Ashland"),0,INDEX(LOOKUPS!$AA$5:$BI$9,MATCH(RES_COST_FCST!$C11,LOOKUPS!$AA$5:$AA$9,0),MATCH(RES_COST_FCST!Q$3,LOOKUPS!$AA$5:$BI$5,0))*Q$8)</f>
        <v>#N/A</v>
      </c>
      <c r="R11" s="15" t="e">
        <f>IF(OR($B$1="Fox Islands",$B$1="New Hampton",$B$1="Ashland"),0,INDEX(LOOKUPS!$AA$5:$BI$9,MATCH(RES_COST_FCST!$C11,LOOKUPS!$AA$5:$AA$9,0),MATCH(RES_COST_FCST!R$3,LOOKUPS!$AA$5:$BI$5,0))*R$8)</f>
        <v>#N/A</v>
      </c>
      <c r="S11" s="15" t="e">
        <f>IF(OR($B$1="Fox Islands",$B$1="New Hampton",$B$1="Ashland"),0,INDEX(LOOKUPS!$AA$5:$BI$9,MATCH(RES_COST_FCST!$C11,LOOKUPS!$AA$5:$AA$9,0),MATCH(RES_COST_FCST!S$3,LOOKUPS!$AA$5:$BI$5,0))*S$8)</f>
        <v>#N/A</v>
      </c>
      <c r="T11" s="15" t="e">
        <f>IF(OR($B$1="Fox Islands",$B$1="New Hampton",$B$1="Ashland"),0,INDEX(LOOKUPS!$AA$5:$BI$9,MATCH(RES_COST_FCST!$C11,LOOKUPS!$AA$5:$AA$9,0),MATCH(RES_COST_FCST!T$3,LOOKUPS!$AA$5:$BI$5,0))*T$8)</f>
        <v>#N/A</v>
      </c>
      <c r="U11" s="15" t="e">
        <f>IF(OR($B$1="Fox Islands",$B$1="New Hampton",$B$1="Ashland"),0,INDEX(LOOKUPS!$AA$5:$BI$9,MATCH(RES_COST_FCST!$C11,LOOKUPS!$AA$5:$AA$9,0),MATCH(RES_COST_FCST!U$3,LOOKUPS!$AA$5:$BI$5,0))*U$8)</f>
        <v>#N/A</v>
      </c>
      <c r="V11" s="15" t="e">
        <f>IF(OR($B$1="Fox Islands",$B$1="New Hampton",$B$1="Ashland"),0,INDEX(LOOKUPS!$AA$5:$BI$9,MATCH(RES_COST_FCST!$C11,LOOKUPS!$AA$5:$AA$9,0),MATCH(RES_COST_FCST!V$3,LOOKUPS!$AA$5:$BI$5,0))*V$8)</f>
        <v>#N/A</v>
      </c>
      <c r="W11" s="15" t="e">
        <f>IF(OR($B$1="Fox Islands",$B$1="New Hampton",$B$1="Ashland"),0,INDEX(LOOKUPS!$AA$5:$BI$9,MATCH(RES_COST_FCST!$C11,LOOKUPS!$AA$5:$AA$9,0),MATCH(RES_COST_FCST!W$3,LOOKUPS!$AA$5:$BI$5,0))*W$8)</f>
        <v>#N/A</v>
      </c>
      <c r="X11" s="15" t="e">
        <f>IF(OR($B$1="Fox Islands",$B$1="New Hampton",$B$1="Ashland"),0,INDEX(LOOKUPS!$AA$5:$BI$9,MATCH(RES_COST_FCST!$C11,LOOKUPS!$AA$5:$AA$9,0),MATCH(RES_COST_FCST!X$3,LOOKUPS!$AA$5:$BI$5,0))*X$8)</f>
        <v>#N/A</v>
      </c>
      <c r="Y11" s="15" t="e">
        <f>IF(OR($B$1="Fox Islands",$B$1="New Hampton",$B$1="Ashland"),0,INDEX(LOOKUPS!$AA$5:$BI$9,MATCH(RES_COST_FCST!$C11,LOOKUPS!$AA$5:$AA$9,0),MATCH(RES_COST_FCST!Y$3,LOOKUPS!$AA$5:$BI$5,0))*Y$8)</f>
        <v>#N/A</v>
      </c>
      <c r="Z11" s="15" t="e">
        <f>IF(OR($B$1="Fox Islands",$B$1="New Hampton",$B$1="Ashland"),0,INDEX(LOOKUPS!$AA$5:$BI$9,MATCH(RES_COST_FCST!$C11,LOOKUPS!$AA$5:$AA$9,0),MATCH(RES_COST_FCST!Z$3,LOOKUPS!$AA$5:$BI$5,0))*Z$8)</f>
        <v>#N/A</v>
      </c>
      <c r="AA11" s="15" t="e">
        <f>IF(OR($B$1="Fox Islands",$B$1="New Hampton",$B$1="Ashland"),0,INDEX(LOOKUPS!$AA$5:$BI$9,MATCH(RES_COST_FCST!$C11,LOOKUPS!$AA$5:$AA$9,0),MATCH(RES_COST_FCST!AA$3,LOOKUPS!$AA$5:$BI$5,0))*AA$8)</f>
        <v>#N/A</v>
      </c>
      <c r="AB11" s="15" t="e">
        <f>IF(OR($B$1="Fox Islands",$B$1="New Hampton",$B$1="Ashland"),0,INDEX(LOOKUPS!$AA$5:$BI$9,MATCH(RES_COST_FCST!$C11,LOOKUPS!$AA$5:$AA$9,0),MATCH(RES_COST_FCST!AB$3,LOOKUPS!$AA$5:$BI$5,0))*AB$8)</f>
        <v>#N/A</v>
      </c>
      <c r="AC11" s="15" t="e">
        <f>IF(OR($B$1="Fox Islands",$B$1="New Hampton",$B$1="Ashland"),0,INDEX(LOOKUPS!$AA$5:$BI$9,MATCH(RES_COST_FCST!$C11,LOOKUPS!$AA$5:$AA$9,0),MATCH(RES_COST_FCST!AC$3,LOOKUPS!$AA$5:$BI$5,0))*AC$8)</f>
        <v>#N/A</v>
      </c>
      <c r="AD11" s="15" t="e">
        <f>IF(OR($B$1="Fox Islands",$B$1="New Hampton",$B$1="Ashland"),0,INDEX(LOOKUPS!$AA$5:$BI$9,MATCH(RES_COST_FCST!$C11,LOOKUPS!$AA$5:$AA$9,0),MATCH(RES_COST_FCST!AD$3,LOOKUPS!$AA$5:$BI$5,0))*AD$8)</f>
        <v>#N/A</v>
      </c>
      <c r="AE11" s="15" t="e">
        <f>IF(OR($B$1="Fox Islands",$B$1="New Hampton",$B$1="Ashland"),0,INDEX(LOOKUPS!$AA$5:$BI$9,MATCH(RES_COST_FCST!$C11,LOOKUPS!$AA$5:$AA$9,0),MATCH(RES_COST_FCST!AE$3,LOOKUPS!$AA$5:$BI$5,0))*AE$8)</f>
        <v>#N/A</v>
      </c>
      <c r="AF11" s="15" t="e">
        <f>IF(OR($B$1="Fox Islands",$B$1="New Hampton",$B$1="Ashland"),0,INDEX(LOOKUPS!$AA$5:$BI$9,MATCH(RES_COST_FCST!$C11,LOOKUPS!$AA$5:$AA$9,0),MATCH(RES_COST_FCST!AF$3,LOOKUPS!$AA$5:$BI$5,0))*AF$8)</f>
        <v>#N/A</v>
      </c>
      <c r="AG11" s="15" t="e">
        <f>IF(OR($B$1="Fox Islands",$B$1="New Hampton",$B$1="Ashland"),0,INDEX(LOOKUPS!$AA$5:$BI$9,MATCH(RES_COST_FCST!$C11,LOOKUPS!$AA$5:$AA$9,0),MATCH(RES_COST_FCST!AG$3,LOOKUPS!$AA$5:$BI$5,0))*AG$8)</f>
        <v>#N/A</v>
      </c>
      <c r="AH11" s="15" t="e">
        <f>IF(OR($B$1="Fox Islands",$B$1="New Hampton",$B$1="Ashland"),0,INDEX(LOOKUPS!$AA$5:$BI$9,MATCH(RES_COST_FCST!$C11,LOOKUPS!$AA$5:$AA$9,0),MATCH(RES_COST_FCST!AH$3,LOOKUPS!$AA$5:$BI$5,0))*AH$8)</f>
        <v>#N/A</v>
      </c>
      <c r="AI11" s="15" t="e">
        <f>IF(OR($B$1="Fox Islands",$B$1="New Hampton",$B$1="Ashland"),0,INDEX(LOOKUPS!$AA$5:$BI$9,MATCH(RES_COST_FCST!$C11,LOOKUPS!$AA$5:$AA$9,0),MATCH(RES_COST_FCST!AI$3,LOOKUPS!$AA$5:$BI$5,0))*AI$8)</f>
        <v>#N/A</v>
      </c>
      <c r="AJ11" s="15" t="e">
        <f>IF(OR($B$1="Fox Islands",$B$1="New Hampton",$B$1="Ashland"),0,INDEX(LOOKUPS!$AA$5:$BI$9,MATCH(RES_COST_FCST!$C11,LOOKUPS!$AA$5:$AA$9,0),MATCH(RES_COST_FCST!AJ$3,LOOKUPS!$AA$5:$BI$5,0))*AJ$8)</f>
        <v>#N/A</v>
      </c>
      <c r="AK11" s="15" t="e">
        <f>IF(OR($B$1="Fox Islands",$B$1="New Hampton",$B$1="Ashland"),0,INDEX(LOOKUPS!$AA$5:$BI$9,MATCH(RES_COST_FCST!$C11,LOOKUPS!$AA$5:$AA$9,0),MATCH(RES_COST_FCST!AK$3,LOOKUPS!$AA$5:$BI$5,0))*AK$8)</f>
        <v>#N/A</v>
      </c>
      <c r="AL11" s="15" t="e">
        <f>IF(OR($B$1="Fox Islands",$B$1="New Hampton",$B$1="Ashland"),0,INDEX(LOOKUPS!$AA$5:$BI$9,MATCH(RES_COST_FCST!$C11,LOOKUPS!$AA$5:$AA$9,0),MATCH(RES_COST_FCST!AL$3,LOOKUPS!$AA$5:$BI$5,0))*AL$8)</f>
        <v>#N/A</v>
      </c>
      <c r="AM11" s="15" t="e">
        <f>IF(OR($B$1="Fox Islands",$B$1="New Hampton",$B$1="Ashland"),0,INDEX(LOOKUPS!$AA$5:$BI$9,MATCH(RES_COST_FCST!$C11,LOOKUPS!$AA$5:$AA$9,0),MATCH(RES_COST_FCST!AM$3,LOOKUPS!$AA$5:$BI$5,0))*AM$8)</f>
        <v>#N/A</v>
      </c>
      <c r="AN11" s="15" t="e">
        <f>IF(OR($B$1="Fox Islands",$B$1="New Hampton",$B$1="Ashland"),0,INDEX(LOOKUPS!$AA$5:$BI$9,MATCH(RES_COST_FCST!$C11,LOOKUPS!$AA$5:$AA$9,0),MATCH(RES_COST_FCST!AN$3,LOOKUPS!$AA$5:$BI$5,0))*AN$8)</f>
        <v>#N/A</v>
      </c>
      <c r="AO11" s="15" t="e">
        <f>IF(OR($B$1="Fox Islands",$B$1="New Hampton",$B$1="Ashland"),0,INDEX(LOOKUPS!$AA$5:$BI$9,MATCH(RES_COST_FCST!$C11,LOOKUPS!$AA$5:$AA$9,0),MATCH(RES_COST_FCST!AO$3,LOOKUPS!$AA$5:$BI$5,0))*AO$8)</f>
        <v>#N/A</v>
      </c>
      <c r="AP11" s="15" t="e">
        <f>IF(OR($B$1="Fox Islands",$B$1="New Hampton",$B$1="Ashland"),0,INDEX(LOOKUPS!$AA$5:$BI$9,MATCH(RES_COST_FCST!$C11,LOOKUPS!$AA$5:$AA$9,0),MATCH(RES_COST_FCST!AP$3,LOOKUPS!$AA$5:$BI$5,0))*AP$8)</f>
        <v>#N/A</v>
      </c>
      <c r="AQ11" s="15" t="e">
        <f>IF(OR($B$1="Fox Islands",$B$1="New Hampton",$B$1="Ashland"),0,INDEX(LOOKUPS!$AA$5:$BI$9,MATCH(RES_COST_FCST!$C11,LOOKUPS!$AA$5:$AA$9,0),MATCH(RES_COST_FCST!AQ$3,LOOKUPS!$AA$5:$BI$5,0))*AQ$8)</f>
        <v>#N/A</v>
      </c>
      <c r="AR11" s="15" t="e">
        <f>IF(OR($B$1="Fox Islands",$B$1="New Hampton",$B$1="Ashland"),0,INDEX(LOOKUPS!$AA$5:$BI$9,MATCH(RES_COST_FCST!$C11,LOOKUPS!$AA$5:$AA$9,0),MATCH(RES_COST_FCST!AR$3,LOOKUPS!$AA$5:$BI$5,0))*AR$8)</f>
        <v>#N/A</v>
      </c>
      <c r="AS11" s="15" t="e">
        <f>IF(OR($B$1="Fox Islands",$B$1="New Hampton",$B$1="Ashland"),0,INDEX(LOOKUPS!$AA$5:$BI$9,MATCH(RES_COST_FCST!$C11,LOOKUPS!$AA$5:$AA$9,0),MATCH(RES_COST_FCST!AS$3,LOOKUPS!$AA$5:$BI$5,0))*AS$8)</f>
        <v>#N/A</v>
      </c>
      <c r="AT11" s="15" t="e">
        <f>IF(OR($B$1="Fox Islands",$B$1="New Hampton",$B$1="Ashland"),0,INDEX(LOOKUPS!$AA$5:$BI$9,MATCH(RES_COST_FCST!$C11,LOOKUPS!$AA$5:$AA$9,0),MATCH(RES_COST_FCST!AT$3,LOOKUPS!$AA$5:$BI$5,0))*AT$8)</f>
        <v>#N/A</v>
      </c>
      <c r="AU11" s="15" t="e">
        <f>IF(OR($B$1="Fox Islands",$B$1="New Hampton",$B$1="Ashland"),0,INDEX(LOOKUPS!$AA$5:$BI$9,MATCH(RES_COST_FCST!$C11,LOOKUPS!$AA$5:$AA$9,0),MATCH(RES_COST_FCST!AU$3,LOOKUPS!$AA$5:$BI$5,0))*AU$8)</f>
        <v>#N/A</v>
      </c>
      <c r="AV11" s="15" t="e">
        <f>IF(OR($B$1="Fox Islands",$B$1="New Hampton",$B$1="Ashland"),0,INDEX(LOOKUPS!$AA$5:$BI$9,MATCH(RES_COST_FCST!$C11,LOOKUPS!$AA$5:$AA$9,0),MATCH(RES_COST_FCST!AV$3,LOOKUPS!$AA$5:$BI$5,0))*AV$8)</f>
        <v>#N/A</v>
      </c>
      <c r="AW11" s="15" t="e">
        <f>IF(OR($B$1="Fox Islands",$B$1="New Hampton",$B$1="Ashland"),0,INDEX(LOOKUPS!$AA$5:$BI$9,MATCH(RES_COST_FCST!$C11,LOOKUPS!$AA$5:$AA$9,0),MATCH(RES_COST_FCST!AW$3,LOOKUPS!$AA$5:$BI$5,0))*AW$8)</f>
        <v>#N/A</v>
      </c>
      <c r="AX11" s="15" t="e">
        <f>IF(OR($B$1="Fox Islands",$B$1="New Hampton",$B$1="Ashland"),0,INDEX(LOOKUPS!$AA$5:$BI$9,MATCH(RES_COST_FCST!$C11,LOOKUPS!$AA$5:$AA$9,0),MATCH(RES_COST_FCST!AX$3,LOOKUPS!$AA$5:$BI$5,0))*AX$8)</f>
        <v>#N/A</v>
      </c>
      <c r="AY11" s="15" t="e">
        <f>IF(OR($B$1="Fox Islands",$B$1="New Hampton",$B$1="Ashland"),0,INDEX(LOOKUPS!$AA$5:$BI$9,MATCH(RES_COST_FCST!$C11,LOOKUPS!$AA$5:$AA$9,0),MATCH(RES_COST_FCST!AY$3,LOOKUPS!$AA$5:$BI$5,0))*AY$8)</f>
        <v>#N/A</v>
      </c>
      <c r="AZ11" s="15" t="e">
        <f>IF(OR($B$1="Fox Islands",$B$1="New Hampton",$B$1="Ashland"),0,INDEX(LOOKUPS!$AA$5:$BI$9,MATCH(RES_COST_FCST!$C11,LOOKUPS!$AA$5:$AA$9,0),MATCH(RES_COST_FCST!AZ$3,LOOKUPS!$AA$5:$BI$5,0))*AZ$8)</f>
        <v>#N/A</v>
      </c>
      <c r="BA11" s="15" t="e">
        <f>IF(OR($B$1="Fox Islands",$B$1="New Hampton",$B$1="Ashland"),0,INDEX(LOOKUPS!$AA$5:$BI$9,MATCH(RES_COST_FCST!$C11,LOOKUPS!$AA$5:$AA$9,0),MATCH(RES_COST_FCST!BA$3,LOOKUPS!$AA$5:$BI$5,0))*BA$8)</f>
        <v>#N/A</v>
      </c>
      <c r="BB11" s="15" t="e">
        <f>IF(OR($B$1="Fox Islands",$B$1="New Hampton",$B$1="Ashland"),0,INDEX(LOOKUPS!$AA$5:$BI$9,MATCH(RES_COST_FCST!$C11,LOOKUPS!$AA$5:$AA$9,0),MATCH(RES_COST_FCST!BB$3,LOOKUPS!$AA$5:$BI$5,0))*BB$8)</f>
        <v>#N/A</v>
      </c>
      <c r="BC11" s="15" t="e">
        <f>IF(OR($B$1="Fox Islands",$B$1="New Hampton",$B$1="Ashland"),0,INDEX(LOOKUPS!$AA$5:$BI$9,MATCH(RES_COST_FCST!$C11,LOOKUPS!$AA$5:$AA$9,0),MATCH(RES_COST_FCST!BC$3,LOOKUPS!$AA$5:$BI$5,0))*BC$8)</f>
        <v>#N/A</v>
      </c>
      <c r="BD11" s="15" t="e">
        <f>IF(OR($B$1="Fox Islands",$B$1="New Hampton",$B$1="Ashland"),0,INDEX(LOOKUPS!$AA$5:$BI$9,MATCH(RES_COST_FCST!$C11,LOOKUPS!$AA$5:$AA$9,0),MATCH(RES_COST_FCST!BD$3,LOOKUPS!$AA$5:$BI$5,0))*BD$8)</f>
        <v>#N/A</v>
      </c>
      <c r="BE11" s="15" t="e">
        <f>IF(OR($B$1="Fox Islands",$B$1="New Hampton",$B$1="Ashland"),0,INDEX(LOOKUPS!$AA$5:$BI$9,MATCH(RES_COST_FCST!$C11,LOOKUPS!$AA$5:$AA$9,0),MATCH(RES_COST_FCST!BE$3,LOOKUPS!$AA$5:$BI$5,0))*BE$8)</f>
        <v>#N/A</v>
      </c>
      <c r="BF11" s="15" t="e">
        <f>IF(OR($B$1="Fox Islands",$B$1="New Hampton",$B$1="Ashland"),0,INDEX(LOOKUPS!$AA$5:$BI$9,MATCH(RES_COST_FCST!$C11,LOOKUPS!$AA$5:$AA$9,0),MATCH(RES_COST_FCST!BF$3,LOOKUPS!$AA$5:$BI$5,0))*BF$8)</f>
        <v>#N/A</v>
      </c>
      <c r="BG11" s="15" t="e">
        <f>IF(OR($B$1="Fox Islands",$B$1="New Hampton",$B$1="Ashland"),0,INDEX(LOOKUPS!$AA$5:$BI$9,MATCH(RES_COST_FCST!$C11,LOOKUPS!$AA$5:$AA$9,0),MATCH(RES_COST_FCST!BG$3,LOOKUPS!$AA$5:$BI$5,0))*BG$8)</f>
        <v>#N/A</v>
      </c>
      <c r="BH11" s="15" t="e">
        <f>IF(OR($B$1="Fox Islands",$B$1="New Hampton",$B$1="Ashland"),0,INDEX(LOOKUPS!$AA$5:$BI$9,MATCH(RES_COST_FCST!$C11,LOOKUPS!$AA$5:$AA$9,0),MATCH(RES_COST_FCST!BH$3,LOOKUPS!$AA$5:$BI$5,0))*BH$8)</f>
        <v>#N/A</v>
      </c>
      <c r="BI11" s="15" t="e">
        <f>IF(OR($B$1="Fox Islands",$B$1="New Hampton",$B$1="Ashland"),0,INDEX(LOOKUPS!$AA$5:$BI$9,MATCH(RES_COST_FCST!$C11,LOOKUPS!$AA$5:$AA$9,0),MATCH(RES_COST_FCST!BI$3,LOOKUPS!$AA$5:$BI$5,0))*BI$8)</f>
        <v>#N/A</v>
      </c>
      <c r="BJ11" s="15" t="e">
        <f>IF(OR($B$1="Fox Islands",$B$1="New Hampton",$B$1="Ashland"),0,INDEX(LOOKUPS!$AA$5:$BI$9,MATCH(RES_COST_FCST!$C11,LOOKUPS!$AA$5:$AA$9,0),MATCH(RES_COST_FCST!BJ$3,LOOKUPS!$AA$5:$BI$5,0))*BJ$8)</f>
        <v>#N/A</v>
      </c>
      <c r="BK11" s="15" t="e">
        <f>IF(OR($B$1="Fox Islands",$B$1="New Hampton",$B$1="Ashland"),0,INDEX(LOOKUPS!$AA$5:$BI$9,MATCH(RES_COST_FCST!$C11,LOOKUPS!$AA$5:$AA$9,0),MATCH(RES_COST_FCST!BK$3,LOOKUPS!$AA$5:$BI$5,0))*BK$8)</f>
        <v>#N/A</v>
      </c>
      <c r="BL11" s="15" t="e">
        <f>IF(OR($B$1="Fox Islands",$B$1="New Hampton",$B$1="Ashland"),0,INDEX(LOOKUPS!$AA$5:$BI$9,MATCH(RES_COST_FCST!$C11,LOOKUPS!$AA$5:$AA$9,0),MATCH(RES_COST_FCST!BL$3,LOOKUPS!$AA$5:$BI$5,0))*BL$8)</f>
        <v>#N/A</v>
      </c>
      <c r="BM11" s="15" t="e">
        <f>IF(OR($B$1="Fox Islands",$B$1="New Hampton",$B$1="Ashland"),0,INDEX(LOOKUPS!$AA$5:$BI$9,MATCH(RES_COST_FCST!$C11,LOOKUPS!$AA$5:$AA$9,0),MATCH(RES_COST_FCST!BM$3,LOOKUPS!$AA$5:$BI$5,0))*BM$8)</f>
        <v>#N/A</v>
      </c>
      <c r="BN11" s="15" t="e">
        <f>IF(OR($B$1="Fox Islands",$B$1="New Hampton",$B$1="Ashland"),0,INDEX(LOOKUPS!$AA$5:$BI$9,MATCH(RES_COST_FCST!$C11,LOOKUPS!$AA$5:$AA$9,0),MATCH(RES_COST_FCST!BN$3,LOOKUPS!$AA$5:$BI$5,0))*BN$8)</f>
        <v>#N/A</v>
      </c>
      <c r="BO11" s="15" t="e">
        <f>IF(OR($B$1="Fox Islands",$B$1="New Hampton",$B$1="Ashland"),0,INDEX(LOOKUPS!$AA$5:$BI$9,MATCH(RES_COST_FCST!$C11,LOOKUPS!$AA$5:$AA$9,0),MATCH(RES_COST_FCST!BO$3,LOOKUPS!$AA$5:$BI$5,0))*BO$8)</f>
        <v>#N/A</v>
      </c>
      <c r="BP11" s="15" t="e">
        <f>IF(OR($B$1="Fox Islands",$B$1="New Hampton",$B$1="Ashland"),0,INDEX(LOOKUPS!$AA$5:$BI$9,MATCH(RES_COST_FCST!$C11,LOOKUPS!$AA$5:$AA$9,0),MATCH(RES_COST_FCST!BP$3,LOOKUPS!$AA$5:$BI$5,0))*BP$8)</f>
        <v>#N/A</v>
      </c>
      <c r="BQ11" s="15" t="e">
        <f>IF(OR($B$1="Fox Islands",$B$1="New Hampton",$B$1="Ashland"),0,INDEX(LOOKUPS!$AA$5:$BI$9,MATCH(RES_COST_FCST!$C11,LOOKUPS!$AA$5:$AA$9,0),MATCH(RES_COST_FCST!BQ$3,LOOKUPS!$AA$5:$BI$5,0))*BQ$8)</f>
        <v>#N/A</v>
      </c>
      <c r="BR11" s="15" t="e">
        <f>IF(OR($B$1="Fox Islands",$B$1="New Hampton",$B$1="Ashland"),0,INDEX(LOOKUPS!$AA$5:$BI$9,MATCH(RES_COST_FCST!$C11,LOOKUPS!$AA$5:$AA$9,0),MATCH(RES_COST_FCST!BR$3,LOOKUPS!$AA$5:$BI$5,0))*BR$8)</f>
        <v>#N/A</v>
      </c>
      <c r="BS11" s="15" t="e">
        <f>IF(OR($B$1="Fox Islands",$B$1="New Hampton",$B$1="Ashland"),0,INDEX(LOOKUPS!$AA$5:$BI$9,MATCH(RES_COST_FCST!$C11,LOOKUPS!$AA$5:$AA$9,0),MATCH(RES_COST_FCST!BS$3,LOOKUPS!$AA$5:$BI$5,0))*BS$8)</f>
        <v>#N/A</v>
      </c>
      <c r="BT11" s="15" t="e">
        <f>IF(OR($B$1="Fox Islands",$B$1="New Hampton",$B$1="Ashland"),0,INDEX(LOOKUPS!$AA$5:$BI$9,MATCH(RES_COST_FCST!$C11,LOOKUPS!$AA$5:$AA$9,0),MATCH(RES_COST_FCST!BT$3,LOOKUPS!$AA$5:$BI$5,0))*BT$8)</f>
        <v>#N/A</v>
      </c>
      <c r="BU11" s="15" t="e">
        <f>IF(OR($B$1="Fox Islands",$B$1="New Hampton",$B$1="Ashland"),0,INDEX(LOOKUPS!$AA$5:$BI$9,MATCH(RES_COST_FCST!$C11,LOOKUPS!$AA$5:$AA$9,0),MATCH(RES_COST_FCST!BU$3,LOOKUPS!$AA$5:$BI$5,0))*BU$8)</f>
        <v>#N/A</v>
      </c>
      <c r="BV11" s="15" t="e">
        <f>IF(OR($B$1="Fox Islands",$B$1="New Hampton",$B$1="Ashland"),0,INDEX(LOOKUPS!$AA$5:$BI$9,MATCH(RES_COST_FCST!$C11,LOOKUPS!$AA$5:$AA$9,0),MATCH(RES_COST_FCST!BV$3,LOOKUPS!$AA$5:$BI$5,0))*BV$8)</f>
        <v>#N/A</v>
      </c>
      <c r="BW11" s="15" t="e">
        <f>IF(OR($B$1="Fox Islands",$B$1="New Hampton",$B$1="Ashland"),0,INDEX(LOOKUPS!$AA$5:$BI$9,MATCH(RES_COST_FCST!$C11,LOOKUPS!$AA$5:$AA$9,0),MATCH(RES_COST_FCST!BW$3,LOOKUPS!$AA$5:$BI$5,0))*BW$8)</f>
        <v>#N/A</v>
      </c>
      <c r="BX11" s="15" t="e">
        <f>IF(OR($B$1="Fox Islands",$B$1="New Hampton",$B$1="Ashland"),0,INDEX(LOOKUPS!$AA$5:$BI$9,MATCH(RES_COST_FCST!$C11,LOOKUPS!$AA$5:$AA$9,0),MATCH(RES_COST_FCST!BX$3,LOOKUPS!$AA$5:$BI$5,0))*BX$8)</f>
        <v>#N/A</v>
      </c>
      <c r="BY11" s="15" t="e">
        <f>IF(OR($B$1="Fox Islands",$B$1="New Hampton",$B$1="Ashland"),0,INDEX(LOOKUPS!$AA$5:$BI$9,MATCH(RES_COST_FCST!$C11,LOOKUPS!$AA$5:$AA$9,0),MATCH(RES_COST_FCST!BY$3,LOOKUPS!$AA$5:$BI$5,0))*BY$8)</f>
        <v>#N/A</v>
      </c>
      <c r="BZ11" s="15" t="e">
        <f>IF(OR($B$1="Fox Islands",$B$1="New Hampton",$B$1="Ashland"),0,INDEX(LOOKUPS!$AA$5:$BI$9,MATCH(RES_COST_FCST!$C11,LOOKUPS!$AA$5:$AA$9,0),MATCH(RES_COST_FCST!BZ$3,LOOKUPS!$AA$5:$BI$5,0))*BZ$8)</f>
        <v>#N/A</v>
      </c>
      <c r="CA11" s="15" t="e">
        <f>IF(OR($B$1="Fox Islands",$B$1="New Hampton",$B$1="Ashland"),0,INDEX(LOOKUPS!$AA$5:$BI$9,MATCH(RES_COST_FCST!$C11,LOOKUPS!$AA$5:$AA$9,0),MATCH(RES_COST_FCST!CA$3,LOOKUPS!$AA$5:$BI$5,0))*CA$8)</f>
        <v>#N/A</v>
      </c>
      <c r="CB11" s="15" t="e">
        <f>IF(OR($B$1="Fox Islands",$B$1="New Hampton",$B$1="Ashland"),0,INDEX(LOOKUPS!$AA$5:$BI$9,MATCH(RES_COST_FCST!$C11,LOOKUPS!$AA$5:$AA$9,0),MATCH(RES_COST_FCST!CB$3,LOOKUPS!$AA$5:$BI$5,0))*CB$8)</f>
        <v>#N/A</v>
      </c>
      <c r="CC11" s="15" t="e">
        <f>IF(OR($B$1="Fox Islands",$B$1="New Hampton",$B$1="Ashland"),0,INDEX(LOOKUPS!$AA$5:$BI$9,MATCH(RES_COST_FCST!$C11,LOOKUPS!$AA$5:$AA$9,0),MATCH(RES_COST_FCST!CC$3,LOOKUPS!$AA$5:$BI$5,0))*CC$8)</f>
        <v>#N/A</v>
      </c>
      <c r="CD11" s="15" t="e">
        <f>IF(OR($B$1="Fox Islands",$B$1="New Hampton",$B$1="Ashland"),0,INDEX(LOOKUPS!$AA$5:$BI$9,MATCH(RES_COST_FCST!$C11,LOOKUPS!$AA$5:$AA$9,0),MATCH(RES_COST_FCST!CD$3,LOOKUPS!$AA$5:$BI$5,0))*CD$8)</f>
        <v>#N/A</v>
      </c>
      <c r="CE11" s="15" t="e">
        <f>IF(OR($B$1="Fox Islands",$B$1="New Hampton",$B$1="Ashland"),0,INDEX(LOOKUPS!$AA$5:$BI$9,MATCH(RES_COST_FCST!$C11,LOOKUPS!$AA$5:$AA$9,0),MATCH(RES_COST_FCST!CE$3,LOOKUPS!$AA$5:$BI$5,0))*CE$8)</f>
        <v>#N/A</v>
      </c>
      <c r="CF11" s="15" t="e">
        <f>IF(OR($B$1="Fox Islands",$B$1="New Hampton",$B$1="Ashland"),0,INDEX(LOOKUPS!$AA$5:$BI$9,MATCH(RES_COST_FCST!$C11,LOOKUPS!$AA$5:$AA$9,0),MATCH(RES_COST_FCST!CF$3,LOOKUPS!$AA$5:$BI$5,0))*CF$8)</f>
        <v>#N/A</v>
      </c>
      <c r="CG11" s="15" t="e">
        <f>IF(OR($B$1="Fox Islands",$B$1="New Hampton",$B$1="Ashland"),0,INDEX(LOOKUPS!$AA$5:$BI$9,MATCH(RES_COST_FCST!$C11,LOOKUPS!$AA$5:$AA$9,0),MATCH(RES_COST_FCST!CG$3,LOOKUPS!$AA$5:$BI$5,0))*CG$8)</f>
        <v>#N/A</v>
      </c>
      <c r="CH11" s="15" t="e">
        <f>IF(OR($B$1="Fox Islands",$B$1="New Hampton",$B$1="Ashland"),0,INDEX(LOOKUPS!$AA$5:$BI$9,MATCH(RES_COST_FCST!$C11,LOOKUPS!$AA$5:$AA$9,0),MATCH(RES_COST_FCST!CH$3,LOOKUPS!$AA$5:$BI$5,0))*CH$8)</f>
        <v>#N/A</v>
      </c>
      <c r="CI11" s="15" t="e">
        <f>IF(OR($B$1="Fox Islands",$B$1="New Hampton",$B$1="Ashland"),0,INDEX(LOOKUPS!$AA$5:$BI$9,MATCH(RES_COST_FCST!$C11,LOOKUPS!$AA$5:$AA$9,0),MATCH(RES_COST_FCST!CI$3,LOOKUPS!$AA$5:$BI$5,0))*CI$8)</f>
        <v>#N/A</v>
      </c>
      <c r="CJ11" s="15" t="e">
        <f>IF(OR($B$1="Fox Islands",$B$1="New Hampton",$B$1="Ashland"),0,INDEX(LOOKUPS!$AA$5:$BI$9,MATCH(RES_COST_FCST!$C11,LOOKUPS!$AA$5:$AA$9,0),MATCH(RES_COST_FCST!CJ$3,LOOKUPS!$AA$5:$BI$5,0))*CJ$8)</f>
        <v>#N/A</v>
      </c>
      <c r="CK11" s="15" t="e">
        <f>IF(OR($B$1="Fox Islands",$B$1="New Hampton",$B$1="Ashland"),0,INDEX(LOOKUPS!$AA$5:$BI$9,MATCH(RES_COST_FCST!$C11,LOOKUPS!$AA$5:$AA$9,0),MATCH(RES_COST_FCST!CK$3,LOOKUPS!$AA$5:$BI$5,0))*CK$8)</f>
        <v>#N/A</v>
      </c>
      <c r="CL11" s="15" t="e">
        <f>IF(OR($B$1="Fox Islands",$B$1="New Hampton",$B$1="Ashland"),0,INDEX(LOOKUPS!$AA$5:$BI$9,MATCH(RES_COST_FCST!$C11,LOOKUPS!$AA$5:$AA$9,0),MATCH(RES_COST_FCST!CL$3,LOOKUPS!$AA$5:$BI$5,0))*CL$8)</f>
        <v>#N/A</v>
      </c>
      <c r="CM11" s="15" t="e">
        <f>IF(OR($B$1="Fox Islands",$B$1="New Hampton",$B$1="Ashland"),0,INDEX(LOOKUPS!$AA$5:$BI$9,MATCH(RES_COST_FCST!$C11,LOOKUPS!$AA$5:$AA$9,0),MATCH(RES_COST_FCST!CM$3,LOOKUPS!$AA$5:$BI$5,0))*CM$8)</f>
        <v>#N/A</v>
      </c>
      <c r="CN11" s="15" t="e">
        <f>IF(OR($B$1="Fox Islands",$B$1="New Hampton",$B$1="Ashland"),0,INDEX(LOOKUPS!$AA$5:$BI$9,MATCH(RES_COST_FCST!$C11,LOOKUPS!$AA$5:$AA$9,0),MATCH(RES_COST_FCST!CN$3,LOOKUPS!$AA$5:$BI$5,0))*CN$8)</f>
        <v>#N/A</v>
      </c>
      <c r="CO11" s="15" t="e">
        <f>IF(OR($B$1="Fox Islands",$B$1="New Hampton",$B$1="Ashland"),0,INDEX(LOOKUPS!$AA$5:$BI$9,MATCH(RES_COST_FCST!$C11,LOOKUPS!$AA$5:$AA$9,0),MATCH(RES_COST_FCST!CO$3,LOOKUPS!$AA$5:$BI$5,0))*CO$8)</f>
        <v>#N/A</v>
      </c>
      <c r="CP11" s="15" t="e">
        <f>IF(OR($B$1="Fox Islands",$B$1="New Hampton",$B$1="Ashland"),0,INDEX(LOOKUPS!$AA$5:$BI$9,MATCH(RES_COST_FCST!$C11,LOOKUPS!$AA$5:$AA$9,0),MATCH(RES_COST_FCST!CP$3,LOOKUPS!$AA$5:$BI$5,0))*CP$8)</f>
        <v>#N/A</v>
      </c>
      <c r="CQ11" s="15" t="e">
        <f>IF(OR($B$1="Fox Islands",$B$1="New Hampton",$B$1="Ashland"),0,INDEX(LOOKUPS!$AA$5:$BI$9,MATCH(RES_COST_FCST!$C11,LOOKUPS!$AA$5:$AA$9,0),MATCH(RES_COST_FCST!CQ$3,LOOKUPS!$AA$5:$BI$5,0))*CQ$8)</f>
        <v>#N/A</v>
      </c>
      <c r="CR11" s="15" t="e">
        <f>IF(OR($B$1="Fox Islands",$B$1="New Hampton",$B$1="Ashland"),0,INDEX(LOOKUPS!$AA$5:$BI$9,MATCH(RES_COST_FCST!$C11,LOOKUPS!$AA$5:$AA$9,0),MATCH(RES_COST_FCST!CR$3,LOOKUPS!$AA$5:$BI$5,0))*CR$8)</f>
        <v>#N/A</v>
      </c>
      <c r="CS11" s="15" t="e">
        <f>IF(OR($B$1="Fox Islands",$B$1="New Hampton",$B$1="Ashland"),0,INDEX(LOOKUPS!$AA$5:$BI$9,MATCH(RES_COST_FCST!$C11,LOOKUPS!$AA$5:$AA$9,0),MATCH(RES_COST_FCST!CS$3,LOOKUPS!$AA$5:$BI$5,0))*CS$8)</f>
        <v>#N/A</v>
      </c>
      <c r="CT11" s="15" t="e">
        <f>IF(OR($B$1="Fox Islands",$B$1="New Hampton",$B$1="Ashland"),0,INDEX(LOOKUPS!$AA$5:$BI$9,MATCH(RES_COST_FCST!$C11,LOOKUPS!$AA$5:$AA$9,0),MATCH(RES_COST_FCST!CT$3,LOOKUPS!$AA$5:$BI$5,0))*CT$8)</f>
        <v>#N/A</v>
      </c>
      <c r="CU11" s="15" t="e">
        <f>IF(OR($B$1="Fox Islands",$B$1="New Hampton",$B$1="Ashland"),0,INDEX(LOOKUPS!$AA$5:$BI$9,MATCH(RES_COST_FCST!$C11,LOOKUPS!$AA$5:$AA$9,0),MATCH(RES_COST_FCST!CU$3,LOOKUPS!$AA$5:$BI$5,0))*CU$8)</f>
        <v>#N/A</v>
      </c>
      <c r="CV11" s="15" t="e">
        <f>IF(OR($B$1="Fox Islands",$B$1="New Hampton",$B$1="Ashland"),0,INDEX(LOOKUPS!$AA$5:$BI$9,MATCH(RES_COST_FCST!$C11,LOOKUPS!$AA$5:$AA$9,0),MATCH(RES_COST_FCST!CV$3,LOOKUPS!$AA$5:$BI$5,0))*CV$8)</f>
        <v>#N/A</v>
      </c>
      <c r="CW11" s="15" t="e">
        <f>IF(OR($B$1="Fox Islands",$B$1="New Hampton",$B$1="Ashland"),0,INDEX(LOOKUPS!$AA$5:$BI$9,MATCH(RES_COST_FCST!$C11,LOOKUPS!$AA$5:$AA$9,0),MATCH(RES_COST_FCST!CW$3,LOOKUPS!$AA$5:$BI$5,0))*CW$8)</f>
        <v>#N/A</v>
      </c>
      <c r="CX11" s="15" t="e">
        <f>IF(OR($B$1="Fox Islands",$B$1="New Hampton",$B$1="Ashland"),0,INDEX(LOOKUPS!$AA$5:$BI$9,MATCH(RES_COST_FCST!$C11,LOOKUPS!$AA$5:$AA$9,0),MATCH(RES_COST_FCST!CX$3,LOOKUPS!$AA$5:$BI$5,0))*CX$8)</f>
        <v>#N/A</v>
      </c>
      <c r="CY11" s="15" t="e">
        <f>IF(OR($B$1="Fox Islands",$B$1="New Hampton",$B$1="Ashland"),0,INDEX(LOOKUPS!$AA$5:$BI$9,MATCH(RES_COST_FCST!$C11,LOOKUPS!$AA$5:$AA$9,0),MATCH(RES_COST_FCST!CY$3,LOOKUPS!$AA$5:$BI$5,0))*CY$8)</f>
        <v>#N/A</v>
      </c>
      <c r="CZ11" s="15" t="e">
        <f>IF(OR($B$1="Fox Islands",$B$1="New Hampton",$B$1="Ashland"),0,INDEX(LOOKUPS!$AA$5:$BI$9,MATCH(RES_COST_FCST!$C11,LOOKUPS!$AA$5:$AA$9,0),MATCH(RES_COST_FCST!CZ$3,LOOKUPS!$AA$5:$BI$5,0))*CZ$8)</f>
        <v>#N/A</v>
      </c>
      <c r="DA11" s="15" t="e">
        <f>IF(OR($B$1="Fox Islands",$B$1="New Hampton",$B$1="Ashland"),0,INDEX(LOOKUPS!$AA$5:$BI$9,MATCH(RES_COST_FCST!$C11,LOOKUPS!$AA$5:$AA$9,0),MATCH(RES_COST_FCST!DA$3,LOOKUPS!$AA$5:$BI$5,0))*DA$8)</f>
        <v>#N/A</v>
      </c>
      <c r="DB11" s="15" t="e">
        <f>IF(OR($B$1="Fox Islands",$B$1="New Hampton",$B$1="Ashland"),0,INDEX(LOOKUPS!$AA$5:$BI$9,MATCH(RES_COST_FCST!$C11,LOOKUPS!$AA$5:$AA$9,0),MATCH(RES_COST_FCST!DB$3,LOOKUPS!$AA$5:$BI$5,0))*DB$8)</f>
        <v>#N/A</v>
      </c>
      <c r="DC11" s="15" t="e">
        <f>IF(OR($B$1="Fox Islands",$B$1="New Hampton",$B$1="Ashland"),0,INDEX(LOOKUPS!$AA$5:$BI$9,MATCH(RES_COST_FCST!$C11,LOOKUPS!$AA$5:$AA$9,0),MATCH(RES_COST_FCST!DC$3,LOOKUPS!$AA$5:$BI$5,0))*DC$8)</f>
        <v>#N/A</v>
      </c>
      <c r="DD11" s="15" t="e">
        <f>IF(OR($B$1="Fox Islands",$B$1="New Hampton",$B$1="Ashland"),0,INDEX(LOOKUPS!$AA$5:$BI$9,MATCH(RES_COST_FCST!$C11,LOOKUPS!$AA$5:$AA$9,0),MATCH(RES_COST_FCST!DD$3,LOOKUPS!$AA$5:$BI$5,0))*DD$8)</f>
        <v>#N/A</v>
      </c>
      <c r="DE11" s="15" t="e">
        <f>IF(OR($B$1="Fox Islands",$B$1="New Hampton",$B$1="Ashland"),0,INDEX(LOOKUPS!$AA$5:$BI$9,MATCH(RES_COST_FCST!$C11,LOOKUPS!$AA$5:$AA$9,0),MATCH(RES_COST_FCST!DE$3,LOOKUPS!$AA$5:$BI$5,0))*DE$8)</f>
        <v>#N/A</v>
      </c>
      <c r="DF11" s="15" t="e">
        <f>IF(OR($B$1="Fox Islands",$B$1="New Hampton",$B$1="Ashland"),0,INDEX(LOOKUPS!$AA$5:$BI$9,MATCH(RES_COST_FCST!$C11,LOOKUPS!$AA$5:$AA$9,0),MATCH(RES_COST_FCST!DF$3,LOOKUPS!$AA$5:$BI$5,0))*DF$8)</f>
        <v>#N/A</v>
      </c>
      <c r="DG11" s="15" t="e">
        <f>IF(OR($B$1="Fox Islands",$B$1="New Hampton",$B$1="Ashland"),0,INDEX(LOOKUPS!$AA$5:$BI$9,MATCH(RES_COST_FCST!$C11,LOOKUPS!$AA$5:$AA$9,0),MATCH(RES_COST_FCST!DG$3,LOOKUPS!$AA$5:$BI$5,0))*DG$8)</f>
        <v>#N/A</v>
      </c>
      <c r="DH11" s="15" t="e">
        <f>IF(OR($B$1="Fox Islands",$B$1="New Hampton",$B$1="Ashland"),0,INDEX(LOOKUPS!$AA$5:$BI$9,MATCH(RES_COST_FCST!$C11,LOOKUPS!$AA$5:$AA$9,0),MATCH(RES_COST_FCST!DH$3,LOOKUPS!$AA$5:$BI$5,0))*DH$8)</f>
        <v>#N/A</v>
      </c>
      <c r="DI11" s="15" t="e">
        <f>IF(OR($B$1="Fox Islands",$B$1="New Hampton",$B$1="Ashland"),0,INDEX(LOOKUPS!$AA$5:$BI$9,MATCH(RES_COST_FCST!$C11,LOOKUPS!$AA$5:$AA$9,0),MATCH(RES_COST_FCST!DI$3,LOOKUPS!$AA$5:$BI$5,0))*DI$8)</f>
        <v>#N/A</v>
      </c>
      <c r="DJ11" s="15" t="e">
        <f>IF(OR($B$1="Fox Islands",$B$1="New Hampton",$B$1="Ashland"),0,INDEX(LOOKUPS!$AA$5:$BI$9,MATCH(RES_COST_FCST!$C11,LOOKUPS!$AA$5:$AA$9,0),MATCH(RES_COST_FCST!DJ$3,LOOKUPS!$AA$5:$BI$5,0))*DJ$8)</f>
        <v>#N/A</v>
      </c>
      <c r="DK11" s="15" t="e">
        <f>IF(OR($B$1="Fox Islands",$B$1="New Hampton",$B$1="Ashland"),0,INDEX(LOOKUPS!$AA$5:$BI$9,MATCH(RES_COST_FCST!$C11,LOOKUPS!$AA$5:$AA$9,0),MATCH(RES_COST_FCST!DK$3,LOOKUPS!$AA$5:$BI$5,0))*DK$8)</f>
        <v>#N/A</v>
      </c>
      <c r="DL11" s="15" t="e">
        <f>IF(OR($B$1="Fox Islands",$B$1="New Hampton",$B$1="Ashland"),0,INDEX(LOOKUPS!$AA$5:$BI$9,MATCH(RES_COST_FCST!$C11,LOOKUPS!$AA$5:$AA$9,0),MATCH(RES_COST_FCST!DL$3,LOOKUPS!$AA$5:$BI$5,0))*DL$8)</f>
        <v>#N/A</v>
      </c>
      <c r="DM11" s="15" t="e">
        <f>IF(OR($B$1="Fox Islands",$B$1="New Hampton",$B$1="Ashland"),0,INDEX(LOOKUPS!$AA$5:$BI$9,MATCH(RES_COST_FCST!$C11,LOOKUPS!$AA$5:$AA$9,0),MATCH(RES_COST_FCST!DM$3,LOOKUPS!$AA$5:$BI$5,0))*DM$8)</f>
        <v>#N/A</v>
      </c>
      <c r="DN11" s="15" t="e">
        <f>IF(OR($B$1="Fox Islands",$B$1="New Hampton",$B$1="Ashland"),0,INDEX(LOOKUPS!$AA$5:$BI$9,MATCH(RES_COST_FCST!$C11,LOOKUPS!$AA$5:$AA$9,0),MATCH(RES_COST_FCST!DN$3,LOOKUPS!$AA$5:$BI$5,0))*DN$8)</f>
        <v>#N/A</v>
      </c>
      <c r="DO11" s="15" t="e">
        <f>IF(OR($B$1="Fox Islands",$B$1="New Hampton",$B$1="Ashland"),0,INDEX(LOOKUPS!$AA$5:$BI$9,MATCH(RES_COST_FCST!$C11,LOOKUPS!$AA$5:$AA$9,0),MATCH(RES_COST_FCST!DO$3,LOOKUPS!$AA$5:$BI$5,0))*DO$8)</f>
        <v>#N/A</v>
      </c>
      <c r="DP11" s="15" t="e">
        <f>IF(OR($B$1="Fox Islands",$B$1="New Hampton",$B$1="Ashland"),0,INDEX(LOOKUPS!$AA$5:$BI$9,MATCH(RES_COST_FCST!$C11,LOOKUPS!$AA$5:$AA$9,0),MATCH(RES_COST_FCST!DP$3,LOOKUPS!$AA$5:$BI$5,0))*DP$8)</f>
        <v>#N/A</v>
      </c>
      <c r="DQ11" s="15" t="e">
        <f>IF(OR($B$1="Fox Islands",$B$1="New Hampton",$B$1="Ashland"),0,INDEX(LOOKUPS!$AA$5:$BI$9,MATCH(RES_COST_FCST!$C11,LOOKUPS!$AA$5:$AA$9,0),MATCH(RES_COST_FCST!DQ$3,LOOKUPS!$AA$5:$BI$5,0))*DQ$8)</f>
        <v>#N/A</v>
      </c>
      <c r="DR11" s="15" t="e">
        <f>IF(OR($B$1="Fox Islands",$B$1="New Hampton",$B$1="Ashland"),0,INDEX(LOOKUPS!$AA$5:$BI$9,MATCH(RES_COST_FCST!$C11,LOOKUPS!$AA$5:$AA$9,0),MATCH(RES_COST_FCST!DR$3,LOOKUPS!$AA$5:$BI$5,0))*DR$8)</f>
        <v>#N/A</v>
      </c>
      <c r="DS11" s="15" t="e">
        <f>IF(OR($B$1="Fox Islands",$B$1="New Hampton",$B$1="Ashland"),0,INDEX(LOOKUPS!$AA$5:$BI$9,MATCH(RES_COST_FCST!$C11,LOOKUPS!$AA$5:$AA$9,0),MATCH(RES_COST_FCST!DS$3,LOOKUPS!$AA$5:$BI$5,0))*DS$8)</f>
        <v>#N/A</v>
      </c>
      <c r="DT11" s="15" t="e">
        <f>IF(OR($B$1="Fox Islands",$B$1="New Hampton",$B$1="Ashland"),0,INDEX(LOOKUPS!$AA$5:$BI$9,MATCH(RES_COST_FCST!$C11,LOOKUPS!$AA$5:$AA$9,0),MATCH(RES_COST_FCST!DT$3,LOOKUPS!$AA$5:$BI$5,0))*DT$8)</f>
        <v>#N/A</v>
      </c>
      <c r="DU11" s="15" t="e">
        <f>IF(OR($B$1="Fox Islands",$B$1="New Hampton",$B$1="Ashland"),0,INDEX(LOOKUPS!$AA$5:$BI$9,MATCH(RES_COST_FCST!$C11,LOOKUPS!$AA$5:$AA$9,0),MATCH(RES_COST_FCST!DU$3,LOOKUPS!$AA$5:$BI$5,0))*DU$8)</f>
        <v>#N/A</v>
      </c>
      <c r="DV11" s="15" t="e">
        <f>IF(OR($B$1="Fox Islands",$B$1="New Hampton",$B$1="Ashland"),0,INDEX(LOOKUPS!$AA$5:$BI$9,MATCH(RES_COST_FCST!$C11,LOOKUPS!$AA$5:$AA$9,0),MATCH(RES_COST_FCST!DV$3,LOOKUPS!$AA$5:$BI$5,0))*DV$8)</f>
        <v>#N/A</v>
      </c>
      <c r="DW11" s="15" t="e">
        <f>IF(OR($B$1="Fox Islands",$B$1="New Hampton",$B$1="Ashland"),0,INDEX(LOOKUPS!$AA$5:$BI$9,MATCH(RES_COST_FCST!$C11,LOOKUPS!$AA$5:$AA$9,0),MATCH(RES_COST_FCST!DW$3,LOOKUPS!$AA$5:$BI$5,0))*DW$8)</f>
        <v>#N/A</v>
      </c>
      <c r="DX11" s="15" t="e">
        <f>IF(OR($B$1="Fox Islands",$B$1="New Hampton",$B$1="Ashland"),0,INDEX(LOOKUPS!$AA$5:$BI$9,MATCH(RES_COST_FCST!$C11,LOOKUPS!$AA$5:$AA$9,0),MATCH(RES_COST_FCST!DX$3,LOOKUPS!$AA$5:$BI$5,0))*DX$8)</f>
        <v>#N/A</v>
      </c>
      <c r="DY11" s="15" t="e">
        <f>IF(OR($B$1="Fox Islands",$B$1="New Hampton",$B$1="Ashland"),0,INDEX(LOOKUPS!$AA$5:$BI$9,MATCH(RES_COST_FCST!$C11,LOOKUPS!$AA$5:$AA$9,0),MATCH(RES_COST_FCST!DY$3,LOOKUPS!$AA$5:$BI$5,0))*DY$8)</f>
        <v>#N/A</v>
      </c>
      <c r="DZ11" s="15" t="e">
        <f>IF(OR($B$1="Fox Islands",$B$1="New Hampton",$B$1="Ashland"),0,INDEX(LOOKUPS!$AA$5:$BI$9,MATCH(RES_COST_FCST!$C11,LOOKUPS!$AA$5:$AA$9,0),MATCH(RES_COST_FCST!DZ$3,LOOKUPS!$AA$5:$BI$5,0))*DZ$8)</f>
        <v>#N/A</v>
      </c>
      <c r="EA11" s="15" t="e">
        <f>IF(OR($B$1="Fox Islands",$B$1="New Hampton",$B$1="Ashland"),0,INDEX(LOOKUPS!$AA$5:$BI$9,MATCH(RES_COST_FCST!$C11,LOOKUPS!$AA$5:$AA$9,0),MATCH(RES_COST_FCST!EA$3,LOOKUPS!$AA$5:$BI$5,0))*EA$8)</f>
        <v>#N/A</v>
      </c>
      <c r="EB11" s="15" t="e">
        <f>IF(OR($B$1="Fox Islands",$B$1="New Hampton",$B$1="Ashland"),0,INDEX(LOOKUPS!$AA$5:$BI$9,MATCH(RES_COST_FCST!$C11,LOOKUPS!$AA$5:$AA$9,0),MATCH(RES_COST_FCST!EB$3,LOOKUPS!$AA$5:$BI$5,0))*EB$8)</f>
        <v>#N/A</v>
      </c>
      <c r="EC11" s="15" t="e">
        <f>IF(OR($B$1="Fox Islands",$B$1="New Hampton",$B$1="Ashland"),0,INDEX(LOOKUPS!$AA$5:$BI$9,MATCH(RES_COST_FCST!$C11,LOOKUPS!$AA$5:$AA$9,0),MATCH(RES_COST_FCST!EC$3,LOOKUPS!$AA$5:$BI$5,0))*EC$8)</f>
        <v>#N/A</v>
      </c>
      <c r="ED11" s="15" t="e">
        <f>IF(OR($B$1="Fox Islands",$B$1="New Hampton",$B$1="Ashland"),0,INDEX(LOOKUPS!$AA$5:$BI$9,MATCH(RES_COST_FCST!$C11,LOOKUPS!$AA$5:$AA$9,0),MATCH(RES_COST_FCST!ED$3,LOOKUPS!$AA$5:$BI$5,0))*ED$8)</f>
        <v>#N/A</v>
      </c>
      <c r="EE11" s="15" t="e">
        <f>IF(OR($B$1="Fox Islands",$B$1="New Hampton",$B$1="Ashland"),0,INDEX(LOOKUPS!$AA$5:$BI$9,MATCH(RES_COST_FCST!$C11,LOOKUPS!$AA$5:$AA$9,0),MATCH(RES_COST_FCST!EE$3,LOOKUPS!$AA$5:$BI$5,0))*EE$8)</f>
        <v>#N/A</v>
      </c>
      <c r="EF11" s="15" t="e">
        <f>IF(OR($B$1="Fox Islands",$B$1="New Hampton",$B$1="Ashland"),0,INDEX(LOOKUPS!$AA$5:$BI$9,MATCH(RES_COST_FCST!$C11,LOOKUPS!$AA$5:$AA$9,0),MATCH(RES_COST_FCST!EF$3,LOOKUPS!$AA$5:$BI$5,0))*EF$8)</f>
        <v>#N/A</v>
      </c>
      <c r="EG11" s="15" t="e">
        <f>IF(OR($B$1="Fox Islands",$B$1="New Hampton",$B$1="Ashland"),0,INDEX(LOOKUPS!$AA$5:$BI$9,MATCH(RES_COST_FCST!$C11,LOOKUPS!$AA$5:$AA$9,0),MATCH(RES_COST_FCST!EG$3,LOOKUPS!$AA$5:$BI$5,0))*EG$8)</f>
        <v>#N/A</v>
      </c>
      <c r="EH11" s="15" t="e">
        <f>IF(OR($B$1="Fox Islands",$B$1="New Hampton",$B$1="Ashland"),0,INDEX(LOOKUPS!$AA$5:$BI$9,MATCH(RES_COST_FCST!$C11,LOOKUPS!$AA$5:$AA$9,0),MATCH(RES_COST_FCST!EH$3,LOOKUPS!$AA$5:$BI$5,0))*EH$8)</f>
        <v>#N/A</v>
      </c>
      <c r="EI11" s="15" t="e">
        <f>IF(OR($B$1="Fox Islands",$B$1="New Hampton",$B$1="Ashland"),0,INDEX(LOOKUPS!$AA$5:$BI$9,MATCH(RES_COST_FCST!$C11,LOOKUPS!$AA$5:$AA$9,0),MATCH(RES_COST_FCST!EI$3,LOOKUPS!$AA$5:$BI$5,0))*EI$8)</f>
        <v>#N/A</v>
      </c>
      <c r="EJ11" s="15" t="e">
        <f>IF(OR($B$1="Fox Islands",$B$1="New Hampton",$B$1="Ashland"),0,INDEX(LOOKUPS!$AA$5:$BI$9,MATCH(RES_COST_FCST!$C11,LOOKUPS!$AA$5:$AA$9,0),MATCH(RES_COST_FCST!EJ$3,LOOKUPS!$AA$5:$BI$5,0))*EJ$8)</f>
        <v>#N/A</v>
      </c>
      <c r="EK11" s="15" t="e">
        <f>IF(OR($B$1="Fox Islands",$B$1="New Hampton",$B$1="Ashland"),0,INDEX(LOOKUPS!$AA$5:$BI$9,MATCH(RES_COST_FCST!$C11,LOOKUPS!$AA$5:$AA$9,0),MATCH(RES_COST_FCST!EK$3,LOOKUPS!$AA$5:$BI$5,0))*EK$8)</f>
        <v>#N/A</v>
      </c>
      <c r="EL11" s="15" t="e">
        <f>IF(OR($B$1="Fox Islands",$B$1="New Hampton",$B$1="Ashland"),0,INDEX(LOOKUPS!$AA$5:$BI$9,MATCH(RES_COST_FCST!$C11,LOOKUPS!$AA$5:$AA$9,0),MATCH(RES_COST_FCST!EL$3,LOOKUPS!$AA$5:$BI$5,0))*EL$8)</f>
        <v>#N/A</v>
      </c>
      <c r="EM11" s="15" t="e">
        <f>IF(OR($B$1="Fox Islands",$B$1="New Hampton",$B$1="Ashland"),0,INDEX(LOOKUPS!$AA$5:$BI$9,MATCH(RES_COST_FCST!$C11,LOOKUPS!$AA$5:$AA$9,0),MATCH(RES_COST_FCST!EM$3,LOOKUPS!$AA$5:$BI$5,0))*EM$8)</f>
        <v>#N/A</v>
      </c>
      <c r="EN11" s="15" t="e">
        <f>IF(OR($B$1="Fox Islands",$B$1="New Hampton",$B$1="Ashland"),0,INDEX(LOOKUPS!$AA$5:$BI$9,MATCH(RES_COST_FCST!$C11,LOOKUPS!$AA$5:$AA$9,0),MATCH(RES_COST_FCST!EN$3,LOOKUPS!$AA$5:$BI$5,0))*EN$8)</f>
        <v>#N/A</v>
      </c>
      <c r="EO11" s="15" t="e">
        <f>IF(OR($B$1="Fox Islands",$B$1="New Hampton",$B$1="Ashland"),0,INDEX(LOOKUPS!$AA$5:$BI$9,MATCH(RES_COST_FCST!$C11,LOOKUPS!$AA$5:$AA$9,0),MATCH(RES_COST_FCST!EO$3,LOOKUPS!$AA$5:$BI$5,0))*EO$8)</f>
        <v>#N/A</v>
      </c>
      <c r="EP11" s="15" t="e">
        <f>IF(OR($B$1="Fox Islands",$B$1="New Hampton",$B$1="Ashland"),0,INDEX(LOOKUPS!$AA$5:$BI$9,MATCH(RES_COST_FCST!$C11,LOOKUPS!$AA$5:$AA$9,0),MATCH(RES_COST_FCST!EP$3,LOOKUPS!$AA$5:$BI$5,0))*EP$8)</f>
        <v>#N/A</v>
      </c>
      <c r="EQ11" s="15" t="e">
        <f>IF(OR($B$1="Fox Islands",$B$1="New Hampton",$B$1="Ashland"),0,INDEX(LOOKUPS!$AA$5:$BI$9,MATCH(RES_COST_FCST!$C11,LOOKUPS!$AA$5:$AA$9,0),MATCH(RES_COST_FCST!EQ$3,LOOKUPS!$AA$5:$BI$5,0))*EQ$8)</f>
        <v>#N/A</v>
      </c>
      <c r="ER11" s="15" t="e">
        <f>IF(OR($B$1="Fox Islands",$B$1="New Hampton",$B$1="Ashland"),0,INDEX(LOOKUPS!$AA$5:$BI$9,MATCH(RES_COST_FCST!$C11,LOOKUPS!$AA$5:$AA$9,0),MATCH(RES_COST_FCST!ER$3,LOOKUPS!$AA$5:$BI$5,0))*ER$8)</f>
        <v>#N/A</v>
      </c>
      <c r="ES11" s="15" t="e">
        <f>IF(OR($B$1="Fox Islands",$B$1="New Hampton",$B$1="Ashland"),0,INDEX(LOOKUPS!$AA$5:$BI$9,MATCH(RES_COST_FCST!$C11,LOOKUPS!$AA$5:$AA$9,0),MATCH(RES_COST_FCST!ES$3,LOOKUPS!$AA$5:$BI$5,0))*ES$8)</f>
        <v>#N/A</v>
      </c>
      <c r="ET11" s="15" t="e">
        <f>IF(OR($B$1="Fox Islands",$B$1="New Hampton",$B$1="Ashland"),0,INDEX(LOOKUPS!$AA$5:$BI$9,MATCH(RES_COST_FCST!$C11,LOOKUPS!$AA$5:$AA$9,0),MATCH(RES_COST_FCST!ET$3,LOOKUPS!$AA$5:$BI$5,0))*ET$8)</f>
        <v>#N/A</v>
      </c>
      <c r="EU11" s="15" t="e">
        <f>IF(OR($B$1="Fox Islands",$B$1="New Hampton",$B$1="Ashland"),0,INDEX(LOOKUPS!$AA$5:$BI$9,MATCH(RES_COST_FCST!$C11,LOOKUPS!$AA$5:$AA$9,0),MATCH(RES_COST_FCST!EU$3,LOOKUPS!$AA$5:$BI$5,0))*EU$8)</f>
        <v>#N/A</v>
      </c>
      <c r="EV11" s="15" t="e">
        <f>IF(OR($B$1="Fox Islands",$B$1="New Hampton",$B$1="Ashland"),0,INDEX(LOOKUPS!$AA$5:$BI$9,MATCH(RES_COST_FCST!$C11,LOOKUPS!$AA$5:$AA$9,0),MATCH(RES_COST_FCST!EV$3,LOOKUPS!$AA$5:$BI$5,0))*EV$8)</f>
        <v>#N/A</v>
      </c>
      <c r="EW11" s="15" t="e">
        <f>IF(OR($B$1="Fox Islands",$B$1="New Hampton",$B$1="Ashland"),0,INDEX(LOOKUPS!$AA$5:$BI$9,MATCH(RES_COST_FCST!$C11,LOOKUPS!$AA$5:$AA$9,0),MATCH(RES_COST_FCST!EW$3,LOOKUPS!$AA$5:$BI$5,0))*EW$8)</f>
        <v>#N/A</v>
      </c>
      <c r="EX11" s="15" t="e">
        <f>IF(OR($B$1="Fox Islands",$B$1="New Hampton",$B$1="Ashland"),0,INDEX(LOOKUPS!$AA$5:$BI$9,MATCH(RES_COST_FCST!$C11,LOOKUPS!$AA$5:$AA$9,0),MATCH(RES_COST_FCST!EX$3,LOOKUPS!$AA$5:$BI$5,0))*EX$8)</f>
        <v>#N/A</v>
      </c>
      <c r="EY11" s="15" t="e">
        <f>IF(OR($B$1="Fox Islands",$B$1="New Hampton",$B$1="Ashland"),0,INDEX(LOOKUPS!$AA$5:$BI$9,MATCH(RES_COST_FCST!$C11,LOOKUPS!$AA$5:$AA$9,0),MATCH(RES_COST_FCST!EY$3,LOOKUPS!$AA$5:$BI$5,0))*EY$8)</f>
        <v>#N/A</v>
      </c>
      <c r="EZ11" s="15" t="e">
        <f>IF(OR($B$1="Fox Islands",$B$1="New Hampton",$B$1="Ashland"),0,INDEX(LOOKUPS!$AA$5:$BI$9,MATCH(RES_COST_FCST!$C11,LOOKUPS!$AA$5:$AA$9,0),MATCH(RES_COST_FCST!EZ$3,LOOKUPS!$AA$5:$BI$5,0))*EZ$8)</f>
        <v>#N/A</v>
      </c>
      <c r="FA11" s="15" t="e">
        <f>IF(OR($B$1="Fox Islands",$B$1="New Hampton",$B$1="Ashland"),0,INDEX(LOOKUPS!$AA$5:$BI$9,MATCH(RES_COST_FCST!$C11,LOOKUPS!$AA$5:$AA$9,0),MATCH(RES_COST_FCST!FA$3,LOOKUPS!$AA$5:$BI$5,0))*FA$8)</f>
        <v>#N/A</v>
      </c>
      <c r="FB11" s="15" t="e">
        <f>IF(OR($B$1="Fox Islands",$B$1="New Hampton",$B$1="Ashland"),0,INDEX(LOOKUPS!$AA$5:$BI$9,MATCH(RES_COST_FCST!$C11,LOOKUPS!$AA$5:$AA$9,0),MATCH(RES_COST_FCST!FB$3,LOOKUPS!$AA$5:$BI$5,0))*FB$8)</f>
        <v>#N/A</v>
      </c>
      <c r="FC11" s="15" t="e">
        <f>IF(OR($B$1="Fox Islands",$B$1="New Hampton",$B$1="Ashland"),0,INDEX(LOOKUPS!$AA$5:$BI$9,MATCH(RES_COST_FCST!$C11,LOOKUPS!$AA$5:$AA$9,0),MATCH(RES_COST_FCST!FC$3,LOOKUPS!$AA$5:$BI$5,0))*FC$8)</f>
        <v>#N/A</v>
      </c>
      <c r="FD11" s="15" t="e">
        <f>IF(OR($B$1="Fox Islands",$B$1="New Hampton",$B$1="Ashland"),0,INDEX(LOOKUPS!$AA$5:$BI$9,MATCH(RES_COST_FCST!$C11,LOOKUPS!$AA$5:$AA$9,0),MATCH(RES_COST_FCST!FD$3,LOOKUPS!$AA$5:$BI$5,0))*FD$8)</f>
        <v>#N/A</v>
      </c>
      <c r="FE11" s="15" t="e">
        <f>IF(OR($B$1="Fox Islands",$B$1="New Hampton",$B$1="Ashland"),0,INDEX(LOOKUPS!$AA$5:$BI$9,MATCH(RES_COST_FCST!$C11,LOOKUPS!$AA$5:$AA$9,0),MATCH(RES_COST_FCST!FE$3,LOOKUPS!$AA$5:$BI$5,0))*FE$8)</f>
        <v>#N/A</v>
      </c>
      <c r="FF11" s="15" t="e">
        <f>IF(OR($B$1="Fox Islands",$B$1="New Hampton",$B$1="Ashland"),0,INDEX(LOOKUPS!$AA$5:$BI$9,MATCH(RES_COST_FCST!$C11,LOOKUPS!$AA$5:$AA$9,0),MATCH(RES_COST_FCST!FF$3,LOOKUPS!$AA$5:$BI$5,0))*FF$8)</f>
        <v>#N/A</v>
      </c>
      <c r="FG11" s="15" t="e">
        <f>IF(OR($B$1="Fox Islands",$B$1="New Hampton",$B$1="Ashland"),0,INDEX(LOOKUPS!$AA$5:$BI$9,MATCH(RES_COST_FCST!$C11,LOOKUPS!$AA$5:$AA$9,0),MATCH(RES_COST_FCST!FG$3,LOOKUPS!$AA$5:$BI$5,0))*FG$8)</f>
        <v>#N/A</v>
      </c>
      <c r="FH11" s="15" t="e">
        <f>IF(OR($B$1="Fox Islands",$B$1="New Hampton",$B$1="Ashland"),0,INDEX(LOOKUPS!$AA$5:$BI$9,MATCH(RES_COST_FCST!$C11,LOOKUPS!$AA$5:$AA$9,0),MATCH(RES_COST_FCST!FH$3,LOOKUPS!$AA$5:$BI$5,0))*FH$8)</f>
        <v>#N/A</v>
      </c>
      <c r="FI11" s="15" t="e">
        <f>IF(OR($B$1="Fox Islands",$B$1="New Hampton",$B$1="Ashland"),0,INDEX(LOOKUPS!$AA$5:$BI$9,MATCH(RES_COST_FCST!$C11,LOOKUPS!$AA$5:$AA$9,0),MATCH(RES_COST_FCST!FI$3,LOOKUPS!$AA$5:$BI$5,0))*FI$8)</f>
        <v>#N/A</v>
      </c>
      <c r="FJ11" s="15" t="e">
        <f>IF(OR($B$1="Fox Islands",$B$1="New Hampton",$B$1="Ashland"),0,INDEX(LOOKUPS!$AA$5:$BI$9,MATCH(RES_COST_FCST!$C11,LOOKUPS!$AA$5:$AA$9,0),MATCH(RES_COST_FCST!FJ$3,LOOKUPS!$AA$5:$BI$5,0))*FJ$8)</f>
        <v>#N/A</v>
      </c>
      <c r="FK11" s="15" t="e">
        <f>IF(OR($B$1="Fox Islands",$B$1="New Hampton",$B$1="Ashland"),0,INDEX(LOOKUPS!$AA$5:$BI$9,MATCH(RES_COST_FCST!$C11,LOOKUPS!$AA$5:$AA$9,0),MATCH(RES_COST_FCST!FK$3,LOOKUPS!$AA$5:$BI$5,0))*FK$8)</f>
        <v>#N/A</v>
      </c>
      <c r="FL11" s="15" t="e">
        <f>IF(OR($B$1="Fox Islands",$B$1="New Hampton",$B$1="Ashland"),0,INDEX(LOOKUPS!$AA$5:$BI$9,MATCH(RES_COST_FCST!$C11,LOOKUPS!$AA$5:$AA$9,0),MATCH(RES_COST_FCST!FL$3,LOOKUPS!$AA$5:$BI$5,0))*FL$8)</f>
        <v>#N/A</v>
      </c>
      <c r="FM11" s="15" t="e">
        <f>IF(OR($B$1="Fox Islands",$B$1="New Hampton",$B$1="Ashland"),0,INDEX(LOOKUPS!$AA$5:$BI$9,MATCH(RES_COST_FCST!$C11,LOOKUPS!$AA$5:$AA$9,0),MATCH(RES_COST_FCST!FM$3,LOOKUPS!$AA$5:$BI$5,0))*FM$8)</f>
        <v>#N/A</v>
      </c>
      <c r="FN11" s="15" t="e">
        <f>IF(OR($B$1="Fox Islands",$B$1="New Hampton",$B$1="Ashland"),0,INDEX(LOOKUPS!$AA$5:$BI$9,MATCH(RES_COST_FCST!$C11,LOOKUPS!$AA$5:$AA$9,0),MATCH(RES_COST_FCST!FN$3,LOOKUPS!$AA$5:$BI$5,0))*FN$8)</f>
        <v>#N/A</v>
      </c>
      <c r="FO11" s="15" t="e">
        <f>IF(OR($B$1="Fox Islands",$B$1="New Hampton",$B$1="Ashland"),0,INDEX(LOOKUPS!$AA$5:$BI$9,MATCH(RES_COST_FCST!$C11,LOOKUPS!$AA$5:$AA$9,0),MATCH(RES_COST_FCST!FO$3,LOOKUPS!$AA$5:$BI$5,0))*FO$8)</f>
        <v>#N/A</v>
      </c>
      <c r="FP11" s="15" t="e">
        <f>IF(OR($B$1="Fox Islands",$B$1="New Hampton",$B$1="Ashland"),0,INDEX(LOOKUPS!$AA$5:$BI$9,MATCH(RES_COST_FCST!$C11,LOOKUPS!$AA$5:$AA$9,0),MATCH(RES_COST_FCST!FP$3,LOOKUPS!$AA$5:$BI$5,0))*FP$8)</f>
        <v>#N/A</v>
      </c>
      <c r="FQ11" s="15" t="e">
        <f>IF(OR($B$1="Fox Islands",$B$1="New Hampton",$B$1="Ashland"),0,INDEX(LOOKUPS!$AA$5:$BI$9,MATCH(RES_COST_FCST!$C11,LOOKUPS!$AA$5:$AA$9,0),MATCH(RES_COST_FCST!FQ$3,LOOKUPS!$AA$5:$BI$5,0))*FQ$8)</f>
        <v>#N/A</v>
      </c>
      <c r="FR11" s="15" t="e">
        <f>IF(OR($B$1="Fox Islands",$B$1="New Hampton",$B$1="Ashland"),0,INDEX(LOOKUPS!$AA$5:$BI$9,MATCH(RES_COST_FCST!$C11,LOOKUPS!$AA$5:$AA$9,0),MATCH(RES_COST_FCST!FR$3,LOOKUPS!$AA$5:$BI$5,0))*FR$8)</f>
        <v>#N/A</v>
      </c>
      <c r="FS11" s="15" t="e">
        <f>IF(OR($B$1="Fox Islands",$B$1="New Hampton",$B$1="Ashland"),0,INDEX(LOOKUPS!$AA$5:$BI$9,MATCH(RES_COST_FCST!$C11,LOOKUPS!$AA$5:$AA$9,0),MATCH(RES_COST_FCST!FS$3,LOOKUPS!$AA$5:$BI$5,0))*FS$8)</f>
        <v>#N/A</v>
      </c>
      <c r="FT11" s="15" t="e">
        <f>IF(OR($B$1="Fox Islands",$B$1="New Hampton",$B$1="Ashland"),0,INDEX(LOOKUPS!$AA$5:$BI$9,MATCH(RES_COST_FCST!$C11,LOOKUPS!$AA$5:$AA$9,0),MATCH(RES_COST_FCST!FT$3,LOOKUPS!$AA$5:$BI$5,0))*FT$8)</f>
        <v>#N/A</v>
      </c>
      <c r="FU11" s="15" t="e">
        <f>IF(OR($B$1="Fox Islands",$B$1="New Hampton",$B$1="Ashland"),0,INDEX(LOOKUPS!$AA$5:$BI$9,MATCH(RES_COST_FCST!$C11,LOOKUPS!$AA$5:$AA$9,0),MATCH(RES_COST_FCST!FU$3,LOOKUPS!$AA$5:$BI$5,0))*FU$8)</f>
        <v>#N/A</v>
      </c>
      <c r="FV11" s="15" t="e">
        <f>IF(OR($B$1="Fox Islands",$B$1="New Hampton",$B$1="Ashland"),0,INDEX(LOOKUPS!$AA$5:$BI$9,MATCH(RES_COST_FCST!$C11,LOOKUPS!$AA$5:$AA$9,0),MATCH(RES_COST_FCST!FV$3,LOOKUPS!$AA$5:$BI$5,0))*FV$8)</f>
        <v>#N/A</v>
      </c>
      <c r="FW11" s="15" t="e">
        <f>IF(OR($B$1="Fox Islands",$B$1="New Hampton",$B$1="Ashland"),0,INDEX(LOOKUPS!$AA$5:$BI$9,MATCH(RES_COST_FCST!$C11,LOOKUPS!$AA$5:$AA$9,0),MATCH(RES_COST_FCST!FW$3,LOOKUPS!$AA$5:$BI$5,0))*FW$8)</f>
        <v>#N/A</v>
      </c>
      <c r="FX11" s="15" t="e">
        <f>IF(OR($B$1="Fox Islands",$B$1="New Hampton",$B$1="Ashland"),0,INDEX(LOOKUPS!$AA$5:$BI$9,MATCH(RES_COST_FCST!$C11,LOOKUPS!$AA$5:$AA$9,0),MATCH(RES_COST_FCST!FX$3,LOOKUPS!$AA$5:$BI$5,0))*FX$8)</f>
        <v>#N/A</v>
      </c>
      <c r="FY11" s="15" t="e">
        <f>IF(OR($B$1="Fox Islands",$B$1="New Hampton",$B$1="Ashland"),0,INDEX(LOOKUPS!$AA$5:$BI$9,MATCH(RES_COST_FCST!$C11,LOOKUPS!$AA$5:$AA$9,0),MATCH(RES_COST_FCST!FY$3,LOOKUPS!$AA$5:$BI$5,0))*FY$8)</f>
        <v>#N/A</v>
      </c>
      <c r="FZ11" s="15" t="e">
        <f>IF(OR($B$1="Fox Islands",$B$1="New Hampton",$B$1="Ashland"),0,INDEX(LOOKUPS!$AA$5:$BI$9,MATCH(RES_COST_FCST!$C11,LOOKUPS!$AA$5:$AA$9,0),MATCH(RES_COST_FCST!FZ$3,LOOKUPS!$AA$5:$BI$5,0))*FZ$8)</f>
        <v>#N/A</v>
      </c>
      <c r="GA11" s="15" t="e">
        <f>IF(OR($B$1="Fox Islands",$B$1="New Hampton",$B$1="Ashland"),0,INDEX(LOOKUPS!$AA$5:$BI$9,MATCH(RES_COST_FCST!$C11,LOOKUPS!$AA$5:$AA$9,0),MATCH(RES_COST_FCST!GA$3,LOOKUPS!$AA$5:$BI$5,0))*GA$8)</f>
        <v>#N/A</v>
      </c>
      <c r="GB11" s="15" t="e">
        <f>IF(OR($B$1="Fox Islands",$B$1="New Hampton",$B$1="Ashland"),0,INDEX(LOOKUPS!$AA$5:$BI$9,MATCH(RES_COST_FCST!$C11,LOOKUPS!$AA$5:$AA$9,0),MATCH(RES_COST_FCST!GB$3,LOOKUPS!$AA$5:$BI$5,0))*GB$8)</f>
        <v>#N/A</v>
      </c>
      <c r="GC11" s="15" t="e">
        <f>IF(OR($B$1="Fox Islands",$B$1="New Hampton",$B$1="Ashland"),0,INDEX(LOOKUPS!$AA$5:$BI$9,MATCH(RES_COST_FCST!$C11,LOOKUPS!$AA$5:$AA$9,0),MATCH(RES_COST_FCST!GC$3,LOOKUPS!$AA$5:$BI$5,0))*GC$8)</f>
        <v>#N/A</v>
      </c>
      <c r="GD11" s="15" t="e">
        <f>IF(OR($B$1="Fox Islands",$B$1="New Hampton",$B$1="Ashland"),0,INDEX(LOOKUPS!$AA$5:$BI$9,MATCH(RES_COST_FCST!$C11,LOOKUPS!$AA$5:$AA$9,0),MATCH(RES_COST_FCST!GD$3,LOOKUPS!$AA$5:$BI$5,0))*GD$8)</f>
        <v>#N/A</v>
      </c>
      <c r="GE11" s="15" t="e">
        <f>IF(OR($B$1="Fox Islands",$B$1="New Hampton",$B$1="Ashland"),0,INDEX(LOOKUPS!$AA$5:$BI$9,MATCH(RES_COST_FCST!$C11,LOOKUPS!$AA$5:$AA$9,0),MATCH(RES_COST_FCST!GE$3,LOOKUPS!$AA$5:$BI$5,0))*GE$8)</f>
        <v>#N/A</v>
      </c>
      <c r="GF11" s="15" t="e">
        <f>IF(OR($B$1="Fox Islands",$B$1="New Hampton",$B$1="Ashland"),0,INDEX(LOOKUPS!$AA$5:$BI$9,MATCH(RES_COST_FCST!$C11,LOOKUPS!$AA$5:$AA$9,0),MATCH(RES_COST_FCST!GF$3,LOOKUPS!$AA$5:$BI$5,0))*GF$8)</f>
        <v>#N/A</v>
      </c>
      <c r="GG11" s="15" t="e">
        <f>IF(OR($B$1="Fox Islands",$B$1="New Hampton",$B$1="Ashland"),0,INDEX(LOOKUPS!$AA$5:$BI$9,MATCH(RES_COST_FCST!$C11,LOOKUPS!$AA$5:$AA$9,0),MATCH(RES_COST_FCST!GG$3,LOOKUPS!$AA$5:$BI$5,0))*GG$8)</f>
        <v>#N/A</v>
      </c>
      <c r="GH11" s="15" t="e">
        <f>IF(OR($B$1="Fox Islands",$B$1="New Hampton",$B$1="Ashland"),0,INDEX(LOOKUPS!$AA$5:$BI$9,MATCH(RES_COST_FCST!$C11,LOOKUPS!$AA$5:$AA$9,0),MATCH(RES_COST_FCST!GH$3,LOOKUPS!$AA$5:$BI$5,0))*GH$8)</f>
        <v>#N/A</v>
      </c>
      <c r="GI11" s="15" t="e">
        <f>IF(OR($B$1="Fox Islands",$B$1="New Hampton",$B$1="Ashland"),0,INDEX(LOOKUPS!$AA$5:$BI$9,MATCH(RES_COST_FCST!$C11,LOOKUPS!$AA$5:$AA$9,0),MATCH(RES_COST_FCST!GI$3,LOOKUPS!$AA$5:$BI$5,0))*GI$8)</f>
        <v>#N/A</v>
      </c>
      <c r="GJ11" s="15" t="e">
        <f>IF(OR($B$1="Fox Islands",$B$1="New Hampton",$B$1="Ashland"),0,INDEX(LOOKUPS!$AA$5:$BI$9,MATCH(RES_COST_FCST!$C11,LOOKUPS!$AA$5:$AA$9,0),MATCH(RES_COST_FCST!GJ$3,LOOKUPS!$AA$5:$BI$5,0))*GJ$8)</f>
        <v>#N/A</v>
      </c>
      <c r="GK11" s="15" t="e">
        <f>IF(OR($B$1="Fox Islands",$B$1="New Hampton",$B$1="Ashland"),0,INDEX(LOOKUPS!$AA$5:$BI$9,MATCH(RES_COST_FCST!$C11,LOOKUPS!$AA$5:$AA$9,0),MATCH(RES_COST_FCST!GK$3,LOOKUPS!$AA$5:$BI$5,0))*GK$8)</f>
        <v>#N/A</v>
      </c>
      <c r="GL11" s="15" t="e">
        <f>IF(OR($B$1="Fox Islands",$B$1="New Hampton",$B$1="Ashland"),0,INDEX(LOOKUPS!$AA$5:$BI$9,MATCH(RES_COST_FCST!$C11,LOOKUPS!$AA$5:$AA$9,0),MATCH(RES_COST_FCST!GL$3,LOOKUPS!$AA$5:$BI$5,0))*GL$8)</f>
        <v>#N/A</v>
      </c>
      <c r="GM11" s="15" t="e">
        <f>IF(OR($B$1="Fox Islands",$B$1="New Hampton",$B$1="Ashland"),0,INDEX(LOOKUPS!$AA$5:$BI$9,MATCH(RES_COST_FCST!$C11,LOOKUPS!$AA$5:$AA$9,0),MATCH(RES_COST_FCST!GM$3,LOOKUPS!$AA$5:$BI$5,0))*GM$8)</f>
        <v>#N/A</v>
      </c>
      <c r="GN11" s="15" t="e">
        <f>IF(OR($B$1="Fox Islands",$B$1="New Hampton",$B$1="Ashland"),0,INDEX(LOOKUPS!$AA$5:$BI$9,MATCH(RES_COST_FCST!$C11,LOOKUPS!$AA$5:$AA$9,0),MATCH(RES_COST_FCST!GN$3,LOOKUPS!$AA$5:$BI$5,0))*GN$8)</f>
        <v>#N/A</v>
      </c>
      <c r="GO11" s="15" t="e">
        <f>IF(OR($B$1="Fox Islands",$B$1="New Hampton",$B$1="Ashland"),0,INDEX(LOOKUPS!$AA$5:$BI$9,MATCH(RES_COST_FCST!$C11,LOOKUPS!$AA$5:$AA$9,0),MATCH(RES_COST_FCST!GO$3,LOOKUPS!$AA$5:$BI$5,0))*GO$8)</f>
        <v>#N/A</v>
      </c>
      <c r="GP11" s="15" t="e">
        <f>IF(OR($B$1="Fox Islands",$B$1="New Hampton",$B$1="Ashland"),0,INDEX(LOOKUPS!$AA$5:$BI$9,MATCH(RES_COST_FCST!$C11,LOOKUPS!$AA$5:$AA$9,0),MATCH(RES_COST_FCST!GP$3,LOOKUPS!$AA$5:$BI$5,0))*GP$8)</f>
        <v>#N/A</v>
      </c>
      <c r="GQ11" s="15" t="e">
        <f>IF(OR($B$1="Fox Islands",$B$1="New Hampton",$B$1="Ashland"),0,INDEX(LOOKUPS!$AA$5:$BI$9,MATCH(RES_COST_FCST!$C11,LOOKUPS!$AA$5:$AA$9,0),MATCH(RES_COST_FCST!GQ$3,LOOKUPS!$AA$5:$BI$5,0))*GQ$8)</f>
        <v>#N/A</v>
      </c>
      <c r="GR11" s="15" t="e">
        <f>IF(OR($B$1="Fox Islands",$B$1="New Hampton",$B$1="Ashland"),0,INDEX(LOOKUPS!$AA$5:$BI$9,MATCH(RES_COST_FCST!$C11,LOOKUPS!$AA$5:$AA$9,0),MATCH(RES_COST_FCST!GR$3,LOOKUPS!$AA$5:$BI$5,0))*GR$8)</f>
        <v>#N/A</v>
      </c>
      <c r="GS11" s="15" t="e">
        <f>IF(OR($B$1="Fox Islands",$B$1="New Hampton",$B$1="Ashland"),0,INDEX(LOOKUPS!$AA$5:$BI$9,MATCH(RES_COST_FCST!$C11,LOOKUPS!$AA$5:$AA$9,0),MATCH(RES_COST_FCST!GS$3,LOOKUPS!$AA$5:$BI$5,0))*GS$8)</f>
        <v>#N/A</v>
      </c>
      <c r="GT11" s="15" t="e">
        <f>IF(OR($B$1="Fox Islands",$B$1="New Hampton",$B$1="Ashland"),0,INDEX(LOOKUPS!$AA$5:$BI$9,MATCH(RES_COST_FCST!$C11,LOOKUPS!$AA$5:$AA$9,0),MATCH(RES_COST_FCST!GT$3,LOOKUPS!$AA$5:$BI$5,0))*GT$8)</f>
        <v>#N/A</v>
      </c>
      <c r="GU11" s="15" t="e">
        <f>IF(OR($B$1="Fox Islands",$B$1="New Hampton",$B$1="Ashland"),0,INDEX(LOOKUPS!$AA$5:$BI$9,MATCH(RES_COST_FCST!$C11,LOOKUPS!$AA$5:$AA$9,0),MATCH(RES_COST_FCST!GU$3,LOOKUPS!$AA$5:$BI$5,0))*GU$8)</f>
        <v>#N/A</v>
      </c>
      <c r="GV11" s="15" t="e">
        <f>IF(OR($B$1="Fox Islands",$B$1="New Hampton",$B$1="Ashland"),0,INDEX(LOOKUPS!$AA$5:$BI$9,MATCH(RES_COST_FCST!$C11,LOOKUPS!$AA$5:$AA$9,0),MATCH(RES_COST_FCST!GV$3,LOOKUPS!$AA$5:$BI$5,0))*GV$8)</f>
        <v>#N/A</v>
      </c>
      <c r="GW11" s="15" t="e">
        <f>IF(OR($B$1="Fox Islands",$B$1="New Hampton",$B$1="Ashland"),0,INDEX(LOOKUPS!$AA$5:$BI$9,MATCH(RES_COST_FCST!$C11,LOOKUPS!$AA$5:$AA$9,0),MATCH(RES_COST_FCST!GW$3,LOOKUPS!$AA$5:$BI$5,0))*GW$8)</f>
        <v>#N/A</v>
      </c>
      <c r="GX11" s="15" t="e">
        <f>IF(OR($B$1="Fox Islands",$B$1="New Hampton",$B$1="Ashland"),0,INDEX(LOOKUPS!$AA$5:$BI$9,MATCH(RES_COST_FCST!$C11,LOOKUPS!$AA$5:$AA$9,0),MATCH(RES_COST_FCST!GX$3,LOOKUPS!$AA$5:$BI$5,0))*GX$8)</f>
        <v>#N/A</v>
      </c>
      <c r="GY11" s="15" t="e">
        <f>IF(OR($B$1="Fox Islands",$B$1="New Hampton",$B$1="Ashland"),0,INDEX(LOOKUPS!$AA$5:$BI$9,MATCH(RES_COST_FCST!$C11,LOOKUPS!$AA$5:$AA$9,0),MATCH(RES_COST_FCST!GY$3,LOOKUPS!$AA$5:$BI$5,0))*GY$8)</f>
        <v>#N/A</v>
      </c>
      <c r="GZ11" s="15" t="e">
        <f>IF(OR($B$1="Fox Islands",$B$1="New Hampton",$B$1="Ashland"),0,INDEX(LOOKUPS!$AA$5:$BI$9,MATCH(RES_COST_FCST!$C11,LOOKUPS!$AA$5:$AA$9,0),MATCH(RES_COST_FCST!GZ$3,LOOKUPS!$AA$5:$BI$5,0))*GZ$8)</f>
        <v>#N/A</v>
      </c>
      <c r="HA11" s="15" t="e">
        <f>IF(OR($B$1="Fox Islands",$B$1="New Hampton",$B$1="Ashland"),0,INDEX(LOOKUPS!$AA$5:$BI$9,MATCH(RES_COST_FCST!$C11,LOOKUPS!$AA$5:$AA$9,0),MATCH(RES_COST_FCST!HA$3,LOOKUPS!$AA$5:$BI$5,0))*HA$8)</f>
        <v>#N/A</v>
      </c>
      <c r="HB11" s="15" t="e">
        <f>IF(OR($B$1="Fox Islands",$B$1="New Hampton",$B$1="Ashland"),0,INDEX(LOOKUPS!$AA$5:$BI$9,MATCH(RES_COST_FCST!$C11,LOOKUPS!$AA$5:$AA$9,0),MATCH(RES_COST_FCST!HB$3,LOOKUPS!$AA$5:$BI$5,0))*HB$8)</f>
        <v>#N/A</v>
      </c>
      <c r="HC11" s="15" t="e">
        <f>IF(OR($B$1="Fox Islands",$B$1="New Hampton",$B$1="Ashland"),0,INDEX(LOOKUPS!$AA$5:$BI$9,MATCH(RES_COST_FCST!$C11,LOOKUPS!$AA$5:$AA$9,0),MATCH(RES_COST_FCST!HC$3,LOOKUPS!$AA$5:$BI$5,0))*HC$8)</f>
        <v>#N/A</v>
      </c>
      <c r="HD11" s="15" t="e">
        <f>IF(OR($B$1="Fox Islands",$B$1="New Hampton",$B$1="Ashland"),0,INDEX(LOOKUPS!$AA$5:$BI$9,MATCH(RES_COST_FCST!$C11,LOOKUPS!$AA$5:$AA$9,0),MATCH(RES_COST_FCST!HD$3,LOOKUPS!$AA$5:$BI$5,0))*HD$8)</f>
        <v>#N/A</v>
      </c>
      <c r="HE11" s="15" t="e">
        <f>IF(OR($B$1="Fox Islands",$B$1="New Hampton",$B$1="Ashland"),0,INDEX(LOOKUPS!$AA$5:$BI$9,MATCH(RES_COST_FCST!$C11,LOOKUPS!$AA$5:$AA$9,0),MATCH(RES_COST_FCST!HE$3,LOOKUPS!$AA$5:$BI$5,0))*HE$8)</f>
        <v>#N/A</v>
      </c>
      <c r="HF11" s="15" t="e">
        <f>IF(OR($B$1="Fox Islands",$B$1="New Hampton",$B$1="Ashland"),0,INDEX(LOOKUPS!$AA$5:$BI$9,MATCH(RES_COST_FCST!$C11,LOOKUPS!$AA$5:$AA$9,0),MATCH(RES_COST_FCST!HF$3,LOOKUPS!$AA$5:$BI$5,0))*HF$8)</f>
        <v>#N/A</v>
      </c>
      <c r="HG11" s="15" t="e">
        <f>IF(OR($B$1="Fox Islands",$B$1="New Hampton",$B$1="Ashland"),0,INDEX(LOOKUPS!$AA$5:$BI$9,MATCH(RES_COST_FCST!$C11,LOOKUPS!$AA$5:$AA$9,0),MATCH(RES_COST_FCST!HG$3,LOOKUPS!$AA$5:$BI$5,0))*HG$8)</f>
        <v>#N/A</v>
      </c>
      <c r="HH11" s="15" t="e">
        <f>IF(OR($B$1="Fox Islands",$B$1="New Hampton",$B$1="Ashland"),0,INDEX(LOOKUPS!$AA$5:$BI$9,MATCH(RES_COST_FCST!$C11,LOOKUPS!$AA$5:$AA$9,0),MATCH(RES_COST_FCST!HH$3,LOOKUPS!$AA$5:$BI$5,0))*HH$8)</f>
        <v>#N/A</v>
      </c>
      <c r="HI11" s="15" t="e">
        <f>IF(OR($B$1="Fox Islands",$B$1="New Hampton",$B$1="Ashland"),0,INDEX(LOOKUPS!$AA$5:$BI$9,MATCH(RES_COST_FCST!$C11,LOOKUPS!$AA$5:$AA$9,0),MATCH(RES_COST_FCST!HI$3,LOOKUPS!$AA$5:$BI$5,0))*HI$8)</f>
        <v>#N/A</v>
      </c>
      <c r="HJ11" s="15" t="e">
        <f>IF(OR($B$1="Fox Islands",$B$1="New Hampton",$B$1="Ashland"),0,INDEX(LOOKUPS!$AA$5:$BI$9,MATCH(RES_COST_FCST!$C11,LOOKUPS!$AA$5:$AA$9,0),MATCH(RES_COST_FCST!HJ$3,LOOKUPS!$AA$5:$BI$5,0))*HJ$8)</f>
        <v>#N/A</v>
      </c>
      <c r="HK11" s="15" t="e">
        <f>IF(OR($B$1="Fox Islands",$B$1="New Hampton",$B$1="Ashland"),0,INDEX(LOOKUPS!$AA$5:$BI$9,MATCH(RES_COST_FCST!$C11,LOOKUPS!$AA$5:$AA$9,0),MATCH(RES_COST_FCST!HK$3,LOOKUPS!$AA$5:$BI$5,0))*HK$8)</f>
        <v>#N/A</v>
      </c>
      <c r="HL11" s="15" t="e">
        <f>IF(OR($B$1="Fox Islands",$B$1="New Hampton",$B$1="Ashland"),0,INDEX(LOOKUPS!$AA$5:$BI$9,MATCH(RES_COST_FCST!$C11,LOOKUPS!$AA$5:$AA$9,0),MATCH(RES_COST_FCST!HL$3,LOOKUPS!$AA$5:$BI$5,0))*HL$8)</f>
        <v>#N/A</v>
      </c>
      <c r="HM11" s="15" t="e">
        <f>IF(OR($B$1="Fox Islands",$B$1="New Hampton",$B$1="Ashland"),0,INDEX(LOOKUPS!$AA$5:$BI$9,MATCH(RES_COST_FCST!$C11,LOOKUPS!$AA$5:$AA$9,0),MATCH(RES_COST_FCST!HM$3,LOOKUPS!$AA$5:$BI$5,0))*HM$8)</f>
        <v>#N/A</v>
      </c>
      <c r="HN11" s="15" t="e">
        <f>IF(OR($B$1="Fox Islands",$B$1="New Hampton",$B$1="Ashland"),0,INDEX(LOOKUPS!$AA$5:$BI$9,MATCH(RES_COST_FCST!$C11,LOOKUPS!$AA$5:$AA$9,0),MATCH(RES_COST_FCST!HN$3,LOOKUPS!$AA$5:$BI$5,0))*HN$8)</f>
        <v>#N/A</v>
      </c>
      <c r="HO11" s="15" t="e">
        <f>IF(OR($B$1="Fox Islands",$B$1="New Hampton",$B$1="Ashland"),0,INDEX(LOOKUPS!$AA$5:$BI$9,MATCH(RES_COST_FCST!$C11,LOOKUPS!$AA$5:$AA$9,0),MATCH(RES_COST_FCST!HO$3,LOOKUPS!$AA$5:$BI$5,0))*HO$8)</f>
        <v>#N/A</v>
      </c>
      <c r="HP11" s="15" t="e">
        <f>IF(OR($B$1="Fox Islands",$B$1="New Hampton",$B$1="Ashland"),0,INDEX(LOOKUPS!$AA$5:$BI$9,MATCH(RES_COST_FCST!$C11,LOOKUPS!$AA$5:$AA$9,0),MATCH(RES_COST_FCST!HP$3,LOOKUPS!$AA$5:$BI$5,0))*HP$8)</f>
        <v>#N/A</v>
      </c>
      <c r="HQ11" s="15" t="e">
        <f>IF(OR($B$1="Fox Islands",$B$1="New Hampton",$B$1="Ashland"),0,INDEX(LOOKUPS!$AA$5:$BI$9,MATCH(RES_COST_FCST!$C11,LOOKUPS!$AA$5:$AA$9,0),MATCH(RES_COST_FCST!HQ$3,LOOKUPS!$AA$5:$BI$5,0))*HQ$8)</f>
        <v>#N/A</v>
      </c>
      <c r="HR11" s="15" t="e">
        <f>IF(OR($B$1="Fox Islands",$B$1="New Hampton",$B$1="Ashland"),0,INDEX(LOOKUPS!$AA$5:$BI$9,MATCH(RES_COST_FCST!$C11,LOOKUPS!$AA$5:$AA$9,0),MATCH(RES_COST_FCST!HR$3,LOOKUPS!$AA$5:$BI$5,0))*HR$8)</f>
        <v>#N/A</v>
      </c>
      <c r="HS11" s="15" t="e">
        <f>IF(OR($B$1="Fox Islands",$B$1="New Hampton",$B$1="Ashland"),0,INDEX(LOOKUPS!$AA$5:$BI$9,MATCH(RES_COST_FCST!$C11,LOOKUPS!$AA$5:$AA$9,0),MATCH(RES_COST_FCST!HS$3,LOOKUPS!$AA$5:$BI$5,0))*HS$8)</f>
        <v>#N/A</v>
      </c>
      <c r="HT11" s="15" t="e">
        <f>IF(OR($B$1="Fox Islands",$B$1="New Hampton",$B$1="Ashland"),0,INDEX(LOOKUPS!$AA$5:$BI$9,MATCH(RES_COST_FCST!$C11,LOOKUPS!$AA$5:$AA$9,0),MATCH(RES_COST_FCST!HT$3,LOOKUPS!$AA$5:$BI$5,0))*HT$8)</f>
        <v>#N/A</v>
      </c>
      <c r="HU11" s="15" t="e">
        <f>IF(OR($B$1="Fox Islands",$B$1="New Hampton",$B$1="Ashland"),0,INDEX(LOOKUPS!$AA$5:$BI$9,MATCH(RES_COST_FCST!$C11,LOOKUPS!$AA$5:$AA$9,0),MATCH(RES_COST_FCST!HU$3,LOOKUPS!$AA$5:$BI$5,0))*HU$8)</f>
        <v>#N/A</v>
      </c>
      <c r="HV11" s="15" t="e">
        <f>IF(OR($B$1="Fox Islands",$B$1="New Hampton",$B$1="Ashland"),0,INDEX(LOOKUPS!$AA$5:$BI$9,MATCH(RES_COST_FCST!$C11,LOOKUPS!$AA$5:$AA$9,0),MATCH(RES_COST_FCST!HV$3,LOOKUPS!$AA$5:$BI$5,0))*HV$8)</f>
        <v>#N/A</v>
      </c>
      <c r="HW11" s="15" t="e">
        <f>IF(OR($B$1="Fox Islands",$B$1="New Hampton",$B$1="Ashland"),0,INDEX(LOOKUPS!$AA$5:$BI$9,MATCH(RES_COST_FCST!$C11,LOOKUPS!$AA$5:$AA$9,0),MATCH(RES_COST_FCST!HW$3,LOOKUPS!$AA$5:$BI$5,0))*HW$8)</f>
        <v>#N/A</v>
      </c>
      <c r="HX11" s="15" t="e">
        <f>IF(OR($B$1="Fox Islands",$B$1="New Hampton",$B$1="Ashland"),0,INDEX(LOOKUPS!$AA$5:$BI$9,MATCH(RES_COST_FCST!$C11,LOOKUPS!$AA$5:$AA$9,0),MATCH(RES_COST_FCST!HX$3,LOOKUPS!$AA$5:$BI$5,0))*HX$8)</f>
        <v>#N/A</v>
      </c>
      <c r="HY11" s="15" t="e">
        <f>IF(OR($B$1="Fox Islands",$B$1="New Hampton",$B$1="Ashland"),0,INDEX(LOOKUPS!$AA$5:$BI$9,MATCH(RES_COST_FCST!$C11,LOOKUPS!$AA$5:$AA$9,0),MATCH(RES_COST_FCST!HY$3,LOOKUPS!$AA$5:$BI$5,0))*HY$8)</f>
        <v>#N/A</v>
      </c>
      <c r="HZ11" s="15" t="e">
        <f>IF(OR($B$1="Fox Islands",$B$1="New Hampton",$B$1="Ashland"),0,INDEX(LOOKUPS!$AA$5:$BI$9,MATCH(RES_COST_FCST!$C11,LOOKUPS!$AA$5:$AA$9,0),MATCH(RES_COST_FCST!HZ$3,LOOKUPS!$AA$5:$BI$5,0))*HZ$8)</f>
        <v>#N/A</v>
      </c>
      <c r="IA11" s="15" t="e">
        <f>IF(OR($B$1="Fox Islands",$B$1="New Hampton",$B$1="Ashland"),0,INDEX(LOOKUPS!$AA$5:$BI$9,MATCH(RES_COST_FCST!$C11,LOOKUPS!$AA$5:$AA$9,0),MATCH(RES_COST_FCST!IA$3,LOOKUPS!$AA$5:$BI$5,0))*IA$8)</f>
        <v>#N/A</v>
      </c>
      <c r="IB11" s="15" t="e">
        <f>IF(OR($B$1="Fox Islands",$B$1="New Hampton",$B$1="Ashland"),0,INDEX(LOOKUPS!$AA$5:$BI$9,MATCH(RES_COST_FCST!$C11,LOOKUPS!$AA$5:$AA$9,0),MATCH(RES_COST_FCST!IB$3,LOOKUPS!$AA$5:$BI$5,0))*IB$8)</f>
        <v>#N/A</v>
      </c>
      <c r="IC11" s="15" t="e">
        <f>IF(OR($B$1="Fox Islands",$B$1="New Hampton",$B$1="Ashland"),0,INDEX(LOOKUPS!$AA$5:$BI$9,MATCH(RES_COST_FCST!$C11,LOOKUPS!$AA$5:$AA$9,0),MATCH(RES_COST_FCST!IC$3,LOOKUPS!$AA$5:$BI$5,0))*IC$8)</f>
        <v>#N/A</v>
      </c>
      <c r="ID11" s="15" t="e">
        <f>IF(OR($B$1="Fox Islands",$B$1="New Hampton",$B$1="Ashland"),0,INDEX(LOOKUPS!$AA$5:$BI$9,MATCH(RES_COST_FCST!$C11,LOOKUPS!$AA$5:$AA$9,0),MATCH(RES_COST_FCST!ID$3,LOOKUPS!$AA$5:$BI$5,0))*ID$8)</f>
        <v>#N/A</v>
      </c>
      <c r="IE11" s="15" t="e">
        <f>IF(OR($B$1="Fox Islands",$B$1="New Hampton",$B$1="Ashland"),0,INDEX(LOOKUPS!$AA$5:$BI$9,MATCH(RES_COST_FCST!$C11,LOOKUPS!$AA$5:$AA$9,0),MATCH(RES_COST_FCST!IE$3,LOOKUPS!$AA$5:$BI$5,0))*IE$8)</f>
        <v>#N/A</v>
      </c>
      <c r="IF11" s="15" t="e">
        <f>IF(OR($B$1="Fox Islands",$B$1="New Hampton",$B$1="Ashland"),0,INDEX(LOOKUPS!$AA$5:$BI$9,MATCH(RES_COST_FCST!$C11,LOOKUPS!$AA$5:$AA$9,0),MATCH(RES_COST_FCST!IF$3,LOOKUPS!$AA$5:$BI$5,0))*IF$8)</f>
        <v>#N/A</v>
      </c>
      <c r="IG11" s="15" t="e">
        <f>IF(OR($B$1="Fox Islands",$B$1="New Hampton",$B$1="Ashland"),0,INDEX(LOOKUPS!$AA$5:$BI$9,MATCH(RES_COST_FCST!$C11,LOOKUPS!$AA$5:$AA$9,0),MATCH(RES_COST_FCST!IG$3,LOOKUPS!$AA$5:$BI$5,0))*IG$8)</f>
        <v>#N/A</v>
      </c>
      <c r="IH11" s="15" t="e">
        <f>IF(OR($B$1="Fox Islands",$B$1="New Hampton",$B$1="Ashland"),0,INDEX(LOOKUPS!$AA$5:$BI$9,MATCH(RES_COST_FCST!$C11,LOOKUPS!$AA$5:$AA$9,0),MATCH(RES_COST_FCST!IH$3,LOOKUPS!$AA$5:$BI$5,0))*IH$8)</f>
        <v>#N/A</v>
      </c>
      <c r="II11" s="15" t="e">
        <f>IF(OR($B$1="Fox Islands",$B$1="New Hampton",$B$1="Ashland"),0,INDEX(LOOKUPS!$AA$5:$BI$9,MATCH(RES_COST_FCST!$C11,LOOKUPS!$AA$5:$AA$9,0),MATCH(RES_COST_FCST!II$3,LOOKUPS!$AA$5:$BI$5,0))*II$8)</f>
        <v>#N/A</v>
      </c>
      <c r="IJ11" s="15" t="e">
        <f>IF(OR($B$1="Fox Islands",$B$1="New Hampton",$B$1="Ashland"),0,INDEX(LOOKUPS!$AA$5:$BI$9,MATCH(RES_COST_FCST!$C11,LOOKUPS!$AA$5:$AA$9,0),MATCH(RES_COST_FCST!IJ$3,LOOKUPS!$AA$5:$BI$5,0))*IJ$8)</f>
        <v>#N/A</v>
      </c>
      <c r="IK11" s="15" t="e">
        <f>IF(OR($B$1="Fox Islands",$B$1="New Hampton",$B$1="Ashland"),0,INDEX(LOOKUPS!$AA$5:$BI$9,MATCH(RES_COST_FCST!$C11,LOOKUPS!$AA$5:$AA$9,0),MATCH(RES_COST_FCST!IK$3,LOOKUPS!$AA$5:$BI$5,0))*IK$8)</f>
        <v>#N/A</v>
      </c>
      <c r="IL11" s="15" t="e">
        <f>IF(OR($B$1="Fox Islands",$B$1="New Hampton",$B$1="Ashland"),0,INDEX(LOOKUPS!$AA$5:$BI$9,MATCH(RES_COST_FCST!$C11,LOOKUPS!$AA$5:$AA$9,0),MATCH(RES_COST_FCST!IL$3,LOOKUPS!$AA$5:$BI$5,0))*IL$8)</f>
        <v>#N/A</v>
      </c>
      <c r="IM11" s="15" t="e">
        <f>IF(OR($B$1="Fox Islands",$B$1="New Hampton",$B$1="Ashland"),0,INDEX(LOOKUPS!$AA$5:$BI$9,MATCH(RES_COST_FCST!$C11,LOOKUPS!$AA$5:$AA$9,0),MATCH(RES_COST_FCST!IM$3,LOOKUPS!$AA$5:$BI$5,0))*IM$8)</f>
        <v>#N/A</v>
      </c>
      <c r="IN11" s="15" t="e">
        <f>IF(OR($B$1="Fox Islands",$B$1="New Hampton",$B$1="Ashland"),0,INDEX(LOOKUPS!$AA$5:$BI$9,MATCH(RES_COST_FCST!$C11,LOOKUPS!$AA$5:$AA$9,0),MATCH(RES_COST_FCST!IN$3,LOOKUPS!$AA$5:$BI$5,0))*IN$8)</f>
        <v>#N/A</v>
      </c>
      <c r="IO11" s="15" t="e">
        <f>IF(OR($B$1="Fox Islands",$B$1="New Hampton",$B$1="Ashland"),0,INDEX(LOOKUPS!$AA$5:$BI$9,MATCH(RES_COST_FCST!$C11,LOOKUPS!$AA$5:$AA$9,0),MATCH(RES_COST_FCST!IO$3,LOOKUPS!$AA$5:$BI$5,0))*IO$8)</f>
        <v>#N/A</v>
      </c>
      <c r="IP11" s="15" t="e">
        <f>IF(OR($B$1="Fox Islands",$B$1="New Hampton",$B$1="Ashland"),0,INDEX(LOOKUPS!$AA$5:$BI$9,MATCH(RES_COST_FCST!$C11,LOOKUPS!$AA$5:$AA$9,0),MATCH(RES_COST_FCST!IP$3,LOOKUPS!$AA$5:$BI$5,0))*IP$8)</f>
        <v>#N/A</v>
      </c>
      <c r="IQ11" s="15" t="e">
        <f>IF(OR($B$1="Fox Islands",$B$1="New Hampton",$B$1="Ashland"),0,INDEX(LOOKUPS!$AA$5:$BI$9,MATCH(RES_COST_FCST!$C11,LOOKUPS!$AA$5:$AA$9,0),MATCH(RES_COST_FCST!IQ$3,LOOKUPS!$AA$5:$BI$5,0))*IQ$8)</f>
        <v>#N/A</v>
      </c>
      <c r="IR11" s="15" t="e">
        <f>IF(OR($B$1="Fox Islands",$B$1="New Hampton",$B$1="Ashland"),0,INDEX(LOOKUPS!$AA$5:$BI$9,MATCH(RES_COST_FCST!$C11,LOOKUPS!$AA$5:$AA$9,0),MATCH(RES_COST_FCST!IR$3,LOOKUPS!$AA$5:$BI$5,0))*IR$8)</f>
        <v>#N/A</v>
      </c>
      <c r="IS11" s="15" t="e">
        <f>IF(OR($B$1="Fox Islands",$B$1="New Hampton",$B$1="Ashland"),0,INDEX(LOOKUPS!$AA$5:$BI$9,MATCH(RES_COST_FCST!$C11,LOOKUPS!$AA$5:$AA$9,0),MATCH(RES_COST_FCST!IS$3,LOOKUPS!$AA$5:$BI$5,0))*IS$8)</f>
        <v>#N/A</v>
      </c>
      <c r="IT11" s="15" t="e">
        <f>IF(OR($B$1="Fox Islands",$B$1="New Hampton",$B$1="Ashland"),0,INDEX(LOOKUPS!$AA$5:$BI$9,MATCH(RES_COST_FCST!$C11,LOOKUPS!$AA$5:$AA$9,0),MATCH(RES_COST_FCST!IT$3,LOOKUPS!$AA$5:$BI$5,0))*IT$8)</f>
        <v>#N/A</v>
      </c>
      <c r="IU11" s="15" t="e">
        <f>IF(OR($B$1="Fox Islands",$B$1="New Hampton",$B$1="Ashland"),0,INDEX(LOOKUPS!$AA$5:$BI$9,MATCH(RES_COST_FCST!$C11,LOOKUPS!$AA$5:$AA$9,0),MATCH(RES_COST_FCST!IU$3,LOOKUPS!$AA$5:$BI$5,0))*IU$8)</f>
        <v>#N/A</v>
      </c>
      <c r="IV11" s="15" t="e">
        <f>IF(OR($B$1="Fox Islands",$B$1="New Hampton",$B$1="Ashland"),0,INDEX(LOOKUPS!$AA$5:$BI$9,MATCH(RES_COST_FCST!$C11,LOOKUPS!$AA$5:$AA$9,0),MATCH(RES_COST_FCST!IV$3,LOOKUPS!$AA$5:$BI$5,0))*IV$8)</f>
        <v>#N/A</v>
      </c>
      <c r="IW11" s="15" t="e">
        <f>IF(OR($B$1="Fox Islands",$B$1="New Hampton",$B$1="Ashland"),0,INDEX(LOOKUPS!$AA$5:$BI$9,MATCH(RES_COST_FCST!$C11,LOOKUPS!$AA$5:$AA$9,0),MATCH(RES_COST_FCST!IW$3,LOOKUPS!$AA$5:$BI$5,0))*IW$8)</f>
        <v>#N/A</v>
      </c>
      <c r="IX11" s="15" t="e">
        <f>IF(OR($B$1="Fox Islands",$B$1="New Hampton",$B$1="Ashland"),0,INDEX(LOOKUPS!$AA$5:$BI$9,MATCH(RES_COST_FCST!$C11,LOOKUPS!$AA$5:$AA$9,0),MATCH(RES_COST_FCST!IX$3,LOOKUPS!$AA$5:$BI$5,0))*IX$8)</f>
        <v>#N/A</v>
      </c>
      <c r="IY11" s="15" t="e">
        <f>IF(OR($B$1="Fox Islands",$B$1="New Hampton",$B$1="Ashland"),0,INDEX(LOOKUPS!$AA$5:$BI$9,MATCH(RES_COST_FCST!$C11,LOOKUPS!$AA$5:$AA$9,0),MATCH(RES_COST_FCST!IY$3,LOOKUPS!$AA$5:$BI$5,0))*IY$8)</f>
        <v>#N/A</v>
      </c>
      <c r="IZ11" s="15" t="e">
        <f>IF(OR($B$1="Fox Islands",$B$1="New Hampton",$B$1="Ashland"),0,INDEX(LOOKUPS!$AA$5:$BI$9,MATCH(RES_COST_FCST!$C11,LOOKUPS!$AA$5:$AA$9,0),MATCH(RES_COST_FCST!IZ$3,LOOKUPS!$AA$5:$BI$5,0))*IZ$8)</f>
        <v>#N/A</v>
      </c>
      <c r="JA11" s="15" t="e">
        <f>IF(OR($B$1="Fox Islands",$B$1="New Hampton",$B$1="Ashland"),0,INDEX(LOOKUPS!$AA$5:$BI$9,MATCH(RES_COST_FCST!$C11,LOOKUPS!$AA$5:$AA$9,0),MATCH(RES_COST_FCST!JA$3,LOOKUPS!$AA$5:$BI$5,0))*JA$8)</f>
        <v>#N/A</v>
      </c>
      <c r="JB11" s="15" t="e">
        <f>IF(OR($B$1="Fox Islands",$B$1="New Hampton",$B$1="Ashland"),0,INDEX(LOOKUPS!$AA$5:$BI$9,MATCH(RES_COST_FCST!$C11,LOOKUPS!$AA$5:$AA$9,0),MATCH(RES_COST_FCST!JB$3,LOOKUPS!$AA$5:$BI$5,0))*JB$8)</f>
        <v>#N/A</v>
      </c>
      <c r="JC11" s="15" t="e">
        <f>IF(OR($B$1="Fox Islands",$B$1="New Hampton",$B$1="Ashland"),0,INDEX(LOOKUPS!$AA$5:$BI$9,MATCH(RES_COST_FCST!$C11,LOOKUPS!$AA$5:$AA$9,0),MATCH(RES_COST_FCST!JC$3,LOOKUPS!$AA$5:$BI$5,0))*JC$8)</f>
        <v>#N/A</v>
      </c>
      <c r="JD11" s="15" t="e">
        <f>IF(OR($B$1="Fox Islands",$B$1="New Hampton",$B$1="Ashland"),0,INDEX(LOOKUPS!$AA$5:$BI$9,MATCH(RES_COST_FCST!$C11,LOOKUPS!$AA$5:$AA$9,0),MATCH(RES_COST_FCST!JD$3,LOOKUPS!$AA$5:$BI$5,0))*JD$8)</f>
        <v>#N/A</v>
      </c>
      <c r="JE11" s="15" t="e">
        <f>IF(OR($B$1="Fox Islands",$B$1="New Hampton",$B$1="Ashland"),0,INDEX(LOOKUPS!$AA$5:$BI$9,MATCH(RES_COST_FCST!$C11,LOOKUPS!$AA$5:$AA$9,0),MATCH(RES_COST_FCST!JE$3,LOOKUPS!$AA$5:$BI$5,0))*JE$8)</f>
        <v>#N/A</v>
      </c>
      <c r="JF11" s="15" t="e">
        <f>IF(OR($B$1="Fox Islands",$B$1="New Hampton",$B$1="Ashland"),0,INDEX(LOOKUPS!$AA$5:$BI$9,MATCH(RES_COST_FCST!$C11,LOOKUPS!$AA$5:$AA$9,0),MATCH(RES_COST_FCST!JF$3,LOOKUPS!$AA$5:$BI$5,0))*JF$8)</f>
        <v>#N/A</v>
      </c>
      <c r="JG11" s="15" t="e">
        <f>IF(OR($B$1="Fox Islands",$B$1="New Hampton",$B$1="Ashland"),0,INDEX(LOOKUPS!$AA$5:$BI$9,MATCH(RES_COST_FCST!$C11,LOOKUPS!$AA$5:$AA$9,0),MATCH(RES_COST_FCST!JG$3,LOOKUPS!$AA$5:$BI$5,0))*JG$8)</f>
        <v>#N/A</v>
      </c>
      <c r="JH11" s="15" t="e">
        <f>IF(OR($B$1="Fox Islands",$B$1="New Hampton",$B$1="Ashland"),0,INDEX(LOOKUPS!$AA$5:$BI$9,MATCH(RES_COST_FCST!$C11,LOOKUPS!$AA$5:$AA$9,0),MATCH(RES_COST_FCST!JH$3,LOOKUPS!$AA$5:$BI$5,0))*JH$8)</f>
        <v>#N/A</v>
      </c>
      <c r="JI11" s="15" t="e">
        <f>IF(OR($B$1="Fox Islands",$B$1="New Hampton",$B$1="Ashland"),0,INDEX(LOOKUPS!$AA$5:$BI$9,MATCH(RES_COST_FCST!$C11,LOOKUPS!$AA$5:$AA$9,0),MATCH(RES_COST_FCST!JI$3,LOOKUPS!$AA$5:$BI$5,0))*JI$8)</f>
        <v>#N/A</v>
      </c>
      <c r="JJ11" s="15" t="e">
        <f>IF(OR($B$1="Fox Islands",$B$1="New Hampton",$B$1="Ashland"),0,INDEX(LOOKUPS!$AA$5:$BI$9,MATCH(RES_COST_FCST!$C11,LOOKUPS!$AA$5:$AA$9,0),MATCH(RES_COST_FCST!JJ$3,LOOKUPS!$AA$5:$BI$5,0))*JJ$8)</f>
        <v>#N/A</v>
      </c>
      <c r="JK11" s="15" t="e">
        <f>IF(OR($B$1="Fox Islands",$B$1="New Hampton",$B$1="Ashland"),0,INDEX(LOOKUPS!$AA$5:$BI$9,MATCH(RES_COST_FCST!$C11,LOOKUPS!$AA$5:$AA$9,0),MATCH(RES_COST_FCST!JK$3,LOOKUPS!$AA$5:$BI$5,0))*JK$8)</f>
        <v>#N/A</v>
      </c>
      <c r="JL11" s="15" t="e">
        <f>IF(OR($B$1="Fox Islands",$B$1="New Hampton",$B$1="Ashland"),0,INDEX(LOOKUPS!$AA$5:$BI$9,MATCH(RES_COST_FCST!$C11,LOOKUPS!$AA$5:$AA$9,0),MATCH(RES_COST_FCST!JL$3,LOOKUPS!$AA$5:$BI$5,0))*JL$8)</f>
        <v>#N/A</v>
      </c>
      <c r="JM11" s="15" t="e">
        <f>IF(OR($B$1="Fox Islands",$B$1="New Hampton",$B$1="Ashland"),0,INDEX(LOOKUPS!$AA$5:$BI$9,MATCH(RES_COST_FCST!$C11,LOOKUPS!$AA$5:$AA$9,0),MATCH(RES_COST_FCST!JM$3,LOOKUPS!$AA$5:$BI$5,0))*JM$8)</f>
        <v>#N/A</v>
      </c>
      <c r="JN11" s="15" t="e">
        <f>IF(OR($B$1="Fox Islands",$B$1="New Hampton",$B$1="Ashland"),0,INDEX(LOOKUPS!$AA$5:$BI$9,MATCH(RES_COST_FCST!$C11,LOOKUPS!$AA$5:$AA$9,0),MATCH(RES_COST_FCST!JN$3,LOOKUPS!$AA$5:$BI$5,0))*JN$8)</f>
        <v>#N/A</v>
      </c>
      <c r="JO11" s="15" t="e">
        <f>IF(OR($B$1="Fox Islands",$B$1="New Hampton",$B$1="Ashland"),0,INDEX(LOOKUPS!$AA$5:$BI$9,MATCH(RES_COST_FCST!$C11,LOOKUPS!$AA$5:$AA$9,0),MATCH(RES_COST_FCST!JO$3,LOOKUPS!$AA$5:$BI$5,0))*JO$8)</f>
        <v>#N/A</v>
      </c>
      <c r="JP11" s="15" t="e">
        <f>IF(OR($B$1="Fox Islands",$B$1="New Hampton",$B$1="Ashland"),0,INDEX(LOOKUPS!$AA$5:$BI$9,MATCH(RES_COST_FCST!$C11,LOOKUPS!$AA$5:$AA$9,0),MATCH(RES_COST_FCST!JP$3,LOOKUPS!$AA$5:$BI$5,0))*JP$8)</f>
        <v>#N/A</v>
      </c>
      <c r="JQ11" s="15" t="e">
        <f>IF(OR($B$1="Fox Islands",$B$1="New Hampton",$B$1="Ashland"),0,INDEX(LOOKUPS!$AA$5:$BI$9,MATCH(RES_COST_FCST!$C11,LOOKUPS!$AA$5:$AA$9,0),MATCH(RES_COST_FCST!JQ$3,LOOKUPS!$AA$5:$BI$5,0))*JQ$8)</f>
        <v>#N/A</v>
      </c>
      <c r="JR11" s="15" t="e">
        <f>IF(OR($B$1="Fox Islands",$B$1="New Hampton",$B$1="Ashland"),0,INDEX(LOOKUPS!$AA$5:$BI$9,MATCH(RES_COST_FCST!$C11,LOOKUPS!$AA$5:$AA$9,0),MATCH(RES_COST_FCST!JR$3,LOOKUPS!$AA$5:$BI$5,0))*JR$8)</f>
        <v>#N/A</v>
      </c>
      <c r="JS11" s="15" t="e">
        <f>IF(OR($B$1="Fox Islands",$B$1="New Hampton",$B$1="Ashland"),0,INDEX(LOOKUPS!$AA$5:$BI$9,MATCH(RES_COST_FCST!$C11,LOOKUPS!$AA$5:$AA$9,0),MATCH(RES_COST_FCST!JS$3,LOOKUPS!$AA$5:$BI$5,0))*JS$8)</f>
        <v>#N/A</v>
      </c>
      <c r="JT11" s="15" t="e">
        <f>IF(OR($B$1="Fox Islands",$B$1="New Hampton",$B$1="Ashland"),0,INDEX(LOOKUPS!$AA$5:$BI$9,MATCH(RES_COST_FCST!$C11,LOOKUPS!$AA$5:$AA$9,0),MATCH(RES_COST_FCST!JT$3,LOOKUPS!$AA$5:$BI$5,0))*JT$8)</f>
        <v>#N/A</v>
      </c>
      <c r="JU11" s="15" t="e">
        <f>IF(OR($B$1="Fox Islands",$B$1="New Hampton",$B$1="Ashland"),0,INDEX(LOOKUPS!$AA$5:$BI$9,MATCH(RES_COST_FCST!$C11,LOOKUPS!$AA$5:$AA$9,0),MATCH(RES_COST_FCST!JU$3,LOOKUPS!$AA$5:$BI$5,0))*JU$8)</f>
        <v>#N/A</v>
      </c>
      <c r="JV11" s="15" t="e">
        <f>IF(OR($B$1="Fox Islands",$B$1="New Hampton",$B$1="Ashland"),0,INDEX(LOOKUPS!$AA$5:$BI$9,MATCH(RES_COST_FCST!$C11,LOOKUPS!$AA$5:$AA$9,0),MATCH(RES_COST_FCST!JV$3,LOOKUPS!$AA$5:$BI$5,0))*JV$8)</f>
        <v>#N/A</v>
      </c>
      <c r="JW11" s="15" t="e">
        <f>IF(OR($B$1="Fox Islands",$B$1="New Hampton",$B$1="Ashland"),0,INDEX(LOOKUPS!$AA$5:$BI$9,MATCH(RES_COST_FCST!$C11,LOOKUPS!$AA$5:$AA$9,0),MATCH(RES_COST_FCST!JW$3,LOOKUPS!$AA$5:$BI$5,0))*JW$8)</f>
        <v>#N/A</v>
      </c>
      <c r="JX11" s="15" t="e">
        <f>IF(OR($B$1="Fox Islands",$B$1="New Hampton",$B$1="Ashland"),0,INDEX(LOOKUPS!$AA$5:$BI$9,MATCH(RES_COST_FCST!$C11,LOOKUPS!$AA$5:$AA$9,0),MATCH(RES_COST_FCST!JX$3,LOOKUPS!$AA$5:$BI$5,0))*JX$8)</f>
        <v>#N/A</v>
      </c>
      <c r="JY11" s="15" t="e">
        <f>IF(OR($B$1="Fox Islands",$B$1="New Hampton",$B$1="Ashland"),0,INDEX(LOOKUPS!$AA$5:$BI$9,MATCH(RES_COST_FCST!$C11,LOOKUPS!$AA$5:$AA$9,0),MATCH(RES_COST_FCST!JY$3,LOOKUPS!$AA$5:$BI$5,0))*JY$8)</f>
        <v>#N/A</v>
      </c>
      <c r="JZ11" s="15" t="e">
        <f>IF(OR($B$1="Fox Islands",$B$1="New Hampton",$B$1="Ashland"),0,INDEX(LOOKUPS!$AA$5:$BI$9,MATCH(RES_COST_FCST!$C11,LOOKUPS!$AA$5:$AA$9,0),MATCH(RES_COST_FCST!JZ$3,LOOKUPS!$AA$5:$BI$5,0))*JZ$8)</f>
        <v>#N/A</v>
      </c>
      <c r="KA11" s="15" t="e">
        <f>IF(OR($B$1="Fox Islands",$B$1="New Hampton",$B$1="Ashland"),0,INDEX(LOOKUPS!$AA$5:$BI$9,MATCH(RES_COST_FCST!$C11,LOOKUPS!$AA$5:$AA$9,0),MATCH(RES_COST_FCST!KA$3,LOOKUPS!$AA$5:$BI$5,0))*KA$8)</f>
        <v>#N/A</v>
      </c>
      <c r="KB11" s="15" t="e">
        <f>IF(OR($B$1="Fox Islands",$B$1="New Hampton",$B$1="Ashland"),0,INDEX(LOOKUPS!$AA$5:$BI$9,MATCH(RES_COST_FCST!$C11,LOOKUPS!$AA$5:$AA$9,0),MATCH(RES_COST_FCST!KB$3,LOOKUPS!$AA$5:$BI$5,0))*KB$8)</f>
        <v>#N/A</v>
      </c>
      <c r="KC11" s="15" t="e">
        <f>IF(OR($B$1="Fox Islands",$B$1="New Hampton",$B$1="Ashland"),0,INDEX(LOOKUPS!$AA$5:$BI$9,MATCH(RES_COST_FCST!$C11,LOOKUPS!$AA$5:$AA$9,0),MATCH(RES_COST_FCST!KC$3,LOOKUPS!$AA$5:$BI$5,0))*KC$8)</f>
        <v>#N/A</v>
      </c>
      <c r="KD11" s="15" t="e">
        <f>IF(OR($B$1="Fox Islands",$B$1="New Hampton",$B$1="Ashland"),0,INDEX(LOOKUPS!$AA$5:$BI$9,MATCH(RES_COST_FCST!$C11,LOOKUPS!$AA$5:$AA$9,0),MATCH(RES_COST_FCST!KD$3,LOOKUPS!$AA$5:$BI$5,0))*KD$8)</f>
        <v>#N/A</v>
      </c>
      <c r="KE11" s="15" t="e">
        <f>IF(OR($B$1="Fox Islands",$B$1="New Hampton",$B$1="Ashland"),0,INDEX(LOOKUPS!$AA$5:$BI$9,MATCH(RES_COST_FCST!$C11,LOOKUPS!$AA$5:$AA$9,0),MATCH(RES_COST_FCST!KE$3,LOOKUPS!$AA$5:$BI$5,0))*KE$8)</f>
        <v>#N/A</v>
      </c>
      <c r="KF11" s="15" t="e">
        <f>IF(OR($B$1="Fox Islands",$B$1="New Hampton",$B$1="Ashland"),0,INDEX(LOOKUPS!$AA$5:$BI$9,MATCH(RES_COST_FCST!$C11,LOOKUPS!$AA$5:$AA$9,0),MATCH(RES_COST_FCST!KF$3,LOOKUPS!$AA$5:$BI$5,0))*KF$8)</f>
        <v>#N/A</v>
      </c>
      <c r="KG11" s="15" t="e">
        <f>IF(OR($B$1="Fox Islands",$B$1="New Hampton",$B$1="Ashland"),0,INDEX(LOOKUPS!$AA$5:$BI$9,MATCH(RES_COST_FCST!$C11,LOOKUPS!$AA$5:$AA$9,0),MATCH(RES_COST_FCST!KG$3,LOOKUPS!$AA$5:$BI$5,0))*KG$8)</f>
        <v>#N/A</v>
      </c>
      <c r="KH11" s="15" t="e">
        <f>IF(OR($B$1="Fox Islands",$B$1="New Hampton",$B$1="Ashland"),0,INDEX(LOOKUPS!$AA$5:$BI$9,MATCH(RES_COST_FCST!$C11,LOOKUPS!$AA$5:$AA$9,0),MATCH(RES_COST_FCST!KH$3,LOOKUPS!$AA$5:$BI$5,0))*KH$8)</f>
        <v>#N/A</v>
      </c>
      <c r="KI11" s="15" t="e">
        <f>IF(OR($B$1="Fox Islands",$B$1="New Hampton",$B$1="Ashland"),0,INDEX(LOOKUPS!$AA$5:$BI$9,MATCH(RES_COST_FCST!$C11,LOOKUPS!$AA$5:$AA$9,0),MATCH(RES_COST_FCST!KI$3,LOOKUPS!$AA$5:$BI$5,0))*KI$8)</f>
        <v>#N/A</v>
      </c>
      <c r="KJ11" s="15" t="e">
        <f>IF(OR($B$1="Fox Islands",$B$1="New Hampton",$B$1="Ashland"),0,INDEX(LOOKUPS!$AA$5:$BI$9,MATCH(RES_COST_FCST!$C11,LOOKUPS!$AA$5:$AA$9,0),MATCH(RES_COST_FCST!KJ$3,LOOKUPS!$AA$5:$BI$5,0))*KJ$8)</f>
        <v>#N/A</v>
      </c>
      <c r="KK11" s="15" t="e">
        <f>IF(OR($B$1="Fox Islands",$B$1="New Hampton",$B$1="Ashland"),0,INDEX(LOOKUPS!$AA$5:$BI$9,MATCH(RES_COST_FCST!$C11,LOOKUPS!$AA$5:$AA$9,0),MATCH(RES_COST_FCST!KK$3,LOOKUPS!$AA$5:$BI$5,0))*KK$8)</f>
        <v>#N/A</v>
      </c>
      <c r="KL11" s="15" t="e">
        <f>IF(OR($B$1="Fox Islands",$B$1="New Hampton",$B$1="Ashland"),0,INDEX(LOOKUPS!$AA$5:$BI$9,MATCH(RES_COST_FCST!$C11,LOOKUPS!$AA$5:$AA$9,0),MATCH(RES_COST_FCST!KL$3,LOOKUPS!$AA$5:$BI$5,0))*KL$8)</f>
        <v>#N/A</v>
      </c>
      <c r="KM11" s="15" t="e">
        <f>IF(OR($B$1="Fox Islands",$B$1="New Hampton",$B$1="Ashland"),0,INDEX(LOOKUPS!$AA$5:$BI$9,MATCH(RES_COST_FCST!$C11,LOOKUPS!$AA$5:$AA$9,0),MATCH(RES_COST_FCST!KM$3,LOOKUPS!$AA$5:$BI$5,0))*KM$8)</f>
        <v>#N/A</v>
      </c>
      <c r="KN11" s="15" t="e">
        <f>IF(OR($B$1="Fox Islands",$B$1="New Hampton",$B$1="Ashland"),0,INDEX(LOOKUPS!$AA$5:$BI$9,MATCH(RES_COST_FCST!$C11,LOOKUPS!$AA$5:$AA$9,0),MATCH(RES_COST_FCST!KN$3,LOOKUPS!$AA$5:$BI$5,0))*KN$8)</f>
        <v>#N/A</v>
      </c>
      <c r="KO11" s="15" t="e">
        <f>IF(OR($B$1="Fox Islands",$B$1="New Hampton",$B$1="Ashland"),0,INDEX(LOOKUPS!$AA$5:$BI$9,MATCH(RES_COST_FCST!$C11,LOOKUPS!$AA$5:$AA$9,0),MATCH(RES_COST_FCST!KO$3,LOOKUPS!$AA$5:$BI$5,0))*KO$8)</f>
        <v>#N/A</v>
      </c>
      <c r="KP11" s="15" t="e">
        <f>IF(OR($B$1="Fox Islands",$B$1="New Hampton",$B$1="Ashland"),0,INDEX(LOOKUPS!$AA$5:$BI$9,MATCH(RES_COST_FCST!$C11,LOOKUPS!$AA$5:$AA$9,0),MATCH(RES_COST_FCST!KP$3,LOOKUPS!$AA$5:$BI$5,0))*KP$8)</f>
        <v>#N/A</v>
      </c>
      <c r="KQ11" s="15" t="e">
        <f>IF(OR($B$1="Fox Islands",$B$1="New Hampton",$B$1="Ashland"),0,INDEX(LOOKUPS!$AA$5:$BI$9,MATCH(RES_COST_FCST!$C11,LOOKUPS!$AA$5:$AA$9,0),MATCH(RES_COST_FCST!KQ$3,LOOKUPS!$AA$5:$BI$5,0))*KQ$8)</f>
        <v>#N/A</v>
      </c>
      <c r="KR11" s="15" t="e">
        <f>IF(OR($B$1="Fox Islands",$B$1="New Hampton",$B$1="Ashland"),0,INDEX(LOOKUPS!$AA$5:$BI$9,MATCH(RES_COST_FCST!$C11,LOOKUPS!$AA$5:$AA$9,0),MATCH(RES_COST_FCST!KR$3,LOOKUPS!$AA$5:$BI$5,0))*KR$8)</f>
        <v>#N/A</v>
      </c>
      <c r="KS11" s="15" t="e">
        <f>IF(OR($B$1="Fox Islands",$B$1="New Hampton",$B$1="Ashland"),0,INDEX(LOOKUPS!$AA$5:$BI$9,MATCH(RES_COST_FCST!$C11,LOOKUPS!$AA$5:$AA$9,0),MATCH(RES_COST_FCST!KS$3,LOOKUPS!$AA$5:$BI$5,0))*KS$8)</f>
        <v>#N/A</v>
      </c>
      <c r="KT11" s="15" t="e">
        <f>IF(OR($B$1="Fox Islands",$B$1="New Hampton",$B$1="Ashland"),0,INDEX(LOOKUPS!$AA$5:$BI$9,MATCH(RES_COST_FCST!$C11,LOOKUPS!$AA$5:$AA$9,0),MATCH(RES_COST_FCST!KT$3,LOOKUPS!$AA$5:$BI$5,0))*KT$8)</f>
        <v>#N/A</v>
      </c>
      <c r="KU11" s="15" t="e">
        <f>IF(OR($B$1="Fox Islands",$B$1="New Hampton",$B$1="Ashland"),0,INDEX(LOOKUPS!$AA$5:$BI$9,MATCH(RES_COST_FCST!$C11,LOOKUPS!$AA$5:$AA$9,0),MATCH(RES_COST_FCST!KU$3,LOOKUPS!$AA$5:$BI$5,0))*KU$8)</f>
        <v>#N/A</v>
      </c>
      <c r="KV11" s="15" t="e">
        <f>IF(OR($B$1="Fox Islands",$B$1="New Hampton",$B$1="Ashland"),0,INDEX(LOOKUPS!$AA$5:$BI$9,MATCH(RES_COST_FCST!$C11,LOOKUPS!$AA$5:$AA$9,0),MATCH(RES_COST_FCST!KV$3,LOOKUPS!$AA$5:$BI$5,0))*KV$8)</f>
        <v>#N/A</v>
      </c>
      <c r="KW11" s="15" t="e">
        <f>IF(OR($B$1="Fox Islands",$B$1="New Hampton",$B$1="Ashland"),0,INDEX(LOOKUPS!$AA$5:$BI$9,MATCH(RES_COST_FCST!$C11,LOOKUPS!$AA$5:$AA$9,0),MATCH(RES_COST_FCST!KW$3,LOOKUPS!$AA$5:$BI$5,0))*KW$8)</f>
        <v>#N/A</v>
      </c>
      <c r="KX11" s="15" t="e">
        <f>IF(OR($B$1="Fox Islands",$B$1="New Hampton",$B$1="Ashland"),0,INDEX(LOOKUPS!$AA$5:$BI$9,MATCH(RES_COST_FCST!$C11,LOOKUPS!$AA$5:$AA$9,0),MATCH(RES_COST_FCST!KX$3,LOOKUPS!$AA$5:$BI$5,0))*KX$8)</f>
        <v>#N/A</v>
      </c>
      <c r="KY11" s="15" t="e">
        <f>IF(OR($B$1="Fox Islands",$B$1="New Hampton",$B$1="Ashland"),0,INDEX(LOOKUPS!$AA$5:$BI$9,MATCH(RES_COST_FCST!$C11,LOOKUPS!$AA$5:$AA$9,0),MATCH(RES_COST_FCST!KY$3,LOOKUPS!$AA$5:$BI$5,0))*KY$8)</f>
        <v>#N/A</v>
      </c>
      <c r="KZ11" s="15" t="e">
        <f>IF(OR($B$1="Fox Islands",$B$1="New Hampton",$B$1="Ashland"),0,INDEX(LOOKUPS!$AA$5:$BI$9,MATCH(RES_COST_FCST!$C11,LOOKUPS!$AA$5:$AA$9,0),MATCH(RES_COST_FCST!KZ$3,LOOKUPS!$AA$5:$BI$5,0))*KZ$8)</f>
        <v>#N/A</v>
      </c>
      <c r="LA11" s="15" t="e">
        <f>IF(OR($B$1="Fox Islands",$B$1="New Hampton",$B$1="Ashland"),0,INDEX(LOOKUPS!$AA$5:$BI$9,MATCH(RES_COST_FCST!$C11,LOOKUPS!$AA$5:$AA$9,0),MATCH(RES_COST_FCST!LA$3,LOOKUPS!$AA$5:$BI$5,0))*LA$8)</f>
        <v>#N/A</v>
      </c>
      <c r="LB11" s="15" t="e">
        <f>IF(OR($B$1="Fox Islands",$B$1="New Hampton",$B$1="Ashland"),0,INDEX(LOOKUPS!$AA$5:$BI$9,MATCH(RES_COST_FCST!$C11,LOOKUPS!$AA$5:$AA$9,0),MATCH(RES_COST_FCST!LB$3,LOOKUPS!$AA$5:$BI$5,0))*LB$8)</f>
        <v>#N/A</v>
      </c>
      <c r="LC11" s="15" t="e">
        <f>IF(OR($B$1="Fox Islands",$B$1="New Hampton",$B$1="Ashland"),0,INDEX(LOOKUPS!$AA$5:$BI$9,MATCH(RES_COST_FCST!$C11,LOOKUPS!$AA$5:$AA$9,0),MATCH(RES_COST_FCST!LC$3,LOOKUPS!$AA$5:$BI$5,0))*LC$8)</f>
        <v>#N/A</v>
      </c>
      <c r="LD11" s="15" t="e">
        <f>IF(OR($B$1="Fox Islands",$B$1="New Hampton",$B$1="Ashland"),0,INDEX(LOOKUPS!$AA$5:$BI$9,MATCH(RES_COST_FCST!$C11,LOOKUPS!$AA$5:$AA$9,0),MATCH(RES_COST_FCST!LD$3,LOOKUPS!$AA$5:$BI$5,0))*LD$8)</f>
        <v>#N/A</v>
      </c>
      <c r="LE11" s="15" t="e">
        <f>IF(OR($B$1="Fox Islands",$B$1="New Hampton",$B$1="Ashland"),0,INDEX(LOOKUPS!$AA$5:$BI$9,MATCH(RES_COST_FCST!$C11,LOOKUPS!$AA$5:$AA$9,0),MATCH(RES_COST_FCST!LE$3,LOOKUPS!$AA$5:$BI$5,0))*LE$8)</f>
        <v>#N/A</v>
      </c>
      <c r="LF11" s="15" t="e">
        <f>IF(OR($B$1="Fox Islands",$B$1="New Hampton",$B$1="Ashland"),0,INDEX(LOOKUPS!$AA$5:$BI$9,MATCH(RES_COST_FCST!$C11,LOOKUPS!$AA$5:$AA$9,0),MATCH(RES_COST_FCST!LF$3,LOOKUPS!$AA$5:$BI$5,0))*LF$8)</f>
        <v>#N/A</v>
      </c>
      <c r="LG11" s="15" t="e">
        <f>IF(OR($B$1="Fox Islands",$B$1="New Hampton",$B$1="Ashland"),0,INDEX(LOOKUPS!$AA$5:$BI$9,MATCH(RES_COST_FCST!$C11,LOOKUPS!$AA$5:$AA$9,0),MATCH(RES_COST_FCST!LG$3,LOOKUPS!$AA$5:$BI$5,0))*LG$8)</f>
        <v>#N/A</v>
      </c>
      <c r="LH11" s="15" t="e">
        <f>IF(OR($B$1="Fox Islands",$B$1="New Hampton",$B$1="Ashland"),0,INDEX(LOOKUPS!$AA$5:$BI$9,MATCH(RES_COST_FCST!$C11,LOOKUPS!$AA$5:$AA$9,0),MATCH(RES_COST_FCST!LH$3,LOOKUPS!$AA$5:$BI$5,0))*LH$8)</f>
        <v>#N/A</v>
      </c>
      <c r="LI11" s="15" t="e">
        <f>IF(OR($B$1="Fox Islands",$B$1="New Hampton",$B$1="Ashland"),0,INDEX(LOOKUPS!$AA$5:$BI$9,MATCH(RES_COST_FCST!$C11,LOOKUPS!$AA$5:$AA$9,0),MATCH(RES_COST_FCST!LI$3,LOOKUPS!$AA$5:$BI$5,0))*LI$8)</f>
        <v>#N/A</v>
      </c>
      <c r="LJ11" s="15" t="e">
        <f>IF(OR($B$1="Fox Islands",$B$1="New Hampton",$B$1="Ashland"),0,INDEX(LOOKUPS!$AA$5:$BI$9,MATCH(RES_COST_FCST!$C11,LOOKUPS!$AA$5:$AA$9,0),MATCH(RES_COST_FCST!LJ$3,LOOKUPS!$AA$5:$BI$5,0))*LJ$8)</f>
        <v>#N/A</v>
      </c>
      <c r="LK11" s="15" t="e">
        <f>IF(OR($B$1="Fox Islands",$B$1="New Hampton",$B$1="Ashland"),0,INDEX(LOOKUPS!$AA$5:$BI$9,MATCH(RES_COST_FCST!$C11,LOOKUPS!$AA$5:$AA$9,0),MATCH(RES_COST_FCST!LK$3,LOOKUPS!$AA$5:$BI$5,0))*LK$8)</f>
        <v>#N/A</v>
      </c>
      <c r="LL11" s="15" t="e">
        <f>IF(OR($B$1="Fox Islands",$B$1="New Hampton",$B$1="Ashland"),0,INDEX(LOOKUPS!$AA$5:$BI$9,MATCH(RES_COST_FCST!$C11,LOOKUPS!$AA$5:$AA$9,0),MATCH(RES_COST_FCST!LL$3,LOOKUPS!$AA$5:$BI$5,0))*LL$8)</f>
        <v>#N/A</v>
      </c>
      <c r="LM11" s="15" t="e">
        <f>IF(OR($B$1="Fox Islands",$B$1="New Hampton",$B$1="Ashland"),0,INDEX(LOOKUPS!$AA$5:$BI$9,MATCH(RES_COST_FCST!$C11,LOOKUPS!$AA$5:$AA$9,0),MATCH(RES_COST_FCST!LM$3,LOOKUPS!$AA$5:$BI$5,0))*LM$8)</f>
        <v>#N/A</v>
      </c>
      <c r="LN11" s="15" t="e">
        <f>IF(OR($B$1="Fox Islands",$B$1="New Hampton",$B$1="Ashland"),0,INDEX(LOOKUPS!$AA$5:$BI$9,MATCH(RES_COST_FCST!$C11,LOOKUPS!$AA$5:$AA$9,0),MATCH(RES_COST_FCST!LN$3,LOOKUPS!$AA$5:$BI$5,0))*LN$8)</f>
        <v>#N/A</v>
      </c>
      <c r="LO11" s="15" t="e">
        <f>IF(OR($B$1="Fox Islands",$B$1="New Hampton",$B$1="Ashland"),0,INDEX(LOOKUPS!$AA$5:$BI$9,MATCH(RES_COST_FCST!$C11,LOOKUPS!$AA$5:$AA$9,0),MATCH(RES_COST_FCST!LO$3,LOOKUPS!$AA$5:$BI$5,0))*LO$8)</f>
        <v>#N/A</v>
      </c>
      <c r="LP11" s="15" t="e">
        <f>IF(OR($B$1="Fox Islands",$B$1="New Hampton",$B$1="Ashland"),0,INDEX(LOOKUPS!$AA$5:$BI$9,MATCH(RES_COST_FCST!$C11,LOOKUPS!$AA$5:$AA$9,0),MATCH(RES_COST_FCST!LP$3,LOOKUPS!$AA$5:$BI$5,0))*LP$8)</f>
        <v>#N/A</v>
      </c>
      <c r="LQ11" s="15" t="e">
        <f>IF(OR($B$1="Fox Islands",$B$1="New Hampton",$B$1="Ashland"),0,INDEX(LOOKUPS!$AA$5:$BI$9,MATCH(RES_COST_FCST!$C11,LOOKUPS!$AA$5:$AA$9,0),MATCH(RES_COST_FCST!LQ$3,LOOKUPS!$AA$5:$BI$5,0))*LQ$8)</f>
        <v>#N/A</v>
      </c>
      <c r="LR11" s="15" t="e">
        <f>IF(OR($B$1="Fox Islands",$B$1="New Hampton",$B$1="Ashland"),0,INDEX(LOOKUPS!$AA$5:$BI$9,MATCH(RES_COST_FCST!$C11,LOOKUPS!$AA$5:$AA$9,0),MATCH(RES_COST_FCST!LR$3,LOOKUPS!$AA$5:$BI$5,0))*LR$8)</f>
        <v>#N/A</v>
      </c>
      <c r="LS11" s="15" t="e">
        <f>IF(OR($B$1="Fox Islands",$B$1="New Hampton",$B$1="Ashland"),0,INDEX(LOOKUPS!$AA$5:$BI$9,MATCH(RES_COST_FCST!$C11,LOOKUPS!$AA$5:$AA$9,0),MATCH(RES_COST_FCST!LS$3,LOOKUPS!$AA$5:$BI$5,0))*LS$8)</f>
        <v>#N/A</v>
      </c>
      <c r="LT11" s="15" t="e">
        <f>IF(OR($B$1="Fox Islands",$B$1="New Hampton",$B$1="Ashland"),0,INDEX(LOOKUPS!$AA$5:$BI$9,MATCH(RES_COST_FCST!$C11,LOOKUPS!$AA$5:$AA$9,0),MATCH(RES_COST_FCST!LT$3,LOOKUPS!$AA$5:$BI$5,0))*LT$8)</f>
        <v>#N/A</v>
      </c>
      <c r="LU11" s="15" t="e">
        <f>IF(OR($B$1="Fox Islands",$B$1="New Hampton",$B$1="Ashland"),0,INDEX(LOOKUPS!$AA$5:$BI$9,MATCH(RES_COST_FCST!$C11,LOOKUPS!$AA$5:$AA$9,0),MATCH(RES_COST_FCST!LU$3,LOOKUPS!$AA$5:$BI$5,0))*LU$8)</f>
        <v>#N/A</v>
      </c>
      <c r="LV11" s="15" t="e">
        <f>IF(OR($B$1="Fox Islands",$B$1="New Hampton",$B$1="Ashland"),0,INDEX(LOOKUPS!$AA$5:$BI$9,MATCH(RES_COST_FCST!$C11,LOOKUPS!$AA$5:$AA$9,0),MATCH(RES_COST_FCST!LV$3,LOOKUPS!$AA$5:$BI$5,0))*LV$8)</f>
        <v>#N/A</v>
      </c>
      <c r="LW11" s="15" t="e">
        <f>IF(OR($B$1="Fox Islands",$B$1="New Hampton",$B$1="Ashland"),0,INDEX(LOOKUPS!$AA$5:$BI$9,MATCH(RES_COST_FCST!$C11,LOOKUPS!$AA$5:$AA$9,0),MATCH(RES_COST_FCST!LW$3,LOOKUPS!$AA$5:$BI$5,0))*LW$8)</f>
        <v>#N/A</v>
      </c>
      <c r="LX11" s="15" t="e">
        <f>IF(OR($B$1="Fox Islands",$B$1="New Hampton",$B$1="Ashland"),0,INDEX(LOOKUPS!$AA$5:$BI$9,MATCH(RES_COST_FCST!$C11,LOOKUPS!$AA$5:$AA$9,0),MATCH(RES_COST_FCST!LX$3,LOOKUPS!$AA$5:$BI$5,0))*LX$8)</f>
        <v>#N/A</v>
      </c>
      <c r="LY11" s="15" t="e">
        <f>IF(OR($B$1="Fox Islands",$B$1="New Hampton",$B$1="Ashland"),0,INDEX(LOOKUPS!$AA$5:$BI$9,MATCH(RES_COST_FCST!$C11,LOOKUPS!$AA$5:$AA$9,0),MATCH(RES_COST_FCST!LY$3,LOOKUPS!$AA$5:$BI$5,0))*LY$8)</f>
        <v>#N/A</v>
      </c>
      <c r="LZ11" s="15" t="e">
        <f>IF(OR($B$1="Fox Islands",$B$1="New Hampton",$B$1="Ashland"),0,INDEX(LOOKUPS!$AA$5:$BI$9,MATCH(RES_COST_FCST!$C11,LOOKUPS!$AA$5:$AA$9,0),MATCH(RES_COST_FCST!LZ$3,LOOKUPS!$AA$5:$BI$5,0))*LZ$8)</f>
        <v>#N/A</v>
      </c>
      <c r="MA11" s="15" t="e">
        <f>IF(OR($B$1="Fox Islands",$B$1="New Hampton",$B$1="Ashland"),0,INDEX(LOOKUPS!$AA$5:$BI$9,MATCH(RES_COST_FCST!$C11,LOOKUPS!$AA$5:$AA$9,0),MATCH(RES_COST_FCST!MA$3,LOOKUPS!$AA$5:$BI$5,0))*MA$8)</f>
        <v>#N/A</v>
      </c>
      <c r="MB11" s="15" t="e">
        <f>IF(OR($B$1="Fox Islands",$B$1="New Hampton",$B$1="Ashland"),0,INDEX(LOOKUPS!$AA$5:$BI$9,MATCH(RES_COST_FCST!$C11,LOOKUPS!$AA$5:$AA$9,0),MATCH(RES_COST_FCST!MB$3,LOOKUPS!$AA$5:$BI$5,0))*MB$8)</f>
        <v>#N/A</v>
      </c>
      <c r="MC11" s="15" t="e">
        <f>IF(OR($B$1="Fox Islands",$B$1="New Hampton",$B$1="Ashland"),0,INDEX(LOOKUPS!$AA$5:$BI$9,MATCH(RES_COST_FCST!$C11,LOOKUPS!$AA$5:$AA$9,0),MATCH(RES_COST_FCST!MC$3,LOOKUPS!$AA$5:$BI$5,0))*MC$8)</f>
        <v>#N/A</v>
      </c>
      <c r="MD11" s="15" t="e">
        <f>IF(OR($B$1="Fox Islands",$B$1="New Hampton",$B$1="Ashland"),0,INDEX(LOOKUPS!$AA$5:$BI$9,MATCH(RES_COST_FCST!$C11,LOOKUPS!$AA$5:$AA$9,0),MATCH(RES_COST_FCST!MD$3,LOOKUPS!$AA$5:$BI$5,0))*MD$8)</f>
        <v>#N/A</v>
      </c>
      <c r="ME11" s="15" t="e">
        <f>IF(OR($B$1="Fox Islands",$B$1="New Hampton",$B$1="Ashland"),0,INDEX(LOOKUPS!$AA$5:$BI$9,MATCH(RES_COST_FCST!$C11,LOOKUPS!$AA$5:$AA$9,0),MATCH(RES_COST_FCST!ME$3,LOOKUPS!$AA$5:$BI$5,0))*ME$8)</f>
        <v>#N/A</v>
      </c>
      <c r="MF11" s="15" t="e">
        <f>IF(OR($B$1="Fox Islands",$B$1="New Hampton",$B$1="Ashland"),0,INDEX(LOOKUPS!$AA$5:$BI$9,MATCH(RES_COST_FCST!$C11,LOOKUPS!$AA$5:$AA$9,0),MATCH(RES_COST_FCST!MF$3,LOOKUPS!$AA$5:$BI$5,0))*MF$8)</f>
        <v>#N/A</v>
      </c>
      <c r="MG11" s="15" t="e">
        <f>IF(OR($B$1="Fox Islands",$B$1="New Hampton",$B$1="Ashland"),0,INDEX(LOOKUPS!$AA$5:$BI$9,MATCH(RES_COST_FCST!$C11,LOOKUPS!$AA$5:$AA$9,0),MATCH(RES_COST_FCST!MG$3,LOOKUPS!$AA$5:$BI$5,0))*MG$8)</f>
        <v>#N/A</v>
      </c>
      <c r="MH11" s="15" t="e">
        <f>IF(OR($B$1="Fox Islands",$B$1="New Hampton",$B$1="Ashland"),0,INDEX(LOOKUPS!$AA$5:$BI$9,MATCH(RES_COST_FCST!$C11,LOOKUPS!$AA$5:$AA$9,0),MATCH(RES_COST_FCST!MH$3,LOOKUPS!$AA$5:$BI$5,0))*MH$8)</f>
        <v>#N/A</v>
      </c>
      <c r="MI11" s="15" t="e">
        <f>IF(OR($B$1="Fox Islands",$B$1="New Hampton",$B$1="Ashland"),0,INDEX(LOOKUPS!$AA$5:$BI$9,MATCH(RES_COST_FCST!$C11,LOOKUPS!$AA$5:$AA$9,0),MATCH(RES_COST_FCST!MI$3,LOOKUPS!$AA$5:$BI$5,0))*MI$8)</f>
        <v>#N/A</v>
      </c>
      <c r="MJ11" s="15" t="e">
        <f>IF(OR($B$1="Fox Islands",$B$1="New Hampton",$B$1="Ashland"),0,INDEX(LOOKUPS!$AA$5:$BI$9,MATCH(RES_COST_FCST!$C11,LOOKUPS!$AA$5:$AA$9,0),MATCH(RES_COST_FCST!MJ$3,LOOKUPS!$AA$5:$BI$5,0))*MJ$8)</f>
        <v>#N/A</v>
      </c>
      <c r="MK11" s="15" t="e">
        <f>IF(OR($B$1="Fox Islands",$B$1="New Hampton",$B$1="Ashland"),0,INDEX(LOOKUPS!$AA$5:$BI$9,MATCH(RES_COST_FCST!$C11,LOOKUPS!$AA$5:$AA$9,0),MATCH(RES_COST_FCST!MK$3,LOOKUPS!$AA$5:$BI$5,0))*MK$8)</f>
        <v>#N/A</v>
      </c>
      <c r="ML11" s="15" t="e">
        <f>IF(OR($B$1="Fox Islands",$B$1="New Hampton",$B$1="Ashland"),0,INDEX(LOOKUPS!$AA$5:$BI$9,MATCH(RES_COST_FCST!$C11,LOOKUPS!$AA$5:$AA$9,0),MATCH(RES_COST_FCST!ML$3,LOOKUPS!$AA$5:$BI$5,0))*ML$8)</f>
        <v>#N/A</v>
      </c>
      <c r="MM11" s="15" t="e">
        <f>IF(OR($B$1="Fox Islands",$B$1="New Hampton",$B$1="Ashland"),0,INDEX(LOOKUPS!$AA$5:$BI$9,MATCH(RES_COST_FCST!$C11,LOOKUPS!$AA$5:$AA$9,0),MATCH(RES_COST_FCST!MM$3,LOOKUPS!$AA$5:$BI$5,0))*MM$8)</f>
        <v>#N/A</v>
      </c>
      <c r="MO11" s="5" t="str">
        <f>_xlfn.CONCAT(B11," ","(MWH)")</f>
        <v>VT_2_Requirement (MWH)</v>
      </c>
      <c r="MP11" s="22" t="e">
        <f>SUMIF($D$3:$MM$3,MP$4,$D11:$MM11)</f>
        <v>#N/A</v>
      </c>
      <c r="MQ11" s="22" t="e">
        <f t="shared" si="124"/>
        <v>#N/A</v>
      </c>
      <c r="MR11" s="22" t="e">
        <f t="shared" si="124"/>
        <v>#N/A</v>
      </c>
      <c r="MS11" s="22" t="e">
        <f t="shared" si="124"/>
        <v>#N/A</v>
      </c>
      <c r="MT11" s="22" t="e">
        <f t="shared" si="124"/>
        <v>#N/A</v>
      </c>
      <c r="MU11" s="22" t="e">
        <f t="shared" si="124"/>
        <v>#N/A</v>
      </c>
      <c r="MV11" s="22" t="e">
        <f t="shared" si="124"/>
        <v>#N/A</v>
      </c>
      <c r="MW11" s="22" t="e">
        <f t="shared" si="124"/>
        <v>#N/A</v>
      </c>
      <c r="MX11" s="22" t="e">
        <f t="shared" si="124"/>
        <v>#N/A</v>
      </c>
      <c r="MY11" s="22" t="e">
        <f t="shared" si="124"/>
        <v>#N/A</v>
      </c>
      <c r="MZ11" s="22" t="e">
        <f t="shared" si="124"/>
        <v>#N/A</v>
      </c>
      <c r="NA11" s="22" t="e">
        <f t="shared" si="124"/>
        <v>#N/A</v>
      </c>
      <c r="NB11" s="22" t="e">
        <f t="shared" si="124"/>
        <v>#N/A</v>
      </c>
      <c r="NC11" s="22" t="e">
        <f t="shared" si="124"/>
        <v>#N/A</v>
      </c>
      <c r="ND11" s="22" t="e">
        <f t="shared" si="124"/>
        <v>#N/A</v>
      </c>
      <c r="NE11" s="22" t="e">
        <f t="shared" si="124"/>
        <v>#N/A</v>
      </c>
      <c r="NF11" s="22" t="e">
        <f t="shared" si="124"/>
        <v>#N/A</v>
      </c>
      <c r="NG11" s="22" t="e">
        <f t="shared" si="124"/>
        <v>#N/A</v>
      </c>
      <c r="NH11" s="22" t="e">
        <f t="shared" si="124"/>
        <v>#N/A</v>
      </c>
      <c r="NI11" s="22" t="e">
        <f t="shared" si="124"/>
        <v>#N/A</v>
      </c>
      <c r="NJ11" s="22" t="e">
        <f t="shared" si="124"/>
        <v>#N/A</v>
      </c>
      <c r="NK11" s="22" t="e">
        <f t="shared" si="124"/>
        <v>#N/A</v>
      </c>
      <c r="NL11" s="22" t="e">
        <f t="shared" si="124"/>
        <v>#N/A</v>
      </c>
      <c r="NM11" s="22" t="e">
        <f t="shared" si="124"/>
        <v>#N/A</v>
      </c>
      <c r="NN11" s="22" t="e">
        <f t="shared" si="124"/>
        <v>#N/A</v>
      </c>
      <c r="NO11" s="22" t="e">
        <f t="shared" si="124"/>
        <v>#N/A</v>
      </c>
      <c r="NP11" s="22" t="e">
        <f t="shared" si="124"/>
        <v>#N/A</v>
      </c>
      <c r="NQ11" s="22" t="e">
        <f t="shared" si="124"/>
        <v>#N/A</v>
      </c>
      <c r="NR11" s="22" t="e">
        <f t="shared" si="124"/>
        <v>#N/A</v>
      </c>
    </row>
    <row r="12" spans="1:382" x14ac:dyDescent="0.25">
      <c r="A12" t="str">
        <f t="shared" si="125"/>
        <v>WEC: VT_3_Requirement (MWH)</v>
      </c>
      <c r="B12" s="5" t="s">
        <v>115</v>
      </c>
      <c r="C12" s="4" t="s">
        <v>106</v>
      </c>
      <c r="D12" s="15" t="e">
        <f>IF(OR($B$1="Fox Islands",$B$1="New Hampton",$B$1="Ashland"),0,INDEX(LOOKUPS!$AA$5:$BI$9,MATCH(RES_COST_FCST!$C12,LOOKUPS!$AA$5:$AA$9,0),MATCH(RES_COST_FCST!D$3,LOOKUPS!$AA$5:$BI$5,0))*D$8)</f>
        <v>#N/A</v>
      </c>
      <c r="E12" s="15" t="e">
        <f>IF(OR($B$1="Fox Islands",$B$1="New Hampton",$B$1="Ashland"),0,INDEX(LOOKUPS!$AA$5:$BI$9,MATCH(RES_COST_FCST!$C12,LOOKUPS!$AA$5:$AA$9,0),MATCH(RES_COST_FCST!E$3,LOOKUPS!$AA$5:$BI$5,0))*E$8)</f>
        <v>#N/A</v>
      </c>
      <c r="F12" s="15" t="e">
        <f>IF(OR($B$1="Fox Islands",$B$1="New Hampton",$B$1="Ashland"),0,INDEX(LOOKUPS!$AA$5:$BI$9,MATCH(RES_COST_FCST!$C12,LOOKUPS!$AA$5:$AA$9,0),MATCH(RES_COST_FCST!F$3,LOOKUPS!$AA$5:$BI$5,0))*F$8)</f>
        <v>#N/A</v>
      </c>
      <c r="G12" s="15" t="e">
        <f>IF(OR($B$1="Fox Islands",$B$1="New Hampton",$B$1="Ashland"),0,INDEX(LOOKUPS!$AA$5:$BI$9,MATCH(RES_COST_FCST!$C12,LOOKUPS!$AA$5:$AA$9,0),MATCH(RES_COST_FCST!G$3,LOOKUPS!$AA$5:$BI$5,0))*G$8)</f>
        <v>#N/A</v>
      </c>
      <c r="H12" s="15" t="e">
        <f>IF(OR($B$1="Fox Islands",$B$1="New Hampton",$B$1="Ashland"),0,INDEX(LOOKUPS!$AA$5:$BI$9,MATCH(RES_COST_FCST!$C12,LOOKUPS!$AA$5:$AA$9,0),MATCH(RES_COST_FCST!H$3,LOOKUPS!$AA$5:$BI$5,0))*H$8)</f>
        <v>#N/A</v>
      </c>
      <c r="I12" s="15" t="e">
        <f>IF(OR($B$1="Fox Islands",$B$1="New Hampton",$B$1="Ashland"),0,INDEX(LOOKUPS!$AA$5:$BI$9,MATCH(RES_COST_FCST!$C12,LOOKUPS!$AA$5:$AA$9,0),MATCH(RES_COST_FCST!I$3,LOOKUPS!$AA$5:$BI$5,0))*I$8)</f>
        <v>#N/A</v>
      </c>
      <c r="J12" s="15" t="e">
        <f>IF(OR($B$1="Fox Islands",$B$1="New Hampton",$B$1="Ashland"),0,INDEX(LOOKUPS!$AA$5:$BI$9,MATCH(RES_COST_FCST!$C12,LOOKUPS!$AA$5:$AA$9,0),MATCH(RES_COST_FCST!J$3,LOOKUPS!$AA$5:$BI$5,0))*J$8)</f>
        <v>#N/A</v>
      </c>
      <c r="K12" s="15" t="e">
        <f>IF(OR($B$1="Fox Islands",$B$1="New Hampton",$B$1="Ashland"),0,INDEX(LOOKUPS!$AA$5:$BI$9,MATCH(RES_COST_FCST!$C12,LOOKUPS!$AA$5:$AA$9,0),MATCH(RES_COST_FCST!K$3,LOOKUPS!$AA$5:$BI$5,0))*K$8)</f>
        <v>#N/A</v>
      </c>
      <c r="L12" s="15" t="e">
        <f>IF(OR($B$1="Fox Islands",$B$1="New Hampton",$B$1="Ashland"),0,INDEX(LOOKUPS!$AA$5:$BI$9,MATCH(RES_COST_FCST!$C12,LOOKUPS!$AA$5:$AA$9,0),MATCH(RES_COST_FCST!L$3,LOOKUPS!$AA$5:$BI$5,0))*L$8)</f>
        <v>#N/A</v>
      </c>
      <c r="M12" s="15" t="e">
        <f>IF(OR($B$1="Fox Islands",$B$1="New Hampton",$B$1="Ashland"),0,INDEX(LOOKUPS!$AA$5:$BI$9,MATCH(RES_COST_FCST!$C12,LOOKUPS!$AA$5:$AA$9,0),MATCH(RES_COST_FCST!M$3,LOOKUPS!$AA$5:$BI$5,0))*M$8)</f>
        <v>#N/A</v>
      </c>
      <c r="N12" s="15" t="e">
        <f>IF(OR($B$1="Fox Islands",$B$1="New Hampton",$B$1="Ashland"),0,INDEX(LOOKUPS!$AA$5:$BI$9,MATCH(RES_COST_FCST!$C12,LOOKUPS!$AA$5:$AA$9,0),MATCH(RES_COST_FCST!N$3,LOOKUPS!$AA$5:$BI$5,0))*N$8)</f>
        <v>#N/A</v>
      </c>
      <c r="O12" s="15" t="e">
        <f>IF(OR($B$1="Fox Islands",$B$1="New Hampton",$B$1="Ashland"),0,INDEX(LOOKUPS!$AA$5:$BI$9,MATCH(RES_COST_FCST!$C12,LOOKUPS!$AA$5:$AA$9,0),MATCH(RES_COST_FCST!O$3,LOOKUPS!$AA$5:$BI$5,0))*O$8)</f>
        <v>#N/A</v>
      </c>
      <c r="P12" s="15" t="e">
        <f>IF(OR($B$1="Fox Islands",$B$1="New Hampton",$B$1="Ashland"),0,INDEX(LOOKUPS!$AA$5:$BI$9,MATCH(RES_COST_FCST!$C12,LOOKUPS!$AA$5:$AA$9,0),MATCH(RES_COST_FCST!P$3,LOOKUPS!$AA$5:$BI$5,0))*P$8)</f>
        <v>#N/A</v>
      </c>
      <c r="Q12" s="15" t="e">
        <f>IF(OR($B$1="Fox Islands",$B$1="New Hampton",$B$1="Ashland"),0,INDEX(LOOKUPS!$AA$5:$BI$9,MATCH(RES_COST_FCST!$C12,LOOKUPS!$AA$5:$AA$9,0),MATCH(RES_COST_FCST!Q$3,LOOKUPS!$AA$5:$BI$5,0))*Q$8)</f>
        <v>#N/A</v>
      </c>
      <c r="R12" s="15" t="e">
        <f>IF(OR($B$1="Fox Islands",$B$1="New Hampton",$B$1="Ashland"),0,INDEX(LOOKUPS!$AA$5:$BI$9,MATCH(RES_COST_FCST!$C12,LOOKUPS!$AA$5:$AA$9,0),MATCH(RES_COST_FCST!R$3,LOOKUPS!$AA$5:$BI$5,0))*R$8)</f>
        <v>#N/A</v>
      </c>
      <c r="S12" s="15" t="e">
        <f>IF(OR($B$1="Fox Islands",$B$1="New Hampton",$B$1="Ashland"),0,INDEX(LOOKUPS!$AA$5:$BI$9,MATCH(RES_COST_FCST!$C12,LOOKUPS!$AA$5:$AA$9,0),MATCH(RES_COST_FCST!S$3,LOOKUPS!$AA$5:$BI$5,0))*S$8)</f>
        <v>#N/A</v>
      </c>
      <c r="T12" s="15" t="e">
        <f>IF(OR($B$1="Fox Islands",$B$1="New Hampton",$B$1="Ashland"),0,INDEX(LOOKUPS!$AA$5:$BI$9,MATCH(RES_COST_FCST!$C12,LOOKUPS!$AA$5:$AA$9,0),MATCH(RES_COST_FCST!T$3,LOOKUPS!$AA$5:$BI$5,0))*T$8)</f>
        <v>#N/A</v>
      </c>
      <c r="U12" s="15" t="e">
        <f>IF(OR($B$1="Fox Islands",$B$1="New Hampton",$B$1="Ashland"),0,INDEX(LOOKUPS!$AA$5:$BI$9,MATCH(RES_COST_FCST!$C12,LOOKUPS!$AA$5:$AA$9,0),MATCH(RES_COST_FCST!U$3,LOOKUPS!$AA$5:$BI$5,0))*U$8)</f>
        <v>#N/A</v>
      </c>
      <c r="V12" s="15" t="e">
        <f>IF(OR($B$1="Fox Islands",$B$1="New Hampton",$B$1="Ashland"),0,INDEX(LOOKUPS!$AA$5:$BI$9,MATCH(RES_COST_FCST!$C12,LOOKUPS!$AA$5:$AA$9,0),MATCH(RES_COST_FCST!V$3,LOOKUPS!$AA$5:$BI$5,0))*V$8)</f>
        <v>#N/A</v>
      </c>
      <c r="W12" s="15" t="e">
        <f>IF(OR($B$1="Fox Islands",$B$1="New Hampton",$B$1="Ashland"),0,INDEX(LOOKUPS!$AA$5:$BI$9,MATCH(RES_COST_FCST!$C12,LOOKUPS!$AA$5:$AA$9,0),MATCH(RES_COST_FCST!W$3,LOOKUPS!$AA$5:$BI$5,0))*W$8)</f>
        <v>#N/A</v>
      </c>
      <c r="X12" s="15" t="e">
        <f>IF(OR($B$1="Fox Islands",$B$1="New Hampton",$B$1="Ashland"),0,INDEX(LOOKUPS!$AA$5:$BI$9,MATCH(RES_COST_FCST!$C12,LOOKUPS!$AA$5:$AA$9,0),MATCH(RES_COST_FCST!X$3,LOOKUPS!$AA$5:$BI$5,0))*X$8)</f>
        <v>#N/A</v>
      </c>
      <c r="Y12" s="15" t="e">
        <f>IF(OR($B$1="Fox Islands",$B$1="New Hampton",$B$1="Ashland"),0,INDEX(LOOKUPS!$AA$5:$BI$9,MATCH(RES_COST_FCST!$C12,LOOKUPS!$AA$5:$AA$9,0),MATCH(RES_COST_FCST!Y$3,LOOKUPS!$AA$5:$BI$5,0))*Y$8)</f>
        <v>#N/A</v>
      </c>
      <c r="Z12" s="15" t="e">
        <f>IF(OR($B$1="Fox Islands",$B$1="New Hampton",$B$1="Ashland"),0,INDEX(LOOKUPS!$AA$5:$BI$9,MATCH(RES_COST_FCST!$C12,LOOKUPS!$AA$5:$AA$9,0),MATCH(RES_COST_FCST!Z$3,LOOKUPS!$AA$5:$BI$5,0))*Z$8)</f>
        <v>#N/A</v>
      </c>
      <c r="AA12" s="15" t="e">
        <f>IF(OR($B$1="Fox Islands",$B$1="New Hampton",$B$1="Ashland"),0,INDEX(LOOKUPS!$AA$5:$BI$9,MATCH(RES_COST_FCST!$C12,LOOKUPS!$AA$5:$AA$9,0),MATCH(RES_COST_FCST!AA$3,LOOKUPS!$AA$5:$BI$5,0))*AA$8)</f>
        <v>#N/A</v>
      </c>
      <c r="AB12" s="15" t="e">
        <f>IF(OR($B$1="Fox Islands",$B$1="New Hampton",$B$1="Ashland"),0,INDEX(LOOKUPS!$AA$5:$BI$9,MATCH(RES_COST_FCST!$C12,LOOKUPS!$AA$5:$AA$9,0),MATCH(RES_COST_FCST!AB$3,LOOKUPS!$AA$5:$BI$5,0))*AB$8)</f>
        <v>#N/A</v>
      </c>
      <c r="AC12" s="15" t="e">
        <f>IF(OR($B$1="Fox Islands",$B$1="New Hampton",$B$1="Ashland"),0,INDEX(LOOKUPS!$AA$5:$BI$9,MATCH(RES_COST_FCST!$C12,LOOKUPS!$AA$5:$AA$9,0),MATCH(RES_COST_FCST!AC$3,LOOKUPS!$AA$5:$BI$5,0))*AC$8)</f>
        <v>#N/A</v>
      </c>
      <c r="AD12" s="15" t="e">
        <f>IF(OR($B$1="Fox Islands",$B$1="New Hampton",$B$1="Ashland"),0,INDEX(LOOKUPS!$AA$5:$BI$9,MATCH(RES_COST_FCST!$C12,LOOKUPS!$AA$5:$AA$9,0),MATCH(RES_COST_FCST!AD$3,LOOKUPS!$AA$5:$BI$5,0))*AD$8)</f>
        <v>#N/A</v>
      </c>
      <c r="AE12" s="15" t="e">
        <f>IF(OR($B$1="Fox Islands",$B$1="New Hampton",$B$1="Ashland"),0,INDEX(LOOKUPS!$AA$5:$BI$9,MATCH(RES_COST_FCST!$C12,LOOKUPS!$AA$5:$AA$9,0),MATCH(RES_COST_FCST!AE$3,LOOKUPS!$AA$5:$BI$5,0))*AE$8)</f>
        <v>#N/A</v>
      </c>
      <c r="AF12" s="15" t="e">
        <f>IF(OR($B$1="Fox Islands",$B$1="New Hampton",$B$1="Ashland"),0,INDEX(LOOKUPS!$AA$5:$BI$9,MATCH(RES_COST_FCST!$C12,LOOKUPS!$AA$5:$AA$9,0),MATCH(RES_COST_FCST!AF$3,LOOKUPS!$AA$5:$BI$5,0))*AF$8)</f>
        <v>#N/A</v>
      </c>
      <c r="AG12" s="15" t="e">
        <f>IF(OR($B$1="Fox Islands",$B$1="New Hampton",$B$1="Ashland"),0,INDEX(LOOKUPS!$AA$5:$BI$9,MATCH(RES_COST_FCST!$C12,LOOKUPS!$AA$5:$AA$9,0),MATCH(RES_COST_FCST!AG$3,LOOKUPS!$AA$5:$BI$5,0))*AG$8)</f>
        <v>#N/A</v>
      </c>
      <c r="AH12" s="15" t="e">
        <f>IF(OR($B$1="Fox Islands",$B$1="New Hampton",$B$1="Ashland"),0,INDEX(LOOKUPS!$AA$5:$BI$9,MATCH(RES_COST_FCST!$C12,LOOKUPS!$AA$5:$AA$9,0),MATCH(RES_COST_FCST!AH$3,LOOKUPS!$AA$5:$BI$5,0))*AH$8)</f>
        <v>#N/A</v>
      </c>
      <c r="AI12" s="15" t="e">
        <f>IF(OR($B$1="Fox Islands",$B$1="New Hampton",$B$1="Ashland"),0,INDEX(LOOKUPS!$AA$5:$BI$9,MATCH(RES_COST_FCST!$C12,LOOKUPS!$AA$5:$AA$9,0),MATCH(RES_COST_FCST!AI$3,LOOKUPS!$AA$5:$BI$5,0))*AI$8)</f>
        <v>#N/A</v>
      </c>
      <c r="AJ12" s="15" t="e">
        <f>IF(OR($B$1="Fox Islands",$B$1="New Hampton",$B$1="Ashland"),0,INDEX(LOOKUPS!$AA$5:$BI$9,MATCH(RES_COST_FCST!$C12,LOOKUPS!$AA$5:$AA$9,0),MATCH(RES_COST_FCST!AJ$3,LOOKUPS!$AA$5:$BI$5,0))*AJ$8)</f>
        <v>#N/A</v>
      </c>
      <c r="AK12" s="15" t="e">
        <f>IF(OR($B$1="Fox Islands",$B$1="New Hampton",$B$1="Ashland"),0,INDEX(LOOKUPS!$AA$5:$BI$9,MATCH(RES_COST_FCST!$C12,LOOKUPS!$AA$5:$AA$9,0),MATCH(RES_COST_FCST!AK$3,LOOKUPS!$AA$5:$BI$5,0))*AK$8)</f>
        <v>#N/A</v>
      </c>
      <c r="AL12" s="15" t="e">
        <f>IF(OR($B$1="Fox Islands",$B$1="New Hampton",$B$1="Ashland"),0,INDEX(LOOKUPS!$AA$5:$BI$9,MATCH(RES_COST_FCST!$C12,LOOKUPS!$AA$5:$AA$9,0),MATCH(RES_COST_FCST!AL$3,LOOKUPS!$AA$5:$BI$5,0))*AL$8)</f>
        <v>#N/A</v>
      </c>
      <c r="AM12" s="15" t="e">
        <f>IF(OR($B$1="Fox Islands",$B$1="New Hampton",$B$1="Ashland"),0,INDEX(LOOKUPS!$AA$5:$BI$9,MATCH(RES_COST_FCST!$C12,LOOKUPS!$AA$5:$AA$9,0),MATCH(RES_COST_FCST!AM$3,LOOKUPS!$AA$5:$BI$5,0))*AM$8)</f>
        <v>#N/A</v>
      </c>
      <c r="AN12" s="15" t="e">
        <f>IF(OR($B$1="Fox Islands",$B$1="New Hampton",$B$1="Ashland"),0,INDEX(LOOKUPS!$AA$5:$BI$9,MATCH(RES_COST_FCST!$C12,LOOKUPS!$AA$5:$AA$9,0),MATCH(RES_COST_FCST!AN$3,LOOKUPS!$AA$5:$BI$5,0))*AN$8)</f>
        <v>#N/A</v>
      </c>
      <c r="AO12" s="15" t="e">
        <f>IF(OR($B$1="Fox Islands",$B$1="New Hampton",$B$1="Ashland"),0,INDEX(LOOKUPS!$AA$5:$BI$9,MATCH(RES_COST_FCST!$C12,LOOKUPS!$AA$5:$AA$9,0),MATCH(RES_COST_FCST!AO$3,LOOKUPS!$AA$5:$BI$5,0))*AO$8)</f>
        <v>#N/A</v>
      </c>
      <c r="AP12" s="15" t="e">
        <f>IF(OR($B$1="Fox Islands",$B$1="New Hampton",$B$1="Ashland"),0,INDEX(LOOKUPS!$AA$5:$BI$9,MATCH(RES_COST_FCST!$C12,LOOKUPS!$AA$5:$AA$9,0),MATCH(RES_COST_FCST!AP$3,LOOKUPS!$AA$5:$BI$5,0))*AP$8)</f>
        <v>#N/A</v>
      </c>
      <c r="AQ12" s="15" t="e">
        <f>IF(OR($B$1="Fox Islands",$B$1="New Hampton",$B$1="Ashland"),0,INDEX(LOOKUPS!$AA$5:$BI$9,MATCH(RES_COST_FCST!$C12,LOOKUPS!$AA$5:$AA$9,0),MATCH(RES_COST_FCST!AQ$3,LOOKUPS!$AA$5:$BI$5,0))*AQ$8)</f>
        <v>#N/A</v>
      </c>
      <c r="AR12" s="15" t="e">
        <f>IF(OR($B$1="Fox Islands",$B$1="New Hampton",$B$1="Ashland"),0,INDEX(LOOKUPS!$AA$5:$BI$9,MATCH(RES_COST_FCST!$C12,LOOKUPS!$AA$5:$AA$9,0),MATCH(RES_COST_FCST!AR$3,LOOKUPS!$AA$5:$BI$5,0))*AR$8)</f>
        <v>#N/A</v>
      </c>
      <c r="AS12" s="15" t="e">
        <f>IF(OR($B$1="Fox Islands",$B$1="New Hampton",$B$1="Ashland"),0,INDEX(LOOKUPS!$AA$5:$BI$9,MATCH(RES_COST_FCST!$C12,LOOKUPS!$AA$5:$AA$9,0),MATCH(RES_COST_FCST!AS$3,LOOKUPS!$AA$5:$BI$5,0))*AS$8)</f>
        <v>#N/A</v>
      </c>
      <c r="AT12" s="15" t="e">
        <f>IF(OR($B$1="Fox Islands",$B$1="New Hampton",$B$1="Ashland"),0,INDEX(LOOKUPS!$AA$5:$BI$9,MATCH(RES_COST_FCST!$C12,LOOKUPS!$AA$5:$AA$9,0),MATCH(RES_COST_FCST!AT$3,LOOKUPS!$AA$5:$BI$5,0))*AT$8)</f>
        <v>#N/A</v>
      </c>
      <c r="AU12" s="15" t="e">
        <f>IF(OR($B$1="Fox Islands",$B$1="New Hampton",$B$1="Ashland"),0,INDEX(LOOKUPS!$AA$5:$BI$9,MATCH(RES_COST_FCST!$C12,LOOKUPS!$AA$5:$AA$9,0),MATCH(RES_COST_FCST!AU$3,LOOKUPS!$AA$5:$BI$5,0))*AU$8)</f>
        <v>#N/A</v>
      </c>
      <c r="AV12" s="15" t="e">
        <f>IF(OR($B$1="Fox Islands",$B$1="New Hampton",$B$1="Ashland"),0,INDEX(LOOKUPS!$AA$5:$BI$9,MATCH(RES_COST_FCST!$C12,LOOKUPS!$AA$5:$AA$9,0),MATCH(RES_COST_FCST!AV$3,LOOKUPS!$AA$5:$BI$5,0))*AV$8)</f>
        <v>#N/A</v>
      </c>
      <c r="AW12" s="15" t="e">
        <f>IF(OR($B$1="Fox Islands",$B$1="New Hampton",$B$1="Ashland"),0,INDEX(LOOKUPS!$AA$5:$BI$9,MATCH(RES_COST_FCST!$C12,LOOKUPS!$AA$5:$AA$9,0),MATCH(RES_COST_FCST!AW$3,LOOKUPS!$AA$5:$BI$5,0))*AW$8)</f>
        <v>#N/A</v>
      </c>
      <c r="AX12" s="15" t="e">
        <f>IF(OR($B$1="Fox Islands",$B$1="New Hampton",$B$1="Ashland"),0,INDEX(LOOKUPS!$AA$5:$BI$9,MATCH(RES_COST_FCST!$C12,LOOKUPS!$AA$5:$AA$9,0),MATCH(RES_COST_FCST!AX$3,LOOKUPS!$AA$5:$BI$5,0))*AX$8)</f>
        <v>#N/A</v>
      </c>
      <c r="AY12" s="15" t="e">
        <f>IF(OR($B$1="Fox Islands",$B$1="New Hampton",$B$1="Ashland"),0,INDEX(LOOKUPS!$AA$5:$BI$9,MATCH(RES_COST_FCST!$C12,LOOKUPS!$AA$5:$AA$9,0),MATCH(RES_COST_FCST!AY$3,LOOKUPS!$AA$5:$BI$5,0))*AY$8)</f>
        <v>#N/A</v>
      </c>
      <c r="AZ12" s="15" t="e">
        <f>IF(OR($B$1="Fox Islands",$B$1="New Hampton",$B$1="Ashland"),0,INDEX(LOOKUPS!$AA$5:$BI$9,MATCH(RES_COST_FCST!$C12,LOOKUPS!$AA$5:$AA$9,0),MATCH(RES_COST_FCST!AZ$3,LOOKUPS!$AA$5:$BI$5,0))*AZ$8)</f>
        <v>#N/A</v>
      </c>
      <c r="BA12" s="15" t="e">
        <f>IF(OR($B$1="Fox Islands",$B$1="New Hampton",$B$1="Ashland"),0,INDEX(LOOKUPS!$AA$5:$BI$9,MATCH(RES_COST_FCST!$C12,LOOKUPS!$AA$5:$AA$9,0),MATCH(RES_COST_FCST!BA$3,LOOKUPS!$AA$5:$BI$5,0))*BA$8)</f>
        <v>#N/A</v>
      </c>
      <c r="BB12" s="15" t="e">
        <f>IF(OR($B$1="Fox Islands",$B$1="New Hampton",$B$1="Ashland"),0,INDEX(LOOKUPS!$AA$5:$BI$9,MATCH(RES_COST_FCST!$C12,LOOKUPS!$AA$5:$AA$9,0),MATCH(RES_COST_FCST!BB$3,LOOKUPS!$AA$5:$BI$5,0))*BB$8)</f>
        <v>#N/A</v>
      </c>
      <c r="BC12" s="15" t="e">
        <f>IF(OR($B$1="Fox Islands",$B$1="New Hampton",$B$1="Ashland"),0,INDEX(LOOKUPS!$AA$5:$BI$9,MATCH(RES_COST_FCST!$C12,LOOKUPS!$AA$5:$AA$9,0),MATCH(RES_COST_FCST!BC$3,LOOKUPS!$AA$5:$BI$5,0))*BC$8)</f>
        <v>#N/A</v>
      </c>
      <c r="BD12" s="15" t="e">
        <f>IF(OR($B$1="Fox Islands",$B$1="New Hampton",$B$1="Ashland"),0,INDEX(LOOKUPS!$AA$5:$BI$9,MATCH(RES_COST_FCST!$C12,LOOKUPS!$AA$5:$AA$9,0),MATCH(RES_COST_FCST!BD$3,LOOKUPS!$AA$5:$BI$5,0))*BD$8)</f>
        <v>#N/A</v>
      </c>
      <c r="BE12" s="15" t="e">
        <f>IF(OR($B$1="Fox Islands",$B$1="New Hampton",$B$1="Ashland"),0,INDEX(LOOKUPS!$AA$5:$BI$9,MATCH(RES_COST_FCST!$C12,LOOKUPS!$AA$5:$AA$9,0),MATCH(RES_COST_FCST!BE$3,LOOKUPS!$AA$5:$BI$5,0))*BE$8)</f>
        <v>#N/A</v>
      </c>
      <c r="BF12" s="15" t="e">
        <f>IF(OR($B$1="Fox Islands",$B$1="New Hampton",$B$1="Ashland"),0,INDEX(LOOKUPS!$AA$5:$BI$9,MATCH(RES_COST_FCST!$C12,LOOKUPS!$AA$5:$AA$9,0),MATCH(RES_COST_FCST!BF$3,LOOKUPS!$AA$5:$BI$5,0))*BF$8)</f>
        <v>#N/A</v>
      </c>
      <c r="BG12" s="15" t="e">
        <f>IF(OR($B$1="Fox Islands",$B$1="New Hampton",$B$1="Ashland"),0,INDEX(LOOKUPS!$AA$5:$BI$9,MATCH(RES_COST_FCST!$C12,LOOKUPS!$AA$5:$AA$9,0),MATCH(RES_COST_FCST!BG$3,LOOKUPS!$AA$5:$BI$5,0))*BG$8)</f>
        <v>#N/A</v>
      </c>
      <c r="BH12" s="15" t="e">
        <f>IF(OR($B$1="Fox Islands",$B$1="New Hampton",$B$1="Ashland"),0,INDEX(LOOKUPS!$AA$5:$BI$9,MATCH(RES_COST_FCST!$C12,LOOKUPS!$AA$5:$AA$9,0),MATCH(RES_COST_FCST!BH$3,LOOKUPS!$AA$5:$BI$5,0))*BH$8)</f>
        <v>#N/A</v>
      </c>
      <c r="BI12" s="15" t="e">
        <f>IF(OR($B$1="Fox Islands",$B$1="New Hampton",$B$1="Ashland"),0,INDEX(LOOKUPS!$AA$5:$BI$9,MATCH(RES_COST_FCST!$C12,LOOKUPS!$AA$5:$AA$9,0),MATCH(RES_COST_FCST!BI$3,LOOKUPS!$AA$5:$BI$5,0))*BI$8)</f>
        <v>#N/A</v>
      </c>
      <c r="BJ12" s="15" t="e">
        <f>IF(OR($B$1="Fox Islands",$B$1="New Hampton",$B$1="Ashland"),0,INDEX(LOOKUPS!$AA$5:$BI$9,MATCH(RES_COST_FCST!$C12,LOOKUPS!$AA$5:$AA$9,0),MATCH(RES_COST_FCST!BJ$3,LOOKUPS!$AA$5:$BI$5,0))*BJ$8)</f>
        <v>#N/A</v>
      </c>
      <c r="BK12" s="15" t="e">
        <f>IF(OR($B$1="Fox Islands",$B$1="New Hampton",$B$1="Ashland"),0,INDEX(LOOKUPS!$AA$5:$BI$9,MATCH(RES_COST_FCST!$C12,LOOKUPS!$AA$5:$AA$9,0),MATCH(RES_COST_FCST!BK$3,LOOKUPS!$AA$5:$BI$5,0))*BK$8)</f>
        <v>#N/A</v>
      </c>
      <c r="BL12" s="15" t="e">
        <f>IF(OR($B$1="Fox Islands",$B$1="New Hampton",$B$1="Ashland"),0,INDEX(LOOKUPS!$AA$5:$BI$9,MATCH(RES_COST_FCST!$C12,LOOKUPS!$AA$5:$AA$9,0),MATCH(RES_COST_FCST!BL$3,LOOKUPS!$AA$5:$BI$5,0))*BL$8)</f>
        <v>#N/A</v>
      </c>
      <c r="BM12" s="15" t="e">
        <f>IF(OR($B$1="Fox Islands",$B$1="New Hampton",$B$1="Ashland"),0,INDEX(LOOKUPS!$AA$5:$BI$9,MATCH(RES_COST_FCST!$C12,LOOKUPS!$AA$5:$AA$9,0),MATCH(RES_COST_FCST!BM$3,LOOKUPS!$AA$5:$BI$5,0))*BM$8)</f>
        <v>#N/A</v>
      </c>
      <c r="BN12" s="15" t="e">
        <f>IF(OR($B$1="Fox Islands",$B$1="New Hampton",$B$1="Ashland"),0,INDEX(LOOKUPS!$AA$5:$BI$9,MATCH(RES_COST_FCST!$C12,LOOKUPS!$AA$5:$AA$9,0),MATCH(RES_COST_FCST!BN$3,LOOKUPS!$AA$5:$BI$5,0))*BN$8)</f>
        <v>#N/A</v>
      </c>
      <c r="BO12" s="15" t="e">
        <f>IF(OR($B$1="Fox Islands",$B$1="New Hampton",$B$1="Ashland"),0,INDEX(LOOKUPS!$AA$5:$BI$9,MATCH(RES_COST_FCST!$C12,LOOKUPS!$AA$5:$AA$9,0),MATCH(RES_COST_FCST!BO$3,LOOKUPS!$AA$5:$BI$5,0))*BO$8)</f>
        <v>#N/A</v>
      </c>
      <c r="BP12" s="15" t="e">
        <f>IF(OR($B$1="Fox Islands",$B$1="New Hampton",$B$1="Ashland"),0,INDEX(LOOKUPS!$AA$5:$BI$9,MATCH(RES_COST_FCST!$C12,LOOKUPS!$AA$5:$AA$9,0),MATCH(RES_COST_FCST!BP$3,LOOKUPS!$AA$5:$BI$5,0))*BP$8)</f>
        <v>#N/A</v>
      </c>
      <c r="BQ12" s="15" t="e">
        <f>IF(OR($B$1="Fox Islands",$B$1="New Hampton",$B$1="Ashland"),0,INDEX(LOOKUPS!$AA$5:$BI$9,MATCH(RES_COST_FCST!$C12,LOOKUPS!$AA$5:$AA$9,0),MATCH(RES_COST_FCST!BQ$3,LOOKUPS!$AA$5:$BI$5,0))*BQ$8)</f>
        <v>#N/A</v>
      </c>
      <c r="BR12" s="15" t="e">
        <f>IF(OR($B$1="Fox Islands",$B$1="New Hampton",$B$1="Ashland"),0,INDEX(LOOKUPS!$AA$5:$BI$9,MATCH(RES_COST_FCST!$C12,LOOKUPS!$AA$5:$AA$9,0),MATCH(RES_COST_FCST!BR$3,LOOKUPS!$AA$5:$BI$5,0))*BR$8)</f>
        <v>#N/A</v>
      </c>
      <c r="BS12" s="15" t="e">
        <f>IF(OR($B$1="Fox Islands",$B$1="New Hampton",$B$1="Ashland"),0,INDEX(LOOKUPS!$AA$5:$BI$9,MATCH(RES_COST_FCST!$C12,LOOKUPS!$AA$5:$AA$9,0),MATCH(RES_COST_FCST!BS$3,LOOKUPS!$AA$5:$BI$5,0))*BS$8)</f>
        <v>#N/A</v>
      </c>
      <c r="BT12" s="15" t="e">
        <f>IF(OR($B$1="Fox Islands",$B$1="New Hampton",$B$1="Ashland"),0,INDEX(LOOKUPS!$AA$5:$BI$9,MATCH(RES_COST_FCST!$C12,LOOKUPS!$AA$5:$AA$9,0),MATCH(RES_COST_FCST!BT$3,LOOKUPS!$AA$5:$BI$5,0))*BT$8)</f>
        <v>#N/A</v>
      </c>
      <c r="BU12" s="15" t="e">
        <f>IF(OR($B$1="Fox Islands",$B$1="New Hampton",$B$1="Ashland"),0,INDEX(LOOKUPS!$AA$5:$BI$9,MATCH(RES_COST_FCST!$C12,LOOKUPS!$AA$5:$AA$9,0),MATCH(RES_COST_FCST!BU$3,LOOKUPS!$AA$5:$BI$5,0))*BU$8)</f>
        <v>#N/A</v>
      </c>
      <c r="BV12" s="15" t="e">
        <f>IF(OR($B$1="Fox Islands",$B$1="New Hampton",$B$1="Ashland"),0,INDEX(LOOKUPS!$AA$5:$BI$9,MATCH(RES_COST_FCST!$C12,LOOKUPS!$AA$5:$AA$9,0),MATCH(RES_COST_FCST!BV$3,LOOKUPS!$AA$5:$BI$5,0))*BV$8)</f>
        <v>#N/A</v>
      </c>
      <c r="BW12" s="15" t="e">
        <f>IF(OR($B$1="Fox Islands",$B$1="New Hampton",$B$1="Ashland"),0,INDEX(LOOKUPS!$AA$5:$BI$9,MATCH(RES_COST_FCST!$C12,LOOKUPS!$AA$5:$AA$9,0),MATCH(RES_COST_FCST!BW$3,LOOKUPS!$AA$5:$BI$5,0))*BW$8)</f>
        <v>#N/A</v>
      </c>
      <c r="BX12" s="15" t="e">
        <f>IF(OR($B$1="Fox Islands",$B$1="New Hampton",$B$1="Ashland"),0,INDEX(LOOKUPS!$AA$5:$BI$9,MATCH(RES_COST_FCST!$C12,LOOKUPS!$AA$5:$AA$9,0),MATCH(RES_COST_FCST!BX$3,LOOKUPS!$AA$5:$BI$5,0))*BX$8)</f>
        <v>#N/A</v>
      </c>
      <c r="BY12" s="15" t="e">
        <f>IF(OR($B$1="Fox Islands",$B$1="New Hampton",$B$1="Ashland"),0,INDEX(LOOKUPS!$AA$5:$BI$9,MATCH(RES_COST_FCST!$C12,LOOKUPS!$AA$5:$AA$9,0),MATCH(RES_COST_FCST!BY$3,LOOKUPS!$AA$5:$BI$5,0))*BY$8)</f>
        <v>#N/A</v>
      </c>
      <c r="BZ12" s="15" t="e">
        <f>IF(OR($B$1="Fox Islands",$B$1="New Hampton",$B$1="Ashland"),0,INDEX(LOOKUPS!$AA$5:$BI$9,MATCH(RES_COST_FCST!$C12,LOOKUPS!$AA$5:$AA$9,0),MATCH(RES_COST_FCST!BZ$3,LOOKUPS!$AA$5:$BI$5,0))*BZ$8)</f>
        <v>#N/A</v>
      </c>
      <c r="CA12" s="15" t="e">
        <f>IF(OR($B$1="Fox Islands",$B$1="New Hampton",$B$1="Ashland"),0,INDEX(LOOKUPS!$AA$5:$BI$9,MATCH(RES_COST_FCST!$C12,LOOKUPS!$AA$5:$AA$9,0),MATCH(RES_COST_FCST!CA$3,LOOKUPS!$AA$5:$BI$5,0))*CA$8)</f>
        <v>#N/A</v>
      </c>
      <c r="CB12" s="15" t="e">
        <f>IF(OR($B$1="Fox Islands",$B$1="New Hampton",$B$1="Ashland"),0,INDEX(LOOKUPS!$AA$5:$BI$9,MATCH(RES_COST_FCST!$C12,LOOKUPS!$AA$5:$AA$9,0),MATCH(RES_COST_FCST!CB$3,LOOKUPS!$AA$5:$BI$5,0))*CB$8)</f>
        <v>#N/A</v>
      </c>
      <c r="CC12" s="15" t="e">
        <f>IF(OR($B$1="Fox Islands",$B$1="New Hampton",$B$1="Ashland"),0,INDEX(LOOKUPS!$AA$5:$BI$9,MATCH(RES_COST_FCST!$C12,LOOKUPS!$AA$5:$AA$9,0),MATCH(RES_COST_FCST!CC$3,LOOKUPS!$AA$5:$BI$5,0))*CC$8)</f>
        <v>#N/A</v>
      </c>
      <c r="CD12" s="15" t="e">
        <f>IF(OR($B$1="Fox Islands",$B$1="New Hampton",$B$1="Ashland"),0,INDEX(LOOKUPS!$AA$5:$BI$9,MATCH(RES_COST_FCST!$C12,LOOKUPS!$AA$5:$AA$9,0),MATCH(RES_COST_FCST!CD$3,LOOKUPS!$AA$5:$BI$5,0))*CD$8)</f>
        <v>#N/A</v>
      </c>
      <c r="CE12" s="15" t="e">
        <f>IF(OR($B$1="Fox Islands",$B$1="New Hampton",$B$1="Ashland"),0,INDEX(LOOKUPS!$AA$5:$BI$9,MATCH(RES_COST_FCST!$C12,LOOKUPS!$AA$5:$AA$9,0),MATCH(RES_COST_FCST!CE$3,LOOKUPS!$AA$5:$BI$5,0))*CE$8)</f>
        <v>#N/A</v>
      </c>
      <c r="CF12" s="15" t="e">
        <f>IF(OR($B$1="Fox Islands",$B$1="New Hampton",$B$1="Ashland"),0,INDEX(LOOKUPS!$AA$5:$BI$9,MATCH(RES_COST_FCST!$C12,LOOKUPS!$AA$5:$AA$9,0),MATCH(RES_COST_FCST!CF$3,LOOKUPS!$AA$5:$BI$5,0))*CF$8)</f>
        <v>#N/A</v>
      </c>
      <c r="CG12" s="15" t="e">
        <f>IF(OR($B$1="Fox Islands",$B$1="New Hampton",$B$1="Ashland"),0,INDEX(LOOKUPS!$AA$5:$BI$9,MATCH(RES_COST_FCST!$C12,LOOKUPS!$AA$5:$AA$9,0),MATCH(RES_COST_FCST!CG$3,LOOKUPS!$AA$5:$BI$5,0))*CG$8)</f>
        <v>#N/A</v>
      </c>
      <c r="CH12" s="15" t="e">
        <f>IF(OR($B$1="Fox Islands",$B$1="New Hampton",$B$1="Ashland"),0,INDEX(LOOKUPS!$AA$5:$BI$9,MATCH(RES_COST_FCST!$C12,LOOKUPS!$AA$5:$AA$9,0),MATCH(RES_COST_FCST!CH$3,LOOKUPS!$AA$5:$BI$5,0))*CH$8)</f>
        <v>#N/A</v>
      </c>
      <c r="CI12" s="15" t="e">
        <f>IF(OR($B$1="Fox Islands",$B$1="New Hampton",$B$1="Ashland"),0,INDEX(LOOKUPS!$AA$5:$BI$9,MATCH(RES_COST_FCST!$C12,LOOKUPS!$AA$5:$AA$9,0),MATCH(RES_COST_FCST!CI$3,LOOKUPS!$AA$5:$BI$5,0))*CI$8)</f>
        <v>#N/A</v>
      </c>
      <c r="CJ12" s="15" t="e">
        <f>IF(OR($B$1="Fox Islands",$B$1="New Hampton",$B$1="Ashland"),0,INDEX(LOOKUPS!$AA$5:$BI$9,MATCH(RES_COST_FCST!$C12,LOOKUPS!$AA$5:$AA$9,0),MATCH(RES_COST_FCST!CJ$3,LOOKUPS!$AA$5:$BI$5,0))*CJ$8)</f>
        <v>#N/A</v>
      </c>
      <c r="CK12" s="15" t="e">
        <f>IF(OR($B$1="Fox Islands",$B$1="New Hampton",$B$1="Ashland"),0,INDEX(LOOKUPS!$AA$5:$BI$9,MATCH(RES_COST_FCST!$C12,LOOKUPS!$AA$5:$AA$9,0),MATCH(RES_COST_FCST!CK$3,LOOKUPS!$AA$5:$BI$5,0))*CK$8)</f>
        <v>#N/A</v>
      </c>
      <c r="CL12" s="15" t="e">
        <f>IF(OR($B$1="Fox Islands",$B$1="New Hampton",$B$1="Ashland"),0,INDEX(LOOKUPS!$AA$5:$BI$9,MATCH(RES_COST_FCST!$C12,LOOKUPS!$AA$5:$AA$9,0),MATCH(RES_COST_FCST!CL$3,LOOKUPS!$AA$5:$BI$5,0))*CL$8)</f>
        <v>#N/A</v>
      </c>
      <c r="CM12" s="15" t="e">
        <f>IF(OR($B$1="Fox Islands",$B$1="New Hampton",$B$1="Ashland"),0,INDEX(LOOKUPS!$AA$5:$BI$9,MATCH(RES_COST_FCST!$C12,LOOKUPS!$AA$5:$AA$9,0),MATCH(RES_COST_FCST!CM$3,LOOKUPS!$AA$5:$BI$5,0))*CM$8)</f>
        <v>#N/A</v>
      </c>
      <c r="CN12" s="15" t="e">
        <f>IF(OR($B$1="Fox Islands",$B$1="New Hampton",$B$1="Ashland"),0,INDEX(LOOKUPS!$AA$5:$BI$9,MATCH(RES_COST_FCST!$C12,LOOKUPS!$AA$5:$AA$9,0),MATCH(RES_COST_FCST!CN$3,LOOKUPS!$AA$5:$BI$5,0))*CN$8)</f>
        <v>#N/A</v>
      </c>
      <c r="CO12" s="15" t="e">
        <f>IF(OR($B$1="Fox Islands",$B$1="New Hampton",$B$1="Ashland"),0,INDEX(LOOKUPS!$AA$5:$BI$9,MATCH(RES_COST_FCST!$C12,LOOKUPS!$AA$5:$AA$9,0),MATCH(RES_COST_FCST!CO$3,LOOKUPS!$AA$5:$BI$5,0))*CO$8)</f>
        <v>#N/A</v>
      </c>
      <c r="CP12" s="15" t="e">
        <f>IF(OR($B$1="Fox Islands",$B$1="New Hampton",$B$1="Ashland"),0,INDEX(LOOKUPS!$AA$5:$BI$9,MATCH(RES_COST_FCST!$C12,LOOKUPS!$AA$5:$AA$9,0),MATCH(RES_COST_FCST!CP$3,LOOKUPS!$AA$5:$BI$5,0))*CP$8)</f>
        <v>#N/A</v>
      </c>
      <c r="CQ12" s="15" t="e">
        <f>IF(OR($B$1="Fox Islands",$B$1="New Hampton",$B$1="Ashland"),0,INDEX(LOOKUPS!$AA$5:$BI$9,MATCH(RES_COST_FCST!$C12,LOOKUPS!$AA$5:$AA$9,0),MATCH(RES_COST_FCST!CQ$3,LOOKUPS!$AA$5:$BI$5,0))*CQ$8)</f>
        <v>#N/A</v>
      </c>
      <c r="CR12" s="15" t="e">
        <f>IF(OR($B$1="Fox Islands",$B$1="New Hampton",$B$1="Ashland"),0,INDEX(LOOKUPS!$AA$5:$BI$9,MATCH(RES_COST_FCST!$C12,LOOKUPS!$AA$5:$AA$9,0),MATCH(RES_COST_FCST!CR$3,LOOKUPS!$AA$5:$BI$5,0))*CR$8)</f>
        <v>#N/A</v>
      </c>
      <c r="CS12" s="15" t="e">
        <f>IF(OR($B$1="Fox Islands",$B$1="New Hampton",$B$1="Ashland"),0,INDEX(LOOKUPS!$AA$5:$BI$9,MATCH(RES_COST_FCST!$C12,LOOKUPS!$AA$5:$AA$9,0),MATCH(RES_COST_FCST!CS$3,LOOKUPS!$AA$5:$BI$5,0))*CS$8)</f>
        <v>#N/A</v>
      </c>
      <c r="CT12" s="15" t="e">
        <f>IF(OR($B$1="Fox Islands",$B$1="New Hampton",$B$1="Ashland"),0,INDEX(LOOKUPS!$AA$5:$BI$9,MATCH(RES_COST_FCST!$C12,LOOKUPS!$AA$5:$AA$9,0),MATCH(RES_COST_FCST!CT$3,LOOKUPS!$AA$5:$BI$5,0))*CT$8)</f>
        <v>#N/A</v>
      </c>
      <c r="CU12" s="15" t="e">
        <f>IF(OR($B$1="Fox Islands",$B$1="New Hampton",$B$1="Ashland"),0,INDEX(LOOKUPS!$AA$5:$BI$9,MATCH(RES_COST_FCST!$C12,LOOKUPS!$AA$5:$AA$9,0),MATCH(RES_COST_FCST!CU$3,LOOKUPS!$AA$5:$BI$5,0))*CU$8)</f>
        <v>#N/A</v>
      </c>
      <c r="CV12" s="15" t="e">
        <f>IF(OR($B$1="Fox Islands",$B$1="New Hampton",$B$1="Ashland"),0,INDEX(LOOKUPS!$AA$5:$BI$9,MATCH(RES_COST_FCST!$C12,LOOKUPS!$AA$5:$AA$9,0),MATCH(RES_COST_FCST!CV$3,LOOKUPS!$AA$5:$BI$5,0))*CV$8)</f>
        <v>#N/A</v>
      </c>
      <c r="CW12" s="15" t="e">
        <f>IF(OR($B$1="Fox Islands",$B$1="New Hampton",$B$1="Ashland"),0,INDEX(LOOKUPS!$AA$5:$BI$9,MATCH(RES_COST_FCST!$C12,LOOKUPS!$AA$5:$AA$9,0),MATCH(RES_COST_FCST!CW$3,LOOKUPS!$AA$5:$BI$5,0))*CW$8)</f>
        <v>#N/A</v>
      </c>
      <c r="CX12" s="15" t="e">
        <f>IF(OR($B$1="Fox Islands",$B$1="New Hampton",$B$1="Ashland"),0,INDEX(LOOKUPS!$AA$5:$BI$9,MATCH(RES_COST_FCST!$C12,LOOKUPS!$AA$5:$AA$9,0),MATCH(RES_COST_FCST!CX$3,LOOKUPS!$AA$5:$BI$5,0))*CX$8)</f>
        <v>#N/A</v>
      </c>
      <c r="CY12" s="15" t="e">
        <f>IF(OR($B$1="Fox Islands",$B$1="New Hampton",$B$1="Ashland"),0,INDEX(LOOKUPS!$AA$5:$BI$9,MATCH(RES_COST_FCST!$C12,LOOKUPS!$AA$5:$AA$9,0),MATCH(RES_COST_FCST!CY$3,LOOKUPS!$AA$5:$BI$5,0))*CY$8)</f>
        <v>#N/A</v>
      </c>
      <c r="CZ12" s="15" t="e">
        <f>IF(OR($B$1="Fox Islands",$B$1="New Hampton",$B$1="Ashland"),0,INDEX(LOOKUPS!$AA$5:$BI$9,MATCH(RES_COST_FCST!$C12,LOOKUPS!$AA$5:$AA$9,0),MATCH(RES_COST_FCST!CZ$3,LOOKUPS!$AA$5:$BI$5,0))*CZ$8)</f>
        <v>#N/A</v>
      </c>
      <c r="DA12" s="15" t="e">
        <f>IF(OR($B$1="Fox Islands",$B$1="New Hampton",$B$1="Ashland"),0,INDEX(LOOKUPS!$AA$5:$BI$9,MATCH(RES_COST_FCST!$C12,LOOKUPS!$AA$5:$AA$9,0),MATCH(RES_COST_FCST!DA$3,LOOKUPS!$AA$5:$BI$5,0))*DA$8)</f>
        <v>#N/A</v>
      </c>
      <c r="DB12" s="15" t="e">
        <f>IF(OR($B$1="Fox Islands",$B$1="New Hampton",$B$1="Ashland"),0,INDEX(LOOKUPS!$AA$5:$BI$9,MATCH(RES_COST_FCST!$C12,LOOKUPS!$AA$5:$AA$9,0),MATCH(RES_COST_FCST!DB$3,LOOKUPS!$AA$5:$BI$5,0))*DB$8)</f>
        <v>#N/A</v>
      </c>
      <c r="DC12" s="15" t="e">
        <f>IF(OR($B$1="Fox Islands",$B$1="New Hampton",$B$1="Ashland"),0,INDEX(LOOKUPS!$AA$5:$BI$9,MATCH(RES_COST_FCST!$C12,LOOKUPS!$AA$5:$AA$9,0),MATCH(RES_COST_FCST!DC$3,LOOKUPS!$AA$5:$BI$5,0))*DC$8)</f>
        <v>#N/A</v>
      </c>
      <c r="DD12" s="15" t="e">
        <f>IF(OR($B$1="Fox Islands",$B$1="New Hampton",$B$1="Ashland"),0,INDEX(LOOKUPS!$AA$5:$BI$9,MATCH(RES_COST_FCST!$C12,LOOKUPS!$AA$5:$AA$9,0),MATCH(RES_COST_FCST!DD$3,LOOKUPS!$AA$5:$BI$5,0))*DD$8)</f>
        <v>#N/A</v>
      </c>
      <c r="DE12" s="15" t="e">
        <f>IF(OR($B$1="Fox Islands",$B$1="New Hampton",$B$1="Ashland"),0,INDEX(LOOKUPS!$AA$5:$BI$9,MATCH(RES_COST_FCST!$C12,LOOKUPS!$AA$5:$AA$9,0),MATCH(RES_COST_FCST!DE$3,LOOKUPS!$AA$5:$BI$5,0))*DE$8)</f>
        <v>#N/A</v>
      </c>
      <c r="DF12" s="15" t="e">
        <f>IF(OR($B$1="Fox Islands",$B$1="New Hampton",$B$1="Ashland"),0,INDEX(LOOKUPS!$AA$5:$BI$9,MATCH(RES_COST_FCST!$C12,LOOKUPS!$AA$5:$AA$9,0),MATCH(RES_COST_FCST!DF$3,LOOKUPS!$AA$5:$BI$5,0))*DF$8)</f>
        <v>#N/A</v>
      </c>
      <c r="DG12" s="15" t="e">
        <f>IF(OR($B$1="Fox Islands",$B$1="New Hampton",$B$1="Ashland"),0,INDEX(LOOKUPS!$AA$5:$BI$9,MATCH(RES_COST_FCST!$C12,LOOKUPS!$AA$5:$AA$9,0),MATCH(RES_COST_FCST!DG$3,LOOKUPS!$AA$5:$BI$5,0))*DG$8)</f>
        <v>#N/A</v>
      </c>
      <c r="DH12" s="15" t="e">
        <f>IF(OR($B$1="Fox Islands",$B$1="New Hampton",$B$1="Ashland"),0,INDEX(LOOKUPS!$AA$5:$BI$9,MATCH(RES_COST_FCST!$C12,LOOKUPS!$AA$5:$AA$9,0),MATCH(RES_COST_FCST!DH$3,LOOKUPS!$AA$5:$BI$5,0))*DH$8)</f>
        <v>#N/A</v>
      </c>
      <c r="DI12" s="15" t="e">
        <f>IF(OR($B$1="Fox Islands",$B$1="New Hampton",$B$1="Ashland"),0,INDEX(LOOKUPS!$AA$5:$BI$9,MATCH(RES_COST_FCST!$C12,LOOKUPS!$AA$5:$AA$9,0),MATCH(RES_COST_FCST!DI$3,LOOKUPS!$AA$5:$BI$5,0))*DI$8)</f>
        <v>#N/A</v>
      </c>
      <c r="DJ12" s="15" t="e">
        <f>IF(OR($B$1="Fox Islands",$B$1="New Hampton",$B$1="Ashland"),0,INDEX(LOOKUPS!$AA$5:$BI$9,MATCH(RES_COST_FCST!$C12,LOOKUPS!$AA$5:$AA$9,0),MATCH(RES_COST_FCST!DJ$3,LOOKUPS!$AA$5:$BI$5,0))*DJ$8)</f>
        <v>#N/A</v>
      </c>
      <c r="DK12" s="15" t="e">
        <f>IF(OR($B$1="Fox Islands",$B$1="New Hampton",$B$1="Ashland"),0,INDEX(LOOKUPS!$AA$5:$BI$9,MATCH(RES_COST_FCST!$C12,LOOKUPS!$AA$5:$AA$9,0),MATCH(RES_COST_FCST!DK$3,LOOKUPS!$AA$5:$BI$5,0))*DK$8)</f>
        <v>#N/A</v>
      </c>
      <c r="DL12" s="15" t="e">
        <f>IF(OR($B$1="Fox Islands",$B$1="New Hampton",$B$1="Ashland"),0,INDEX(LOOKUPS!$AA$5:$BI$9,MATCH(RES_COST_FCST!$C12,LOOKUPS!$AA$5:$AA$9,0),MATCH(RES_COST_FCST!DL$3,LOOKUPS!$AA$5:$BI$5,0))*DL$8)</f>
        <v>#N/A</v>
      </c>
      <c r="DM12" s="15" t="e">
        <f>IF(OR($B$1="Fox Islands",$B$1="New Hampton",$B$1="Ashland"),0,INDEX(LOOKUPS!$AA$5:$BI$9,MATCH(RES_COST_FCST!$C12,LOOKUPS!$AA$5:$AA$9,0),MATCH(RES_COST_FCST!DM$3,LOOKUPS!$AA$5:$BI$5,0))*DM$8)</f>
        <v>#N/A</v>
      </c>
      <c r="DN12" s="15" t="e">
        <f>IF(OR($B$1="Fox Islands",$B$1="New Hampton",$B$1="Ashland"),0,INDEX(LOOKUPS!$AA$5:$BI$9,MATCH(RES_COST_FCST!$C12,LOOKUPS!$AA$5:$AA$9,0),MATCH(RES_COST_FCST!DN$3,LOOKUPS!$AA$5:$BI$5,0))*DN$8)</f>
        <v>#N/A</v>
      </c>
      <c r="DO12" s="15" t="e">
        <f>IF(OR($B$1="Fox Islands",$B$1="New Hampton",$B$1="Ashland"),0,INDEX(LOOKUPS!$AA$5:$BI$9,MATCH(RES_COST_FCST!$C12,LOOKUPS!$AA$5:$AA$9,0),MATCH(RES_COST_FCST!DO$3,LOOKUPS!$AA$5:$BI$5,0))*DO$8)</f>
        <v>#N/A</v>
      </c>
      <c r="DP12" s="15" t="e">
        <f>IF(OR($B$1="Fox Islands",$B$1="New Hampton",$B$1="Ashland"),0,INDEX(LOOKUPS!$AA$5:$BI$9,MATCH(RES_COST_FCST!$C12,LOOKUPS!$AA$5:$AA$9,0),MATCH(RES_COST_FCST!DP$3,LOOKUPS!$AA$5:$BI$5,0))*DP$8)</f>
        <v>#N/A</v>
      </c>
      <c r="DQ12" s="15" t="e">
        <f>IF(OR($B$1="Fox Islands",$B$1="New Hampton",$B$1="Ashland"),0,INDEX(LOOKUPS!$AA$5:$BI$9,MATCH(RES_COST_FCST!$C12,LOOKUPS!$AA$5:$AA$9,0),MATCH(RES_COST_FCST!DQ$3,LOOKUPS!$AA$5:$BI$5,0))*DQ$8)</f>
        <v>#N/A</v>
      </c>
      <c r="DR12" s="15" t="e">
        <f>IF(OR($B$1="Fox Islands",$B$1="New Hampton",$B$1="Ashland"),0,INDEX(LOOKUPS!$AA$5:$BI$9,MATCH(RES_COST_FCST!$C12,LOOKUPS!$AA$5:$AA$9,0),MATCH(RES_COST_FCST!DR$3,LOOKUPS!$AA$5:$BI$5,0))*DR$8)</f>
        <v>#N/A</v>
      </c>
      <c r="DS12" s="15" t="e">
        <f>IF(OR($B$1="Fox Islands",$B$1="New Hampton",$B$1="Ashland"),0,INDEX(LOOKUPS!$AA$5:$BI$9,MATCH(RES_COST_FCST!$C12,LOOKUPS!$AA$5:$AA$9,0),MATCH(RES_COST_FCST!DS$3,LOOKUPS!$AA$5:$BI$5,0))*DS$8)</f>
        <v>#N/A</v>
      </c>
      <c r="DT12" s="15" t="e">
        <f>IF(OR($B$1="Fox Islands",$B$1="New Hampton",$B$1="Ashland"),0,INDEX(LOOKUPS!$AA$5:$BI$9,MATCH(RES_COST_FCST!$C12,LOOKUPS!$AA$5:$AA$9,0),MATCH(RES_COST_FCST!DT$3,LOOKUPS!$AA$5:$BI$5,0))*DT$8)</f>
        <v>#N/A</v>
      </c>
      <c r="DU12" s="15" t="e">
        <f>IF(OR($B$1="Fox Islands",$B$1="New Hampton",$B$1="Ashland"),0,INDEX(LOOKUPS!$AA$5:$BI$9,MATCH(RES_COST_FCST!$C12,LOOKUPS!$AA$5:$AA$9,0),MATCH(RES_COST_FCST!DU$3,LOOKUPS!$AA$5:$BI$5,0))*DU$8)</f>
        <v>#N/A</v>
      </c>
      <c r="DV12" s="15" t="e">
        <f>IF(OR($B$1="Fox Islands",$B$1="New Hampton",$B$1="Ashland"),0,INDEX(LOOKUPS!$AA$5:$BI$9,MATCH(RES_COST_FCST!$C12,LOOKUPS!$AA$5:$AA$9,0),MATCH(RES_COST_FCST!DV$3,LOOKUPS!$AA$5:$BI$5,0))*DV$8)</f>
        <v>#N/A</v>
      </c>
      <c r="DW12" s="15" t="e">
        <f>IF(OR($B$1="Fox Islands",$B$1="New Hampton",$B$1="Ashland"),0,INDEX(LOOKUPS!$AA$5:$BI$9,MATCH(RES_COST_FCST!$C12,LOOKUPS!$AA$5:$AA$9,0),MATCH(RES_COST_FCST!DW$3,LOOKUPS!$AA$5:$BI$5,0))*DW$8)</f>
        <v>#N/A</v>
      </c>
      <c r="DX12" s="15" t="e">
        <f>IF(OR($B$1="Fox Islands",$B$1="New Hampton",$B$1="Ashland"),0,INDEX(LOOKUPS!$AA$5:$BI$9,MATCH(RES_COST_FCST!$C12,LOOKUPS!$AA$5:$AA$9,0),MATCH(RES_COST_FCST!DX$3,LOOKUPS!$AA$5:$BI$5,0))*DX$8)</f>
        <v>#N/A</v>
      </c>
      <c r="DY12" s="15" t="e">
        <f>IF(OR($B$1="Fox Islands",$B$1="New Hampton",$B$1="Ashland"),0,INDEX(LOOKUPS!$AA$5:$BI$9,MATCH(RES_COST_FCST!$C12,LOOKUPS!$AA$5:$AA$9,0),MATCH(RES_COST_FCST!DY$3,LOOKUPS!$AA$5:$BI$5,0))*DY$8)</f>
        <v>#N/A</v>
      </c>
      <c r="DZ12" s="15" t="e">
        <f>IF(OR($B$1="Fox Islands",$B$1="New Hampton",$B$1="Ashland"),0,INDEX(LOOKUPS!$AA$5:$BI$9,MATCH(RES_COST_FCST!$C12,LOOKUPS!$AA$5:$AA$9,0),MATCH(RES_COST_FCST!DZ$3,LOOKUPS!$AA$5:$BI$5,0))*DZ$8)</f>
        <v>#N/A</v>
      </c>
      <c r="EA12" s="15" t="e">
        <f>IF(OR($B$1="Fox Islands",$B$1="New Hampton",$B$1="Ashland"),0,INDEX(LOOKUPS!$AA$5:$BI$9,MATCH(RES_COST_FCST!$C12,LOOKUPS!$AA$5:$AA$9,0),MATCH(RES_COST_FCST!EA$3,LOOKUPS!$AA$5:$BI$5,0))*EA$8)</f>
        <v>#N/A</v>
      </c>
      <c r="EB12" s="15" t="e">
        <f>IF(OR($B$1="Fox Islands",$B$1="New Hampton",$B$1="Ashland"),0,INDEX(LOOKUPS!$AA$5:$BI$9,MATCH(RES_COST_FCST!$C12,LOOKUPS!$AA$5:$AA$9,0),MATCH(RES_COST_FCST!EB$3,LOOKUPS!$AA$5:$BI$5,0))*EB$8)</f>
        <v>#N/A</v>
      </c>
      <c r="EC12" s="15" t="e">
        <f>IF(OR($B$1="Fox Islands",$B$1="New Hampton",$B$1="Ashland"),0,INDEX(LOOKUPS!$AA$5:$BI$9,MATCH(RES_COST_FCST!$C12,LOOKUPS!$AA$5:$AA$9,0),MATCH(RES_COST_FCST!EC$3,LOOKUPS!$AA$5:$BI$5,0))*EC$8)</f>
        <v>#N/A</v>
      </c>
      <c r="ED12" s="15" t="e">
        <f>IF(OR($B$1="Fox Islands",$B$1="New Hampton",$B$1="Ashland"),0,INDEX(LOOKUPS!$AA$5:$BI$9,MATCH(RES_COST_FCST!$C12,LOOKUPS!$AA$5:$AA$9,0),MATCH(RES_COST_FCST!ED$3,LOOKUPS!$AA$5:$BI$5,0))*ED$8)</f>
        <v>#N/A</v>
      </c>
      <c r="EE12" s="15" t="e">
        <f>IF(OR($B$1="Fox Islands",$B$1="New Hampton",$B$1="Ashland"),0,INDEX(LOOKUPS!$AA$5:$BI$9,MATCH(RES_COST_FCST!$C12,LOOKUPS!$AA$5:$AA$9,0),MATCH(RES_COST_FCST!EE$3,LOOKUPS!$AA$5:$BI$5,0))*EE$8)</f>
        <v>#N/A</v>
      </c>
      <c r="EF12" s="15" t="e">
        <f>IF(OR($B$1="Fox Islands",$B$1="New Hampton",$B$1="Ashland"),0,INDEX(LOOKUPS!$AA$5:$BI$9,MATCH(RES_COST_FCST!$C12,LOOKUPS!$AA$5:$AA$9,0),MATCH(RES_COST_FCST!EF$3,LOOKUPS!$AA$5:$BI$5,0))*EF$8)</f>
        <v>#N/A</v>
      </c>
      <c r="EG12" s="15" t="e">
        <f>IF(OR($B$1="Fox Islands",$B$1="New Hampton",$B$1="Ashland"),0,INDEX(LOOKUPS!$AA$5:$BI$9,MATCH(RES_COST_FCST!$C12,LOOKUPS!$AA$5:$AA$9,0),MATCH(RES_COST_FCST!EG$3,LOOKUPS!$AA$5:$BI$5,0))*EG$8)</f>
        <v>#N/A</v>
      </c>
      <c r="EH12" s="15" t="e">
        <f>IF(OR($B$1="Fox Islands",$B$1="New Hampton",$B$1="Ashland"),0,INDEX(LOOKUPS!$AA$5:$BI$9,MATCH(RES_COST_FCST!$C12,LOOKUPS!$AA$5:$AA$9,0),MATCH(RES_COST_FCST!EH$3,LOOKUPS!$AA$5:$BI$5,0))*EH$8)</f>
        <v>#N/A</v>
      </c>
      <c r="EI12" s="15" t="e">
        <f>IF(OR($B$1="Fox Islands",$B$1="New Hampton",$B$1="Ashland"),0,INDEX(LOOKUPS!$AA$5:$BI$9,MATCH(RES_COST_FCST!$C12,LOOKUPS!$AA$5:$AA$9,0),MATCH(RES_COST_FCST!EI$3,LOOKUPS!$AA$5:$BI$5,0))*EI$8)</f>
        <v>#N/A</v>
      </c>
      <c r="EJ12" s="15" t="e">
        <f>IF(OR($B$1="Fox Islands",$B$1="New Hampton",$B$1="Ashland"),0,INDEX(LOOKUPS!$AA$5:$BI$9,MATCH(RES_COST_FCST!$C12,LOOKUPS!$AA$5:$AA$9,0),MATCH(RES_COST_FCST!EJ$3,LOOKUPS!$AA$5:$BI$5,0))*EJ$8)</f>
        <v>#N/A</v>
      </c>
      <c r="EK12" s="15" t="e">
        <f>IF(OR($B$1="Fox Islands",$B$1="New Hampton",$B$1="Ashland"),0,INDEX(LOOKUPS!$AA$5:$BI$9,MATCH(RES_COST_FCST!$C12,LOOKUPS!$AA$5:$AA$9,0),MATCH(RES_COST_FCST!EK$3,LOOKUPS!$AA$5:$BI$5,0))*EK$8)</f>
        <v>#N/A</v>
      </c>
      <c r="EL12" s="15" t="e">
        <f>IF(OR($B$1="Fox Islands",$B$1="New Hampton",$B$1="Ashland"),0,INDEX(LOOKUPS!$AA$5:$BI$9,MATCH(RES_COST_FCST!$C12,LOOKUPS!$AA$5:$AA$9,0),MATCH(RES_COST_FCST!EL$3,LOOKUPS!$AA$5:$BI$5,0))*EL$8)</f>
        <v>#N/A</v>
      </c>
      <c r="EM12" s="15" t="e">
        <f>IF(OR($B$1="Fox Islands",$B$1="New Hampton",$B$1="Ashland"),0,INDEX(LOOKUPS!$AA$5:$BI$9,MATCH(RES_COST_FCST!$C12,LOOKUPS!$AA$5:$AA$9,0),MATCH(RES_COST_FCST!EM$3,LOOKUPS!$AA$5:$BI$5,0))*EM$8)</f>
        <v>#N/A</v>
      </c>
      <c r="EN12" s="15" t="e">
        <f>IF(OR($B$1="Fox Islands",$B$1="New Hampton",$B$1="Ashland"),0,INDEX(LOOKUPS!$AA$5:$BI$9,MATCH(RES_COST_FCST!$C12,LOOKUPS!$AA$5:$AA$9,0),MATCH(RES_COST_FCST!EN$3,LOOKUPS!$AA$5:$BI$5,0))*EN$8)</f>
        <v>#N/A</v>
      </c>
      <c r="EO12" s="15" t="e">
        <f>IF(OR($B$1="Fox Islands",$B$1="New Hampton",$B$1="Ashland"),0,INDEX(LOOKUPS!$AA$5:$BI$9,MATCH(RES_COST_FCST!$C12,LOOKUPS!$AA$5:$AA$9,0),MATCH(RES_COST_FCST!EO$3,LOOKUPS!$AA$5:$BI$5,0))*EO$8)</f>
        <v>#N/A</v>
      </c>
      <c r="EP12" s="15" t="e">
        <f>IF(OR($B$1="Fox Islands",$B$1="New Hampton",$B$1="Ashland"),0,INDEX(LOOKUPS!$AA$5:$BI$9,MATCH(RES_COST_FCST!$C12,LOOKUPS!$AA$5:$AA$9,0),MATCH(RES_COST_FCST!EP$3,LOOKUPS!$AA$5:$BI$5,0))*EP$8)</f>
        <v>#N/A</v>
      </c>
      <c r="EQ12" s="15" t="e">
        <f>IF(OR($B$1="Fox Islands",$B$1="New Hampton",$B$1="Ashland"),0,INDEX(LOOKUPS!$AA$5:$BI$9,MATCH(RES_COST_FCST!$C12,LOOKUPS!$AA$5:$AA$9,0),MATCH(RES_COST_FCST!EQ$3,LOOKUPS!$AA$5:$BI$5,0))*EQ$8)</f>
        <v>#N/A</v>
      </c>
      <c r="ER12" s="15" t="e">
        <f>IF(OR($B$1="Fox Islands",$B$1="New Hampton",$B$1="Ashland"),0,INDEX(LOOKUPS!$AA$5:$BI$9,MATCH(RES_COST_FCST!$C12,LOOKUPS!$AA$5:$AA$9,0),MATCH(RES_COST_FCST!ER$3,LOOKUPS!$AA$5:$BI$5,0))*ER$8)</f>
        <v>#N/A</v>
      </c>
      <c r="ES12" s="15" t="e">
        <f>IF(OR($B$1="Fox Islands",$B$1="New Hampton",$B$1="Ashland"),0,INDEX(LOOKUPS!$AA$5:$BI$9,MATCH(RES_COST_FCST!$C12,LOOKUPS!$AA$5:$AA$9,0),MATCH(RES_COST_FCST!ES$3,LOOKUPS!$AA$5:$BI$5,0))*ES$8)</f>
        <v>#N/A</v>
      </c>
      <c r="ET12" s="15" t="e">
        <f>IF(OR($B$1="Fox Islands",$B$1="New Hampton",$B$1="Ashland"),0,INDEX(LOOKUPS!$AA$5:$BI$9,MATCH(RES_COST_FCST!$C12,LOOKUPS!$AA$5:$AA$9,0),MATCH(RES_COST_FCST!ET$3,LOOKUPS!$AA$5:$BI$5,0))*ET$8)</f>
        <v>#N/A</v>
      </c>
      <c r="EU12" s="15" t="e">
        <f>IF(OR($B$1="Fox Islands",$B$1="New Hampton",$B$1="Ashland"),0,INDEX(LOOKUPS!$AA$5:$BI$9,MATCH(RES_COST_FCST!$C12,LOOKUPS!$AA$5:$AA$9,0),MATCH(RES_COST_FCST!EU$3,LOOKUPS!$AA$5:$BI$5,0))*EU$8)</f>
        <v>#N/A</v>
      </c>
      <c r="EV12" s="15" t="e">
        <f>IF(OR($B$1="Fox Islands",$B$1="New Hampton",$B$1="Ashland"),0,INDEX(LOOKUPS!$AA$5:$BI$9,MATCH(RES_COST_FCST!$C12,LOOKUPS!$AA$5:$AA$9,0),MATCH(RES_COST_FCST!EV$3,LOOKUPS!$AA$5:$BI$5,0))*EV$8)</f>
        <v>#N/A</v>
      </c>
      <c r="EW12" s="15" t="e">
        <f>IF(OR($B$1="Fox Islands",$B$1="New Hampton",$B$1="Ashland"),0,INDEX(LOOKUPS!$AA$5:$BI$9,MATCH(RES_COST_FCST!$C12,LOOKUPS!$AA$5:$AA$9,0),MATCH(RES_COST_FCST!EW$3,LOOKUPS!$AA$5:$BI$5,0))*EW$8)</f>
        <v>#N/A</v>
      </c>
      <c r="EX12" s="15" t="e">
        <f>IF(OR($B$1="Fox Islands",$B$1="New Hampton",$B$1="Ashland"),0,INDEX(LOOKUPS!$AA$5:$BI$9,MATCH(RES_COST_FCST!$C12,LOOKUPS!$AA$5:$AA$9,0),MATCH(RES_COST_FCST!EX$3,LOOKUPS!$AA$5:$BI$5,0))*EX$8)</f>
        <v>#N/A</v>
      </c>
      <c r="EY12" s="15" t="e">
        <f>IF(OR($B$1="Fox Islands",$B$1="New Hampton",$B$1="Ashland"),0,INDEX(LOOKUPS!$AA$5:$BI$9,MATCH(RES_COST_FCST!$C12,LOOKUPS!$AA$5:$AA$9,0),MATCH(RES_COST_FCST!EY$3,LOOKUPS!$AA$5:$BI$5,0))*EY$8)</f>
        <v>#N/A</v>
      </c>
      <c r="EZ12" s="15" t="e">
        <f>IF(OR($B$1="Fox Islands",$B$1="New Hampton",$B$1="Ashland"),0,INDEX(LOOKUPS!$AA$5:$BI$9,MATCH(RES_COST_FCST!$C12,LOOKUPS!$AA$5:$AA$9,0),MATCH(RES_COST_FCST!EZ$3,LOOKUPS!$AA$5:$BI$5,0))*EZ$8)</f>
        <v>#N/A</v>
      </c>
      <c r="FA12" s="15" t="e">
        <f>IF(OR($B$1="Fox Islands",$B$1="New Hampton",$B$1="Ashland"),0,INDEX(LOOKUPS!$AA$5:$BI$9,MATCH(RES_COST_FCST!$C12,LOOKUPS!$AA$5:$AA$9,0),MATCH(RES_COST_FCST!FA$3,LOOKUPS!$AA$5:$BI$5,0))*FA$8)</f>
        <v>#N/A</v>
      </c>
      <c r="FB12" s="15" t="e">
        <f>IF(OR($B$1="Fox Islands",$B$1="New Hampton",$B$1="Ashland"),0,INDEX(LOOKUPS!$AA$5:$BI$9,MATCH(RES_COST_FCST!$C12,LOOKUPS!$AA$5:$AA$9,0),MATCH(RES_COST_FCST!FB$3,LOOKUPS!$AA$5:$BI$5,0))*FB$8)</f>
        <v>#N/A</v>
      </c>
      <c r="FC12" s="15" t="e">
        <f>IF(OR($B$1="Fox Islands",$B$1="New Hampton",$B$1="Ashland"),0,INDEX(LOOKUPS!$AA$5:$BI$9,MATCH(RES_COST_FCST!$C12,LOOKUPS!$AA$5:$AA$9,0),MATCH(RES_COST_FCST!FC$3,LOOKUPS!$AA$5:$BI$5,0))*FC$8)</f>
        <v>#N/A</v>
      </c>
      <c r="FD12" s="15" t="e">
        <f>IF(OR($B$1="Fox Islands",$B$1="New Hampton",$B$1="Ashland"),0,INDEX(LOOKUPS!$AA$5:$BI$9,MATCH(RES_COST_FCST!$C12,LOOKUPS!$AA$5:$AA$9,0),MATCH(RES_COST_FCST!FD$3,LOOKUPS!$AA$5:$BI$5,0))*FD$8)</f>
        <v>#N/A</v>
      </c>
      <c r="FE12" s="15" t="e">
        <f>IF(OR($B$1="Fox Islands",$B$1="New Hampton",$B$1="Ashland"),0,INDEX(LOOKUPS!$AA$5:$BI$9,MATCH(RES_COST_FCST!$C12,LOOKUPS!$AA$5:$AA$9,0),MATCH(RES_COST_FCST!FE$3,LOOKUPS!$AA$5:$BI$5,0))*FE$8)</f>
        <v>#N/A</v>
      </c>
      <c r="FF12" s="15" t="e">
        <f>IF(OR($B$1="Fox Islands",$B$1="New Hampton",$B$1="Ashland"),0,INDEX(LOOKUPS!$AA$5:$BI$9,MATCH(RES_COST_FCST!$C12,LOOKUPS!$AA$5:$AA$9,0),MATCH(RES_COST_FCST!FF$3,LOOKUPS!$AA$5:$BI$5,0))*FF$8)</f>
        <v>#N/A</v>
      </c>
      <c r="FG12" s="15" t="e">
        <f>IF(OR($B$1="Fox Islands",$B$1="New Hampton",$B$1="Ashland"),0,INDEX(LOOKUPS!$AA$5:$BI$9,MATCH(RES_COST_FCST!$C12,LOOKUPS!$AA$5:$AA$9,0),MATCH(RES_COST_FCST!FG$3,LOOKUPS!$AA$5:$BI$5,0))*FG$8)</f>
        <v>#N/A</v>
      </c>
      <c r="FH12" s="15" t="e">
        <f>IF(OR($B$1="Fox Islands",$B$1="New Hampton",$B$1="Ashland"),0,INDEX(LOOKUPS!$AA$5:$BI$9,MATCH(RES_COST_FCST!$C12,LOOKUPS!$AA$5:$AA$9,0),MATCH(RES_COST_FCST!FH$3,LOOKUPS!$AA$5:$BI$5,0))*FH$8)</f>
        <v>#N/A</v>
      </c>
      <c r="FI12" s="15" t="e">
        <f>IF(OR($B$1="Fox Islands",$B$1="New Hampton",$B$1="Ashland"),0,INDEX(LOOKUPS!$AA$5:$BI$9,MATCH(RES_COST_FCST!$C12,LOOKUPS!$AA$5:$AA$9,0),MATCH(RES_COST_FCST!FI$3,LOOKUPS!$AA$5:$BI$5,0))*FI$8)</f>
        <v>#N/A</v>
      </c>
      <c r="FJ12" s="15" t="e">
        <f>IF(OR($B$1="Fox Islands",$B$1="New Hampton",$B$1="Ashland"),0,INDEX(LOOKUPS!$AA$5:$BI$9,MATCH(RES_COST_FCST!$C12,LOOKUPS!$AA$5:$AA$9,0),MATCH(RES_COST_FCST!FJ$3,LOOKUPS!$AA$5:$BI$5,0))*FJ$8)</f>
        <v>#N/A</v>
      </c>
      <c r="FK12" s="15" t="e">
        <f>IF(OR($B$1="Fox Islands",$B$1="New Hampton",$B$1="Ashland"),0,INDEX(LOOKUPS!$AA$5:$BI$9,MATCH(RES_COST_FCST!$C12,LOOKUPS!$AA$5:$AA$9,0),MATCH(RES_COST_FCST!FK$3,LOOKUPS!$AA$5:$BI$5,0))*FK$8)</f>
        <v>#N/A</v>
      </c>
      <c r="FL12" s="15" t="e">
        <f>IF(OR($B$1="Fox Islands",$B$1="New Hampton",$B$1="Ashland"),0,INDEX(LOOKUPS!$AA$5:$BI$9,MATCH(RES_COST_FCST!$C12,LOOKUPS!$AA$5:$AA$9,0),MATCH(RES_COST_FCST!FL$3,LOOKUPS!$AA$5:$BI$5,0))*FL$8)</f>
        <v>#N/A</v>
      </c>
      <c r="FM12" s="15" t="e">
        <f>IF(OR($B$1="Fox Islands",$B$1="New Hampton",$B$1="Ashland"),0,INDEX(LOOKUPS!$AA$5:$BI$9,MATCH(RES_COST_FCST!$C12,LOOKUPS!$AA$5:$AA$9,0),MATCH(RES_COST_FCST!FM$3,LOOKUPS!$AA$5:$BI$5,0))*FM$8)</f>
        <v>#N/A</v>
      </c>
      <c r="FN12" s="15" t="e">
        <f>IF(OR($B$1="Fox Islands",$B$1="New Hampton",$B$1="Ashland"),0,INDEX(LOOKUPS!$AA$5:$BI$9,MATCH(RES_COST_FCST!$C12,LOOKUPS!$AA$5:$AA$9,0),MATCH(RES_COST_FCST!FN$3,LOOKUPS!$AA$5:$BI$5,0))*FN$8)</f>
        <v>#N/A</v>
      </c>
      <c r="FO12" s="15" t="e">
        <f>IF(OR($B$1="Fox Islands",$B$1="New Hampton",$B$1="Ashland"),0,INDEX(LOOKUPS!$AA$5:$BI$9,MATCH(RES_COST_FCST!$C12,LOOKUPS!$AA$5:$AA$9,0),MATCH(RES_COST_FCST!FO$3,LOOKUPS!$AA$5:$BI$5,0))*FO$8)</f>
        <v>#N/A</v>
      </c>
      <c r="FP12" s="15" t="e">
        <f>IF(OR($B$1="Fox Islands",$B$1="New Hampton",$B$1="Ashland"),0,INDEX(LOOKUPS!$AA$5:$BI$9,MATCH(RES_COST_FCST!$C12,LOOKUPS!$AA$5:$AA$9,0),MATCH(RES_COST_FCST!FP$3,LOOKUPS!$AA$5:$BI$5,0))*FP$8)</f>
        <v>#N/A</v>
      </c>
      <c r="FQ12" s="15" t="e">
        <f>IF(OR($B$1="Fox Islands",$B$1="New Hampton",$B$1="Ashland"),0,INDEX(LOOKUPS!$AA$5:$BI$9,MATCH(RES_COST_FCST!$C12,LOOKUPS!$AA$5:$AA$9,0),MATCH(RES_COST_FCST!FQ$3,LOOKUPS!$AA$5:$BI$5,0))*FQ$8)</f>
        <v>#N/A</v>
      </c>
      <c r="FR12" s="15" t="e">
        <f>IF(OR($B$1="Fox Islands",$B$1="New Hampton",$B$1="Ashland"),0,INDEX(LOOKUPS!$AA$5:$BI$9,MATCH(RES_COST_FCST!$C12,LOOKUPS!$AA$5:$AA$9,0),MATCH(RES_COST_FCST!FR$3,LOOKUPS!$AA$5:$BI$5,0))*FR$8)</f>
        <v>#N/A</v>
      </c>
      <c r="FS12" s="15" t="e">
        <f>IF(OR($B$1="Fox Islands",$B$1="New Hampton",$B$1="Ashland"),0,INDEX(LOOKUPS!$AA$5:$BI$9,MATCH(RES_COST_FCST!$C12,LOOKUPS!$AA$5:$AA$9,0),MATCH(RES_COST_FCST!FS$3,LOOKUPS!$AA$5:$BI$5,0))*FS$8)</f>
        <v>#N/A</v>
      </c>
      <c r="FT12" s="15" t="e">
        <f>IF(OR($B$1="Fox Islands",$B$1="New Hampton",$B$1="Ashland"),0,INDEX(LOOKUPS!$AA$5:$BI$9,MATCH(RES_COST_FCST!$C12,LOOKUPS!$AA$5:$AA$9,0),MATCH(RES_COST_FCST!FT$3,LOOKUPS!$AA$5:$BI$5,0))*FT$8)</f>
        <v>#N/A</v>
      </c>
      <c r="FU12" s="15" t="e">
        <f>IF(OR($B$1="Fox Islands",$B$1="New Hampton",$B$1="Ashland"),0,INDEX(LOOKUPS!$AA$5:$BI$9,MATCH(RES_COST_FCST!$C12,LOOKUPS!$AA$5:$AA$9,0),MATCH(RES_COST_FCST!FU$3,LOOKUPS!$AA$5:$BI$5,0))*FU$8)</f>
        <v>#N/A</v>
      </c>
      <c r="FV12" s="15" t="e">
        <f>IF(OR($B$1="Fox Islands",$B$1="New Hampton",$B$1="Ashland"),0,INDEX(LOOKUPS!$AA$5:$BI$9,MATCH(RES_COST_FCST!$C12,LOOKUPS!$AA$5:$AA$9,0),MATCH(RES_COST_FCST!FV$3,LOOKUPS!$AA$5:$BI$5,0))*FV$8)</f>
        <v>#N/A</v>
      </c>
      <c r="FW12" s="15" t="e">
        <f>IF(OR($B$1="Fox Islands",$B$1="New Hampton",$B$1="Ashland"),0,INDEX(LOOKUPS!$AA$5:$BI$9,MATCH(RES_COST_FCST!$C12,LOOKUPS!$AA$5:$AA$9,0),MATCH(RES_COST_FCST!FW$3,LOOKUPS!$AA$5:$BI$5,0))*FW$8)</f>
        <v>#N/A</v>
      </c>
      <c r="FX12" s="15" t="e">
        <f>IF(OR($B$1="Fox Islands",$B$1="New Hampton",$B$1="Ashland"),0,INDEX(LOOKUPS!$AA$5:$BI$9,MATCH(RES_COST_FCST!$C12,LOOKUPS!$AA$5:$AA$9,0),MATCH(RES_COST_FCST!FX$3,LOOKUPS!$AA$5:$BI$5,0))*FX$8)</f>
        <v>#N/A</v>
      </c>
      <c r="FY12" s="15" t="e">
        <f>IF(OR($B$1="Fox Islands",$B$1="New Hampton",$B$1="Ashland"),0,INDEX(LOOKUPS!$AA$5:$BI$9,MATCH(RES_COST_FCST!$C12,LOOKUPS!$AA$5:$AA$9,0),MATCH(RES_COST_FCST!FY$3,LOOKUPS!$AA$5:$BI$5,0))*FY$8)</f>
        <v>#N/A</v>
      </c>
      <c r="FZ12" s="15" t="e">
        <f>IF(OR($B$1="Fox Islands",$B$1="New Hampton",$B$1="Ashland"),0,INDEX(LOOKUPS!$AA$5:$BI$9,MATCH(RES_COST_FCST!$C12,LOOKUPS!$AA$5:$AA$9,0),MATCH(RES_COST_FCST!FZ$3,LOOKUPS!$AA$5:$BI$5,0))*FZ$8)</f>
        <v>#N/A</v>
      </c>
      <c r="GA12" s="15" t="e">
        <f>IF(OR($B$1="Fox Islands",$B$1="New Hampton",$B$1="Ashland"),0,INDEX(LOOKUPS!$AA$5:$BI$9,MATCH(RES_COST_FCST!$C12,LOOKUPS!$AA$5:$AA$9,0),MATCH(RES_COST_FCST!GA$3,LOOKUPS!$AA$5:$BI$5,0))*GA$8)</f>
        <v>#N/A</v>
      </c>
      <c r="GB12" s="15" t="e">
        <f>IF(OR($B$1="Fox Islands",$B$1="New Hampton",$B$1="Ashland"),0,INDEX(LOOKUPS!$AA$5:$BI$9,MATCH(RES_COST_FCST!$C12,LOOKUPS!$AA$5:$AA$9,0),MATCH(RES_COST_FCST!GB$3,LOOKUPS!$AA$5:$BI$5,0))*GB$8)</f>
        <v>#N/A</v>
      </c>
      <c r="GC12" s="15" t="e">
        <f>IF(OR($B$1="Fox Islands",$B$1="New Hampton",$B$1="Ashland"),0,INDEX(LOOKUPS!$AA$5:$BI$9,MATCH(RES_COST_FCST!$C12,LOOKUPS!$AA$5:$AA$9,0),MATCH(RES_COST_FCST!GC$3,LOOKUPS!$AA$5:$BI$5,0))*GC$8)</f>
        <v>#N/A</v>
      </c>
      <c r="GD12" s="15" t="e">
        <f>IF(OR($B$1="Fox Islands",$B$1="New Hampton",$B$1="Ashland"),0,INDEX(LOOKUPS!$AA$5:$BI$9,MATCH(RES_COST_FCST!$C12,LOOKUPS!$AA$5:$AA$9,0),MATCH(RES_COST_FCST!GD$3,LOOKUPS!$AA$5:$BI$5,0))*GD$8)</f>
        <v>#N/A</v>
      </c>
      <c r="GE12" s="15" t="e">
        <f>IF(OR($B$1="Fox Islands",$B$1="New Hampton",$B$1="Ashland"),0,INDEX(LOOKUPS!$AA$5:$BI$9,MATCH(RES_COST_FCST!$C12,LOOKUPS!$AA$5:$AA$9,0),MATCH(RES_COST_FCST!GE$3,LOOKUPS!$AA$5:$BI$5,0))*GE$8)</f>
        <v>#N/A</v>
      </c>
      <c r="GF12" s="15" t="e">
        <f>IF(OR($B$1="Fox Islands",$B$1="New Hampton",$B$1="Ashland"),0,INDEX(LOOKUPS!$AA$5:$BI$9,MATCH(RES_COST_FCST!$C12,LOOKUPS!$AA$5:$AA$9,0),MATCH(RES_COST_FCST!GF$3,LOOKUPS!$AA$5:$BI$5,0))*GF$8)</f>
        <v>#N/A</v>
      </c>
      <c r="GG12" s="15" t="e">
        <f>IF(OR($B$1="Fox Islands",$B$1="New Hampton",$B$1="Ashland"),0,INDEX(LOOKUPS!$AA$5:$BI$9,MATCH(RES_COST_FCST!$C12,LOOKUPS!$AA$5:$AA$9,0),MATCH(RES_COST_FCST!GG$3,LOOKUPS!$AA$5:$BI$5,0))*GG$8)</f>
        <v>#N/A</v>
      </c>
      <c r="GH12" s="15" t="e">
        <f>IF(OR($B$1="Fox Islands",$B$1="New Hampton",$B$1="Ashland"),0,INDEX(LOOKUPS!$AA$5:$BI$9,MATCH(RES_COST_FCST!$C12,LOOKUPS!$AA$5:$AA$9,0),MATCH(RES_COST_FCST!GH$3,LOOKUPS!$AA$5:$BI$5,0))*GH$8)</f>
        <v>#N/A</v>
      </c>
      <c r="GI12" s="15" t="e">
        <f>IF(OR($B$1="Fox Islands",$B$1="New Hampton",$B$1="Ashland"),0,INDEX(LOOKUPS!$AA$5:$BI$9,MATCH(RES_COST_FCST!$C12,LOOKUPS!$AA$5:$AA$9,0),MATCH(RES_COST_FCST!GI$3,LOOKUPS!$AA$5:$BI$5,0))*GI$8)</f>
        <v>#N/A</v>
      </c>
      <c r="GJ12" s="15" t="e">
        <f>IF(OR($B$1="Fox Islands",$B$1="New Hampton",$B$1="Ashland"),0,INDEX(LOOKUPS!$AA$5:$BI$9,MATCH(RES_COST_FCST!$C12,LOOKUPS!$AA$5:$AA$9,0),MATCH(RES_COST_FCST!GJ$3,LOOKUPS!$AA$5:$BI$5,0))*GJ$8)</f>
        <v>#N/A</v>
      </c>
      <c r="GK12" s="15" t="e">
        <f>IF(OR($B$1="Fox Islands",$B$1="New Hampton",$B$1="Ashland"),0,INDEX(LOOKUPS!$AA$5:$BI$9,MATCH(RES_COST_FCST!$C12,LOOKUPS!$AA$5:$AA$9,0),MATCH(RES_COST_FCST!GK$3,LOOKUPS!$AA$5:$BI$5,0))*GK$8)</f>
        <v>#N/A</v>
      </c>
      <c r="GL12" s="15" t="e">
        <f>IF(OR($B$1="Fox Islands",$B$1="New Hampton",$B$1="Ashland"),0,INDEX(LOOKUPS!$AA$5:$BI$9,MATCH(RES_COST_FCST!$C12,LOOKUPS!$AA$5:$AA$9,0),MATCH(RES_COST_FCST!GL$3,LOOKUPS!$AA$5:$BI$5,0))*GL$8)</f>
        <v>#N/A</v>
      </c>
      <c r="GM12" s="15" t="e">
        <f>IF(OR($B$1="Fox Islands",$B$1="New Hampton",$B$1="Ashland"),0,INDEX(LOOKUPS!$AA$5:$BI$9,MATCH(RES_COST_FCST!$C12,LOOKUPS!$AA$5:$AA$9,0),MATCH(RES_COST_FCST!GM$3,LOOKUPS!$AA$5:$BI$5,0))*GM$8)</f>
        <v>#N/A</v>
      </c>
      <c r="GN12" s="15" t="e">
        <f>IF(OR($B$1="Fox Islands",$B$1="New Hampton",$B$1="Ashland"),0,INDEX(LOOKUPS!$AA$5:$BI$9,MATCH(RES_COST_FCST!$C12,LOOKUPS!$AA$5:$AA$9,0),MATCH(RES_COST_FCST!GN$3,LOOKUPS!$AA$5:$BI$5,0))*GN$8)</f>
        <v>#N/A</v>
      </c>
      <c r="GO12" s="15" t="e">
        <f>IF(OR($B$1="Fox Islands",$B$1="New Hampton",$B$1="Ashland"),0,INDEX(LOOKUPS!$AA$5:$BI$9,MATCH(RES_COST_FCST!$C12,LOOKUPS!$AA$5:$AA$9,0),MATCH(RES_COST_FCST!GO$3,LOOKUPS!$AA$5:$BI$5,0))*GO$8)</f>
        <v>#N/A</v>
      </c>
      <c r="GP12" s="15" t="e">
        <f>IF(OR($B$1="Fox Islands",$B$1="New Hampton",$B$1="Ashland"),0,INDEX(LOOKUPS!$AA$5:$BI$9,MATCH(RES_COST_FCST!$C12,LOOKUPS!$AA$5:$AA$9,0),MATCH(RES_COST_FCST!GP$3,LOOKUPS!$AA$5:$BI$5,0))*GP$8)</f>
        <v>#N/A</v>
      </c>
      <c r="GQ12" s="15" t="e">
        <f>IF(OR($B$1="Fox Islands",$B$1="New Hampton",$B$1="Ashland"),0,INDEX(LOOKUPS!$AA$5:$BI$9,MATCH(RES_COST_FCST!$C12,LOOKUPS!$AA$5:$AA$9,0),MATCH(RES_COST_FCST!GQ$3,LOOKUPS!$AA$5:$BI$5,0))*GQ$8)</f>
        <v>#N/A</v>
      </c>
      <c r="GR12" s="15" t="e">
        <f>IF(OR($B$1="Fox Islands",$B$1="New Hampton",$B$1="Ashland"),0,INDEX(LOOKUPS!$AA$5:$BI$9,MATCH(RES_COST_FCST!$C12,LOOKUPS!$AA$5:$AA$9,0),MATCH(RES_COST_FCST!GR$3,LOOKUPS!$AA$5:$BI$5,0))*GR$8)</f>
        <v>#N/A</v>
      </c>
      <c r="GS12" s="15" t="e">
        <f>IF(OR($B$1="Fox Islands",$B$1="New Hampton",$B$1="Ashland"),0,INDEX(LOOKUPS!$AA$5:$BI$9,MATCH(RES_COST_FCST!$C12,LOOKUPS!$AA$5:$AA$9,0),MATCH(RES_COST_FCST!GS$3,LOOKUPS!$AA$5:$BI$5,0))*GS$8)</f>
        <v>#N/A</v>
      </c>
      <c r="GT12" s="15" t="e">
        <f>IF(OR($B$1="Fox Islands",$B$1="New Hampton",$B$1="Ashland"),0,INDEX(LOOKUPS!$AA$5:$BI$9,MATCH(RES_COST_FCST!$C12,LOOKUPS!$AA$5:$AA$9,0),MATCH(RES_COST_FCST!GT$3,LOOKUPS!$AA$5:$BI$5,0))*GT$8)</f>
        <v>#N/A</v>
      </c>
      <c r="GU12" s="15" t="e">
        <f>IF(OR($B$1="Fox Islands",$B$1="New Hampton",$B$1="Ashland"),0,INDEX(LOOKUPS!$AA$5:$BI$9,MATCH(RES_COST_FCST!$C12,LOOKUPS!$AA$5:$AA$9,0),MATCH(RES_COST_FCST!GU$3,LOOKUPS!$AA$5:$BI$5,0))*GU$8)</f>
        <v>#N/A</v>
      </c>
      <c r="GV12" s="15" t="e">
        <f>IF(OR($B$1="Fox Islands",$B$1="New Hampton",$B$1="Ashland"),0,INDEX(LOOKUPS!$AA$5:$BI$9,MATCH(RES_COST_FCST!$C12,LOOKUPS!$AA$5:$AA$9,0),MATCH(RES_COST_FCST!GV$3,LOOKUPS!$AA$5:$BI$5,0))*GV$8)</f>
        <v>#N/A</v>
      </c>
      <c r="GW12" s="15" t="e">
        <f>IF(OR($B$1="Fox Islands",$B$1="New Hampton",$B$1="Ashland"),0,INDEX(LOOKUPS!$AA$5:$BI$9,MATCH(RES_COST_FCST!$C12,LOOKUPS!$AA$5:$AA$9,0),MATCH(RES_COST_FCST!GW$3,LOOKUPS!$AA$5:$BI$5,0))*GW$8)</f>
        <v>#N/A</v>
      </c>
      <c r="GX12" s="15" t="e">
        <f>IF(OR($B$1="Fox Islands",$B$1="New Hampton",$B$1="Ashland"),0,INDEX(LOOKUPS!$AA$5:$BI$9,MATCH(RES_COST_FCST!$C12,LOOKUPS!$AA$5:$AA$9,0),MATCH(RES_COST_FCST!GX$3,LOOKUPS!$AA$5:$BI$5,0))*GX$8)</f>
        <v>#N/A</v>
      </c>
      <c r="GY12" s="15" t="e">
        <f>IF(OR($B$1="Fox Islands",$B$1="New Hampton",$B$1="Ashland"),0,INDEX(LOOKUPS!$AA$5:$BI$9,MATCH(RES_COST_FCST!$C12,LOOKUPS!$AA$5:$AA$9,0),MATCH(RES_COST_FCST!GY$3,LOOKUPS!$AA$5:$BI$5,0))*GY$8)</f>
        <v>#N/A</v>
      </c>
      <c r="GZ12" s="15" t="e">
        <f>IF(OR($B$1="Fox Islands",$B$1="New Hampton",$B$1="Ashland"),0,INDEX(LOOKUPS!$AA$5:$BI$9,MATCH(RES_COST_FCST!$C12,LOOKUPS!$AA$5:$AA$9,0),MATCH(RES_COST_FCST!GZ$3,LOOKUPS!$AA$5:$BI$5,0))*GZ$8)</f>
        <v>#N/A</v>
      </c>
      <c r="HA12" s="15" t="e">
        <f>IF(OR($B$1="Fox Islands",$B$1="New Hampton",$B$1="Ashland"),0,INDEX(LOOKUPS!$AA$5:$BI$9,MATCH(RES_COST_FCST!$C12,LOOKUPS!$AA$5:$AA$9,0),MATCH(RES_COST_FCST!HA$3,LOOKUPS!$AA$5:$BI$5,0))*HA$8)</f>
        <v>#N/A</v>
      </c>
      <c r="HB12" s="15" t="e">
        <f>IF(OR($B$1="Fox Islands",$B$1="New Hampton",$B$1="Ashland"),0,INDEX(LOOKUPS!$AA$5:$BI$9,MATCH(RES_COST_FCST!$C12,LOOKUPS!$AA$5:$AA$9,0),MATCH(RES_COST_FCST!HB$3,LOOKUPS!$AA$5:$BI$5,0))*HB$8)</f>
        <v>#N/A</v>
      </c>
      <c r="HC12" s="15" t="e">
        <f>IF(OR($B$1="Fox Islands",$B$1="New Hampton",$B$1="Ashland"),0,INDEX(LOOKUPS!$AA$5:$BI$9,MATCH(RES_COST_FCST!$C12,LOOKUPS!$AA$5:$AA$9,0),MATCH(RES_COST_FCST!HC$3,LOOKUPS!$AA$5:$BI$5,0))*HC$8)</f>
        <v>#N/A</v>
      </c>
      <c r="HD12" s="15" t="e">
        <f>IF(OR($B$1="Fox Islands",$B$1="New Hampton",$B$1="Ashland"),0,INDEX(LOOKUPS!$AA$5:$BI$9,MATCH(RES_COST_FCST!$C12,LOOKUPS!$AA$5:$AA$9,0),MATCH(RES_COST_FCST!HD$3,LOOKUPS!$AA$5:$BI$5,0))*HD$8)</f>
        <v>#N/A</v>
      </c>
      <c r="HE12" s="15" t="e">
        <f>IF(OR($B$1="Fox Islands",$B$1="New Hampton",$B$1="Ashland"),0,INDEX(LOOKUPS!$AA$5:$BI$9,MATCH(RES_COST_FCST!$C12,LOOKUPS!$AA$5:$AA$9,0),MATCH(RES_COST_FCST!HE$3,LOOKUPS!$AA$5:$BI$5,0))*HE$8)</f>
        <v>#N/A</v>
      </c>
      <c r="HF12" s="15" t="e">
        <f>IF(OR($B$1="Fox Islands",$B$1="New Hampton",$B$1="Ashland"),0,INDEX(LOOKUPS!$AA$5:$BI$9,MATCH(RES_COST_FCST!$C12,LOOKUPS!$AA$5:$AA$9,0),MATCH(RES_COST_FCST!HF$3,LOOKUPS!$AA$5:$BI$5,0))*HF$8)</f>
        <v>#N/A</v>
      </c>
      <c r="HG12" s="15" t="e">
        <f>IF(OR($B$1="Fox Islands",$B$1="New Hampton",$B$1="Ashland"),0,INDEX(LOOKUPS!$AA$5:$BI$9,MATCH(RES_COST_FCST!$C12,LOOKUPS!$AA$5:$AA$9,0),MATCH(RES_COST_FCST!HG$3,LOOKUPS!$AA$5:$BI$5,0))*HG$8)</f>
        <v>#N/A</v>
      </c>
      <c r="HH12" s="15" t="e">
        <f>IF(OR($B$1="Fox Islands",$B$1="New Hampton",$B$1="Ashland"),0,INDEX(LOOKUPS!$AA$5:$BI$9,MATCH(RES_COST_FCST!$C12,LOOKUPS!$AA$5:$AA$9,0),MATCH(RES_COST_FCST!HH$3,LOOKUPS!$AA$5:$BI$5,0))*HH$8)</f>
        <v>#N/A</v>
      </c>
      <c r="HI12" s="15" t="e">
        <f>IF(OR($B$1="Fox Islands",$B$1="New Hampton",$B$1="Ashland"),0,INDEX(LOOKUPS!$AA$5:$BI$9,MATCH(RES_COST_FCST!$C12,LOOKUPS!$AA$5:$AA$9,0),MATCH(RES_COST_FCST!HI$3,LOOKUPS!$AA$5:$BI$5,0))*HI$8)</f>
        <v>#N/A</v>
      </c>
      <c r="HJ12" s="15" t="e">
        <f>IF(OR($B$1="Fox Islands",$B$1="New Hampton",$B$1="Ashland"),0,INDEX(LOOKUPS!$AA$5:$BI$9,MATCH(RES_COST_FCST!$C12,LOOKUPS!$AA$5:$AA$9,0),MATCH(RES_COST_FCST!HJ$3,LOOKUPS!$AA$5:$BI$5,0))*HJ$8)</f>
        <v>#N/A</v>
      </c>
      <c r="HK12" s="15" t="e">
        <f>IF(OR($B$1="Fox Islands",$B$1="New Hampton",$B$1="Ashland"),0,INDEX(LOOKUPS!$AA$5:$BI$9,MATCH(RES_COST_FCST!$C12,LOOKUPS!$AA$5:$AA$9,0),MATCH(RES_COST_FCST!HK$3,LOOKUPS!$AA$5:$BI$5,0))*HK$8)</f>
        <v>#N/A</v>
      </c>
      <c r="HL12" s="15" t="e">
        <f>IF(OR($B$1="Fox Islands",$B$1="New Hampton",$B$1="Ashland"),0,INDEX(LOOKUPS!$AA$5:$BI$9,MATCH(RES_COST_FCST!$C12,LOOKUPS!$AA$5:$AA$9,0),MATCH(RES_COST_FCST!HL$3,LOOKUPS!$AA$5:$BI$5,0))*HL$8)</f>
        <v>#N/A</v>
      </c>
      <c r="HM12" s="15" t="e">
        <f>IF(OR($B$1="Fox Islands",$B$1="New Hampton",$B$1="Ashland"),0,INDEX(LOOKUPS!$AA$5:$BI$9,MATCH(RES_COST_FCST!$C12,LOOKUPS!$AA$5:$AA$9,0),MATCH(RES_COST_FCST!HM$3,LOOKUPS!$AA$5:$BI$5,0))*HM$8)</f>
        <v>#N/A</v>
      </c>
      <c r="HN12" s="15" t="e">
        <f>IF(OR($B$1="Fox Islands",$B$1="New Hampton",$B$1="Ashland"),0,INDEX(LOOKUPS!$AA$5:$BI$9,MATCH(RES_COST_FCST!$C12,LOOKUPS!$AA$5:$AA$9,0),MATCH(RES_COST_FCST!HN$3,LOOKUPS!$AA$5:$BI$5,0))*HN$8)</f>
        <v>#N/A</v>
      </c>
      <c r="HO12" s="15" t="e">
        <f>IF(OR($B$1="Fox Islands",$B$1="New Hampton",$B$1="Ashland"),0,INDEX(LOOKUPS!$AA$5:$BI$9,MATCH(RES_COST_FCST!$C12,LOOKUPS!$AA$5:$AA$9,0),MATCH(RES_COST_FCST!HO$3,LOOKUPS!$AA$5:$BI$5,0))*HO$8)</f>
        <v>#N/A</v>
      </c>
      <c r="HP12" s="15" t="e">
        <f>IF(OR($B$1="Fox Islands",$B$1="New Hampton",$B$1="Ashland"),0,INDEX(LOOKUPS!$AA$5:$BI$9,MATCH(RES_COST_FCST!$C12,LOOKUPS!$AA$5:$AA$9,0),MATCH(RES_COST_FCST!HP$3,LOOKUPS!$AA$5:$BI$5,0))*HP$8)</f>
        <v>#N/A</v>
      </c>
      <c r="HQ12" s="15" t="e">
        <f>IF(OR($B$1="Fox Islands",$B$1="New Hampton",$B$1="Ashland"),0,INDEX(LOOKUPS!$AA$5:$BI$9,MATCH(RES_COST_FCST!$C12,LOOKUPS!$AA$5:$AA$9,0),MATCH(RES_COST_FCST!HQ$3,LOOKUPS!$AA$5:$BI$5,0))*HQ$8)</f>
        <v>#N/A</v>
      </c>
      <c r="HR12" s="15" t="e">
        <f>IF(OR($B$1="Fox Islands",$B$1="New Hampton",$B$1="Ashland"),0,INDEX(LOOKUPS!$AA$5:$BI$9,MATCH(RES_COST_FCST!$C12,LOOKUPS!$AA$5:$AA$9,0),MATCH(RES_COST_FCST!HR$3,LOOKUPS!$AA$5:$BI$5,0))*HR$8)</f>
        <v>#N/A</v>
      </c>
      <c r="HS12" s="15" t="e">
        <f>IF(OR($B$1="Fox Islands",$B$1="New Hampton",$B$1="Ashland"),0,INDEX(LOOKUPS!$AA$5:$BI$9,MATCH(RES_COST_FCST!$C12,LOOKUPS!$AA$5:$AA$9,0),MATCH(RES_COST_FCST!HS$3,LOOKUPS!$AA$5:$BI$5,0))*HS$8)</f>
        <v>#N/A</v>
      </c>
      <c r="HT12" s="15" t="e">
        <f>IF(OR($B$1="Fox Islands",$B$1="New Hampton",$B$1="Ashland"),0,INDEX(LOOKUPS!$AA$5:$BI$9,MATCH(RES_COST_FCST!$C12,LOOKUPS!$AA$5:$AA$9,0),MATCH(RES_COST_FCST!HT$3,LOOKUPS!$AA$5:$BI$5,0))*HT$8)</f>
        <v>#N/A</v>
      </c>
      <c r="HU12" s="15" t="e">
        <f>IF(OR($B$1="Fox Islands",$B$1="New Hampton",$B$1="Ashland"),0,INDEX(LOOKUPS!$AA$5:$BI$9,MATCH(RES_COST_FCST!$C12,LOOKUPS!$AA$5:$AA$9,0),MATCH(RES_COST_FCST!HU$3,LOOKUPS!$AA$5:$BI$5,0))*HU$8)</f>
        <v>#N/A</v>
      </c>
      <c r="HV12" s="15" t="e">
        <f>IF(OR($B$1="Fox Islands",$B$1="New Hampton",$B$1="Ashland"),0,INDEX(LOOKUPS!$AA$5:$BI$9,MATCH(RES_COST_FCST!$C12,LOOKUPS!$AA$5:$AA$9,0),MATCH(RES_COST_FCST!HV$3,LOOKUPS!$AA$5:$BI$5,0))*HV$8)</f>
        <v>#N/A</v>
      </c>
      <c r="HW12" s="15" t="e">
        <f>IF(OR($B$1="Fox Islands",$B$1="New Hampton",$B$1="Ashland"),0,INDEX(LOOKUPS!$AA$5:$BI$9,MATCH(RES_COST_FCST!$C12,LOOKUPS!$AA$5:$AA$9,0),MATCH(RES_COST_FCST!HW$3,LOOKUPS!$AA$5:$BI$5,0))*HW$8)</f>
        <v>#N/A</v>
      </c>
      <c r="HX12" s="15" t="e">
        <f>IF(OR($B$1="Fox Islands",$B$1="New Hampton",$B$1="Ashland"),0,INDEX(LOOKUPS!$AA$5:$BI$9,MATCH(RES_COST_FCST!$C12,LOOKUPS!$AA$5:$AA$9,0),MATCH(RES_COST_FCST!HX$3,LOOKUPS!$AA$5:$BI$5,0))*HX$8)</f>
        <v>#N/A</v>
      </c>
      <c r="HY12" s="15" t="e">
        <f>IF(OR($B$1="Fox Islands",$B$1="New Hampton",$B$1="Ashland"),0,INDEX(LOOKUPS!$AA$5:$BI$9,MATCH(RES_COST_FCST!$C12,LOOKUPS!$AA$5:$AA$9,0),MATCH(RES_COST_FCST!HY$3,LOOKUPS!$AA$5:$BI$5,0))*HY$8)</f>
        <v>#N/A</v>
      </c>
      <c r="HZ12" s="15" t="e">
        <f>IF(OR($B$1="Fox Islands",$B$1="New Hampton",$B$1="Ashland"),0,INDEX(LOOKUPS!$AA$5:$BI$9,MATCH(RES_COST_FCST!$C12,LOOKUPS!$AA$5:$AA$9,0),MATCH(RES_COST_FCST!HZ$3,LOOKUPS!$AA$5:$BI$5,0))*HZ$8)</f>
        <v>#N/A</v>
      </c>
      <c r="IA12" s="15" t="e">
        <f>IF(OR($B$1="Fox Islands",$B$1="New Hampton",$B$1="Ashland"),0,INDEX(LOOKUPS!$AA$5:$BI$9,MATCH(RES_COST_FCST!$C12,LOOKUPS!$AA$5:$AA$9,0),MATCH(RES_COST_FCST!IA$3,LOOKUPS!$AA$5:$BI$5,0))*IA$8)</f>
        <v>#N/A</v>
      </c>
      <c r="IB12" s="15" t="e">
        <f>IF(OR($B$1="Fox Islands",$B$1="New Hampton",$B$1="Ashland"),0,INDEX(LOOKUPS!$AA$5:$BI$9,MATCH(RES_COST_FCST!$C12,LOOKUPS!$AA$5:$AA$9,0),MATCH(RES_COST_FCST!IB$3,LOOKUPS!$AA$5:$BI$5,0))*IB$8)</f>
        <v>#N/A</v>
      </c>
      <c r="IC12" s="15" t="e">
        <f>IF(OR($B$1="Fox Islands",$B$1="New Hampton",$B$1="Ashland"),0,INDEX(LOOKUPS!$AA$5:$BI$9,MATCH(RES_COST_FCST!$C12,LOOKUPS!$AA$5:$AA$9,0),MATCH(RES_COST_FCST!IC$3,LOOKUPS!$AA$5:$BI$5,0))*IC$8)</f>
        <v>#N/A</v>
      </c>
      <c r="ID12" s="15" t="e">
        <f>IF(OR($B$1="Fox Islands",$B$1="New Hampton",$B$1="Ashland"),0,INDEX(LOOKUPS!$AA$5:$BI$9,MATCH(RES_COST_FCST!$C12,LOOKUPS!$AA$5:$AA$9,0),MATCH(RES_COST_FCST!ID$3,LOOKUPS!$AA$5:$BI$5,0))*ID$8)</f>
        <v>#N/A</v>
      </c>
      <c r="IE12" s="15" t="e">
        <f>IF(OR($B$1="Fox Islands",$B$1="New Hampton",$B$1="Ashland"),0,INDEX(LOOKUPS!$AA$5:$BI$9,MATCH(RES_COST_FCST!$C12,LOOKUPS!$AA$5:$AA$9,0),MATCH(RES_COST_FCST!IE$3,LOOKUPS!$AA$5:$BI$5,0))*IE$8)</f>
        <v>#N/A</v>
      </c>
      <c r="IF12" s="15" t="e">
        <f>IF(OR($B$1="Fox Islands",$B$1="New Hampton",$B$1="Ashland"),0,INDEX(LOOKUPS!$AA$5:$BI$9,MATCH(RES_COST_FCST!$C12,LOOKUPS!$AA$5:$AA$9,0),MATCH(RES_COST_FCST!IF$3,LOOKUPS!$AA$5:$BI$5,0))*IF$8)</f>
        <v>#N/A</v>
      </c>
      <c r="IG12" s="15" t="e">
        <f>IF(OR($B$1="Fox Islands",$B$1="New Hampton",$B$1="Ashland"),0,INDEX(LOOKUPS!$AA$5:$BI$9,MATCH(RES_COST_FCST!$C12,LOOKUPS!$AA$5:$AA$9,0),MATCH(RES_COST_FCST!IG$3,LOOKUPS!$AA$5:$BI$5,0))*IG$8)</f>
        <v>#N/A</v>
      </c>
      <c r="IH12" s="15" t="e">
        <f>IF(OR($B$1="Fox Islands",$B$1="New Hampton",$B$1="Ashland"),0,INDEX(LOOKUPS!$AA$5:$BI$9,MATCH(RES_COST_FCST!$C12,LOOKUPS!$AA$5:$AA$9,0),MATCH(RES_COST_FCST!IH$3,LOOKUPS!$AA$5:$BI$5,0))*IH$8)</f>
        <v>#N/A</v>
      </c>
      <c r="II12" s="15" t="e">
        <f>IF(OR($B$1="Fox Islands",$B$1="New Hampton",$B$1="Ashland"),0,INDEX(LOOKUPS!$AA$5:$BI$9,MATCH(RES_COST_FCST!$C12,LOOKUPS!$AA$5:$AA$9,0),MATCH(RES_COST_FCST!II$3,LOOKUPS!$AA$5:$BI$5,0))*II$8)</f>
        <v>#N/A</v>
      </c>
      <c r="IJ12" s="15" t="e">
        <f>IF(OR($B$1="Fox Islands",$B$1="New Hampton",$B$1="Ashland"),0,INDEX(LOOKUPS!$AA$5:$BI$9,MATCH(RES_COST_FCST!$C12,LOOKUPS!$AA$5:$AA$9,0),MATCH(RES_COST_FCST!IJ$3,LOOKUPS!$AA$5:$BI$5,0))*IJ$8)</f>
        <v>#N/A</v>
      </c>
      <c r="IK12" s="15" t="e">
        <f>IF(OR($B$1="Fox Islands",$B$1="New Hampton",$B$1="Ashland"),0,INDEX(LOOKUPS!$AA$5:$BI$9,MATCH(RES_COST_FCST!$C12,LOOKUPS!$AA$5:$AA$9,0),MATCH(RES_COST_FCST!IK$3,LOOKUPS!$AA$5:$BI$5,0))*IK$8)</f>
        <v>#N/A</v>
      </c>
      <c r="IL12" s="15" t="e">
        <f>IF(OR($B$1="Fox Islands",$B$1="New Hampton",$B$1="Ashland"),0,INDEX(LOOKUPS!$AA$5:$BI$9,MATCH(RES_COST_FCST!$C12,LOOKUPS!$AA$5:$AA$9,0),MATCH(RES_COST_FCST!IL$3,LOOKUPS!$AA$5:$BI$5,0))*IL$8)</f>
        <v>#N/A</v>
      </c>
      <c r="IM12" s="15" t="e">
        <f>IF(OR($B$1="Fox Islands",$B$1="New Hampton",$B$1="Ashland"),0,INDEX(LOOKUPS!$AA$5:$BI$9,MATCH(RES_COST_FCST!$C12,LOOKUPS!$AA$5:$AA$9,0),MATCH(RES_COST_FCST!IM$3,LOOKUPS!$AA$5:$BI$5,0))*IM$8)</f>
        <v>#N/A</v>
      </c>
      <c r="IN12" s="15" t="e">
        <f>IF(OR($B$1="Fox Islands",$B$1="New Hampton",$B$1="Ashland"),0,INDEX(LOOKUPS!$AA$5:$BI$9,MATCH(RES_COST_FCST!$C12,LOOKUPS!$AA$5:$AA$9,0),MATCH(RES_COST_FCST!IN$3,LOOKUPS!$AA$5:$BI$5,0))*IN$8)</f>
        <v>#N/A</v>
      </c>
      <c r="IO12" s="15" t="e">
        <f>IF(OR($B$1="Fox Islands",$B$1="New Hampton",$B$1="Ashland"),0,INDEX(LOOKUPS!$AA$5:$BI$9,MATCH(RES_COST_FCST!$C12,LOOKUPS!$AA$5:$AA$9,0),MATCH(RES_COST_FCST!IO$3,LOOKUPS!$AA$5:$BI$5,0))*IO$8)</f>
        <v>#N/A</v>
      </c>
      <c r="IP12" s="15" t="e">
        <f>IF(OR($B$1="Fox Islands",$B$1="New Hampton",$B$1="Ashland"),0,INDEX(LOOKUPS!$AA$5:$BI$9,MATCH(RES_COST_FCST!$C12,LOOKUPS!$AA$5:$AA$9,0),MATCH(RES_COST_FCST!IP$3,LOOKUPS!$AA$5:$BI$5,0))*IP$8)</f>
        <v>#N/A</v>
      </c>
      <c r="IQ12" s="15" t="e">
        <f>IF(OR($B$1="Fox Islands",$B$1="New Hampton",$B$1="Ashland"),0,INDEX(LOOKUPS!$AA$5:$BI$9,MATCH(RES_COST_FCST!$C12,LOOKUPS!$AA$5:$AA$9,0),MATCH(RES_COST_FCST!IQ$3,LOOKUPS!$AA$5:$BI$5,0))*IQ$8)</f>
        <v>#N/A</v>
      </c>
      <c r="IR12" s="15" t="e">
        <f>IF(OR($B$1="Fox Islands",$B$1="New Hampton",$B$1="Ashland"),0,INDEX(LOOKUPS!$AA$5:$BI$9,MATCH(RES_COST_FCST!$C12,LOOKUPS!$AA$5:$AA$9,0),MATCH(RES_COST_FCST!IR$3,LOOKUPS!$AA$5:$BI$5,0))*IR$8)</f>
        <v>#N/A</v>
      </c>
      <c r="IS12" s="15" t="e">
        <f>IF(OR($B$1="Fox Islands",$B$1="New Hampton",$B$1="Ashland"),0,INDEX(LOOKUPS!$AA$5:$BI$9,MATCH(RES_COST_FCST!$C12,LOOKUPS!$AA$5:$AA$9,0),MATCH(RES_COST_FCST!IS$3,LOOKUPS!$AA$5:$BI$5,0))*IS$8)</f>
        <v>#N/A</v>
      </c>
      <c r="IT12" s="15" t="e">
        <f>IF(OR($B$1="Fox Islands",$B$1="New Hampton",$B$1="Ashland"),0,INDEX(LOOKUPS!$AA$5:$BI$9,MATCH(RES_COST_FCST!$C12,LOOKUPS!$AA$5:$AA$9,0),MATCH(RES_COST_FCST!IT$3,LOOKUPS!$AA$5:$BI$5,0))*IT$8)</f>
        <v>#N/A</v>
      </c>
      <c r="IU12" s="15" t="e">
        <f>IF(OR($B$1="Fox Islands",$B$1="New Hampton",$B$1="Ashland"),0,INDEX(LOOKUPS!$AA$5:$BI$9,MATCH(RES_COST_FCST!$C12,LOOKUPS!$AA$5:$AA$9,0),MATCH(RES_COST_FCST!IU$3,LOOKUPS!$AA$5:$BI$5,0))*IU$8)</f>
        <v>#N/A</v>
      </c>
      <c r="IV12" s="15" t="e">
        <f>IF(OR($B$1="Fox Islands",$B$1="New Hampton",$B$1="Ashland"),0,INDEX(LOOKUPS!$AA$5:$BI$9,MATCH(RES_COST_FCST!$C12,LOOKUPS!$AA$5:$AA$9,0),MATCH(RES_COST_FCST!IV$3,LOOKUPS!$AA$5:$BI$5,0))*IV$8)</f>
        <v>#N/A</v>
      </c>
      <c r="IW12" s="15" t="e">
        <f>IF(OR($B$1="Fox Islands",$B$1="New Hampton",$B$1="Ashland"),0,INDEX(LOOKUPS!$AA$5:$BI$9,MATCH(RES_COST_FCST!$C12,LOOKUPS!$AA$5:$AA$9,0),MATCH(RES_COST_FCST!IW$3,LOOKUPS!$AA$5:$BI$5,0))*IW$8)</f>
        <v>#N/A</v>
      </c>
      <c r="IX12" s="15" t="e">
        <f>IF(OR($B$1="Fox Islands",$B$1="New Hampton",$B$1="Ashland"),0,INDEX(LOOKUPS!$AA$5:$BI$9,MATCH(RES_COST_FCST!$C12,LOOKUPS!$AA$5:$AA$9,0),MATCH(RES_COST_FCST!IX$3,LOOKUPS!$AA$5:$BI$5,0))*IX$8)</f>
        <v>#N/A</v>
      </c>
      <c r="IY12" s="15" t="e">
        <f>IF(OR($B$1="Fox Islands",$B$1="New Hampton",$B$1="Ashland"),0,INDEX(LOOKUPS!$AA$5:$BI$9,MATCH(RES_COST_FCST!$C12,LOOKUPS!$AA$5:$AA$9,0),MATCH(RES_COST_FCST!IY$3,LOOKUPS!$AA$5:$BI$5,0))*IY$8)</f>
        <v>#N/A</v>
      </c>
      <c r="IZ12" s="15" t="e">
        <f>IF(OR($B$1="Fox Islands",$B$1="New Hampton",$B$1="Ashland"),0,INDEX(LOOKUPS!$AA$5:$BI$9,MATCH(RES_COST_FCST!$C12,LOOKUPS!$AA$5:$AA$9,0),MATCH(RES_COST_FCST!IZ$3,LOOKUPS!$AA$5:$BI$5,0))*IZ$8)</f>
        <v>#N/A</v>
      </c>
      <c r="JA12" s="15" t="e">
        <f>IF(OR($B$1="Fox Islands",$B$1="New Hampton",$B$1="Ashland"),0,INDEX(LOOKUPS!$AA$5:$BI$9,MATCH(RES_COST_FCST!$C12,LOOKUPS!$AA$5:$AA$9,0),MATCH(RES_COST_FCST!JA$3,LOOKUPS!$AA$5:$BI$5,0))*JA$8)</f>
        <v>#N/A</v>
      </c>
      <c r="JB12" s="15" t="e">
        <f>IF(OR($B$1="Fox Islands",$B$1="New Hampton",$B$1="Ashland"),0,INDEX(LOOKUPS!$AA$5:$BI$9,MATCH(RES_COST_FCST!$C12,LOOKUPS!$AA$5:$AA$9,0),MATCH(RES_COST_FCST!JB$3,LOOKUPS!$AA$5:$BI$5,0))*JB$8)</f>
        <v>#N/A</v>
      </c>
      <c r="JC12" s="15" t="e">
        <f>IF(OR($B$1="Fox Islands",$B$1="New Hampton",$B$1="Ashland"),0,INDEX(LOOKUPS!$AA$5:$BI$9,MATCH(RES_COST_FCST!$C12,LOOKUPS!$AA$5:$AA$9,0),MATCH(RES_COST_FCST!JC$3,LOOKUPS!$AA$5:$BI$5,0))*JC$8)</f>
        <v>#N/A</v>
      </c>
      <c r="JD12" s="15" t="e">
        <f>IF(OR($B$1="Fox Islands",$B$1="New Hampton",$B$1="Ashland"),0,INDEX(LOOKUPS!$AA$5:$BI$9,MATCH(RES_COST_FCST!$C12,LOOKUPS!$AA$5:$AA$9,0),MATCH(RES_COST_FCST!JD$3,LOOKUPS!$AA$5:$BI$5,0))*JD$8)</f>
        <v>#N/A</v>
      </c>
      <c r="JE12" s="15" t="e">
        <f>IF(OR($B$1="Fox Islands",$B$1="New Hampton",$B$1="Ashland"),0,INDEX(LOOKUPS!$AA$5:$BI$9,MATCH(RES_COST_FCST!$C12,LOOKUPS!$AA$5:$AA$9,0),MATCH(RES_COST_FCST!JE$3,LOOKUPS!$AA$5:$BI$5,0))*JE$8)</f>
        <v>#N/A</v>
      </c>
      <c r="JF12" s="15" t="e">
        <f>IF(OR($B$1="Fox Islands",$B$1="New Hampton",$B$1="Ashland"),0,INDEX(LOOKUPS!$AA$5:$BI$9,MATCH(RES_COST_FCST!$C12,LOOKUPS!$AA$5:$AA$9,0),MATCH(RES_COST_FCST!JF$3,LOOKUPS!$AA$5:$BI$5,0))*JF$8)</f>
        <v>#N/A</v>
      </c>
      <c r="JG12" s="15" t="e">
        <f>IF(OR($B$1="Fox Islands",$B$1="New Hampton",$B$1="Ashland"),0,INDEX(LOOKUPS!$AA$5:$BI$9,MATCH(RES_COST_FCST!$C12,LOOKUPS!$AA$5:$AA$9,0),MATCH(RES_COST_FCST!JG$3,LOOKUPS!$AA$5:$BI$5,0))*JG$8)</f>
        <v>#N/A</v>
      </c>
      <c r="JH12" s="15" t="e">
        <f>IF(OR($B$1="Fox Islands",$B$1="New Hampton",$B$1="Ashland"),0,INDEX(LOOKUPS!$AA$5:$BI$9,MATCH(RES_COST_FCST!$C12,LOOKUPS!$AA$5:$AA$9,0),MATCH(RES_COST_FCST!JH$3,LOOKUPS!$AA$5:$BI$5,0))*JH$8)</f>
        <v>#N/A</v>
      </c>
      <c r="JI12" s="15" t="e">
        <f>IF(OR($B$1="Fox Islands",$B$1="New Hampton",$B$1="Ashland"),0,INDEX(LOOKUPS!$AA$5:$BI$9,MATCH(RES_COST_FCST!$C12,LOOKUPS!$AA$5:$AA$9,0),MATCH(RES_COST_FCST!JI$3,LOOKUPS!$AA$5:$BI$5,0))*JI$8)</f>
        <v>#N/A</v>
      </c>
      <c r="JJ12" s="15" t="e">
        <f>IF(OR($B$1="Fox Islands",$B$1="New Hampton",$B$1="Ashland"),0,INDEX(LOOKUPS!$AA$5:$BI$9,MATCH(RES_COST_FCST!$C12,LOOKUPS!$AA$5:$AA$9,0),MATCH(RES_COST_FCST!JJ$3,LOOKUPS!$AA$5:$BI$5,0))*JJ$8)</f>
        <v>#N/A</v>
      </c>
      <c r="JK12" s="15" t="e">
        <f>IF(OR($B$1="Fox Islands",$B$1="New Hampton",$B$1="Ashland"),0,INDEX(LOOKUPS!$AA$5:$BI$9,MATCH(RES_COST_FCST!$C12,LOOKUPS!$AA$5:$AA$9,0),MATCH(RES_COST_FCST!JK$3,LOOKUPS!$AA$5:$BI$5,0))*JK$8)</f>
        <v>#N/A</v>
      </c>
      <c r="JL12" s="15" t="e">
        <f>IF(OR($B$1="Fox Islands",$B$1="New Hampton",$B$1="Ashland"),0,INDEX(LOOKUPS!$AA$5:$BI$9,MATCH(RES_COST_FCST!$C12,LOOKUPS!$AA$5:$AA$9,0),MATCH(RES_COST_FCST!JL$3,LOOKUPS!$AA$5:$BI$5,0))*JL$8)</f>
        <v>#N/A</v>
      </c>
      <c r="JM12" s="15" t="e">
        <f>IF(OR($B$1="Fox Islands",$B$1="New Hampton",$B$1="Ashland"),0,INDEX(LOOKUPS!$AA$5:$BI$9,MATCH(RES_COST_FCST!$C12,LOOKUPS!$AA$5:$AA$9,0),MATCH(RES_COST_FCST!JM$3,LOOKUPS!$AA$5:$BI$5,0))*JM$8)</f>
        <v>#N/A</v>
      </c>
      <c r="JN12" s="15" t="e">
        <f>IF(OR($B$1="Fox Islands",$B$1="New Hampton",$B$1="Ashland"),0,INDEX(LOOKUPS!$AA$5:$BI$9,MATCH(RES_COST_FCST!$C12,LOOKUPS!$AA$5:$AA$9,0),MATCH(RES_COST_FCST!JN$3,LOOKUPS!$AA$5:$BI$5,0))*JN$8)</f>
        <v>#N/A</v>
      </c>
      <c r="JO12" s="15" t="e">
        <f>IF(OR($B$1="Fox Islands",$B$1="New Hampton",$B$1="Ashland"),0,INDEX(LOOKUPS!$AA$5:$BI$9,MATCH(RES_COST_FCST!$C12,LOOKUPS!$AA$5:$AA$9,0),MATCH(RES_COST_FCST!JO$3,LOOKUPS!$AA$5:$BI$5,0))*JO$8)</f>
        <v>#N/A</v>
      </c>
      <c r="JP12" s="15" t="e">
        <f>IF(OR($B$1="Fox Islands",$B$1="New Hampton",$B$1="Ashland"),0,INDEX(LOOKUPS!$AA$5:$BI$9,MATCH(RES_COST_FCST!$C12,LOOKUPS!$AA$5:$AA$9,0),MATCH(RES_COST_FCST!JP$3,LOOKUPS!$AA$5:$BI$5,0))*JP$8)</f>
        <v>#N/A</v>
      </c>
      <c r="JQ12" s="15" t="e">
        <f>IF(OR($B$1="Fox Islands",$B$1="New Hampton",$B$1="Ashland"),0,INDEX(LOOKUPS!$AA$5:$BI$9,MATCH(RES_COST_FCST!$C12,LOOKUPS!$AA$5:$AA$9,0),MATCH(RES_COST_FCST!JQ$3,LOOKUPS!$AA$5:$BI$5,0))*JQ$8)</f>
        <v>#N/A</v>
      </c>
      <c r="JR12" s="15" t="e">
        <f>IF(OR($B$1="Fox Islands",$B$1="New Hampton",$B$1="Ashland"),0,INDEX(LOOKUPS!$AA$5:$BI$9,MATCH(RES_COST_FCST!$C12,LOOKUPS!$AA$5:$AA$9,0),MATCH(RES_COST_FCST!JR$3,LOOKUPS!$AA$5:$BI$5,0))*JR$8)</f>
        <v>#N/A</v>
      </c>
      <c r="JS12" s="15" t="e">
        <f>IF(OR($B$1="Fox Islands",$B$1="New Hampton",$B$1="Ashland"),0,INDEX(LOOKUPS!$AA$5:$BI$9,MATCH(RES_COST_FCST!$C12,LOOKUPS!$AA$5:$AA$9,0),MATCH(RES_COST_FCST!JS$3,LOOKUPS!$AA$5:$BI$5,0))*JS$8)</f>
        <v>#N/A</v>
      </c>
      <c r="JT12" s="15" t="e">
        <f>IF(OR($B$1="Fox Islands",$B$1="New Hampton",$B$1="Ashland"),0,INDEX(LOOKUPS!$AA$5:$BI$9,MATCH(RES_COST_FCST!$C12,LOOKUPS!$AA$5:$AA$9,0),MATCH(RES_COST_FCST!JT$3,LOOKUPS!$AA$5:$BI$5,0))*JT$8)</f>
        <v>#N/A</v>
      </c>
      <c r="JU12" s="15" t="e">
        <f>IF(OR($B$1="Fox Islands",$B$1="New Hampton",$B$1="Ashland"),0,INDEX(LOOKUPS!$AA$5:$BI$9,MATCH(RES_COST_FCST!$C12,LOOKUPS!$AA$5:$AA$9,0),MATCH(RES_COST_FCST!JU$3,LOOKUPS!$AA$5:$BI$5,0))*JU$8)</f>
        <v>#N/A</v>
      </c>
      <c r="JV12" s="15" t="e">
        <f>IF(OR($B$1="Fox Islands",$B$1="New Hampton",$B$1="Ashland"),0,INDEX(LOOKUPS!$AA$5:$BI$9,MATCH(RES_COST_FCST!$C12,LOOKUPS!$AA$5:$AA$9,0),MATCH(RES_COST_FCST!JV$3,LOOKUPS!$AA$5:$BI$5,0))*JV$8)</f>
        <v>#N/A</v>
      </c>
      <c r="JW12" s="15" t="e">
        <f>IF(OR($B$1="Fox Islands",$B$1="New Hampton",$B$1="Ashland"),0,INDEX(LOOKUPS!$AA$5:$BI$9,MATCH(RES_COST_FCST!$C12,LOOKUPS!$AA$5:$AA$9,0),MATCH(RES_COST_FCST!JW$3,LOOKUPS!$AA$5:$BI$5,0))*JW$8)</f>
        <v>#N/A</v>
      </c>
      <c r="JX12" s="15" t="e">
        <f>IF(OR($B$1="Fox Islands",$B$1="New Hampton",$B$1="Ashland"),0,INDEX(LOOKUPS!$AA$5:$BI$9,MATCH(RES_COST_FCST!$C12,LOOKUPS!$AA$5:$AA$9,0),MATCH(RES_COST_FCST!JX$3,LOOKUPS!$AA$5:$BI$5,0))*JX$8)</f>
        <v>#N/A</v>
      </c>
      <c r="JY12" s="15" t="e">
        <f>IF(OR($B$1="Fox Islands",$B$1="New Hampton",$B$1="Ashland"),0,INDEX(LOOKUPS!$AA$5:$BI$9,MATCH(RES_COST_FCST!$C12,LOOKUPS!$AA$5:$AA$9,0),MATCH(RES_COST_FCST!JY$3,LOOKUPS!$AA$5:$BI$5,0))*JY$8)</f>
        <v>#N/A</v>
      </c>
      <c r="JZ12" s="15" t="e">
        <f>IF(OR($B$1="Fox Islands",$B$1="New Hampton",$B$1="Ashland"),0,INDEX(LOOKUPS!$AA$5:$BI$9,MATCH(RES_COST_FCST!$C12,LOOKUPS!$AA$5:$AA$9,0),MATCH(RES_COST_FCST!JZ$3,LOOKUPS!$AA$5:$BI$5,0))*JZ$8)</f>
        <v>#N/A</v>
      </c>
      <c r="KA12" s="15" t="e">
        <f>IF(OR($B$1="Fox Islands",$B$1="New Hampton",$B$1="Ashland"),0,INDEX(LOOKUPS!$AA$5:$BI$9,MATCH(RES_COST_FCST!$C12,LOOKUPS!$AA$5:$AA$9,0),MATCH(RES_COST_FCST!KA$3,LOOKUPS!$AA$5:$BI$5,0))*KA$8)</f>
        <v>#N/A</v>
      </c>
      <c r="KB12" s="15" t="e">
        <f>IF(OR($B$1="Fox Islands",$B$1="New Hampton",$B$1="Ashland"),0,INDEX(LOOKUPS!$AA$5:$BI$9,MATCH(RES_COST_FCST!$C12,LOOKUPS!$AA$5:$AA$9,0),MATCH(RES_COST_FCST!KB$3,LOOKUPS!$AA$5:$BI$5,0))*KB$8)</f>
        <v>#N/A</v>
      </c>
      <c r="KC12" s="15" t="e">
        <f>IF(OR($B$1="Fox Islands",$B$1="New Hampton",$B$1="Ashland"),0,INDEX(LOOKUPS!$AA$5:$BI$9,MATCH(RES_COST_FCST!$C12,LOOKUPS!$AA$5:$AA$9,0),MATCH(RES_COST_FCST!KC$3,LOOKUPS!$AA$5:$BI$5,0))*KC$8)</f>
        <v>#N/A</v>
      </c>
      <c r="KD12" s="15" t="e">
        <f>IF(OR($B$1="Fox Islands",$B$1="New Hampton",$B$1="Ashland"),0,INDEX(LOOKUPS!$AA$5:$BI$9,MATCH(RES_COST_FCST!$C12,LOOKUPS!$AA$5:$AA$9,0),MATCH(RES_COST_FCST!KD$3,LOOKUPS!$AA$5:$BI$5,0))*KD$8)</f>
        <v>#N/A</v>
      </c>
      <c r="KE12" s="15" t="e">
        <f>IF(OR($B$1="Fox Islands",$B$1="New Hampton",$B$1="Ashland"),0,INDEX(LOOKUPS!$AA$5:$BI$9,MATCH(RES_COST_FCST!$C12,LOOKUPS!$AA$5:$AA$9,0),MATCH(RES_COST_FCST!KE$3,LOOKUPS!$AA$5:$BI$5,0))*KE$8)</f>
        <v>#N/A</v>
      </c>
      <c r="KF12" s="15" t="e">
        <f>IF(OR($B$1="Fox Islands",$B$1="New Hampton",$B$1="Ashland"),0,INDEX(LOOKUPS!$AA$5:$BI$9,MATCH(RES_COST_FCST!$C12,LOOKUPS!$AA$5:$AA$9,0),MATCH(RES_COST_FCST!KF$3,LOOKUPS!$AA$5:$BI$5,0))*KF$8)</f>
        <v>#N/A</v>
      </c>
      <c r="KG12" s="15" t="e">
        <f>IF(OR($B$1="Fox Islands",$B$1="New Hampton",$B$1="Ashland"),0,INDEX(LOOKUPS!$AA$5:$BI$9,MATCH(RES_COST_FCST!$C12,LOOKUPS!$AA$5:$AA$9,0),MATCH(RES_COST_FCST!KG$3,LOOKUPS!$AA$5:$BI$5,0))*KG$8)</f>
        <v>#N/A</v>
      </c>
      <c r="KH12" s="15" t="e">
        <f>IF(OR($B$1="Fox Islands",$B$1="New Hampton",$B$1="Ashland"),0,INDEX(LOOKUPS!$AA$5:$BI$9,MATCH(RES_COST_FCST!$C12,LOOKUPS!$AA$5:$AA$9,0),MATCH(RES_COST_FCST!KH$3,LOOKUPS!$AA$5:$BI$5,0))*KH$8)</f>
        <v>#N/A</v>
      </c>
      <c r="KI12" s="15" t="e">
        <f>IF(OR($B$1="Fox Islands",$B$1="New Hampton",$B$1="Ashland"),0,INDEX(LOOKUPS!$AA$5:$BI$9,MATCH(RES_COST_FCST!$C12,LOOKUPS!$AA$5:$AA$9,0),MATCH(RES_COST_FCST!KI$3,LOOKUPS!$AA$5:$BI$5,0))*KI$8)</f>
        <v>#N/A</v>
      </c>
      <c r="KJ12" s="15" t="e">
        <f>IF(OR($B$1="Fox Islands",$B$1="New Hampton",$B$1="Ashland"),0,INDEX(LOOKUPS!$AA$5:$BI$9,MATCH(RES_COST_FCST!$C12,LOOKUPS!$AA$5:$AA$9,0),MATCH(RES_COST_FCST!KJ$3,LOOKUPS!$AA$5:$BI$5,0))*KJ$8)</f>
        <v>#N/A</v>
      </c>
      <c r="KK12" s="15" t="e">
        <f>IF(OR($B$1="Fox Islands",$B$1="New Hampton",$B$1="Ashland"),0,INDEX(LOOKUPS!$AA$5:$BI$9,MATCH(RES_COST_FCST!$C12,LOOKUPS!$AA$5:$AA$9,0),MATCH(RES_COST_FCST!KK$3,LOOKUPS!$AA$5:$BI$5,0))*KK$8)</f>
        <v>#N/A</v>
      </c>
      <c r="KL12" s="15" t="e">
        <f>IF(OR($B$1="Fox Islands",$B$1="New Hampton",$B$1="Ashland"),0,INDEX(LOOKUPS!$AA$5:$BI$9,MATCH(RES_COST_FCST!$C12,LOOKUPS!$AA$5:$AA$9,0),MATCH(RES_COST_FCST!KL$3,LOOKUPS!$AA$5:$BI$5,0))*KL$8)</f>
        <v>#N/A</v>
      </c>
      <c r="KM12" s="15" t="e">
        <f>IF(OR($B$1="Fox Islands",$B$1="New Hampton",$B$1="Ashland"),0,INDEX(LOOKUPS!$AA$5:$BI$9,MATCH(RES_COST_FCST!$C12,LOOKUPS!$AA$5:$AA$9,0),MATCH(RES_COST_FCST!KM$3,LOOKUPS!$AA$5:$BI$5,0))*KM$8)</f>
        <v>#N/A</v>
      </c>
      <c r="KN12" s="15" t="e">
        <f>IF(OR($B$1="Fox Islands",$B$1="New Hampton",$B$1="Ashland"),0,INDEX(LOOKUPS!$AA$5:$BI$9,MATCH(RES_COST_FCST!$C12,LOOKUPS!$AA$5:$AA$9,0),MATCH(RES_COST_FCST!KN$3,LOOKUPS!$AA$5:$BI$5,0))*KN$8)</f>
        <v>#N/A</v>
      </c>
      <c r="KO12" s="15" t="e">
        <f>IF(OR($B$1="Fox Islands",$B$1="New Hampton",$B$1="Ashland"),0,INDEX(LOOKUPS!$AA$5:$BI$9,MATCH(RES_COST_FCST!$C12,LOOKUPS!$AA$5:$AA$9,0),MATCH(RES_COST_FCST!KO$3,LOOKUPS!$AA$5:$BI$5,0))*KO$8)</f>
        <v>#N/A</v>
      </c>
      <c r="KP12" s="15" t="e">
        <f>IF(OR($B$1="Fox Islands",$B$1="New Hampton",$B$1="Ashland"),0,INDEX(LOOKUPS!$AA$5:$BI$9,MATCH(RES_COST_FCST!$C12,LOOKUPS!$AA$5:$AA$9,0),MATCH(RES_COST_FCST!KP$3,LOOKUPS!$AA$5:$BI$5,0))*KP$8)</f>
        <v>#N/A</v>
      </c>
      <c r="KQ12" s="15" t="e">
        <f>IF(OR($B$1="Fox Islands",$B$1="New Hampton",$B$1="Ashland"),0,INDEX(LOOKUPS!$AA$5:$BI$9,MATCH(RES_COST_FCST!$C12,LOOKUPS!$AA$5:$AA$9,0),MATCH(RES_COST_FCST!KQ$3,LOOKUPS!$AA$5:$BI$5,0))*KQ$8)</f>
        <v>#N/A</v>
      </c>
      <c r="KR12" s="15" t="e">
        <f>IF(OR($B$1="Fox Islands",$B$1="New Hampton",$B$1="Ashland"),0,INDEX(LOOKUPS!$AA$5:$BI$9,MATCH(RES_COST_FCST!$C12,LOOKUPS!$AA$5:$AA$9,0),MATCH(RES_COST_FCST!KR$3,LOOKUPS!$AA$5:$BI$5,0))*KR$8)</f>
        <v>#N/A</v>
      </c>
      <c r="KS12" s="15" t="e">
        <f>IF(OR($B$1="Fox Islands",$B$1="New Hampton",$B$1="Ashland"),0,INDEX(LOOKUPS!$AA$5:$BI$9,MATCH(RES_COST_FCST!$C12,LOOKUPS!$AA$5:$AA$9,0),MATCH(RES_COST_FCST!KS$3,LOOKUPS!$AA$5:$BI$5,0))*KS$8)</f>
        <v>#N/A</v>
      </c>
      <c r="KT12" s="15" t="e">
        <f>IF(OR($B$1="Fox Islands",$B$1="New Hampton",$B$1="Ashland"),0,INDEX(LOOKUPS!$AA$5:$BI$9,MATCH(RES_COST_FCST!$C12,LOOKUPS!$AA$5:$AA$9,0),MATCH(RES_COST_FCST!KT$3,LOOKUPS!$AA$5:$BI$5,0))*KT$8)</f>
        <v>#N/A</v>
      </c>
      <c r="KU12" s="15" t="e">
        <f>IF(OR($B$1="Fox Islands",$B$1="New Hampton",$B$1="Ashland"),0,INDEX(LOOKUPS!$AA$5:$BI$9,MATCH(RES_COST_FCST!$C12,LOOKUPS!$AA$5:$AA$9,0),MATCH(RES_COST_FCST!KU$3,LOOKUPS!$AA$5:$BI$5,0))*KU$8)</f>
        <v>#N/A</v>
      </c>
      <c r="KV12" s="15" t="e">
        <f>IF(OR($B$1="Fox Islands",$B$1="New Hampton",$B$1="Ashland"),0,INDEX(LOOKUPS!$AA$5:$BI$9,MATCH(RES_COST_FCST!$C12,LOOKUPS!$AA$5:$AA$9,0),MATCH(RES_COST_FCST!KV$3,LOOKUPS!$AA$5:$BI$5,0))*KV$8)</f>
        <v>#N/A</v>
      </c>
      <c r="KW12" s="15" t="e">
        <f>IF(OR($B$1="Fox Islands",$B$1="New Hampton",$B$1="Ashland"),0,INDEX(LOOKUPS!$AA$5:$BI$9,MATCH(RES_COST_FCST!$C12,LOOKUPS!$AA$5:$AA$9,0),MATCH(RES_COST_FCST!KW$3,LOOKUPS!$AA$5:$BI$5,0))*KW$8)</f>
        <v>#N/A</v>
      </c>
      <c r="KX12" s="15" t="e">
        <f>IF(OR($B$1="Fox Islands",$B$1="New Hampton",$B$1="Ashland"),0,INDEX(LOOKUPS!$AA$5:$BI$9,MATCH(RES_COST_FCST!$C12,LOOKUPS!$AA$5:$AA$9,0),MATCH(RES_COST_FCST!KX$3,LOOKUPS!$AA$5:$BI$5,0))*KX$8)</f>
        <v>#N/A</v>
      </c>
      <c r="KY12" s="15" t="e">
        <f>IF(OR($B$1="Fox Islands",$B$1="New Hampton",$B$1="Ashland"),0,INDEX(LOOKUPS!$AA$5:$BI$9,MATCH(RES_COST_FCST!$C12,LOOKUPS!$AA$5:$AA$9,0),MATCH(RES_COST_FCST!KY$3,LOOKUPS!$AA$5:$BI$5,0))*KY$8)</f>
        <v>#N/A</v>
      </c>
      <c r="KZ12" s="15" t="e">
        <f>IF(OR($B$1="Fox Islands",$B$1="New Hampton",$B$1="Ashland"),0,INDEX(LOOKUPS!$AA$5:$BI$9,MATCH(RES_COST_FCST!$C12,LOOKUPS!$AA$5:$AA$9,0),MATCH(RES_COST_FCST!KZ$3,LOOKUPS!$AA$5:$BI$5,0))*KZ$8)</f>
        <v>#N/A</v>
      </c>
      <c r="LA12" s="15" t="e">
        <f>IF(OR($B$1="Fox Islands",$B$1="New Hampton",$B$1="Ashland"),0,INDEX(LOOKUPS!$AA$5:$BI$9,MATCH(RES_COST_FCST!$C12,LOOKUPS!$AA$5:$AA$9,0),MATCH(RES_COST_FCST!LA$3,LOOKUPS!$AA$5:$BI$5,0))*LA$8)</f>
        <v>#N/A</v>
      </c>
      <c r="LB12" s="15" t="e">
        <f>IF(OR($B$1="Fox Islands",$B$1="New Hampton",$B$1="Ashland"),0,INDEX(LOOKUPS!$AA$5:$BI$9,MATCH(RES_COST_FCST!$C12,LOOKUPS!$AA$5:$AA$9,0),MATCH(RES_COST_FCST!LB$3,LOOKUPS!$AA$5:$BI$5,0))*LB$8)</f>
        <v>#N/A</v>
      </c>
      <c r="LC12" s="15" t="e">
        <f>IF(OR($B$1="Fox Islands",$B$1="New Hampton",$B$1="Ashland"),0,INDEX(LOOKUPS!$AA$5:$BI$9,MATCH(RES_COST_FCST!$C12,LOOKUPS!$AA$5:$AA$9,0),MATCH(RES_COST_FCST!LC$3,LOOKUPS!$AA$5:$BI$5,0))*LC$8)</f>
        <v>#N/A</v>
      </c>
      <c r="LD12" s="15" t="e">
        <f>IF(OR($B$1="Fox Islands",$B$1="New Hampton",$B$1="Ashland"),0,INDEX(LOOKUPS!$AA$5:$BI$9,MATCH(RES_COST_FCST!$C12,LOOKUPS!$AA$5:$AA$9,0),MATCH(RES_COST_FCST!LD$3,LOOKUPS!$AA$5:$BI$5,0))*LD$8)</f>
        <v>#N/A</v>
      </c>
      <c r="LE12" s="15" t="e">
        <f>IF(OR($B$1="Fox Islands",$B$1="New Hampton",$B$1="Ashland"),0,INDEX(LOOKUPS!$AA$5:$BI$9,MATCH(RES_COST_FCST!$C12,LOOKUPS!$AA$5:$AA$9,0),MATCH(RES_COST_FCST!LE$3,LOOKUPS!$AA$5:$BI$5,0))*LE$8)</f>
        <v>#N/A</v>
      </c>
      <c r="LF12" s="15" t="e">
        <f>IF(OR($B$1="Fox Islands",$B$1="New Hampton",$B$1="Ashland"),0,INDEX(LOOKUPS!$AA$5:$BI$9,MATCH(RES_COST_FCST!$C12,LOOKUPS!$AA$5:$AA$9,0),MATCH(RES_COST_FCST!LF$3,LOOKUPS!$AA$5:$BI$5,0))*LF$8)</f>
        <v>#N/A</v>
      </c>
      <c r="LG12" s="15" t="e">
        <f>IF(OR($B$1="Fox Islands",$B$1="New Hampton",$B$1="Ashland"),0,INDEX(LOOKUPS!$AA$5:$BI$9,MATCH(RES_COST_FCST!$C12,LOOKUPS!$AA$5:$AA$9,0),MATCH(RES_COST_FCST!LG$3,LOOKUPS!$AA$5:$BI$5,0))*LG$8)</f>
        <v>#N/A</v>
      </c>
      <c r="LH12" s="15" t="e">
        <f>IF(OR($B$1="Fox Islands",$B$1="New Hampton",$B$1="Ashland"),0,INDEX(LOOKUPS!$AA$5:$BI$9,MATCH(RES_COST_FCST!$C12,LOOKUPS!$AA$5:$AA$9,0),MATCH(RES_COST_FCST!LH$3,LOOKUPS!$AA$5:$BI$5,0))*LH$8)</f>
        <v>#N/A</v>
      </c>
      <c r="LI12" s="15" t="e">
        <f>IF(OR($B$1="Fox Islands",$B$1="New Hampton",$B$1="Ashland"),0,INDEX(LOOKUPS!$AA$5:$BI$9,MATCH(RES_COST_FCST!$C12,LOOKUPS!$AA$5:$AA$9,0),MATCH(RES_COST_FCST!LI$3,LOOKUPS!$AA$5:$BI$5,0))*LI$8)</f>
        <v>#N/A</v>
      </c>
      <c r="LJ12" s="15" t="e">
        <f>IF(OR($B$1="Fox Islands",$B$1="New Hampton",$B$1="Ashland"),0,INDEX(LOOKUPS!$AA$5:$BI$9,MATCH(RES_COST_FCST!$C12,LOOKUPS!$AA$5:$AA$9,0),MATCH(RES_COST_FCST!LJ$3,LOOKUPS!$AA$5:$BI$5,0))*LJ$8)</f>
        <v>#N/A</v>
      </c>
      <c r="LK12" s="15" t="e">
        <f>IF(OR($B$1="Fox Islands",$B$1="New Hampton",$B$1="Ashland"),0,INDEX(LOOKUPS!$AA$5:$BI$9,MATCH(RES_COST_FCST!$C12,LOOKUPS!$AA$5:$AA$9,0),MATCH(RES_COST_FCST!LK$3,LOOKUPS!$AA$5:$BI$5,0))*LK$8)</f>
        <v>#N/A</v>
      </c>
      <c r="LL12" s="15" t="e">
        <f>IF(OR($B$1="Fox Islands",$B$1="New Hampton",$B$1="Ashland"),0,INDEX(LOOKUPS!$AA$5:$BI$9,MATCH(RES_COST_FCST!$C12,LOOKUPS!$AA$5:$AA$9,0),MATCH(RES_COST_FCST!LL$3,LOOKUPS!$AA$5:$BI$5,0))*LL$8)</f>
        <v>#N/A</v>
      </c>
      <c r="LM12" s="15" t="e">
        <f>IF(OR($B$1="Fox Islands",$B$1="New Hampton",$B$1="Ashland"),0,INDEX(LOOKUPS!$AA$5:$BI$9,MATCH(RES_COST_FCST!$C12,LOOKUPS!$AA$5:$AA$9,0),MATCH(RES_COST_FCST!LM$3,LOOKUPS!$AA$5:$BI$5,0))*LM$8)</f>
        <v>#N/A</v>
      </c>
      <c r="LN12" s="15" t="e">
        <f>IF(OR($B$1="Fox Islands",$B$1="New Hampton",$B$1="Ashland"),0,INDEX(LOOKUPS!$AA$5:$BI$9,MATCH(RES_COST_FCST!$C12,LOOKUPS!$AA$5:$AA$9,0),MATCH(RES_COST_FCST!LN$3,LOOKUPS!$AA$5:$BI$5,0))*LN$8)</f>
        <v>#N/A</v>
      </c>
      <c r="LO12" s="15" t="e">
        <f>IF(OR($B$1="Fox Islands",$B$1="New Hampton",$B$1="Ashland"),0,INDEX(LOOKUPS!$AA$5:$BI$9,MATCH(RES_COST_FCST!$C12,LOOKUPS!$AA$5:$AA$9,0),MATCH(RES_COST_FCST!LO$3,LOOKUPS!$AA$5:$BI$5,0))*LO$8)</f>
        <v>#N/A</v>
      </c>
      <c r="LP12" s="15" t="e">
        <f>IF(OR($B$1="Fox Islands",$B$1="New Hampton",$B$1="Ashland"),0,INDEX(LOOKUPS!$AA$5:$BI$9,MATCH(RES_COST_FCST!$C12,LOOKUPS!$AA$5:$AA$9,0),MATCH(RES_COST_FCST!LP$3,LOOKUPS!$AA$5:$BI$5,0))*LP$8)</f>
        <v>#N/A</v>
      </c>
      <c r="LQ12" s="15" t="e">
        <f>IF(OR($B$1="Fox Islands",$B$1="New Hampton",$B$1="Ashland"),0,INDEX(LOOKUPS!$AA$5:$BI$9,MATCH(RES_COST_FCST!$C12,LOOKUPS!$AA$5:$AA$9,0),MATCH(RES_COST_FCST!LQ$3,LOOKUPS!$AA$5:$BI$5,0))*LQ$8)</f>
        <v>#N/A</v>
      </c>
      <c r="LR12" s="15" t="e">
        <f>IF(OR($B$1="Fox Islands",$B$1="New Hampton",$B$1="Ashland"),0,INDEX(LOOKUPS!$AA$5:$BI$9,MATCH(RES_COST_FCST!$C12,LOOKUPS!$AA$5:$AA$9,0),MATCH(RES_COST_FCST!LR$3,LOOKUPS!$AA$5:$BI$5,0))*LR$8)</f>
        <v>#N/A</v>
      </c>
      <c r="LS12" s="15" t="e">
        <f>IF(OR($B$1="Fox Islands",$B$1="New Hampton",$B$1="Ashland"),0,INDEX(LOOKUPS!$AA$5:$BI$9,MATCH(RES_COST_FCST!$C12,LOOKUPS!$AA$5:$AA$9,0),MATCH(RES_COST_FCST!LS$3,LOOKUPS!$AA$5:$BI$5,0))*LS$8)</f>
        <v>#N/A</v>
      </c>
      <c r="LT12" s="15" t="e">
        <f>IF(OR($B$1="Fox Islands",$B$1="New Hampton",$B$1="Ashland"),0,INDEX(LOOKUPS!$AA$5:$BI$9,MATCH(RES_COST_FCST!$C12,LOOKUPS!$AA$5:$AA$9,0),MATCH(RES_COST_FCST!LT$3,LOOKUPS!$AA$5:$BI$5,0))*LT$8)</f>
        <v>#N/A</v>
      </c>
      <c r="LU12" s="15" t="e">
        <f>IF(OR($B$1="Fox Islands",$B$1="New Hampton",$B$1="Ashland"),0,INDEX(LOOKUPS!$AA$5:$BI$9,MATCH(RES_COST_FCST!$C12,LOOKUPS!$AA$5:$AA$9,0),MATCH(RES_COST_FCST!LU$3,LOOKUPS!$AA$5:$BI$5,0))*LU$8)</f>
        <v>#N/A</v>
      </c>
      <c r="LV12" s="15" t="e">
        <f>IF(OR($B$1="Fox Islands",$B$1="New Hampton",$B$1="Ashland"),0,INDEX(LOOKUPS!$AA$5:$BI$9,MATCH(RES_COST_FCST!$C12,LOOKUPS!$AA$5:$AA$9,0),MATCH(RES_COST_FCST!LV$3,LOOKUPS!$AA$5:$BI$5,0))*LV$8)</f>
        <v>#N/A</v>
      </c>
      <c r="LW12" s="15" t="e">
        <f>IF(OR($B$1="Fox Islands",$B$1="New Hampton",$B$1="Ashland"),0,INDEX(LOOKUPS!$AA$5:$BI$9,MATCH(RES_COST_FCST!$C12,LOOKUPS!$AA$5:$AA$9,0),MATCH(RES_COST_FCST!LW$3,LOOKUPS!$AA$5:$BI$5,0))*LW$8)</f>
        <v>#N/A</v>
      </c>
      <c r="LX12" s="15" t="e">
        <f>IF(OR($B$1="Fox Islands",$B$1="New Hampton",$B$1="Ashland"),0,INDEX(LOOKUPS!$AA$5:$BI$9,MATCH(RES_COST_FCST!$C12,LOOKUPS!$AA$5:$AA$9,0),MATCH(RES_COST_FCST!LX$3,LOOKUPS!$AA$5:$BI$5,0))*LX$8)</f>
        <v>#N/A</v>
      </c>
      <c r="LY12" s="15" t="e">
        <f>IF(OR($B$1="Fox Islands",$B$1="New Hampton",$B$1="Ashland"),0,INDEX(LOOKUPS!$AA$5:$BI$9,MATCH(RES_COST_FCST!$C12,LOOKUPS!$AA$5:$AA$9,0),MATCH(RES_COST_FCST!LY$3,LOOKUPS!$AA$5:$BI$5,0))*LY$8)</f>
        <v>#N/A</v>
      </c>
      <c r="LZ12" s="15" t="e">
        <f>IF(OR($B$1="Fox Islands",$B$1="New Hampton",$B$1="Ashland"),0,INDEX(LOOKUPS!$AA$5:$BI$9,MATCH(RES_COST_FCST!$C12,LOOKUPS!$AA$5:$AA$9,0),MATCH(RES_COST_FCST!LZ$3,LOOKUPS!$AA$5:$BI$5,0))*LZ$8)</f>
        <v>#N/A</v>
      </c>
      <c r="MA12" s="15" t="e">
        <f>IF(OR($B$1="Fox Islands",$B$1="New Hampton",$B$1="Ashland"),0,INDEX(LOOKUPS!$AA$5:$BI$9,MATCH(RES_COST_FCST!$C12,LOOKUPS!$AA$5:$AA$9,0),MATCH(RES_COST_FCST!MA$3,LOOKUPS!$AA$5:$BI$5,0))*MA$8)</f>
        <v>#N/A</v>
      </c>
      <c r="MB12" s="15" t="e">
        <f>IF(OR($B$1="Fox Islands",$B$1="New Hampton",$B$1="Ashland"),0,INDEX(LOOKUPS!$AA$5:$BI$9,MATCH(RES_COST_FCST!$C12,LOOKUPS!$AA$5:$AA$9,0),MATCH(RES_COST_FCST!MB$3,LOOKUPS!$AA$5:$BI$5,0))*MB$8)</f>
        <v>#N/A</v>
      </c>
      <c r="MC12" s="15" t="e">
        <f>IF(OR($B$1="Fox Islands",$B$1="New Hampton",$B$1="Ashland"),0,INDEX(LOOKUPS!$AA$5:$BI$9,MATCH(RES_COST_FCST!$C12,LOOKUPS!$AA$5:$AA$9,0),MATCH(RES_COST_FCST!MC$3,LOOKUPS!$AA$5:$BI$5,0))*MC$8)</f>
        <v>#N/A</v>
      </c>
      <c r="MD12" s="15" t="e">
        <f>IF(OR($B$1="Fox Islands",$B$1="New Hampton",$B$1="Ashland"),0,INDEX(LOOKUPS!$AA$5:$BI$9,MATCH(RES_COST_FCST!$C12,LOOKUPS!$AA$5:$AA$9,0),MATCH(RES_COST_FCST!MD$3,LOOKUPS!$AA$5:$BI$5,0))*MD$8)</f>
        <v>#N/A</v>
      </c>
      <c r="ME12" s="15" t="e">
        <f>IF(OR($B$1="Fox Islands",$B$1="New Hampton",$B$1="Ashland"),0,INDEX(LOOKUPS!$AA$5:$BI$9,MATCH(RES_COST_FCST!$C12,LOOKUPS!$AA$5:$AA$9,0),MATCH(RES_COST_FCST!ME$3,LOOKUPS!$AA$5:$BI$5,0))*ME$8)</f>
        <v>#N/A</v>
      </c>
      <c r="MF12" s="15" t="e">
        <f>IF(OR($B$1="Fox Islands",$B$1="New Hampton",$B$1="Ashland"),0,INDEX(LOOKUPS!$AA$5:$BI$9,MATCH(RES_COST_FCST!$C12,LOOKUPS!$AA$5:$AA$9,0),MATCH(RES_COST_FCST!MF$3,LOOKUPS!$AA$5:$BI$5,0))*MF$8)</f>
        <v>#N/A</v>
      </c>
      <c r="MG12" s="15" t="e">
        <f>IF(OR($B$1="Fox Islands",$B$1="New Hampton",$B$1="Ashland"),0,INDEX(LOOKUPS!$AA$5:$BI$9,MATCH(RES_COST_FCST!$C12,LOOKUPS!$AA$5:$AA$9,0),MATCH(RES_COST_FCST!MG$3,LOOKUPS!$AA$5:$BI$5,0))*MG$8)</f>
        <v>#N/A</v>
      </c>
      <c r="MH12" s="15" t="e">
        <f>IF(OR($B$1="Fox Islands",$B$1="New Hampton",$B$1="Ashland"),0,INDEX(LOOKUPS!$AA$5:$BI$9,MATCH(RES_COST_FCST!$C12,LOOKUPS!$AA$5:$AA$9,0),MATCH(RES_COST_FCST!MH$3,LOOKUPS!$AA$5:$BI$5,0))*MH$8)</f>
        <v>#N/A</v>
      </c>
      <c r="MI12" s="15" t="e">
        <f>IF(OR($B$1="Fox Islands",$B$1="New Hampton",$B$1="Ashland"),0,INDEX(LOOKUPS!$AA$5:$BI$9,MATCH(RES_COST_FCST!$C12,LOOKUPS!$AA$5:$AA$9,0),MATCH(RES_COST_FCST!MI$3,LOOKUPS!$AA$5:$BI$5,0))*MI$8)</f>
        <v>#N/A</v>
      </c>
      <c r="MJ12" s="15" t="e">
        <f>IF(OR($B$1="Fox Islands",$B$1="New Hampton",$B$1="Ashland"),0,INDEX(LOOKUPS!$AA$5:$BI$9,MATCH(RES_COST_FCST!$C12,LOOKUPS!$AA$5:$AA$9,0),MATCH(RES_COST_FCST!MJ$3,LOOKUPS!$AA$5:$BI$5,0))*MJ$8)</f>
        <v>#N/A</v>
      </c>
      <c r="MK12" s="15" t="e">
        <f>IF(OR($B$1="Fox Islands",$B$1="New Hampton",$B$1="Ashland"),0,INDEX(LOOKUPS!$AA$5:$BI$9,MATCH(RES_COST_FCST!$C12,LOOKUPS!$AA$5:$AA$9,0),MATCH(RES_COST_FCST!MK$3,LOOKUPS!$AA$5:$BI$5,0))*MK$8)</f>
        <v>#N/A</v>
      </c>
      <c r="ML12" s="15" t="e">
        <f>IF(OR($B$1="Fox Islands",$B$1="New Hampton",$B$1="Ashland"),0,INDEX(LOOKUPS!$AA$5:$BI$9,MATCH(RES_COST_FCST!$C12,LOOKUPS!$AA$5:$AA$9,0),MATCH(RES_COST_FCST!ML$3,LOOKUPS!$AA$5:$BI$5,0))*ML$8)</f>
        <v>#N/A</v>
      </c>
      <c r="MM12" s="15" t="e">
        <f>IF(OR($B$1="Fox Islands",$B$1="New Hampton",$B$1="Ashland"),0,INDEX(LOOKUPS!$AA$5:$BI$9,MATCH(RES_COST_FCST!$C12,LOOKUPS!$AA$5:$AA$9,0),MATCH(RES_COST_FCST!MM$3,LOOKUPS!$AA$5:$BI$5,0))*MM$8)</f>
        <v>#N/A</v>
      </c>
      <c r="MO12" s="5" t="str">
        <f>_xlfn.CONCAT(B12," ","(MWH)")</f>
        <v>VT_3_Requirement (MWH)</v>
      </c>
      <c r="MP12" s="22" t="e">
        <f>SUMIF($D$3:$MM$3,MP$4,$D12:$MM12)</f>
        <v>#N/A</v>
      </c>
      <c r="MQ12" s="22" t="e">
        <f t="shared" si="124"/>
        <v>#N/A</v>
      </c>
      <c r="MR12" s="22" t="e">
        <f t="shared" si="124"/>
        <v>#N/A</v>
      </c>
      <c r="MS12" s="22" t="e">
        <f t="shared" si="124"/>
        <v>#N/A</v>
      </c>
      <c r="MT12" s="22" t="e">
        <f t="shared" si="124"/>
        <v>#N/A</v>
      </c>
      <c r="MU12" s="22" t="e">
        <f t="shared" si="124"/>
        <v>#N/A</v>
      </c>
      <c r="MV12" s="22" t="e">
        <f t="shared" si="124"/>
        <v>#N/A</v>
      </c>
      <c r="MW12" s="22" t="e">
        <f t="shared" si="124"/>
        <v>#N/A</v>
      </c>
      <c r="MX12" s="22" t="e">
        <f t="shared" si="124"/>
        <v>#N/A</v>
      </c>
      <c r="MY12" s="22" t="e">
        <f t="shared" si="124"/>
        <v>#N/A</v>
      </c>
      <c r="MZ12" s="22" t="e">
        <f t="shared" si="124"/>
        <v>#N/A</v>
      </c>
      <c r="NA12" s="22" t="e">
        <f t="shared" si="124"/>
        <v>#N/A</v>
      </c>
      <c r="NB12" s="22" t="e">
        <f t="shared" si="124"/>
        <v>#N/A</v>
      </c>
      <c r="NC12" s="22" t="e">
        <f t="shared" si="124"/>
        <v>#N/A</v>
      </c>
      <c r="ND12" s="22" t="e">
        <f t="shared" si="124"/>
        <v>#N/A</v>
      </c>
      <c r="NE12" s="22" t="e">
        <f t="shared" si="124"/>
        <v>#N/A</v>
      </c>
      <c r="NF12" s="22" t="e">
        <f t="shared" si="124"/>
        <v>#N/A</v>
      </c>
      <c r="NG12" s="22" t="e">
        <f t="shared" si="124"/>
        <v>#N/A</v>
      </c>
      <c r="NH12" s="22" t="e">
        <f t="shared" si="124"/>
        <v>#N/A</v>
      </c>
      <c r="NI12" s="22" t="e">
        <f t="shared" si="124"/>
        <v>#N/A</v>
      </c>
      <c r="NJ12" s="22" t="e">
        <f t="shared" si="124"/>
        <v>#N/A</v>
      </c>
      <c r="NK12" s="22" t="e">
        <f t="shared" si="124"/>
        <v>#N/A</v>
      </c>
      <c r="NL12" s="22" t="e">
        <f t="shared" si="124"/>
        <v>#N/A</v>
      </c>
      <c r="NM12" s="22" t="e">
        <f t="shared" si="124"/>
        <v>#N/A</v>
      </c>
      <c r="NN12" s="22" t="e">
        <f t="shared" si="124"/>
        <v>#N/A</v>
      </c>
      <c r="NO12" s="22" t="e">
        <f t="shared" si="124"/>
        <v>#N/A</v>
      </c>
      <c r="NP12" s="22" t="e">
        <f t="shared" si="124"/>
        <v>#N/A</v>
      </c>
      <c r="NQ12" s="22" t="e">
        <f t="shared" si="124"/>
        <v>#N/A</v>
      </c>
      <c r="NR12" s="22" t="e">
        <f t="shared" si="124"/>
        <v>#N/A</v>
      </c>
    </row>
    <row r="13" spans="1:382" x14ac:dyDescent="0.25">
      <c r="MP13" s="126">
        <f>+MP4</f>
        <v>2022</v>
      </c>
      <c r="MQ13" s="126">
        <f t="shared" ref="MQ13:NJ13" si="126">+MQ4</f>
        <v>2023</v>
      </c>
      <c r="MR13" s="126">
        <f t="shared" si="126"/>
        <v>2024</v>
      </c>
      <c r="MS13" s="126">
        <f t="shared" si="126"/>
        <v>2025</v>
      </c>
      <c r="MT13" s="126">
        <f t="shared" si="126"/>
        <v>2026</v>
      </c>
      <c r="MU13" s="126">
        <f t="shared" si="126"/>
        <v>2027</v>
      </c>
      <c r="MV13" s="126">
        <f t="shared" si="126"/>
        <v>2028</v>
      </c>
      <c r="MW13" s="126">
        <f t="shared" si="126"/>
        <v>2029</v>
      </c>
      <c r="MX13" s="126">
        <f t="shared" si="126"/>
        <v>2030</v>
      </c>
      <c r="MY13" s="126">
        <f t="shared" si="126"/>
        <v>2031</v>
      </c>
      <c r="MZ13" s="126">
        <f t="shared" si="126"/>
        <v>2032</v>
      </c>
      <c r="NA13" s="126">
        <f t="shared" si="126"/>
        <v>2033</v>
      </c>
      <c r="NB13" s="126">
        <f t="shared" si="126"/>
        <v>2034</v>
      </c>
      <c r="NC13" s="126">
        <f t="shared" si="126"/>
        <v>2035</v>
      </c>
      <c r="ND13" s="126">
        <f t="shared" si="126"/>
        <v>2036</v>
      </c>
      <c r="NE13" s="126">
        <f t="shared" si="126"/>
        <v>2037</v>
      </c>
      <c r="NF13" s="126">
        <f t="shared" si="126"/>
        <v>2038</v>
      </c>
      <c r="NG13" s="126">
        <f t="shared" si="126"/>
        <v>2039</v>
      </c>
      <c r="NH13" s="126">
        <f t="shared" si="126"/>
        <v>2040</v>
      </c>
      <c r="NI13" s="126">
        <f t="shared" si="126"/>
        <v>2041</v>
      </c>
      <c r="NJ13" s="126">
        <f t="shared" si="126"/>
        <v>2042</v>
      </c>
      <c r="NK13" s="126">
        <f t="shared" ref="NK13:NR13" si="127">+NK4</f>
        <v>2043</v>
      </c>
      <c r="NL13" s="126">
        <f t="shared" si="127"/>
        <v>2044</v>
      </c>
      <c r="NM13" s="126">
        <f t="shared" si="127"/>
        <v>2045</v>
      </c>
      <c r="NN13" s="126">
        <f t="shared" si="127"/>
        <v>2046</v>
      </c>
      <c r="NO13" s="126">
        <f t="shared" si="127"/>
        <v>2047</v>
      </c>
      <c r="NP13" s="126">
        <f t="shared" si="127"/>
        <v>2048</v>
      </c>
      <c r="NQ13" s="126">
        <f t="shared" si="127"/>
        <v>2049</v>
      </c>
      <c r="NR13" s="126">
        <f t="shared" si="127"/>
        <v>2050</v>
      </c>
    </row>
    <row r="14" spans="1:382" x14ac:dyDescent="0.25">
      <c r="B14" s="121" t="str">
        <f>+[1]Generation_Budget!C$56</f>
        <v>Cadys Falls Hydro</v>
      </c>
      <c r="C14" s="122" t="s">
        <v>104</v>
      </c>
      <c r="D14" s="125">
        <f>+[1]Generation_Budget!E$68/1000</f>
        <v>0</v>
      </c>
      <c r="E14" s="125">
        <f>+[1]Generation_Budget!F$68/1000</f>
        <v>0</v>
      </c>
      <c r="F14" s="125">
        <f>+[1]Generation_Budget!G$68/1000</f>
        <v>0</v>
      </c>
      <c r="G14" s="125">
        <f>+[1]Generation_Budget!H$68/1000</f>
        <v>0</v>
      </c>
      <c r="H14" s="125">
        <f>+[1]Generation_Budget!I$68/1000</f>
        <v>0</v>
      </c>
      <c r="I14" s="125">
        <f>+[1]Generation_Budget!J$68/1000</f>
        <v>0</v>
      </c>
      <c r="J14" s="125">
        <f>+[1]Generation_Budget!K$68/1000</f>
        <v>0</v>
      </c>
      <c r="K14" s="125">
        <f>+[1]Generation_Budget!L$68/1000</f>
        <v>0</v>
      </c>
      <c r="L14" s="125">
        <f>+[1]Generation_Budget!M$68/1000</f>
        <v>0</v>
      </c>
      <c r="M14" s="125">
        <f>+[1]Generation_Budget!N$68/1000</f>
        <v>0</v>
      </c>
      <c r="N14" s="125">
        <f>+[1]Generation_Budget!O$68/1000</f>
        <v>0</v>
      </c>
      <c r="O14" s="125">
        <f>+[1]Generation_Budget!P$68/1000</f>
        <v>0</v>
      </c>
      <c r="P14" s="125">
        <f>+[1]Generation_Budget!Q$68/1000</f>
        <v>0</v>
      </c>
      <c r="Q14" s="125">
        <f>+[1]Generation_Budget!R$68/1000</f>
        <v>0</v>
      </c>
      <c r="R14" s="125">
        <f>+[1]Generation_Budget!S$68/1000</f>
        <v>0</v>
      </c>
      <c r="S14" s="125">
        <f>+[1]Generation_Budget!T$68/1000</f>
        <v>0</v>
      </c>
      <c r="T14" s="125">
        <f>+[1]Generation_Budget!U$68/1000</f>
        <v>0</v>
      </c>
      <c r="U14" s="125">
        <f>+[1]Generation_Budget!V$68/1000</f>
        <v>0</v>
      </c>
      <c r="V14" s="125">
        <f>+[1]Generation_Budget!W$68/1000</f>
        <v>0</v>
      </c>
      <c r="W14" s="125">
        <f>+[1]Generation_Budget!X$68/1000</f>
        <v>0</v>
      </c>
      <c r="X14" s="125">
        <f>+[1]Generation_Budget!Y$68/1000</f>
        <v>0</v>
      </c>
      <c r="Y14" s="125">
        <f>+[1]Generation_Budget!Z$68/1000</f>
        <v>0</v>
      </c>
      <c r="Z14" s="125">
        <f>+[1]Generation_Budget!AA$68/1000</f>
        <v>0</v>
      </c>
      <c r="AA14" s="125">
        <f>+[1]Generation_Budget!AB$68/1000</f>
        <v>0</v>
      </c>
      <c r="AB14" s="125">
        <f>+[1]Generation_Budget!AC$68/1000</f>
        <v>0</v>
      </c>
      <c r="AC14" s="125">
        <f>+[1]Generation_Budget!AD$68/1000</f>
        <v>0</v>
      </c>
      <c r="AD14" s="125">
        <f>+[1]Generation_Budget!AE$68/1000</f>
        <v>0</v>
      </c>
      <c r="AE14" s="125">
        <f>+[1]Generation_Budget!AF$68/1000</f>
        <v>0</v>
      </c>
      <c r="AF14" s="125">
        <f>+[1]Generation_Budget!AG$68/1000</f>
        <v>0</v>
      </c>
      <c r="AG14" s="125">
        <f>+[1]Generation_Budget!AH$68/1000</f>
        <v>0</v>
      </c>
      <c r="AH14" s="125">
        <f>+[1]Generation_Budget!AI$68/1000</f>
        <v>0</v>
      </c>
      <c r="AI14" s="125">
        <f>+[1]Generation_Budget!AJ$68/1000</f>
        <v>0</v>
      </c>
      <c r="AJ14" s="125">
        <f>+[1]Generation_Budget!AK$68/1000</f>
        <v>0</v>
      </c>
      <c r="AK14" s="125">
        <f>+[1]Generation_Budget!AL$68/1000</f>
        <v>0</v>
      </c>
      <c r="AL14" s="125">
        <f>+[1]Generation_Budget!AM$68/1000</f>
        <v>0</v>
      </c>
      <c r="AM14" s="125">
        <f>+[1]Generation_Budget!AN$68/1000</f>
        <v>0</v>
      </c>
      <c r="AN14" s="125">
        <f>+[1]Generation_Budget!AO$68/1000</f>
        <v>0</v>
      </c>
      <c r="AO14" s="125">
        <f>+[1]Generation_Budget!AP$68/1000</f>
        <v>0</v>
      </c>
      <c r="AP14" s="125">
        <f>+[1]Generation_Budget!AQ$68/1000</f>
        <v>0</v>
      </c>
      <c r="AQ14" s="125">
        <f>+[1]Generation_Budget!AR$68/1000</f>
        <v>0</v>
      </c>
      <c r="AR14" s="125">
        <f>+[1]Generation_Budget!AS$68/1000</f>
        <v>0</v>
      </c>
      <c r="AS14" s="125">
        <f>+[1]Generation_Budget!AT$68/1000</f>
        <v>0</v>
      </c>
      <c r="AT14" s="125">
        <f>+[1]Generation_Budget!AU$68/1000</f>
        <v>0</v>
      </c>
      <c r="AU14" s="125">
        <f>+[1]Generation_Budget!AV$68/1000</f>
        <v>0</v>
      </c>
      <c r="AV14" s="125">
        <f>+[1]Generation_Budget!AW$68/1000</f>
        <v>0</v>
      </c>
      <c r="AW14" s="125">
        <f>+[1]Generation_Budget!AX$68/1000</f>
        <v>0</v>
      </c>
      <c r="AX14" s="125">
        <f>+[1]Generation_Budget!AY$68/1000</f>
        <v>0</v>
      </c>
      <c r="AY14" s="125">
        <f>+[1]Generation_Budget!AZ$68/1000</f>
        <v>0</v>
      </c>
      <c r="AZ14" s="125">
        <f>+[1]Generation_Budget!BA$68/1000</f>
        <v>0</v>
      </c>
      <c r="BA14" s="125">
        <f>+[1]Generation_Budget!BB$68/1000</f>
        <v>0</v>
      </c>
      <c r="BB14" s="125">
        <f>+[1]Generation_Budget!BC$68/1000</f>
        <v>0</v>
      </c>
      <c r="BC14" s="125">
        <f>+[1]Generation_Budget!BD$68/1000</f>
        <v>0</v>
      </c>
      <c r="BD14" s="125">
        <f>+[1]Generation_Budget!BE$68/1000</f>
        <v>0</v>
      </c>
      <c r="BE14" s="125">
        <f>+[1]Generation_Budget!BF$68/1000</f>
        <v>0</v>
      </c>
      <c r="BF14" s="125">
        <f>+[1]Generation_Budget!BG$68/1000</f>
        <v>0</v>
      </c>
      <c r="BG14" s="125">
        <f>+[1]Generation_Budget!BH$68/1000</f>
        <v>0</v>
      </c>
      <c r="BH14" s="125">
        <f>+[1]Generation_Budget!BI$68/1000</f>
        <v>0</v>
      </c>
      <c r="BI14" s="125">
        <f>+[1]Generation_Budget!BJ$68/1000</f>
        <v>0</v>
      </c>
      <c r="BJ14" s="125">
        <f>+[1]Generation_Budget!BK$68/1000</f>
        <v>0</v>
      </c>
      <c r="BK14" s="125">
        <f>+[1]Generation_Budget!BL$68/1000</f>
        <v>0</v>
      </c>
      <c r="BL14" s="125">
        <f>+[1]Generation_Budget!BM$68/1000</f>
        <v>0</v>
      </c>
      <c r="BM14" s="125">
        <f>+[1]Generation_Budget!BN$68/1000</f>
        <v>0</v>
      </c>
      <c r="BN14" s="125">
        <f>+[1]Generation_Budget!BO$68/1000</f>
        <v>0</v>
      </c>
      <c r="BO14" s="125">
        <f>+[1]Generation_Budget!BP$68/1000</f>
        <v>0</v>
      </c>
      <c r="BP14" s="125">
        <f>+[1]Generation_Budget!BQ$68/1000</f>
        <v>0</v>
      </c>
      <c r="BQ14" s="125">
        <f>+[1]Generation_Budget!BR$68/1000</f>
        <v>0</v>
      </c>
      <c r="BR14" s="125">
        <f>+[1]Generation_Budget!BS$68/1000</f>
        <v>0</v>
      </c>
      <c r="BS14" s="125">
        <f>+[1]Generation_Budget!BT$68/1000</f>
        <v>0</v>
      </c>
      <c r="BT14" s="125">
        <f>+[1]Generation_Budget!BU$68/1000</f>
        <v>0</v>
      </c>
      <c r="BU14" s="125">
        <f>+[1]Generation_Budget!BV$68/1000</f>
        <v>0</v>
      </c>
      <c r="BV14" s="125">
        <f>+[1]Generation_Budget!BW$68/1000</f>
        <v>0</v>
      </c>
      <c r="BW14" s="125">
        <f>+[1]Generation_Budget!BX$68/1000</f>
        <v>0</v>
      </c>
      <c r="BX14" s="125">
        <f>+[1]Generation_Budget!BY$68/1000</f>
        <v>0</v>
      </c>
      <c r="BY14" s="125">
        <f>+[1]Generation_Budget!BZ$68/1000</f>
        <v>0</v>
      </c>
      <c r="BZ14" s="125">
        <f>+[1]Generation_Budget!CA$68/1000</f>
        <v>0</v>
      </c>
      <c r="CA14" s="125">
        <f>+[1]Generation_Budget!CB$68/1000</f>
        <v>0</v>
      </c>
      <c r="CB14" s="125">
        <f>+[1]Generation_Budget!CC$68/1000</f>
        <v>0</v>
      </c>
      <c r="CC14" s="125">
        <f>+[1]Generation_Budget!CD$68/1000</f>
        <v>0</v>
      </c>
      <c r="CD14" s="125">
        <f>+[1]Generation_Budget!CE$68/1000</f>
        <v>0</v>
      </c>
      <c r="CE14" s="125">
        <f>+[1]Generation_Budget!CF$68/1000</f>
        <v>0</v>
      </c>
      <c r="CF14" s="125">
        <f>+[1]Generation_Budget!CG$68/1000</f>
        <v>0</v>
      </c>
      <c r="CG14" s="125">
        <f>+[1]Generation_Budget!CH$68/1000</f>
        <v>0</v>
      </c>
      <c r="CH14" s="125">
        <f>+[1]Generation_Budget!CI$68/1000</f>
        <v>0</v>
      </c>
      <c r="CI14" s="125">
        <f>+[1]Generation_Budget!CJ$68/1000</f>
        <v>0</v>
      </c>
      <c r="CJ14" s="125">
        <f>+[1]Generation_Budget!CK$68/1000</f>
        <v>0</v>
      </c>
      <c r="CK14" s="125">
        <f>+[1]Generation_Budget!CL$68/1000</f>
        <v>0</v>
      </c>
      <c r="CL14" s="125">
        <f>+[1]Generation_Budget!CM$68/1000</f>
        <v>0</v>
      </c>
      <c r="CM14" s="125">
        <f>+[1]Generation_Budget!CN$68/1000</f>
        <v>0</v>
      </c>
      <c r="CN14" s="125">
        <f>+[1]Generation_Budget!CO$68/1000</f>
        <v>0</v>
      </c>
      <c r="CO14" s="125">
        <f>+[1]Generation_Budget!CP$68/1000</f>
        <v>0</v>
      </c>
      <c r="CP14" s="125">
        <f>+[1]Generation_Budget!CQ$68/1000</f>
        <v>0</v>
      </c>
      <c r="CQ14" s="125">
        <f>+[1]Generation_Budget!CR$68/1000</f>
        <v>0</v>
      </c>
      <c r="CR14" s="125">
        <f>+[1]Generation_Budget!CS$68/1000</f>
        <v>0</v>
      </c>
      <c r="CS14" s="125">
        <f>+[1]Generation_Budget!CT$68/1000</f>
        <v>0</v>
      </c>
      <c r="CT14" s="125">
        <f>+[1]Generation_Budget!CU$68/1000</f>
        <v>0</v>
      </c>
      <c r="CU14" s="125">
        <f>+[1]Generation_Budget!CV$68/1000</f>
        <v>0</v>
      </c>
      <c r="CV14" s="125">
        <f>+[1]Generation_Budget!CW$68/1000</f>
        <v>0</v>
      </c>
      <c r="CW14" s="125">
        <f>+[1]Generation_Budget!CX$68/1000</f>
        <v>0</v>
      </c>
      <c r="CX14" s="125">
        <f>+[1]Generation_Budget!CY$68/1000</f>
        <v>0</v>
      </c>
      <c r="CY14" s="125">
        <f>+[1]Generation_Budget!CZ$68/1000</f>
        <v>0</v>
      </c>
      <c r="CZ14" s="125">
        <f>+[1]Generation_Budget!DA$68/1000</f>
        <v>0</v>
      </c>
      <c r="DA14" s="125">
        <f>+[1]Generation_Budget!DB$68/1000</f>
        <v>0</v>
      </c>
      <c r="DB14" s="125">
        <f>+[1]Generation_Budget!DC$68/1000</f>
        <v>0</v>
      </c>
      <c r="DC14" s="125">
        <f>+[1]Generation_Budget!DD$68/1000</f>
        <v>0</v>
      </c>
      <c r="DD14" s="125">
        <f>+[1]Generation_Budget!DE$68/1000</f>
        <v>0</v>
      </c>
      <c r="DE14" s="125">
        <f>+[1]Generation_Budget!DF$68/1000</f>
        <v>0</v>
      </c>
      <c r="DF14" s="125">
        <f>+[1]Generation_Budget!DG$68/1000</f>
        <v>0</v>
      </c>
      <c r="DG14" s="125">
        <f>+[1]Generation_Budget!DH$68/1000</f>
        <v>0</v>
      </c>
      <c r="DH14" s="125">
        <f>+[1]Generation_Budget!DI$68/1000</f>
        <v>0</v>
      </c>
      <c r="DI14" s="125">
        <f>+[1]Generation_Budget!DJ$68/1000</f>
        <v>0</v>
      </c>
      <c r="DJ14" s="125">
        <f>+[1]Generation_Budget!DK$68/1000</f>
        <v>0</v>
      </c>
      <c r="DK14" s="125">
        <f>+[1]Generation_Budget!DL$68/1000</f>
        <v>0</v>
      </c>
      <c r="DL14" s="125">
        <f>+[1]Generation_Budget!DM$68/1000</f>
        <v>0</v>
      </c>
      <c r="DM14" s="125">
        <f>+[1]Generation_Budget!DN$68/1000</f>
        <v>0</v>
      </c>
      <c r="DN14" s="125">
        <f>+[1]Generation_Budget!DO$68/1000</f>
        <v>0</v>
      </c>
      <c r="DO14" s="125">
        <f>+[1]Generation_Budget!DP$68/1000</f>
        <v>0</v>
      </c>
      <c r="DP14" s="125">
        <f>+[1]Generation_Budget!DQ$68/1000</f>
        <v>0</v>
      </c>
      <c r="DQ14" s="125">
        <f>+[1]Generation_Budget!DR$68/1000</f>
        <v>0</v>
      </c>
      <c r="DR14" s="125">
        <f>+[1]Generation_Budget!DS$68/1000</f>
        <v>0</v>
      </c>
      <c r="DS14" s="125">
        <f>+[1]Generation_Budget!DT$68/1000</f>
        <v>0</v>
      </c>
      <c r="DT14" s="125">
        <f>+[1]Generation_Budget!DU$68/1000</f>
        <v>0</v>
      </c>
      <c r="DU14" s="125">
        <f>+[1]Generation_Budget!DV$68/1000</f>
        <v>0</v>
      </c>
      <c r="DV14" s="125">
        <f>+[1]Generation_Budget!DW$68/1000</f>
        <v>0</v>
      </c>
      <c r="DW14" s="125">
        <f>+[1]Generation_Budget!DX$68/1000</f>
        <v>0</v>
      </c>
      <c r="DX14" s="125">
        <f>+[1]Generation_Budget!DY$68/1000</f>
        <v>0</v>
      </c>
      <c r="DY14" s="125">
        <f>+[1]Generation_Budget!DZ$68/1000</f>
        <v>0</v>
      </c>
      <c r="DZ14" s="125">
        <f>+[1]Generation_Budget!EA$68/1000</f>
        <v>0</v>
      </c>
      <c r="EA14" s="125">
        <f>+[1]Generation_Budget!EB$68/1000</f>
        <v>0</v>
      </c>
      <c r="EB14" s="125">
        <f>+[1]Generation_Budget!EC$68/1000</f>
        <v>0</v>
      </c>
      <c r="EC14" s="125">
        <f>+[1]Generation_Budget!ED$68/1000</f>
        <v>0</v>
      </c>
      <c r="ED14" s="125">
        <f>+[1]Generation_Budget!EE$68/1000</f>
        <v>0</v>
      </c>
      <c r="EE14" s="125">
        <f>+[1]Generation_Budget!EF$68/1000</f>
        <v>0</v>
      </c>
      <c r="EF14" s="125">
        <f>+[1]Generation_Budget!EG$68/1000</f>
        <v>0</v>
      </c>
      <c r="EG14" s="125">
        <f>+[1]Generation_Budget!EH$68/1000</f>
        <v>0</v>
      </c>
      <c r="EH14" s="125">
        <f>+[1]Generation_Budget!EI$68/1000</f>
        <v>0</v>
      </c>
      <c r="EI14" s="125">
        <f>+[1]Generation_Budget!EJ$68/1000</f>
        <v>0</v>
      </c>
      <c r="EJ14" s="125">
        <f>+[1]Generation_Budget!EK$68/1000</f>
        <v>0</v>
      </c>
      <c r="EK14" s="125">
        <f>+[1]Generation_Budget!EL$68/1000</f>
        <v>0</v>
      </c>
      <c r="EL14" s="125">
        <f>+[1]Generation_Budget!EM$68/1000</f>
        <v>0</v>
      </c>
      <c r="EM14" s="125">
        <f>+[1]Generation_Budget!EN$68/1000</f>
        <v>0</v>
      </c>
      <c r="EN14" s="125">
        <f>+[1]Generation_Budget!EO$68/1000</f>
        <v>0</v>
      </c>
      <c r="EO14" s="125">
        <f>+[1]Generation_Budget!EP$68/1000</f>
        <v>0</v>
      </c>
      <c r="EP14" s="125">
        <f>+[1]Generation_Budget!EQ$68/1000</f>
        <v>0</v>
      </c>
      <c r="EQ14" s="125">
        <f>+[1]Generation_Budget!ER$68/1000</f>
        <v>0</v>
      </c>
      <c r="ER14" s="125">
        <f>+[1]Generation_Budget!ES$68/1000</f>
        <v>0</v>
      </c>
      <c r="ES14" s="125">
        <f>+[1]Generation_Budget!ET$68/1000</f>
        <v>0</v>
      </c>
      <c r="ET14" s="125">
        <f>+[1]Generation_Budget!EU$68/1000</f>
        <v>0</v>
      </c>
      <c r="EU14" s="125">
        <f>+[1]Generation_Budget!EV$68/1000</f>
        <v>0</v>
      </c>
      <c r="EV14" s="125">
        <f>+[1]Generation_Budget!EW$68/1000</f>
        <v>0</v>
      </c>
      <c r="EW14" s="125">
        <f>+[1]Generation_Budget!EX$68/1000</f>
        <v>0</v>
      </c>
      <c r="EX14" s="125">
        <f>+[1]Generation_Budget!EY$68/1000</f>
        <v>0</v>
      </c>
      <c r="EY14" s="125">
        <f>+[1]Generation_Budget!EZ$68/1000</f>
        <v>0</v>
      </c>
      <c r="EZ14" s="125">
        <f>+[1]Generation_Budget!FA$68/1000</f>
        <v>0</v>
      </c>
      <c r="FA14" s="125">
        <f>+[1]Generation_Budget!FB$68/1000</f>
        <v>0</v>
      </c>
      <c r="FB14" s="125">
        <f>+[1]Generation_Budget!FC$68/1000</f>
        <v>0</v>
      </c>
      <c r="FC14" s="125">
        <f>+[1]Generation_Budget!FD$68/1000</f>
        <v>0</v>
      </c>
      <c r="FD14" s="125">
        <f>+[1]Generation_Budget!FE$68/1000</f>
        <v>0</v>
      </c>
      <c r="FE14" s="125">
        <f>+[1]Generation_Budget!FF$68/1000</f>
        <v>0</v>
      </c>
      <c r="FF14" s="125">
        <f>+[1]Generation_Budget!FG$68/1000</f>
        <v>0</v>
      </c>
      <c r="FG14" s="125">
        <f>+[1]Generation_Budget!FH$68/1000</f>
        <v>0</v>
      </c>
      <c r="FH14" s="125">
        <f>+[1]Generation_Budget!FI$68/1000</f>
        <v>0</v>
      </c>
      <c r="FI14" s="125">
        <f>+[1]Generation_Budget!FJ$68/1000</f>
        <v>0</v>
      </c>
      <c r="FJ14" s="125">
        <f>+[1]Generation_Budget!FK$68/1000</f>
        <v>0</v>
      </c>
      <c r="FK14" s="125">
        <f>+[1]Generation_Budget!FL$68/1000</f>
        <v>0</v>
      </c>
      <c r="FL14" s="125">
        <f>+[1]Generation_Budget!FM$68/1000</f>
        <v>0</v>
      </c>
      <c r="FM14" s="125">
        <f>+[1]Generation_Budget!FN$68/1000</f>
        <v>0</v>
      </c>
      <c r="FN14" s="125">
        <f>+[1]Generation_Budget!FO$68/1000</f>
        <v>0</v>
      </c>
      <c r="FO14" s="125">
        <f>+[1]Generation_Budget!FP$68/1000</f>
        <v>0</v>
      </c>
      <c r="FP14" s="125">
        <f>+[1]Generation_Budget!FQ$68/1000</f>
        <v>0</v>
      </c>
      <c r="FQ14" s="125">
        <f>+[1]Generation_Budget!FR$68/1000</f>
        <v>0</v>
      </c>
      <c r="FR14" s="125">
        <f>+[1]Generation_Budget!FS$68/1000</f>
        <v>0</v>
      </c>
      <c r="FS14" s="125">
        <f>+[1]Generation_Budget!FT$68/1000</f>
        <v>0</v>
      </c>
      <c r="FT14" s="125">
        <f>+[1]Generation_Budget!FU$68/1000</f>
        <v>0</v>
      </c>
      <c r="FU14" s="125">
        <f>+[1]Generation_Budget!FV$68/1000</f>
        <v>0</v>
      </c>
      <c r="FV14" s="125">
        <f>+[1]Generation_Budget!FW$68/1000</f>
        <v>0</v>
      </c>
      <c r="FW14" s="125">
        <f>+[1]Generation_Budget!FX$68/1000</f>
        <v>0</v>
      </c>
      <c r="FX14" s="125">
        <f>+[1]Generation_Budget!FY$68/1000</f>
        <v>0</v>
      </c>
      <c r="FY14" s="125">
        <f>+[1]Generation_Budget!FZ$68/1000</f>
        <v>0</v>
      </c>
      <c r="FZ14" s="125">
        <f>+[1]Generation_Budget!GA$68/1000</f>
        <v>0</v>
      </c>
      <c r="GA14" s="125">
        <f>+[1]Generation_Budget!GB$68/1000</f>
        <v>0</v>
      </c>
      <c r="GB14" s="125">
        <f>+[1]Generation_Budget!GC$68/1000</f>
        <v>0</v>
      </c>
      <c r="GC14" s="125">
        <f>+[1]Generation_Budget!GD$68/1000</f>
        <v>0</v>
      </c>
      <c r="GD14" s="125">
        <f>+[1]Generation_Budget!GE$68/1000</f>
        <v>0</v>
      </c>
      <c r="GE14" s="125">
        <f>+[1]Generation_Budget!GF$68/1000</f>
        <v>0</v>
      </c>
      <c r="GF14" s="125">
        <f>+[1]Generation_Budget!GG$68/1000</f>
        <v>0</v>
      </c>
      <c r="GG14" s="125">
        <f>+[1]Generation_Budget!GH$68/1000</f>
        <v>0</v>
      </c>
      <c r="GH14" s="125">
        <f>+[1]Generation_Budget!GI$68/1000</f>
        <v>0</v>
      </c>
      <c r="GI14" s="125">
        <f>+[1]Generation_Budget!GJ$68/1000</f>
        <v>0</v>
      </c>
      <c r="GJ14" s="125">
        <f>+[1]Generation_Budget!GK$68/1000</f>
        <v>0</v>
      </c>
      <c r="GK14" s="125">
        <f>+[1]Generation_Budget!GL$68/1000</f>
        <v>0</v>
      </c>
      <c r="GL14" s="125">
        <f>+[1]Generation_Budget!GM$68/1000</f>
        <v>0</v>
      </c>
      <c r="GM14" s="125">
        <f>+[1]Generation_Budget!GN$68/1000</f>
        <v>0</v>
      </c>
      <c r="GN14" s="125">
        <f>+[1]Generation_Budget!GO$68/1000</f>
        <v>0</v>
      </c>
      <c r="GO14" s="125">
        <f>+[1]Generation_Budget!GP$68/1000</f>
        <v>0</v>
      </c>
      <c r="GP14" s="125">
        <f>+[1]Generation_Budget!GQ$68/1000</f>
        <v>0</v>
      </c>
      <c r="GQ14" s="125">
        <f>+[1]Generation_Budget!GR$68/1000</f>
        <v>0</v>
      </c>
      <c r="GR14" s="125">
        <f>+[1]Generation_Budget!GS$68/1000</f>
        <v>0</v>
      </c>
      <c r="GS14" s="125">
        <f>+[1]Generation_Budget!GT$68/1000</f>
        <v>0</v>
      </c>
      <c r="GT14" s="125">
        <f>+[1]Generation_Budget!GU$68/1000</f>
        <v>0</v>
      </c>
      <c r="GU14" s="125">
        <f>+[1]Generation_Budget!GV$68/1000</f>
        <v>0</v>
      </c>
      <c r="GV14" s="125">
        <f>+[1]Generation_Budget!GW$68/1000</f>
        <v>0</v>
      </c>
      <c r="GW14" s="125">
        <f>+[1]Generation_Budget!GX$68/1000</f>
        <v>0</v>
      </c>
      <c r="GX14" s="125">
        <f>+[1]Generation_Budget!GY$68/1000</f>
        <v>0</v>
      </c>
      <c r="GY14" s="125">
        <f>+[1]Generation_Budget!GZ$68/1000</f>
        <v>0</v>
      </c>
      <c r="GZ14" s="125">
        <f>+[1]Generation_Budget!HA$68/1000</f>
        <v>0</v>
      </c>
      <c r="HA14" s="125">
        <f>+[1]Generation_Budget!HB$68/1000</f>
        <v>0</v>
      </c>
      <c r="HB14" s="125">
        <f>+[1]Generation_Budget!HC$68/1000</f>
        <v>0</v>
      </c>
      <c r="HC14" s="125">
        <f>+[1]Generation_Budget!HD$68/1000</f>
        <v>0</v>
      </c>
      <c r="HD14" s="125">
        <f>+[1]Generation_Budget!HE$68/1000</f>
        <v>0</v>
      </c>
      <c r="HE14" s="125">
        <f>+[1]Generation_Budget!HF$68/1000</f>
        <v>0</v>
      </c>
      <c r="HF14" s="125">
        <f>+[1]Generation_Budget!HG$68/1000</f>
        <v>0</v>
      </c>
      <c r="HG14" s="125">
        <f>+[1]Generation_Budget!HH$68/1000</f>
        <v>0</v>
      </c>
      <c r="HH14" s="125">
        <f>+[1]Generation_Budget!HI$68/1000</f>
        <v>0</v>
      </c>
      <c r="HI14" s="125">
        <f>+[1]Generation_Budget!HJ$68/1000</f>
        <v>0</v>
      </c>
      <c r="HJ14" s="125">
        <f>+[1]Generation_Budget!HK$68/1000</f>
        <v>0</v>
      </c>
      <c r="HK14" s="125">
        <f>+[1]Generation_Budget!HL$68/1000</f>
        <v>0</v>
      </c>
      <c r="HL14" s="125">
        <f>+[1]Generation_Budget!HM$68/1000</f>
        <v>0</v>
      </c>
      <c r="HM14" s="125">
        <f>+[1]Generation_Budget!HN$68/1000</f>
        <v>0</v>
      </c>
      <c r="HN14" s="125">
        <f>+[1]Generation_Budget!HO$68/1000</f>
        <v>0</v>
      </c>
      <c r="HO14" s="125">
        <f>+[1]Generation_Budget!HP$68/1000</f>
        <v>0</v>
      </c>
      <c r="HP14" s="125">
        <f>+[1]Generation_Budget!HQ$68/1000</f>
        <v>0</v>
      </c>
      <c r="HQ14" s="125">
        <f>+[1]Generation_Budget!HR$68/1000</f>
        <v>0</v>
      </c>
      <c r="HR14" s="125">
        <f>+[1]Generation_Budget!HS$68/1000</f>
        <v>0</v>
      </c>
      <c r="HS14" s="125">
        <f>+[1]Generation_Budget!HT$68/1000</f>
        <v>0</v>
      </c>
      <c r="HT14" s="125">
        <f>+[1]Generation_Budget!HU$68/1000</f>
        <v>0</v>
      </c>
      <c r="HU14" s="125">
        <f>+[1]Generation_Budget!HV$68/1000</f>
        <v>0</v>
      </c>
      <c r="HV14" s="125">
        <f>+[1]Generation_Budget!HW$68/1000</f>
        <v>0</v>
      </c>
      <c r="HW14" s="125">
        <f>+[1]Generation_Budget!HX$68/1000</f>
        <v>0</v>
      </c>
      <c r="HX14" s="125">
        <f>+[1]Generation_Budget!HY$68/1000</f>
        <v>0</v>
      </c>
      <c r="HY14" s="125">
        <f>+[1]Generation_Budget!HZ$68/1000</f>
        <v>0</v>
      </c>
      <c r="HZ14" s="125">
        <f>+[1]Generation_Budget!IA$68/1000</f>
        <v>0</v>
      </c>
      <c r="IA14" s="125">
        <f>+[1]Generation_Budget!IB$68/1000</f>
        <v>0</v>
      </c>
      <c r="IB14" s="125">
        <f>+[1]Generation_Budget!IC$68/1000</f>
        <v>0</v>
      </c>
      <c r="IC14" s="125">
        <f>+[1]Generation_Budget!ID$68/1000</f>
        <v>0</v>
      </c>
      <c r="ID14" s="125">
        <f>+[1]Generation_Budget!IE$68/1000</f>
        <v>0</v>
      </c>
      <c r="IE14" s="125">
        <f>+[1]Generation_Budget!IF$68/1000</f>
        <v>0</v>
      </c>
      <c r="IF14" s="125">
        <f>+[1]Generation_Budget!IG$68/1000</f>
        <v>0</v>
      </c>
      <c r="IG14" s="125">
        <f>+[1]Generation_Budget!IH$68/1000</f>
        <v>0</v>
      </c>
      <c r="IH14" s="125">
        <f>+[1]Generation_Budget!II$68/1000</f>
        <v>0</v>
      </c>
      <c r="II14" s="125">
        <f>+[1]Generation_Budget!IJ$68/1000</f>
        <v>0</v>
      </c>
      <c r="IJ14" s="125">
        <f>+[1]Generation_Budget!IK$68/1000</f>
        <v>0</v>
      </c>
      <c r="IK14" s="125">
        <f>+[1]Generation_Budget!IL$68/1000</f>
        <v>0</v>
      </c>
      <c r="IL14" s="125">
        <f>+[1]Generation_Budget!IM$68/1000</f>
        <v>0</v>
      </c>
      <c r="IM14" s="125">
        <f>+[1]Generation_Budget!IN$68/1000</f>
        <v>0</v>
      </c>
      <c r="IN14" s="125">
        <f>+[1]Generation_Budget!IO$68/1000</f>
        <v>0</v>
      </c>
      <c r="IO14" s="125">
        <f>+[1]Generation_Budget!IP$68/1000</f>
        <v>0</v>
      </c>
      <c r="IP14" s="125">
        <f>+[1]Generation_Budget!IQ$68/1000</f>
        <v>0</v>
      </c>
      <c r="IQ14" s="125">
        <f>+[1]Generation_Budget!IR$68/1000</f>
        <v>0</v>
      </c>
      <c r="IR14" s="125">
        <f>+[1]Generation_Budget!IS$68/1000</f>
        <v>0</v>
      </c>
      <c r="IS14" s="125">
        <f>+[1]Generation_Budget!IT$68/1000</f>
        <v>0</v>
      </c>
      <c r="IT14" s="125">
        <f>+[1]Generation_Budget!IU$68/1000</f>
        <v>0</v>
      </c>
      <c r="IU14" s="125">
        <f>+[1]Generation_Budget!IV$68/1000</f>
        <v>0</v>
      </c>
      <c r="IV14" s="125">
        <f>+[1]Generation_Budget!IW$68/1000</f>
        <v>0</v>
      </c>
      <c r="IW14" s="125">
        <f>+[1]Generation_Budget!IX$68/1000</f>
        <v>0</v>
      </c>
      <c r="IX14" s="125">
        <f>+[1]Generation_Budget!IY$68/1000</f>
        <v>0</v>
      </c>
      <c r="IY14" s="125">
        <f>+[1]Generation_Budget!IZ$68/1000</f>
        <v>0</v>
      </c>
      <c r="IZ14" s="125">
        <f>+[1]Generation_Budget!JA$68/1000</f>
        <v>0</v>
      </c>
      <c r="JA14" s="125">
        <f>+[1]Generation_Budget!JB$68/1000</f>
        <v>0</v>
      </c>
      <c r="JB14" s="125">
        <f>+[1]Generation_Budget!JC$68/1000</f>
        <v>0</v>
      </c>
      <c r="JC14" s="125">
        <f>+[1]Generation_Budget!JD$68/1000</f>
        <v>0</v>
      </c>
      <c r="JD14" s="125">
        <f>+[1]Generation_Budget!JE$68/1000</f>
        <v>0</v>
      </c>
      <c r="JE14" s="125">
        <f>+[1]Generation_Budget!JF$68/1000</f>
        <v>0</v>
      </c>
      <c r="JF14" s="125">
        <f>+[1]Generation_Budget!JG$68/1000</f>
        <v>0</v>
      </c>
      <c r="JG14" s="125">
        <f>+[1]Generation_Budget!JH$68/1000</f>
        <v>0</v>
      </c>
      <c r="JH14" s="125">
        <f>+[1]Generation_Budget!JI$68/1000</f>
        <v>0</v>
      </c>
      <c r="JI14" s="125">
        <f>+[1]Generation_Budget!JJ$68/1000</f>
        <v>0</v>
      </c>
      <c r="JJ14" s="125">
        <f>+[1]Generation_Budget!JK$68/1000</f>
        <v>0</v>
      </c>
      <c r="JK14" s="125">
        <f>+[1]Generation_Budget!JL$68/1000</f>
        <v>0</v>
      </c>
      <c r="JL14" s="125">
        <f>+[1]Generation_Budget!JM$68/1000</f>
        <v>0</v>
      </c>
      <c r="JM14" s="125">
        <f>+[1]Generation_Budget!JN$68/1000</f>
        <v>0</v>
      </c>
      <c r="JN14" s="125">
        <f>+[1]Generation_Budget!JO$68/1000</f>
        <v>0</v>
      </c>
      <c r="JO14" s="125">
        <f>+[1]Generation_Budget!JP$68/1000</f>
        <v>0</v>
      </c>
      <c r="JP14" s="125">
        <f>+[1]Generation_Budget!JQ$68/1000</f>
        <v>0</v>
      </c>
      <c r="JQ14" s="125">
        <f>+[1]Generation_Budget!JR$68/1000</f>
        <v>0</v>
      </c>
      <c r="JR14" s="125">
        <f>+[1]Generation_Budget!JS$68/1000</f>
        <v>0</v>
      </c>
      <c r="JS14" s="125">
        <f>+[1]Generation_Budget!JT$68/1000</f>
        <v>0</v>
      </c>
      <c r="JT14" s="125">
        <f>+[1]Generation_Budget!JU$68/1000</f>
        <v>0</v>
      </c>
      <c r="JU14" s="125">
        <f>+[1]Generation_Budget!JV$68/1000</f>
        <v>0</v>
      </c>
      <c r="JV14" s="125">
        <f>+[1]Generation_Budget!JW$68/1000</f>
        <v>0</v>
      </c>
      <c r="JW14" s="125">
        <f>+[1]Generation_Budget!JX$68/1000</f>
        <v>0</v>
      </c>
      <c r="JX14" s="125">
        <f>+[1]Generation_Budget!JY$68/1000</f>
        <v>0</v>
      </c>
      <c r="JY14" s="125">
        <f>+[1]Generation_Budget!JZ$68/1000</f>
        <v>0</v>
      </c>
      <c r="JZ14" s="125">
        <f>+[1]Generation_Budget!KA$68/1000</f>
        <v>0</v>
      </c>
      <c r="KA14" s="125">
        <f>+[1]Generation_Budget!KB$68/1000</f>
        <v>0</v>
      </c>
      <c r="KB14" s="125">
        <f>+[1]Generation_Budget!KC$68/1000</f>
        <v>0</v>
      </c>
      <c r="KC14" s="125">
        <f>+[1]Generation_Budget!KD$68/1000</f>
        <v>0</v>
      </c>
      <c r="KD14" s="125">
        <f>+[1]Generation_Budget!KE$68/1000</f>
        <v>0</v>
      </c>
      <c r="KE14" s="125">
        <f>+[1]Generation_Budget!KF$68/1000</f>
        <v>0</v>
      </c>
      <c r="KF14" s="125">
        <f>+[1]Generation_Budget!KG$68/1000</f>
        <v>0</v>
      </c>
      <c r="KG14" s="125">
        <f>+[1]Generation_Budget!KH$68/1000</f>
        <v>0</v>
      </c>
      <c r="KH14" s="125">
        <f>+[1]Generation_Budget!KI$68/1000</f>
        <v>0</v>
      </c>
      <c r="KI14" s="125">
        <f>+[1]Generation_Budget!KJ$68/1000</f>
        <v>0</v>
      </c>
      <c r="KJ14" s="125">
        <f>+[1]Generation_Budget!KK$68/1000</f>
        <v>0</v>
      </c>
      <c r="KK14" s="125">
        <f>+[1]Generation_Budget!KL$68/1000</f>
        <v>0</v>
      </c>
      <c r="KL14" s="125">
        <f>+[1]Generation_Budget!KM$68/1000</f>
        <v>0</v>
      </c>
      <c r="KM14" s="125">
        <f>+[1]Generation_Budget!KN$68/1000</f>
        <v>0</v>
      </c>
      <c r="KN14" s="125">
        <f>+[1]Generation_Budget!KO$68/1000</f>
        <v>0</v>
      </c>
      <c r="KO14" s="125">
        <f>+[1]Generation_Budget!KP$68/1000</f>
        <v>0</v>
      </c>
      <c r="KP14" s="125">
        <f>+[1]Generation_Budget!KQ$68/1000</f>
        <v>0</v>
      </c>
      <c r="KQ14" s="125">
        <f>+[1]Generation_Budget!KR$68/1000</f>
        <v>0</v>
      </c>
      <c r="KR14" s="125">
        <f>+[1]Generation_Budget!KS$68/1000</f>
        <v>0</v>
      </c>
      <c r="KS14" s="125">
        <f>+[1]Generation_Budget!KT$68/1000</f>
        <v>0</v>
      </c>
      <c r="KT14" s="125">
        <f>+[1]Generation_Budget!KU$68/1000</f>
        <v>0</v>
      </c>
      <c r="KU14" s="125">
        <f>+[1]Generation_Budget!KV$68/1000</f>
        <v>0</v>
      </c>
      <c r="KV14" s="125">
        <f>+[1]Generation_Budget!KW$68/1000</f>
        <v>0</v>
      </c>
      <c r="KW14" s="125">
        <f>+[1]Generation_Budget!KX$68/1000</f>
        <v>0</v>
      </c>
      <c r="KX14" s="125">
        <f>+[1]Generation_Budget!KY$68/1000</f>
        <v>0</v>
      </c>
      <c r="KY14" s="125">
        <f>+[1]Generation_Budget!KZ$68/1000</f>
        <v>0</v>
      </c>
      <c r="KZ14" s="125">
        <f>+[1]Generation_Budget!LA$68/1000</f>
        <v>0</v>
      </c>
      <c r="LA14" s="125">
        <f>+[1]Generation_Budget!LB$68/1000</f>
        <v>0</v>
      </c>
      <c r="LB14" s="125">
        <f>+[1]Generation_Budget!LC$68/1000</f>
        <v>0</v>
      </c>
      <c r="LC14" s="125">
        <f>+[1]Generation_Budget!LD$68/1000</f>
        <v>0</v>
      </c>
      <c r="LD14" s="125">
        <f>+[1]Generation_Budget!LE$68/1000</f>
        <v>0</v>
      </c>
      <c r="LE14" s="125">
        <f>+[1]Generation_Budget!LF$68/1000</f>
        <v>0</v>
      </c>
      <c r="LF14" s="125">
        <f>+[1]Generation_Budget!LG$68/1000</f>
        <v>0</v>
      </c>
      <c r="LG14" s="125">
        <f>+[1]Generation_Budget!LH$68/1000</f>
        <v>0</v>
      </c>
      <c r="LH14" s="125">
        <f>+[1]Generation_Budget!LI$68/1000</f>
        <v>0</v>
      </c>
      <c r="LI14" s="125">
        <f>+[1]Generation_Budget!LJ$68/1000</f>
        <v>0</v>
      </c>
      <c r="LJ14" s="125">
        <f>+[1]Generation_Budget!LK$68/1000</f>
        <v>0</v>
      </c>
      <c r="LK14" s="125">
        <f>+[1]Generation_Budget!LL$68/1000</f>
        <v>0</v>
      </c>
      <c r="LL14" s="125">
        <f>+[1]Generation_Budget!LM$68/1000</f>
        <v>0</v>
      </c>
      <c r="LM14" s="125">
        <f>+[1]Generation_Budget!LN$68/1000</f>
        <v>0</v>
      </c>
      <c r="LN14" s="125">
        <f>+[1]Generation_Budget!LO$68/1000</f>
        <v>0</v>
      </c>
      <c r="LO14" s="125">
        <f>+[1]Generation_Budget!LP$68/1000</f>
        <v>0</v>
      </c>
      <c r="LP14" s="125">
        <f>+[1]Generation_Budget!LQ$68/1000</f>
        <v>0</v>
      </c>
      <c r="LQ14" s="125">
        <f>+[1]Generation_Budget!LR$68/1000</f>
        <v>0</v>
      </c>
      <c r="LR14" s="125">
        <f>+[1]Generation_Budget!LS$68/1000</f>
        <v>0</v>
      </c>
      <c r="LS14" s="125">
        <f>+[1]Generation_Budget!LT$68/1000</f>
        <v>0</v>
      </c>
      <c r="LT14" s="125">
        <f>+[1]Generation_Budget!LU$68/1000</f>
        <v>0</v>
      </c>
      <c r="LU14" s="125">
        <f>+[1]Generation_Budget!LV$68/1000</f>
        <v>0</v>
      </c>
      <c r="LV14" s="125">
        <f>+[1]Generation_Budget!LW$68/1000</f>
        <v>0</v>
      </c>
      <c r="LW14" s="125">
        <f>+[1]Generation_Budget!LX$68/1000</f>
        <v>0</v>
      </c>
      <c r="LX14" s="125">
        <f>+[1]Generation_Budget!LY$68/1000</f>
        <v>0</v>
      </c>
      <c r="LY14" s="125">
        <f>+[1]Generation_Budget!LZ$68/1000</f>
        <v>0</v>
      </c>
      <c r="LZ14" s="125">
        <f>+[1]Generation_Budget!MA$68/1000</f>
        <v>0</v>
      </c>
      <c r="MA14" s="125">
        <f>+[1]Generation_Budget!MB$68/1000</f>
        <v>0</v>
      </c>
      <c r="MB14" s="125">
        <f>+[1]Generation_Budget!MC$68/1000</f>
        <v>0</v>
      </c>
      <c r="MC14" s="125">
        <f>+[1]Generation_Budget!MD$68/1000</f>
        <v>0</v>
      </c>
      <c r="MD14" s="125">
        <f>+[1]Generation_Budget!ME$68/1000</f>
        <v>0</v>
      </c>
      <c r="ME14" s="125">
        <f>+[1]Generation_Budget!MF$68/1000</f>
        <v>0</v>
      </c>
      <c r="MF14" s="125">
        <f>+[1]Generation_Budget!MG$68/1000</f>
        <v>0</v>
      </c>
      <c r="MG14" s="125">
        <f>+[1]Generation_Budget!MH$68/1000</f>
        <v>0</v>
      </c>
      <c r="MH14" s="125">
        <f>+[1]Generation_Budget!MI$68/1000</f>
        <v>0</v>
      </c>
      <c r="MI14" s="125">
        <f>+[1]Generation_Budget!MJ$68/1000</f>
        <v>0</v>
      </c>
      <c r="MJ14" s="125">
        <f>+[1]Generation_Budget!MK$68/1000</f>
        <v>0</v>
      </c>
      <c r="MK14" s="125">
        <f>+[1]Generation_Budget!ML$68/1000</f>
        <v>0</v>
      </c>
      <c r="ML14" s="125">
        <f>+[1]Generation_Budget!MM$68/1000</f>
        <v>0</v>
      </c>
      <c r="MM14" s="125">
        <f>+[1]Generation_Budget!MN$68/1000</f>
        <v>0</v>
      </c>
      <c r="MO14" s="5" t="str">
        <f t="shared" ref="MO14:MO26" si="128">+B14</f>
        <v>Cadys Falls Hydro</v>
      </c>
      <c r="MP14" s="22">
        <f>SUMIF($D$3:$MM$3,MP$4,$D14:$MM14)</f>
        <v>0</v>
      </c>
      <c r="MQ14" s="22">
        <f t="shared" ref="MQ14:NF26" si="129">SUMIF($D$3:$MM$3,MQ$4,$D14:$MM14)</f>
        <v>0</v>
      </c>
      <c r="MR14" s="22">
        <f t="shared" si="129"/>
        <v>0</v>
      </c>
      <c r="MS14" s="22">
        <f t="shared" si="129"/>
        <v>0</v>
      </c>
      <c r="MT14" s="22">
        <f t="shared" si="129"/>
        <v>0</v>
      </c>
      <c r="MU14" s="22">
        <f t="shared" si="129"/>
        <v>0</v>
      </c>
      <c r="MV14" s="22">
        <f t="shared" si="129"/>
        <v>0</v>
      </c>
      <c r="MW14" s="22">
        <f t="shared" si="129"/>
        <v>0</v>
      </c>
      <c r="MX14" s="22">
        <f t="shared" si="129"/>
        <v>0</v>
      </c>
      <c r="MY14" s="22">
        <f t="shared" si="129"/>
        <v>0</v>
      </c>
      <c r="MZ14" s="22">
        <f t="shared" si="129"/>
        <v>0</v>
      </c>
      <c r="NA14" s="22">
        <f t="shared" si="129"/>
        <v>0</v>
      </c>
      <c r="NB14" s="22">
        <f t="shared" si="129"/>
        <v>0</v>
      </c>
      <c r="NC14" s="22">
        <f t="shared" si="129"/>
        <v>0</v>
      </c>
      <c r="ND14" s="22">
        <f t="shared" si="129"/>
        <v>0</v>
      </c>
      <c r="NE14" s="22">
        <f t="shared" si="129"/>
        <v>0</v>
      </c>
      <c r="NF14" s="22">
        <f t="shared" si="129"/>
        <v>0</v>
      </c>
      <c r="NG14" s="22">
        <f t="shared" ref="NG14:NR26" si="130">SUMIF($D$3:$MM$3,NG$4,$D14:$MM14)</f>
        <v>0</v>
      </c>
      <c r="NH14" s="22">
        <f t="shared" si="130"/>
        <v>0</v>
      </c>
      <c r="NI14" s="22">
        <f t="shared" si="130"/>
        <v>0</v>
      </c>
      <c r="NJ14" s="22">
        <f t="shared" si="130"/>
        <v>0</v>
      </c>
      <c r="NK14" s="22">
        <f t="shared" si="130"/>
        <v>0</v>
      </c>
      <c r="NL14" s="22">
        <f t="shared" si="130"/>
        <v>0</v>
      </c>
      <c r="NM14" s="22">
        <f t="shared" si="130"/>
        <v>0</v>
      </c>
      <c r="NN14" s="22">
        <f t="shared" si="130"/>
        <v>0</v>
      </c>
      <c r="NO14" s="22">
        <f t="shared" si="130"/>
        <v>0</v>
      </c>
      <c r="NP14" s="22">
        <f t="shared" si="130"/>
        <v>0</v>
      </c>
      <c r="NQ14" s="22">
        <f t="shared" si="130"/>
        <v>0</v>
      </c>
      <c r="NR14" s="22">
        <f t="shared" si="130"/>
        <v>0</v>
      </c>
    </row>
    <row r="15" spans="1:382" x14ac:dyDescent="0.25">
      <c r="B15" s="121" t="str">
        <f>+[1]Generation_Budget!$C$104</f>
        <v>Enosburg Falls Hydro</v>
      </c>
      <c r="C15" s="122" t="s">
        <v>104</v>
      </c>
      <c r="D15" s="123">
        <f>+[1]Generation_Budget!E116/1000</f>
        <v>0</v>
      </c>
      <c r="E15" s="123">
        <f>+[1]Generation_Budget!F116/1000</f>
        <v>0</v>
      </c>
      <c r="F15" s="123">
        <f>+[1]Generation_Budget!G116/1000</f>
        <v>0</v>
      </c>
      <c r="G15" s="123">
        <f>+[1]Generation_Budget!H116/1000</f>
        <v>0</v>
      </c>
      <c r="H15" s="123">
        <f>+[1]Generation_Budget!I116/1000</f>
        <v>0</v>
      </c>
      <c r="I15" s="123">
        <f>+[1]Generation_Budget!J116/1000</f>
        <v>0</v>
      </c>
      <c r="J15" s="123">
        <f>+[1]Generation_Budget!K116/1000</f>
        <v>0</v>
      </c>
      <c r="K15" s="123">
        <f>+[1]Generation_Budget!L116/1000</f>
        <v>0</v>
      </c>
      <c r="L15" s="123">
        <f>+[1]Generation_Budget!M116/1000</f>
        <v>0</v>
      </c>
      <c r="M15" s="123">
        <f>+[1]Generation_Budget!N116/1000</f>
        <v>0</v>
      </c>
      <c r="N15" s="123">
        <f>+[1]Generation_Budget!O116/1000</f>
        <v>0</v>
      </c>
      <c r="O15" s="123">
        <f>+[1]Generation_Budget!P116/1000</f>
        <v>0</v>
      </c>
      <c r="P15" s="123">
        <f>+[1]Generation_Budget!Q116/1000</f>
        <v>0</v>
      </c>
      <c r="Q15" s="123">
        <f>+[1]Generation_Budget!R116/1000</f>
        <v>0</v>
      </c>
      <c r="R15" s="123">
        <f>+[1]Generation_Budget!S116/1000</f>
        <v>0</v>
      </c>
      <c r="S15" s="123">
        <f>+[1]Generation_Budget!T116/1000</f>
        <v>0</v>
      </c>
      <c r="T15" s="123">
        <f>+[1]Generation_Budget!U116/1000</f>
        <v>0</v>
      </c>
      <c r="U15" s="123">
        <f>+[1]Generation_Budget!V116/1000</f>
        <v>0</v>
      </c>
      <c r="V15" s="123">
        <f>+[1]Generation_Budget!W116/1000</f>
        <v>0</v>
      </c>
      <c r="W15" s="123">
        <f>+[1]Generation_Budget!X116/1000</f>
        <v>0</v>
      </c>
      <c r="X15" s="123">
        <f>+[1]Generation_Budget!Y116/1000</f>
        <v>0</v>
      </c>
      <c r="Y15" s="123">
        <f>+[1]Generation_Budget!Z116/1000</f>
        <v>0</v>
      </c>
      <c r="Z15" s="123">
        <f>+[1]Generation_Budget!AA116/1000</f>
        <v>0</v>
      </c>
      <c r="AA15" s="123">
        <f>+[1]Generation_Budget!AB116/1000</f>
        <v>0</v>
      </c>
      <c r="AB15" s="123">
        <f>+[1]Generation_Budget!AC116/1000</f>
        <v>0</v>
      </c>
      <c r="AC15" s="123">
        <f>+[1]Generation_Budget!AD116/1000</f>
        <v>0</v>
      </c>
      <c r="AD15" s="123">
        <f>+[1]Generation_Budget!AE116/1000</f>
        <v>0</v>
      </c>
      <c r="AE15" s="123">
        <f>+[1]Generation_Budget!AF116/1000</f>
        <v>0</v>
      </c>
      <c r="AF15" s="123">
        <f>+[1]Generation_Budget!AG116/1000</f>
        <v>0</v>
      </c>
      <c r="AG15" s="123">
        <f>+[1]Generation_Budget!AH116/1000</f>
        <v>0</v>
      </c>
      <c r="AH15" s="123">
        <f>+[1]Generation_Budget!AI116/1000</f>
        <v>0</v>
      </c>
      <c r="AI15" s="123">
        <f>+[1]Generation_Budget!AJ116/1000</f>
        <v>0</v>
      </c>
      <c r="AJ15" s="123">
        <f>+[1]Generation_Budget!AK116/1000</f>
        <v>0</v>
      </c>
      <c r="AK15" s="123">
        <f>+[1]Generation_Budget!AL116/1000</f>
        <v>0</v>
      </c>
      <c r="AL15" s="123">
        <f>+[1]Generation_Budget!AM116/1000</f>
        <v>0</v>
      </c>
      <c r="AM15" s="123">
        <f>+[1]Generation_Budget!AN116/1000</f>
        <v>0</v>
      </c>
      <c r="AN15" s="123">
        <f>+[1]Generation_Budget!AO116/1000</f>
        <v>0</v>
      </c>
      <c r="AO15" s="123">
        <f>+[1]Generation_Budget!AP116/1000</f>
        <v>0</v>
      </c>
      <c r="AP15" s="123">
        <f>+[1]Generation_Budget!AQ116/1000</f>
        <v>0</v>
      </c>
      <c r="AQ15" s="123">
        <f>+[1]Generation_Budget!AR116/1000</f>
        <v>0</v>
      </c>
      <c r="AR15" s="123">
        <f>+[1]Generation_Budget!AS116/1000</f>
        <v>0</v>
      </c>
      <c r="AS15" s="123">
        <f>+[1]Generation_Budget!AT116/1000</f>
        <v>0</v>
      </c>
      <c r="AT15" s="123">
        <f>+[1]Generation_Budget!AU116/1000</f>
        <v>0</v>
      </c>
      <c r="AU15" s="123">
        <f>+[1]Generation_Budget!AV116/1000</f>
        <v>0</v>
      </c>
      <c r="AV15" s="123">
        <f>+[1]Generation_Budget!AW116/1000</f>
        <v>0</v>
      </c>
      <c r="AW15" s="123">
        <f>+[1]Generation_Budget!AX116/1000</f>
        <v>0</v>
      </c>
      <c r="AX15" s="123">
        <f>+[1]Generation_Budget!AY116/1000</f>
        <v>0</v>
      </c>
      <c r="AY15" s="123">
        <f>+[1]Generation_Budget!AZ116/1000</f>
        <v>0</v>
      </c>
      <c r="AZ15" s="123">
        <f>+[1]Generation_Budget!BA116/1000</f>
        <v>0</v>
      </c>
      <c r="BA15" s="123">
        <f>+[1]Generation_Budget!BB116/1000</f>
        <v>0</v>
      </c>
      <c r="BB15" s="123">
        <f>+[1]Generation_Budget!BC116/1000</f>
        <v>0</v>
      </c>
      <c r="BC15" s="123">
        <f>+[1]Generation_Budget!BD116/1000</f>
        <v>0</v>
      </c>
      <c r="BD15" s="123">
        <f>+[1]Generation_Budget!BE116/1000</f>
        <v>0</v>
      </c>
      <c r="BE15" s="123">
        <f>+[1]Generation_Budget!BF116/1000</f>
        <v>0</v>
      </c>
      <c r="BF15" s="123">
        <f>+[1]Generation_Budget!BG116/1000</f>
        <v>0</v>
      </c>
      <c r="BG15" s="123">
        <f>+[1]Generation_Budget!BH116/1000</f>
        <v>0</v>
      </c>
      <c r="BH15" s="123">
        <f>+[1]Generation_Budget!BI116/1000</f>
        <v>0</v>
      </c>
      <c r="BI15" s="123">
        <f>+[1]Generation_Budget!BJ116/1000</f>
        <v>0</v>
      </c>
      <c r="BJ15" s="123">
        <f>+[1]Generation_Budget!BK116/1000</f>
        <v>0</v>
      </c>
      <c r="BK15" s="123">
        <f>+[1]Generation_Budget!BL116/1000</f>
        <v>0</v>
      </c>
      <c r="BL15" s="123">
        <f>+[1]Generation_Budget!BM116/1000</f>
        <v>0</v>
      </c>
      <c r="BM15" s="123">
        <f>+[1]Generation_Budget!BN116/1000</f>
        <v>0</v>
      </c>
      <c r="BN15" s="123">
        <f>+[1]Generation_Budget!BO116/1000</f>
        <v>0</v>
      </c>
      <c r="BO15" s="123">
        <f>+[1]Generation_Budget!BP116/1000</f>
        <v>0</v>
      </c>
      <c r="BP15" s="123">
        <f>+[1]Generation_Budget!BQ116/1000</f>
        <v>0</v>
      </c>
      <c r="BQ15" s="123">
        <f>+[1]Generation_Budget!BR116/1000</f>
        <v>0</v>
      </c>
      <c r="BR15" s="123">
        <f>+[1]Generation_Budget!BS116/1000</f>
        <v>0</v>
      </c>
      <c r="BS15" s="123">
        <f>+[1]Generation_Budget!BT116/1000</f>
        <v>0</v>
      </c>
      <c r="BT15" s="123">
        <f>+[1]Generation_Budget!BU116/1000</f>
        <v>0</v>
      </c>
      <c r="BU15" s="123">
        <f>+[1]Generation_Budget!BV116/1000</f>
        <v>0</v>
      </c>
      <c r="BV15" s="123">
        <f>+[1]Generation_Budget!BW116/1000</f>
        <v>0</v>
      </c>
      <c r="BW15" s="123">
        <f>+[1]Generation_Budget!BX116/1000</f>
        <v>0</v>
      </c>
      <c r="BX15" s="123">
        <f>+[1]Generation_Budget!BY116/1000</f>
        <v>0</v>
      </c>
      <c r="BY15" s="123">
        <f>+[1]Generation_Budget!BZ116/1000</f>
        <v>0</v>
      </c>
      <c r="BZ15" s="123">
        <f>+[1]Generation_Budget!CA116/1000</f>
        <v>0</v>
      </c>
      <c r="CA15" s="123">
        <f>+[1]Generation_Budget!CB116/1000</f>
        <v>0</v>
      </c>
      <c r="CB15" s="123">
        <f>+[1]Generation_Budget!CC116/1000</f>
        <v>0</v>
      </c>
      <c r="CC15" s="123">
        <f>+[1]Generation_Budget!CD116/1000</f>
        <v>0</v>
      </c>
      <c r="CD15" s="123">
        <f>+[1]Generation_Budget!CE116/1000</f>
        <v>0</v>
      </c>
      <c r="CE15" s="123">
        <f>+[1]Generation_Budget!CF116/1000</f>
        <v>0</v>
      </c>
      <c r="CF15" s="123">
        <f>+[1]Generation_Budget!CG116/1000</f>
        <v>0</v>
      </c>
      <c r="CG15" s="123">
        <f>+[1]Generation_Budget!CH116/1000</f>
        <v>0</v>
      </c>
      <c r="CH15" s="123">
        <f>+[1]Generation_Budget!CI116/1000</f>
        <v>0</v>
      </c>
      <c r="CI15" s="123">
        <f>+[1]Generation_Budget!CJ116/1000</f>
        <v>0</v>
      </c>
      <c r="CJ15" s="123">
        <f>+[1]Generation_Budget!CK116/1000</f>
        <v>0</v>
      </c>
      <c r="CK15" s="123">
        <f>+[1]Generation_Budget!CL116/1000</f>
        <v>0</v>
      </c>
      <c r="CL15" s="123">
        <f>+[1]Generation_Budget!CM116/1000</f>
        <v>0</v>
      </c>
      <c r="CM15" s="123">
        <f>+[1]Generation_Budget!CN116/1000</f>
        <v>0</v>
      </c>
      <c r="CN15" s="123">
        <f>+[1]Generation_Budget!CO116/1000</f>
        <v>0</v>
      </c>
      <c r="CO15" s="123">
        <f>+[1]Generation_Budget!CP116/1000</f>
        <v>0</v>
      </c>
      <c r="CP15" s="123">
        <f>+[1]Generation_Budget!CQ116/1000</f>
        <v>0</v>
      </c>
      <c r="CQ15" s="123">
        <f>+[1]Generation_Budget!CR116/1000</f>
        <v>0</v>
      </c>
      <c r="CR15" s="123">
        <f>+[1]Generation_Budget!CS116/1000</f>
        <v>0</v>
      </c>
      <c r="CS15" s="123">
        <f>+[1]Generation_Budget!CT116/1000</f>
        <v>0</v>
      </c>
      <c r="CT15" s="123">
        <f>+[1]Generation_Budget!CU116/1000</f>
        <v>0</v>
      </c>
      <c r="CU15" s="123">
        <f>+[1]Generation_Budget!CV116/1000</f>
        <v>0</v>
      </c>
      <c r="CV15" s="123">
        <f>+[1]Generation_Budget!CW116/1000</f>
        <v>0</v>
      </c>
      <c r="CW15" s="123">
        <f>+[1]Generation_Budget!CX116/1000</f>
        <v>0</v>
      </c>
      <c r="CX15" s="123">
        <f>+[1]Generation_Budget!CY116/1000</f>
        <v>0</v>
      </c>
      <c r="CY15" s="123">
        <f>+[1]Generation_Budget!CZ116/1000</f>
        <v>0</v>
      </c>
      <c r="CZ15" s="123">
        <f>+[1]Generation_Budget!DA116/1000</f>
        <v>0</v>
      </c>
      <c r="DA15" s="123">
        <f>+[1]Generation_Budget!DB116/1000</f>
        <v>0</v>
      </c>
      <c r="DB15" s="123">
        <f>+[1]Generation_Budget!DC116/1000</f>
        <v>0</v>
      </c>
      <c r="DC15" s="123">
        <f>+[1]Generation_Budget!DD116/1000</f>
        <v>0</v>
      </c>
      <c r="DD15" s="123">
        <f>+[1]Generation_Budget!DE116/1000</f>
        <v>0</v>
      </c>
      <c r="DE15" s="123">
        <f>+[1]Generation_Budget!DF116/1000</f>
        <v>0</v>
      </c>
      <c r="DF15" s="123">
        <f>+[1]Generation_Budget!DG116/1000</f>
        <v>0</v>
      </c>
      <c r="DG15" s="123">
        <f>+[1]Generation_Budget!DH116/1000</f>
        <v>0</v>
      </c>
      <c r="DH15" s="123">
        <f>+[1]Generation_Budget!DI116/1000</f>
        <v>0</v>
      </c>
      <c r="DI15" s="123">
        <f>+[1]Generation_Budget!DJ116/1000</f>
        <v>0</v>
      </c>
      <c r="DJ15" s="123">
        <f>+[1]Generation_Budget!DK116/1000</f>
        <v>0</v>
      </c>
      <c r="DK15" s="123">
        <f>+[1]Generation_Budget!DL116/1000</f>
        <v>0</v>
      </c>
      <c r="DL15" s="123">
        <f>+[1]Generation_Budget!DM116/1000</f>
        <v>0</v>
      </c>
      <c r="DM15" s="123">
        <f>+[1]Generation_Budget!DN116/1000</f>
        <v>0</v>
      </c>
      <c r="DN15" s="123">
        <f>+[1]Generation_Budget!DO116/1000</f>
        <v>0</v>
      </c>
      <c r="DO15" s="123">
        <f>+[1]Generation_Budget!DP116/1000</f>
        <v>0</v>
      </c>
      <c r="DP15" s="123">
        <f>+[1]Generation_Budget!DQ116/1000</f>
        <v>0</v>
      </c>
      <c r="DQ15" s="123">
        <f>+[1]Generation_Budget!DR116/1000</f>
        <v>0</v>
      </c>
      <c r="DR15" s="123">
        <f>+[1]Generation_Budget!DS116/1000</f>
        <v>0</v>
      </c>
      <c r="DS15" s="123">
        <f>+[1]Generation_Budget!DT116/1000</f>
        <v>0</v>
      </c>
      <c r="DT15" s="123">
        <f>+[1]Generation_Budget!DU116/1000</f>
        <v>0</v>
      </c>
      <c r="DU15" s="123">
        <f>+[1]Generation_Budget!DV116/1000</f>
        <v>0</v>
      </c>
      <c r="DV15" s="123">
        <f>+[1]Generation_Budget!DW116/1000</f>
        <v>0</v>
      </c>
      <c r="DW15" s="123">
        <f>+[1]Generation_Budget!DX116/1000</f>
        <v>0</v>
      </c>
      <c r="DX15" s="123">
        <f>+[1]Generation_Budget!DY116/1000</f>
        <v>0</v>
      </c>
      <c r="DY15" s="123">
        <f>+[1]Generation_Budget!DZ116/1000</f>
        <v>0</v>
      </c>
      <c r="DZ15" s="123">
        <f>+[1]Generation_Budget!EA116/1000</f>
        <v>0</v>
      </c>
      <c r="EA15" s="123">
        <f>+[1]Generation_Budget!EB116/1000</f>
        <v>0</v>
      </c>
      <c r="EB15" s="123">
        <f>+[1]Generation_Budget!EC116/1000</f>
        <v>0</v>
      </c>
      <c r="EC15" s="123">
        <f>+[1]Generation_Budget!ED116/1000</f>
        <v>0</v>
      </c>
      <c r="ED15" s="123">
        <f>+[1]Generation_Budget!EE116/1000</f>
        <v>0</v>
      </c>
      <c r="EE15" s="123">
        <f>+[1]Generation_Budget!EF116/1000</f>
        <v>0</v>
      </c>
      <c r="EF15" s="123">
        <f>+[1]Generation_Budget!EG116/1000</f>
        <v>0</v>
      </c>
      <c r="EG15" s="123">
        <f>+[1]Generation_Budget!EH116/1000</f>
        <v>0</v>
      </c>
      <c r="EH15" s="123">
        <f>+[1]Generation_Budget!EI116/1000</f>
        <v>0</v>
      </c>
      <c r="EI15" s="123">
        <f>+[1]Generation_Budget!EJ116/1000</f>
        <v>0</v>
      </c>
      <c r="EJ15" s="123">
        <f>+[1]Generation_Budget!EK116/1000</f>
        <v>0</v>
      </c>
      <c r="EK15" s="123">
        <f>+[1]Generation_Budget!EL116/1000</f>
        <v>0</v>
      </c>
      <c r="EL15" s="123">
        <f>+[1]Generation_Budget!EM116/1000</f>
        <v>0</v>
      </c>
      <c r="EM15" s="123">
        <f>+[1]Generation_Budget!EN116/1000</f>
        <v>0</v>
      </c>
      <c r="EN15" s="123">
        <f>+[1]Generation_Budget!EO116/1000</f>
        <v>0</v>
      </c>
      <c r="EO15" s="123">
        <f>+[1]Generation_Budget!EP116/1000</f>
        <v>0</v>
      </c>
      <c r="EP15" s="123">
        <f>+[1]Generation_Budget!EQ116/1000</f>
        <v>0</v>
      </c>
      <c r="EQ15" s="123">
        <f>+[1]Generation_Budget!ER116/1000</f>
        <v>0</v>
      </c>
      <c r="ER15" s="123">
        <f>+[1]Generation_Budget!ES116/1000</f>
        <v>0</v>
      </c>
      <c r="ES15" s="123">
        <f>+[1]Generation_Budget!ET116/1000</f>
        <v>0</v>
      </c>
      <c r="ET15" s="123">
        <f>+[1]Generation_Budget!EU116/1000</f>
        <v>0</v>
      </c>
      <c r="EU15" s="123">
        <f>+[1]Generation_Budget!EV116/1000</f>
        <v>0</v>
      </c>
      <c r="EV15" s="123">
        <f>+[1]Generation_Budget!EW116/1000</f>
        <v>0</v>
      </c>
      <c r="EW15" s="123">
        <f>+[1]Generation_Budget!EX116/1000</f>
        <v>0</v>
      </c>
      <c r="EX15" s="123">
        <f>+[1]Generation_Budget!EY116/1000</f>
        <v>0</v>
      </c>
      <c r="EY15" s="123">
        <f>+[1]Generation_Budget!EZ116/1000</f>
        <v>0</v>
      </c>
      <c r="EZ15" s="123">
        <f>+[1]Generation_Budget!FA116/1000</f>
        <v>0</v>
      </c>
      <c r="FA15" s="123">
        <f>+[1]Generation_Budget!FB116/1000</f>
        <v>0</v>
      </c>
      <c r="FB15" s="123">
        <f>+[1]Generation_Budget!FC116/1000</f>
        <v>0</v>
      </c>
      <c r="FC15" s="123">
        <f>+[1]Generation_Budget!FD116/1000</f>
        <v>0</v>
      </c>
      <c r="FD15" s="123">
        <f>+[1]Generation_Budget!FE116/1000</f>
        <v>0</v>
      </c>
      <c r="FE15" s="123">
        <f>+[1]Generation_Budget!FF116/1000</f>
        <v>0</v>
      </c>
      <c r="FF15" s="123">
        <f>+[1]Generation_Budget!FG116/1000</f>
        <v>0</v>
      </c>
      <c r="FG15" s="123">
        <f>+[1]Generation_Budget!FH116/1000</f>
        <v>0</v>
      </c>
      <c r="FH15" s="123">
        <f>+[1]Generation_Budget!FI116/1000</f>
        <v>0</v>
      </c>
      <c r="FI15" s="123">
        <f>+[1]Generation_Budget!FJ116/1000</f>
        <v>0</v>
      </c>
      <c r="FJ15" s="123">
        <f>+[1]Generation_Budget!FK116/1000</f>
        <v>0</v>
      </c>
      <c r="FK15" s="123">
        <f>+[1]Generation_Budget!FL116/1000</f>
        <v>0</v>
      </c>
      <c r="FL15" s="123">
        <f>+[1]Generation_Budget!FM116/1000</f>
        <v>0</v>
      </c>
      <c r="FM15" s="123">
        <f>+[1]Generation_Budget!FN116/1000</f>
        <v>0</v>
      </c>
      <c r="FN15" s="123">
        <f>+[1]Generation_Budget!FO116/1000</f>
        <v>0</v>
      </c>
      <c r="FO15" s="123">
        <f>+[1]Generation_Budget!FP116/1000</f>
        <v>0</v>
      </c>
      <c r="FP15" s="123">
        <f>+[1]Generation_Budget!FQ116/1000</f>
        <v>0</v>
      </c>
      <c r="FQ15" s="123">
        <f>+[1]Generation_Budget!FR116/1000</f>
        <v>0</v>
      </c>
      <c r="FR15" s="123">
        <f>+[1]Generation_Budget!FS116/1000</f>
        <v>0</v>
      </c>
      <c r="FS15" s="123">
        <f>+[1]Generation_Budget!FT116/1000</f>
        <v>0</v>
      </c>
      <c r="FT15" s="123">
        <f>+[1]Generation_Budget!FU116/1000</f>
        <v>0</v>
      </c>
      <c r="FU15" s="123">
        <f>+[1]Generation_Budget!FV116/1000</f>
        <v>0</v>
      </c>
      <c r="FV15" s="123">
        <f>+[1]Generation_Budget!FW116/1000</f>
        <v>0</v>
      </c>
      <c r="FW15" s="123">
        <f>+[1]Generation_Budget!FX116/1000</f>
        <v>0</v>
      </c>
      <c r="FX15" s="123">
        <f>+[1]Generation_Budget!FY116/1000</f>
        <v>0</v>
      </c>
      <c r="FY15" s="123">
        <f>+[1]Generation_Budget!FZ116/1000</f>
        <v>0</v>
      </c>
      <c r="FZ15" s="123">
        <f>+[1]Generation_Budget!GA116/1000</f>
        <v>0</v>
      </c>
      <c r="GA15" s="123">
        <f>+[1]Generation_Budget!GB116/1000</f>
        <v>0</v>
      </c>
      <c r="GB15" s="123">
        <f>+[1]Generation_Budget!GC116/1000</f>
        <v>0</v>
      </c>
      <c r="GC15" s="123">
        <f>+[1]Generation_Budget!GD116/1000</f>
        <v>0</v>
      </c>
      <c r="GD15" s="123">
        <f>+[1]Generation_Budget!GE116/1000</f>
        <v>0</v>
      </c>
      <c r="GE15" s="123">
        <f>+[1]Generation_Budget!GF116/1000</f>
        <v>0</v>
      </c>
      <c r="GF15" s="123">
        <f>+[1]Generation_Budget!GG116/1000</f>
        <v>0</v>
      </c>
      <c r="GG15" s="123">
        <f>+[1]Generation_Budget!GH116/1000</f>
        <v>0</v>
      </c>
      <c r="GH15" s="123">
        <f>+[1]Generation_Budget!GI116/1000</f>
        <v>0</v>
      </c>
      <c r="GI15" s="123">
        <f>+[1]Generation_Budget!GJ116/1000</f>
        <v>0</v>
      </c>
      <c r="GJ15" s="123">
        <f>+[1]Generation_Budget!GK116/1000</f>
        <v>0</v>
      </c>
      <c r="GK15" s="123">
        <f>+[1]Generation_Budget!GL116/1000</f>
        <v>0</v>
      </c>
      <c r="GL15" s="123">
        <f>+[1]Generation_Budget!GM116/1000</f>
        <v>0</v>
      </c>
      <c r="GM15" s="123">
        <f>+[1]Generation_Budget!GN116/1000</f>
        <v>0</v>
      </c>
      <c r="GN15" s="123">
        <f>+[1]Generation_Budget!GO116/1000</f>
        <v>0</v>
      </c>
      <c r="GO15" s="123">
        <f>+[1]Generation_Budget!GP116/1000</f>
        <v>0</v>
      </c>
      <c r="GP15" s="123">
        <f>+[1]Generation_Budget!GQ116/1000</f>
        <v>0</v>
      </c>
      <c r="GQ15" s="123">
        <f>+[1]Generation_Budget!GR116/1000</f>
        <v>0</v>
      </c>
      <c r="GR15" s="123">
        <f>+[1]Generation_Budget!GS116/1000</f>
        <v>0</v>
      </c>
      <c r="GS15" s="123">
        <f>+[1]Generation_Budget!GT116/1000</f>
        <v>0</v>
      </c>
      <c r="GT15" s="123">
        <f>+[1]Generation_Budget!GU116/1000</f>
        <v>0</v>
      </c>
      <c r="GU15" s="123">
        <f>+[1]Generation_Budget!GV116/1000</f>
        <v>0</v>
      </c>
      <c r="GV15" s="123">
        <f>+[1]Generation_Budget!GW116/1000</f>
        <v>0</v>
      </c>
      <c r="GW15" s="123">
        <f>+[1]Generation_Budget!GX116/1000</f>
        <v>0</v>
      </c>
      <c r="GX15" s="123">
        <f>+[1]Generation_Budget!GY116/1000</f>
        <v>0</v>
      </c>
      <c r="GY15" s="123">
        <f>+[1]Generation_Budget!GZ116/1000</f>
        <v>0</v>
      </c>
      <c r="GZ15" s="123">
        <f>+[1]Generation_Budget!HA116/1000</f>
        <v>0</v>
      </c>
      <c r="HA15" s="123">
        <f>+[1]Generation_Budget!HB116/1000</f>
        <v>0</v>
      </c>
      <c r="HB15" s="123">
        <f>+[1]Generation_Budget!HC116/1000</f>
        <v>0</v>
      </c>
      <c r="HC15" s="123">
        <f>+[1]Generation_Budget!HD116/1000</f>
        <v>0</v>
      </c>
      <c r="HD15" s="123">
        <f>+[1]Generation_Budget!HE116/1000</f>
        <v>0</v>
      </c>
      <c r="HE15" s="123">
        <f>+[1]Generation_Budget!HF116/1000</f>
        <v>0</v>
      </c>
      <c r="HF15" s="123">
        <f>+[1]Generation_Budget!HG116/1000</f>
        <v>0</v>
      </c>
      <c r="HG15" s="123">
        <f>+[1]Generation_Budget!HH116/1000</f>
        <v>0</v>
      </c>
      <c r="HH15" s="123">
        <f>+[1]Generation_Budget!HI116/1000</f>
        <v>0</v>
      </c>
      <c r="HI15" s="123">
        <f>+[1]Generation_Budget!HJ116/1000</f>
        <v>0</v>
      </c>
      <c r="HJ15" s="123">
        <f>+[1]Generation_Budget!HK116/1000</f>
        <v>0</v>
      </c>
      <c r="HK15" s="123">
        <f>+[1]Generation_Budget!HL116/1000</f>
        <v>0</v>
      </c>
      <c r="HL15" s="123">
        <f>+[1]Generation_Budget!HM116/1000</f>
        <v>0</v>
      </c>
      <c r="HM15" s="123">
        <f>+[1]Generation_Budget!HN116/1000</f>
        <v>0</v>
      </c>
      <c r="HN15" s="123">
        <f>+[1]Generation_Budget!HO116/1000</f>
        <v>0</v>
      </c>
      <c r="HO15" s="123">
        <f>+[1]Generation_Budget!HP116/1000</f>
        <v>0</v>
      </c>
      <c r="HP15" s="123">
        <f>+[1]Generation_Budget!HQ116/1000</f>
        <v>0</v>
      </c>
      <c r="HQ15" s="123">
        <f>+[1]Generation_Budget!HR116/1000</f>
        <v>0</v>
      </c>
      <c r="HR15" s="123">
        <f>+[1]Generation_Budget!HS116/1000</f>
        <v>0</v>
      </c>
      <c r="HS15" s="123">
        <f>+[1]Generation_Budget!HT116/1000</f>
        <v>0</v>
      </c>
      <c r="HT15" s="123">
        <f>+[1]Generation_Budget!HU116/1000</f>
        <v>0</v>
      </c>
      <c r="HU15" s="123">
        <f>+[1]Generation_Budget!HV116/1000</f>
        <v>0</v>
      </c>
      <c r="HV15" s="123">
        <f>+[1]Generation_Budget!HW116/1000</f>
        <v>0</v>
      </c>
      <c r="HW15" s="123">
        <f>+[1]Generation_Budget!HX116/1000</f>
        <v>0</v>
      </c>
      <c r="HX15" s="123">
        <f>+[1]Generation_Budget!HY116/1000</f>
        <v>0</v>
      </c>
      <c r="HY15" s="123">
        <f>+[1]Generation_Budget!HZ116/1000</f>
        <v>0</v>
      </c>
      <c r="HZ15" s="123">
        <f>+[1]Generation_Budget!IA116/1000</f>
        <v>0</v>
      </c>
      <c r="IA15" s="123">
        <f>+[1]Generation_Budget!IB116/1000</f>
        <v>0</v>
      </c>
      <c r="IB15" s="123">
        <f>+[1]Generation_Budget!IC116/1000</f>
        <v>0</v>
      </c>
      <c r="IC15" s="123">
        <f>+[1]Generation_Budget!ID116/1000</f>
        <v>0</v>
      </c>
      <c r="ID15" s="123">
        <f>+[1]Generation_Budget!IE116/1000</f>
        <v>0</v>
      </c>
      <c r="IE15" s="123">
        <f>+[1]Generation_Budget!IF116/1000</f>
        <v>0</v>
      </c>
      <c r="IF15" s="123">
        <f>+[1]Generation_Budget!IG116/1000</f>
        <v>0</v>
      </c>
      <c r="IG15" s="123">
        <f>+[1]Generation_Budget!IH116/1000</f>
        <v>0</v>
      </c>
      <c r="IH15" s="123">
        <f>+[1]Generation_Budget!II116/1000</f>
        <v>0</v>
      </c>
      <c r="II15" s="123">
        <f>+[1]Generation_Budget!IJ116/1000</f>
        <v>0</v>
      </c>
      <c r="IJ15" s="123">
        <f>+[1]Generation_Budget!IK116/1000</f>
        <v>0</v>
      </c>
      <c r="IK15" s="123">
        <f>+[1]Generation_Budget!IL116/1000</f>
        <v>0</v>
      </c>
      <c r="IL15" s="123">
        <f>+[1]Generation_Budget!IM116/1000</f>
        <v>0</v>
      </c>
      <c r="IM15" s="123">
        <f>+[1]Generation_Budget!IN116/1000</f>
        <v>0</v>
      </c>
      <c r="IN15" s="123">
        <f>+[1]Generation_Budget!IO116/1000</f>
        <v>0</v>
      </c>
      <c r="IO15" s="123">
        <f>+[1]Generation_Budget!IP116/1000</f>
        <v>0</v>
      </c>
      <c r="IP15" s="123">
        <f>+[1]Generation_Budget!IQ116/1000</f>
        <v>0</v>
      </c>
      <c r="IQ15" s="123">
        <f>+[1]Generation_Budget!IR116/1000</f>
        <v>0</v>
      </c>
      <c r="IR15" s="123">
        <f>+[1]Generation_Budget!IS116/1000</f>
        <v>0</v>
      </c>
      <c r="IS15" s="123">
        <f>+[1]Generation_Budget!IT116/1000</f>
        <v>0</v>
      </c>
      <c r="IT15" s="123">
        <f>+[1]Generation_Budget!IU116/1000</f>
        <v>0</v>
      </c>
      <c r="IU15" s="123">
        <f>+[1]Generation_Budget!IV116/1000</f>
        <v>0</v>
      </c>
      <c r="IV15" s="123">
        <f>+[1]Generation_Budget!IW116/1000</f>
        <v>0</v>
      </c>
      <c r="IW15" s="123">
        <f>+[1]Generation_Budget!IX116/1000</f>
        <v>0</v>
      </c>
      <c r="IX15" s="123">
        <f>+[1]Generation_Budget!IY116/1000</f>
        <v>0</v>
      </c>
      <c r="IY15" s="123">
        <f>+[1]Generation_Budget!IZ116/1000</f>
        <v>0</v>
      </c>
      <c r="IZ15" s="123">
        <f>+[1]Generation_Budget!JA116/1000</f>
        <v>0</v>
      </c>
      <c r="JA15" s="123">
        <f>+[1]Generation_Budget!JB116/1000</f>
        <v>0</v>
      </c>
      <c r="JB15" s="123">
        <f>+[1]Generation_Budget!JC116/1000</f>
        <v>0</v>
      </c>
      <c r="JC15" s="123">
        <f>+[1]Generation_Budget!JD116/1000</f>
        <v>0</v>
      </c>
      <c r="JD15" s="123">
        <f>+[1]Generation_Budget!JE116/1000</f>
        <v>0</v>
      </c>
      <c r="JE15" s="123">
        <f>+[1]Generation_Budget!JF116/1000</f>
        <v>0</v>
      </c>
      <c r="JF15" s="123">
        <f>+[1]Generation_Budget!JG116/1000</f>
        <v>0</v>
      </c>
      <c r="JG15" s="123">
        <f>+[1]Generation_Budget!JH116/1000</f>
        <v>0</v>
      </c>
      <c r="JH15" s="123">
        <f>+[1]Generation_Budget!JI116/1000</f>
        <v>0</v>
      </c>
      <c r="JI15" s="123">
        <f>+[1]Generation_Budget!JJ116/1000</f>
        <v>0</v>
      </c>
      <c r="JJ15" s="123">
        <f>+[1]Generation_Budget!JK116/1000</f>
        <v>0</v>
      </c>
      <c r="JK15" s="123">
        <f>+[1]Generation_Budget!JL116/1000</f>
        <v>0</v>
      </c>
      <c r="JL15" s="123">
        <f>+[1]Generation_Budget!JM116/1000</f>
        <v>0</v>
      </c>
      <c r="JM15" s="123">
        <f>+[1]Generation_Budget!JN116/1000</f>
        <v>0</v>
      </c>
      <c r="JN15" s="123">
        <f>+[1]Generation_Budget!JO116/1000</f>
        <v>0</v>
      </c>
      <c r="JO15" s="123">
        <f>+[1]Generation_Budget!JP116/1000</f>
        <v>0</v>
      </c>
      <c r="JP15" s="123">
        <f>+[1]Generation_Budget!JQ116/1000</f>
        <v>0</v>
      </c>
      <c r="JQ15" s="123">
        <f>+[1]Generation_Budget!JR116/1000</f>
        <v>0</v>
      </c>
      <c r="JR15" s="123">
        <f>+[1]Generation_Budget!JS116/1000</f>
        <v>0</v>
      </c>
      <c r="JS15" s="123">
        <f>+[1]Generation_Budget!JT116/1000</f>
        <v>0</v>
      </c>
      <c r="JT15" s="123">
        <f>+[1]Generation_Budget!JU116/1000</f>
        <v>0</v>
      </c>
      <c r="JU15" s="123">
        <f>+[1]Generation_Budget!JV116/1000</f>
        <v>0</v>
      </c>
      <c r="JV15" s="123">
        <f>+[1]Generation_Budget!JW116/1000</f>
        <v>0</v>
      </c>
      <c r="JW15" s="123">
        <f>+[1]Generation_Budget!JX116/1000</f>
        <v>0</v>
      </c>
      <c r="JX15" s="123">
        <f>+[1]Generation_Budget!JY116/1000</f>
        <v>0</v>
      </c>
      <c r="JY15" s="123">
        <f>+[1]Generation_Budget!JZ116/1000</f>
        <v>0</v>
      </c>
      <c r="JZ15" s="123">
        <f>+[1]Generation_Budget!KA116/1000</f>
        <v>0</v>
      </c>
      <c r="KA15" s="123">
        <f>+[1]Generation_Budget!KB116/1000</f>
        <v>0</v>
      </c>
      <c r="KB15" s="123">
        <f>+[1]Generation_Budget!KC116/1000</f>
        <v>0</v>
      </c>
      <c r="KC15" s="123">
        <f>+[1]Generation_Budget!KD116/1000</f>
        <v>0</v>
      </c>
      <c r="KD15" s="123">
        <f>+[1]Generation_Budget!KE116/1000</f>
        <v>0</v>
      </c>
      <c r="KE15" s="123">
        <f>+[1]Generation_Budget!KF116/1000</f>
        <v>0</v>
      </c>
      <c r="KF15" s="123">
        <f>+[1]Generation_Budget!KG116/1000</f>
        <v>0</v>
      </c>
      <c r="KG15" s="123">
        <f>+[1]Generation_Budget!KH116/1000</f>
        <v>0</v>
      </c>
      <c r="KH15" s="123">
        <f>+[1]Generation_Budget!KI116/1000</f>
        <v>0</v>
      </c>
      <c r="KI15" s="123">
        <f>+[1]Generation_Budget!KJ116/1000</f>
        <v>0</v>
      </c>
      <c r="KJ15" s="123">
        <f>+[1]Generation_Budget!KK116/1000</f>
        <v>0</v>
      </c>
      <c r="KK15" s="123">
        <f>+[1]Generation_Budget!KL116/1000</f>
        <v>0</v>
      </c>
      <c r="KL15" s="123">
        <f>+[1]Generation_Budget!KM116/1000</f>
        <v>0</v>
      </c>
      <c r="KM15" s="123">
        <f>+[1]Generation_Budget!KN116/1000</f>
        <v>0</v>
      </c>
      <c r="KN15" s="123">
        <f>+[1]Generation_Budget!KO116/1000</f>
        <v>0</v>
      </c>
      <c r="KO15" s="123">
        <f>+[1]Generation_Budget!KP116/1000</f>
        <v>0</v>
      </c>
      <c r="KP15" s="123">
        <f>+[1]Generation_Budget!KQ116/1000</f>
        <v>0</v>
      </c>
      <c r="KQ15" s="123">
        <f>+[1]Generation_Budget!KR116/1000</f>
        <v>0</v>
      </c>
      <c r="KR15" s="123">
        <f>+[1]Generation_Budget!KS116/1000</f>
        <v>0</v>
      </c>
      <c r="KS15" s="123">
        <f>+[1]Generation_Budget!KT116/1000</f>
        <v>0</v>
      </c>
      <c r="KT15" s="123">
        <f>+[1]Generation_Budget!KU116/1000</f>
        <v>0</v>
      </c>
      <c r="KU15" s="123">
        <f>+[1]Generation_Budget!KV116/1000</f>
        <v>0</v>
      </c>
      <c r="KV15" s="123">
        <f>+[1]Generation_Budget!KW116/1000</f>
        <v>0</v>
      </c>
      <c r="KW15" s="123">
        <f>+[1]Generation_Budget!KX116/1000</f>
        <v>0</v>
      </c>
      <c r="KX15" s="123">
        <f>+[1]Generation_Budget!KY116/1000</f>
        <v>0</v>
      </c>
      <c r="KY15" s="123">
        <f>+[1]Generation_Budget!KZ116/1000</f>
        <v>0</v>
      </c>
      <c r="KZ15" s="123">
        <f>+[1]Generation_Budget!LA116/1000</f>
        <v>0</v>
      </c>
      <c r="LA15" s="123">
        <f>+[1]Generation_Budget!LB116/1000</f>
        <v>0</v>
      </c>
      <c r="LB15" s="123">
        <f>+[1]Generation_Budget!LC116/1000</f>
        <v>0</v>
      </c>
      <c r="LC15" s="123">
        <f>+[1]Generation_Budget!LD116/1000</f>
        <v>0</v>
      </c>
      <c r="LD15" s="123">
        <f>+[1]Generation_Budget!LE116/1000</f>
        <v>0</v>
      </c>
      <c r="LE15" s="123">
        <f>+[1]Generation_Budget!LF116/1000</f>
        <v>0</v>
      </c>
      <c r="LF15" s="123">
        <f>+[1]Generation_Budget!LG116/1000</f>
        <v>0</v>
      </c>
      <c r="LG15" s="123">
        <f>+[1]Generation_Budget!LH116/1000</f>
        <v>0</v>
      </c>
      <c r="LH15" s="123">
        <f>+[1]Generation_Budget!LI116/1000</f>
        <v>0</v>
      </c>
      <c r="LI15" s="123">
        <f>+[1]Generation_Budget!LJ116/1000</f>
        <v>0</v>
      </c>
      <c r="LJ15" s="123">
        <f>+[1]Generation_Budget!LK116/1000</f>
        <v>0</v>
      </c>
      <c r="LK15" s="123">
        <f>+[1]Generation_Budget!LL116/1000</f>
        <v>0</v>
      </c>
      <c r="LL15" s="123">
        <f>+[1]Generation_Budget!LM116/1000</f>
        <v>0</v>
      </c>
      <c r="LM15" s="123">
        <f>+[1]Generation_Budget!LN116/1000</f>
        <v>0</v>
      </c>
      <c r="LN15" s="123">
        <f>+[1]Generation_Budget!LO116/1000</f>
        <v>0</v>
      </c>
      <c r="LO15" s="123">
        <f>+[1]Generation_Budget!LP116/1000</f>
        <v>0</v>
      </c>
      <c r="LP15" s="123">
        <f>+[1]Generation_Budget!LQ116/1000</f>
        <v>0</v>
      </c>
      <c r="LQ15" s="123">
        <f>+[1]Generation_Budget!LR116/1000</f>
        <v>0</v>
      </c>
      <c r="LR15" s="123">
        <f>+[1]Generation_Budget!LS116/1000</f>
        <v>0</v>
      </c>
      <c r="LS15" s="123">
        <f>+[1]Generation_Budget!LT116/1000</f>
        <v>0</v>
      </c>
      <c r="LT15" s="123">
        <f>+[1]Generation_Budget!LU116/1000</f>
        <v>0</v>
      </c>
      <c r="LU15" s="123">
        <f>+[1]Generation_Budget!LV116/1000</f>
        <v>0</v>
      </c>
      <c r="LV15" s="123">
        <f>+[1]Generation_Budget!LW116/1000</f>
        <v>0</v>
      </c>
      <c r="LW15" s="123">
        <f>+[1]Generation_Budget!LX116/1000</f>
        <v>0</v>
      </c>
      <c r="LX15" s="123">
        <f>+[1]Generation_Budget!LY116/1000</f>
        <v>0</v>
      </c>
      <c r="LY15" s="123">
        <f>+[1]Generation_Budget!LZ116/1000</f>
        <v>0</v>
      </c>
      <c r="LZ15" s="123">
        <f>+[1]Generation_Budget!MA116/1000</f>
        <v>0</v>
      </c>
      <c r="MA15" s="123">
        <f>+[1]Generation_Budget!MB116/1000</f>
        <v>0</v>
      </c>
      <c r="MB15" s="123">
        <f>+[1]Generation_Budget!MC116/1000</f>
        <v>0</v>
      </c>
      <c r="MC15" s="123">
        <f>+[1]Generation_Budget!MD116/1000</f>
        <v>0</v>
      </c>
      <c r="MD15" s="123">
        <f>+[1]Generation_Budget!ME116/1000</f>
        <v>0</v>
      </c>
      <c r="ME15" s="123">
        <f>+[1]Generation_Budget!MF116/1000</f>
        <v>0</v>
      </c>
      <c r="MF15" s="123">
        <f>+[1]Generation_Budget!MG116/1000</f>
        <v>0</v>
      </c>
      <c r="MG15" s="123">
        <f>+[1]Generation_Budget!MH116/1000</f>
        <v>0</v>
      </c>
      <c r="MH15" s="123">
        <f>+[1]Generation_Budget!MI116/1000</f>
        <v>0</v>
      </c>
      <c r="MI15" s="123">
        <f>+[1]Generation_Budget!MJ116/1000</f>
        <v>0</v>
      </c>
      <c r="MJ15" s="123">
        <f>+[1]Generation_Budget!MK116/1000</f>
        <v>0</v>
      </c>
      <c r="MK15" s="123">
        <f>+[1]Generation_Budget!ML116/1000</f>
        <v>0</v>
      </c>
      <c r="ML15" s="123">
        <f>+[1]Generation_Budget!MM116/1000</f>
        <v>0</v>
      </c>
      <c r="MM15" s="123">
        <f>+[1]Generation_Budget!MN116/1000</f>
        <v>0</v>
      </c>
      <c r="MO15" s="5" t="str">
        <f t="shared" si="128"/>
        <v>Enosburg Falls Hydro</v>
      </c>
      <c r="MP15" s="22">
        <f t="shared" ref="MP15:MP26" si="131">SUMIF($D$3:$MM$3,MP$4,$D15:$MM15)</f>
        <v>0</v>
      </c>
      <c r="MQ15" s="22">
        <f t="shared" si="129"/>
        <v>0</v>
      </c>
      <c r="MR15" s="22">
        <f t="shared" si="129"/>
        <v>0</v>
      </c>
      <c r="MS15" s="22">
        <f t="shared" si="129"/>
        <v>0</v>
      </c>
      <c r="MT15" s="22">
        <f t="shared" si="129"/>
        <v>0</v>
      </c>
      <c r="MU15" s="22">
        <f t="shared" si="129"/>
        <v>0</v>
      </c>
      <c r="MV15" s="22">
        <f t="shared" si="129"/>
        <v>0</v>
      </c>
      <c r="MW15" s="22">
        <f t="shared" si="129"/>
        <v>0</v>
      </c>
      <c r="MX15" s="22">
        <f t="shared" si="129"/>
        <v>0</v>
      </c>
      <c r="MY15" s="22">
        <f t="shared" si="129"/>
        <v>0</v>
      </c>
      <c r="MZ15" s="22">
        <f t="shared" si="129"/>
        <v>0</v>
      </c>
      <c r="NA15" s="22">
        <f t="shared" si="129"/>
        <v>0</v>
      </c>
      <c r="NB15" s="22">
        <f t="shared" si="129"/>
        <v>0</v>
      </c>
      <c r="NC15" s="22">
        <f t="shared" si="129"/>
        <v>0</v>
      </c>
      <c r="ND15" s="22">
        <f t="shared" si="129"/>
        <v>0</v>
      </c>
      <c r="NE15" s="22">
        <f t="shared" si="129"/>
        <v>0</v>
      </c>
      <c r="NF15" s="22">
        <f t="shared" si="129"/>
        <v>0</v>
      </c>
      <c r="NG15" s="22">
        <f t="shared" si="130"/>
        <v>0</v>
      </c>
      <c r="NH15" s="22">
        <f t="shared" si="130"/>
        <v>0</v>
      </c>
      <c r="NI15" s="22">
        <f t="shared" si="130"/>
        <v>0</v>
      </c>
      <c r="NJ15" s="22">
        <f t="shared" si="130"/>
        <v>0</v>
      </c>
      <c r="NK15" s="22">
        <f t="shared" si="130"/>
        <v>0</v>
      </c>
      <c r="NL15" s="22">
        <f t="shared" si="130"/>
        <v>0</v>
      </c>
      <c r="NM15" s="22">
        <f t="shared" si="130"/>
        <v>0</v>
      </c>
      <c r="NN15" s="22">
        <f t="shared" si="130"/>
        <v>0</v>
      </c>
      <c r="NO15" s="22">
        <f t="shared" si="130"/>
        <v>0</v>
      </c>
      <c r="NP15" s="22">
        <f t="shared" si="130"/>
        <v>0</v>
      </c>
      <c r="NQ15" s="22">
        <f t="shared" si="130"/>
        <v>0</v>
      </c>
      <c r="NR15" s="22">
        <f t="shared" si="130"/>
        <v>0</v>
      </c>
    </row>
    <row r="16" spans="1:382" x14ac:dyDescent="0.25">
      <c r="B16" s="121" t="str">
        <f>+[1]Generation_Budget!$C$168</f>
        <v>Highgate Hydro #1-4</v>
      </c>
      <c r="C16" s="122" t="s">
        <v>104</v>
      </c>
      <c r="D16" s="123">
        <f>+[1]Generation_Budget!E180/1000</f>
        <v>0</v>
      </c>
      <c r="E16" s="123">
        <f>+[1]Generation_Budget!F180/1000</f>
        <v>0</v>
      </c>
      <c r="F16" s="123">
        <f>+[1]Generation_Budget!G180/1000</f>
        <v>0</v>
      </c>
      <c r="G16" s="123">
        <f>+[1]Generation_Budget!H180/1000</f>
        <v>0</v>
      </c>
      <c r="H16" s="123">
        <f>+[1]Generation_Budget!I180/1000</f>
        <v>0</v>
      </c>
      <c r="I16" s="123">
        <f>+[1]Generation_Budget!J180/1000</f>
        <v>0</v>
      </c>
      <c r="J16" s="123">
        <f>+[1]Generation_Budget!K180/1000</f>
        <v>0</v>
      </c>
      <c r="K16" s="123">
        <f>+[1]Generation_Budget!L180/1000</f>
        <v>0</v>
      </c>
      <c r="L16" s="123">
        <f>+[1]Generation_Budget!M180/1000</f>
        <v>0</v>
      </c>
      <c r="M16" s="123">
        <f>+[1]Generation_Budget!N180/1000</f>
        <v>0</v>
      </c>
      <c r="N16" s="123">
        <f>+[1]Generation_Budget!O180/1000</f>
        <v>0</v>
      </c>
      <c r="O16" s="123">
        <f>+[1]Generation_Budget!P180/1000</f>
        <v>0</v>
      </c>
      <c r="P16" s="123">
        <f>+[1]Generation_Budget!Q180/1000</f>
        <v>0</v>
      </c>
      <c r="Q16" s="123">
        <f>+[1]Generation_Budget!R180/1000</f>
        <v>0</v>
      </c>
      <c r="R16" s="123">
        <f>+[1]Generation_Budget!S180/1000</f>
        <v>0</v>
      </c>
      <c r="S16" s="123">
        <f>+[1]Generation_Budget!T180/1000</f>
        <v>0</v>
      </c>
      <c r="T16" s="123">
        <f>+[1]Generation_Budget!U180/1000</f>
        <v>0</v>
      </c>
      <c r="U16" s="123">
        <f>+[1]Generation_Budget!V180/1000</f>
        <v>0</v>
      </c>
      <c r="V16" s="123">
        <f>+[1]Generation_Budget!W180/1000</f>
        <v>0</v>
      </c>
      <c r="W16" s="123">
        <f>+[1]Generation_Budget!X180/1000</f>
        <v>0</v>
      </c>
      <c r="X16" s="123">
        <f>+[1]Generation_Budget!Y180/1000</f>
        <v>0</v>
      </c>
      <c r="Y16" s="123">
        <f>+[1]Generation_Budget!Z180/1000</f>
        <v>0</v>
      </c>
      <c r="Z16" s="123">
        <f>+[1]Generation_Budget!AA180/1000</f>
        <v>0</v>
      </c>
      <c r="AA16" s="123">
        <f>+[1]Generation_Budget!AB180/1000</f>
        <v>0</v>
      </c>
      <c r="AB16" s="123">
        <f>+[1]Generation_Budget!AC180/1000</f>
        <v>0</v>
      </c>
      <c r="AC16" s="123">
        <f>+[1]Generation_Budget!AD180/1000</f>
        <v>0</v>
      </c>
      <c r="AD16" s="123">
        <f>+[1]Generation_Budget!AE180/1000</f>
        <v>0</v>
      </c>
      <c r="AE16" s="123">
        <f>+[1]Generation_Budget!AF180/1000</f>
        <v>0</v>
      </c>
      <c r="AF16" s="123">
        <f>+[1]Generation_Budget!AG180/1000</f>
        <v>0</v>
      </c>
      <c r="AG16" s="123">
        <f>+[1]Generation_Budget!AH180/1000</f>
        <v>0</v>
      </c>
      <c r="AH16" s="123">
        <f>+[1]Generation_Budget!AI180/1000</f>
        <v>0</v>
      </c>
      <c r="AI16" s="123">
        <f>+[1]Generation_Budget!AJ180/1000</f>
        <v>0</v>
      </c>
      <c r="AJ16" s="123">
        <f>+[1]Generation_Budget!AK180/1000</f>
        <v>0</v>
      </c>
      <c r="AK16" s="123">
        <f>+[1]Generation_Budget!AL180/1000</f>
        <v>0</v>
      </c>
      <c r="AL16" s="123">
        <f>+[1]Generation_Budget!AM180/1000</f>
        <v>0</v>
      </c>
      <c r="AM16" s="123">
        <f>+[1]Generation_Budget!AN180/1000</f>
        <v>0</v>
      </c>
      <c r="AN16" s="123">
        <f>+[1]Generation_Budget!AO180/1000</f>
        <v>0</v>
      </c>
      <c r="AO16" s="123">
        <f>+[1]Generation_Budget!AP180/1000</f>
        <v>0</v>
      </c>
      <c r="AP16" s="123">
        <f>+[1]Generation_Budget!AQ180/1000</f>
        <v>0</v>
      </c>
      <c r="AQ16" s="123">
        <f>+[1]Generation_Budget!AR180/1000</f>
        <v>0</v>
      </c>
      <c r="AR16" s="123">
        <f>+[1]Generation_Budget!AS180/1000</f>
        <v>0</v>
      </c>
      <c r="AS16" s="123">
        <f>+[1]Generation_Budget!AT180/1000</f>
        <v>0</v>
      </c>
      <c r="AT16" s="123">
        <f>+[1]Generation_Budget!AU180/1000</f>
        <v>0</v>
      </c>
      <c r="AU16" s="123">
        <f>+[1]Generation_Budget!AV180/1000</f>
        <v>0</v>
      </c>
      <c r="AV16" s="123">
        <f>+[1]Generation_Budget!AW180/1000</f>
        <v>0</v>
      </c>
      <c r="AW16" s="123">
        <f>+[1]Generation_Budget!AX180/1000</f>
        <v>0</v>
      </c>
      <c r="AX16" s="123">
        <f>+[1]Generation_Budget!AY180/1000</f>
        <v>0</v>
      </c>
      <c r="AY16" s="123">
        <f>+[1]Generation_Budget!AZ180/1000</f>
        <v>0</v>
      </c>
      <c r="AZ16" s="123">
        <f>+[1]Generation_Budget!BA180/1000</f>
        <v>0</v>
      </c>
      <c r="BA16" s="123">
        <f>+[1]Generation_Budget!BB180/1000</f>
        <v>0</v>
      </c>
      <c r="BB16" s="123">
        <f>+[1]Generation_Budget!BC180/1000</f>
        <v>0</v>
      </c>
      <c r="BC16" s="123">
        <f>+[1]Generation_Budget!BD180/1000</f>
        <v>0</v>
      </c>
      <c r="BD16" s="123">
        <f>+[1]Generation_Budget!BE180/1000</f>
        <v>0</v>
      </c>
      <c r="BE16" s="123">
        <f>+[1]Generation_Budget!BF180/1000</f>
        <v>0</v>
      </c>
      <c r="BF16" s="123">
        <f>+[1]Generation_Budget!BG180/1000</f>
        <v>0</v>
      </c>
      <c r="BG16" s="123">
        <f>+[1]Generation_Budget!BH180/1000</f>
        <v>0</v>
      </c>
      <c r="BH16" s="123">
        <f>+[1]Generation_Budget!BI180/1000</f>
        <v>0</v>
      </c>
      <c r="BI16" s="123">
        <f>+[1]Generation_Budget!BJ180/1000</f>
        <v>0</v>
      </c>
      <c r="BJ16" s="123">
        <f>+[1]Generation_Budget!BK180/1000</f>
        <v>0</v>
      </c>
      <c r="BK16" s="123">
        <f>+[1]Generation_Budget!BL180/1000</f>
        <v>0</v>
      </c>
      <c r="BL16" s="123">
        <f>+[1]Generation_Budget!BM180/1000</f>
        <v>0</v>
      </c>
      <c r="BM16" s="123">
        <f>+[1]Generation_Budget!BN180/1000</f>
        <v>0</v>
      </c>
      <c r="BN16" s="123">
        <f>+[1]Generation_Budget!BO180/1000</f>
        <v>0</v>
      </c>
      <c r="BO16" s="123">
        <f>+[1]Generation_Budget!BP180/1000</f>
        <v>0</v>
      </c>
      <c r="BP16" s="123">
        <f>+[1]Generation_Budget!BQ180/1000</f>
        <v>0</v>
      </c>
      <c r="BQ16" s="123">
        <f>+[1]Generation_Budget!BR180/1000</f>
        <v>0</v>
      </c>
      <c r="BR16" s="123">
        <f>+[1]Generation_Budget!BS180/1000</f>
        <v>0</v>
      </c>
      <c r="BS16" s="123">
        <f>+[1]Generation_Budget!BT180/1000</f>
        <v>0</v>
      </c>
      <c r="BT16" s="123">
        <f>+[1]Generation_Budget!BU180/1000</f>
        <v>0</v>
      </c>
      <c r="BU16" s="123">
        <f>+[1]Generation_Budget!BV180/1000</f>
        <v>0</v>
      </c>
      <c r="BV16" s="123">
        <f>+[1]Generation_Budget!BW180/1000</f>
        <v>0</v>
      </c>
      <c r="BW16" s="123">
        <f>+[1]Generation_Budget!BX180/1000</f>
        <v>0</v>
      </c>
      <c r="BX16" s="123">
        <f>+[1]Generation_Budget!BY180/1000</f>
        <v>0</v>
      </c>
      <c r="BY16" s="123">
        <f>+[1]Generation_Budget!BZ180/1000</f>
        <v>0</v>
      </c>
      <c r="BZ16" s="123">
        <f>+[1]Generation_Budget!CA180/1000</f>
        <v>0</v>
      </c>
      <c r="CA16" s="123">
        <f>+[1]Generation_Budget!CB180/1000</f>
        <v>0</v>
      </c>
      <c r="CB16" s="123">
        <f>+[1]Generation_Budget!CC180/1000</f>
        <v>0</v>
      </c>
      <c r="CC16" s="123">
        <f>+[1]Generation_Budget!CD180/1000</f>
        <v>0</v>
      </c>
      <c r="CD16" s="123">
        <f>+[1]Generation_Budget!CE180/1000</f>
        <v>0</v>
      </c>
      <c r="CE16" s="123">
        <f>+[1]Generation_Budget!CF180/1000</f>
        <v>0</v>
      </c>
      <c r="CF16" s="123">
        <f>+[1]Generation_Budget!CG180/1000</f>
        <v>0</v>
      </c>
      <c r="CG16" s="123">
        <f>+[1]Generation_Budget!CH180/1000</f>
        <v>0</v>
      </c>
      <c r="CH16" s="123">
        <f>+[1]Generation_Budget!CI180/1000</f>
        <v>0</v>
      </c>
      <c r="CI16" s="123">
        <f>+[1]Generation_Budget!CJ180/1000</f>
        <v>0</v>
      </c>
      <c r="CJ16" s="123">
        <f>+[1]Generation_Budget!CK180/1000</f>
        <v>0</v>
      </c>
      <c r="CK16" s="123">
        <f>+[1]Generation_Budget!CL180/1000</f>
        <v>0</v>
      </c>
      <c r="CL16" s="123">
        <f>+[1]Generation_Budget!CM180/1000</f>
        <v>0</v>
      </c>
      <c r="CM16" s="123">
        <f>+[1]Generation_Budget!CN180/1000</f>
        <v>0</v>
      </c>
      <c r="CN16" s="123">
        <f>+[1]Generation_Budget!CO180/1000</f>
        <v>0</v>
      </c>
      <c r="CO16" s="123">
        <f>+[1]Generation_Budget!CP180/1000</f>
        <v>0</v>
      </c>
      <c r="CP16" s="123">
        <f>+[1]Generation_Budget!CQ180/1000</f>
        <v>0</v>
      </c>
      <c r="CQ16" s="123">
        <f>+[1]Generation_Budget!CR180/1000</f>
        <v>0</v>
      </c>
      <c r="CR16" s="123">
        <f>+[1]Generation_Budget!CS180/1000</f>
        <v>0</v>
      </c>
      <c r="CS16" s="123">
        <f>+[1]Generation_Budget!CT180/1000</f>
        <v>0</v>
      </c>
      <c r="CT16" s="123">
        <f>+[1]Generation_Budget!CU180/1000</f>
        <v>0</v>
      </c>
      <c r="CU16" s="123">
        <f>+[1]Generation_Budget!CV180/1000</f>
        <v>0</v>
      </c>
      <c r="CV16" s="123">
        <f>+[1]Generation_Budget!CW180/1000</f>
        <v>0</v>
      </c>
      <c r="CW16" s="123">
        <f>+[1]Generation_Budget!CX180/1000</f>
        <v>0</v>
      </c>
      <c r="CX16" s="123">
        <f>+[1]Generation_Budget!CY180/1000</f>
        <v>0</v>
      </c>
      <c r="CY16" s="123">
        <f>+[1]Generation_Budget!CZ180/1000</f>
        <v>0</v>
      </c>
      <c r="CZ16" s="123">
        <f>+[1]Generation_Budget!DA180/1000</f>
        <v>0</v>
      </c>
      <c r="DA16" s="123">
        <f>+[1]Generation_Budget!DB180/1000</f>
        <v>0</v>
      </c>
      <c r="DB16" s="123">
        <f>+[1]Generation_Budget!DC180/1000</f>
        <v>0</v>
      </c>
      <c r="DC16" s="123">
        <f>+[1]Generation_Budget!DD180/1000</f>
        <v>0</v>
      </c>
      <c r="DD16" s="123">
        <f>+[1]Generation_Budget!DE180/1000</f>
        <v>0</v>
      </c>
      <c r="DE16" s="123">
        <f>+[1]Generation_Budget!DF180/1000</f>
        <v>0</v>
      </c>
      <c r="DF16" s="123">
        <f>+[1]Generation_Budget!DG180/1000</f>
        <v>0</v>
      </c>
      <c r="DG16" s="123">
        <f>+[1]Generation_Budget!DH180/1000</f>
        <v>0</v>
      </c>
      <c r="DH16" s="123">
        <f>+[1]Generation_Budget!DI180/1000</f>
        <v>0</v>
      </c>
      <c r="DI16" s="123">
        <f>+[1]Generation_Budget!DJ180/1000</f>
        <v>0</v>
      </c>
      <c r="DJ16" s="123">
        <f>+[1]Generation_Budget!DK180/1000</f>
        <v>0</v>
      </c>
      <c r="DK16" s="123">
        <f>+[1]Generation_Budget!DL180/1000</f>
        <v>0</v>
      </c>
      <c r="DL16" s="123">
        <f>+[1]Generation_Budget!DM180/1000</f>
        <v>0</v>
      </c>
      <c r="DM16" s="123">
        <f>+[1]Generation_Budget!DN180/1000</f>
        <v>0</v>
      </c>
      <c r="DN16" s="123">
        <f>+[1]Generation_Budget!DO180/1000</f>
        <v>0</v>
      </c>
      <c r="DO16" s="123">
        <f>+[1]Generation_Budget!DP180/1000</f>
        <v>0</v>
      </c>
      <c r="DP16" s="123">
        <f>+[1]Generation_Budget!DQ180/1000</f>
        <v>0</v>
      </c>
      <c r="DQ16" s="123">
        <f>+[1]Generation_Budget!DR180/1000</f>
        <v>0</v>
      </c>
      <c r="DR16" s="123">
        <f>+[1]Generation_Budget!DS180/1000</f>
        <v>0</v>
      </c>
      <c r="DS16" s="123">
        <f>+[1]Generation_Budget!DT180/1000</f>
        <v>0</v>
      </c>
      <c r="DT16" s="123">
        <f>+[1]Generation_Budget!DU180/1000</f>
        <v>0</v>
      </c>
      <c r="DU16" s="123">
        <f>+[1]Generation_Budget!DV180/1000</f>
        <v>0</v>
      </c>
      <c r="DV16" s="123">
        <f>+[1]Generation_Budget!DW180/1000</f>
        <v>0</v>
      </c>
      <c r="DW16" s="123">
        <f>+[1]Generation_Budget!DX180/1000</f>
        <v>0</v>
      </c>
      <c r="DX16" s="123">
        <f>+[1]Generation_Budget!DY180/1000</f>
        <v>0</v>
      </c>
      <c r="DY16" s="123">
        <f>+[1]Generation_Budget!DZ180/1000</f>
        <v>0</v>
      </c>
      <c r="DZ16" s="123">
        <f>+[1]Generation_Budget!EA180/1000</f>
        <v>0</v>
      </c>
      <c r="EA16" s="123">
        <f>+[1]Generation_Budget!EB180/1000</f>
        <v>0</v>
      </c>
      <c r="EB16" s="123">
        <f>+[1]Generation_Budget!EC180/1000</f>
        <v>0</v>
      </c>
      <c r="EC16" s="123">
        <f>+[1]Generation_Budget!ED180/1000</f>
        <v>0</v>
      </c>
      <c r="ED16" s="123">
        <f>+[1]Generation_Budget!EE180/1000</f>
        <v>0</v>
      </c>
      <c r="EE16" s="123">
        <f>+[1]Generation_Budget!EF180/1000</f>
        <v>0</v>
      </c>
      <c r="EF16" s="123">
        <f>+[1]Generation_Budget!EG180/1000</f>
        <v>0</v>
      </c>
      <c r="EG16" s="123">
        <f>+[1]Generation_Budget!EH180/1000</f>
        <v>0</v>
      </c>
      <c r="EH16" s="123">
        <f>+[1]Generation_Budget!EI180/1000</f>
        <v>0</v>
      </c>
      <c r="EI16" s="123">
        <f>+[1]Generation_Budget!EJ180/1000</f>
        <v>0</v>
      </c>
      <c r="EJ16" s="123">
        <f>+[1]Generation_Budget!EK180/1000</f>
        <v>0</v>
      </c>
      <c r="EK16" s="123">
        <f>+[1]Generation_Budget!EL180/1000</f>
        <v>0</v>
      </c>
      <c r="EL16" s="123">
        <f>+[1]Generation_Budget!EM180/1000</f>
        <v>0</v>
      </c>
      <c r="EM16" s="123">
        <f>+[1]Generation_Budget!EN180/1000</f>
        <v>0</v>
      </c>
      <c r="EN16" s="123">
        <f>+[1]Generation_Budget!EO180/1000</f>
        <v>0</v>
      </c>
      <c r="EO16" s="123">
        <f>+[1]Generation_Budget!EP180/1000</f>
        <v>0</v>
      </c>
      <c r="EP16" s="123">
        <f>+[1]Generation_Budget!EQ180/1000</f>
        <v>0</v>
      </c>
      <c r="EQ16" s="123">
        <f>+[1]Generation_Budget!ER180/1000</f>
        <v>0</v>
      </c>
      <c r="ER16" s="123">
        <f>+[1]Generation_Budget!ES180/1000</f>
        <v>0</v>
      </c>
      <c r="ES16" s="123">
        <f>+[1]Generation_Budget!ET180/1000</f>
        <v>0</v>
      </c>
      <c r="ET16" s="123">
        <f>+[1]Generation_Budget!EU180/1000</f>
        <v>0</v>
      </c>
      <c r="EU16" s="123">
        <f>+[1]Generation_Budget!EV180/1000</f>
        <v>0</v>
      </c>
      <c r="EV16" s="123">
        <f>+[1]Generation_Budget!EW180/1000</f>
        <v>0</v>
      </c>
      <c r="EW16" s="123">
        <f>+[1]Generation_Budget!EX180/1000</f>
        <v>0</v>
      </c>
      <c r="EX16" s="123">
        <f>+[1]Generation_Budget!EY180/1000</f>
        <v>0</v>
      </c>
      <c r="EY16" s="123">
        <f>+[1]Generation_Budget!EZ180/1000</f>
        <v>0</v>
      </c>
      <c r="EZ16" s="123">
        <f>+[1]Generation_Budget!FA180/1000</f>
        <v>0</v>
      </c>
      <c r="FA16" s="123">
        <f>+[1]Generation_Budget!FB180/1000</f>
        <v>0</v>
      </c>
      <c r="FB16" s="123">
        <f>+[1]Generation_Budget!FC180/1000</f>
        <v>0</v>
      </c>
      <c r="FC16" s="123">
        <f>+[1]Generation_Budget!FD180/1000</f>
        <v>0</v>
      </c>
      <c r="FD16" s="123">
        <f>+[1]Generation_Budget!FE180/1000</f>
        <v>0</v>
      </c>
      <c r="FE16" s="123">
        <f>+[1]Generation_Budget!FF180/1000</f>
        <v>0</v>
      </c>
      <c r="FF16" s="123">
        <f>+[1]Generation_Budget!FG180/1000</f>
        <v>0</v>
      </c>
      <c r="FG16" s="123">
        <f>+[1]Generation_Budget!FH180/1000</f>
        <v>0</v>
      </c>
      <c r="FH16" s="123">
        <f>+[1]Generation_Budget!FI180/1000</f>
        <v>0</v>
      </c>
      <c r="FI16" s="123">
        <f>+[1]Generation_Budget!FJ180/1000</f>
        <v>0</v>
      </c>
      <c r="FJ16" s="123">
        <f>+[1]Generation_Budget!FK180/1000</f>
        <v>0</v>
      </c>
      <c r="FK16" s="123">
        <f>+[1]Generation_Budget!FL180/1000</f>
        <v>0</v>
      </c>
      <c r="FL16" s="123">
        <f>+[1]Generation_Budget!FM180/1000</f>
        <v>0</v>
      </c>
      <c r="FM16" s="123">
        <f>+[1]Generation_Budget!FN180/1000</f>
        <v>0</v>
      </c>
      <c r="FN16" s="123">
        <f>+[1]Generation_Budget!FO180/1000</f>
        <v>0</v>
      </c>
      <c r="FO16" s="123">
        <f>+[1]Generation_Budget!FP180/1000</f>
        <v>0</v>
      </c>
      <c r="FP16" s="123">
        <f>+[1]Generation_Budget!FQ180/1000</f>
        <v>0</v>
      </c>
      <c r="FQ16" s="123">
        <f>+[1]Generation_Budget!FR180/1000</f>
        <v>0</v>
      </c>
      <c r="FR16" s="123">
        <f>+[1]Generation_Budget!FS180/1000</f>
        <v>0</v>
      </c>
      <c r="FS16" s="123">
        <f>+[1]Generation_Budget!FT180/1000</f>
        <v>0</v>
      </c>
      <c r="FT16" s="123">
        <f>+[1]Generation_Budget!FU180/1000</f>
        <v>0</v>
      </c>
      <c r="FU16" s="123">
        <f>+[1]Generation_Budget!FV180/1000</f>
        <v>0</v>
      </c>
      <c r="FV16" s="123">
        <f>+[1]Generation_Budget!FW180/1000</f>
        <v>0</v>
      </c>
      <c r="FW16" s="123">
        <f>+[1]Generation_Budget!FX180/1000</f>
        <v>0</v>
      </c>
      <c r="FX16" s="123">
        <f>+[1]Generation_Budget!FY180/1000</f>
        <v>0</v>
      </c>
      <c r="FY16" s="123">
        <f>+[1]Generation_Budget!FZ180/1000</f>
        <v>0</v>
      </c>
      <c r="FZ16" s="123">
        <f>+[1]Generation_Budget!GA180/1000</f>
        <v>0</v>
      </c>
      <c r="GA16" s="123">
        <f>+[1]Generation_Budget!GB180/1000</f>
        <v>0</v>
      </c>
      <c r="GB16" s="123">
        <f>+[1]Generation_Budget!GC180/1000</f>
        <v>0</v>
      </c>
      <c r="GC16" s="123">
        <f>+[1]Generation_Budget!GD180/1000</f>
        <v>0</v>
      </c>
      <c r="GD16" s="123">
        <f>+[1]Generation_Budget!GE180/1000</f>
        <v>0</v>
      </c>
      <c r="GE16" s="123">
        <f>+[1]Generation_Budget!GF180/1000</f>
        <v>0</v>
      </c>
      <c r="GF16" s="123">
        <f>+[1]Generation_Budget!GG180/1000</f>
        <v>0</v>
      </c>
      <c r="GG16" s="123">
        <f>+[1]Generation_Budget!GH180/1000</f>
        <v>0</v>
      </c>
      <c r="GH16" s="123">
        <f>+[1]Generation_Budget!GI180/1000</f>
        <v>0</v>
      </c>
      <c r="GI16" s="123">
        <f>+[1]Generation_Budget!GJ180/1000</f>
        <v>0</v>
      </c>
      <c r="GJ16" s="123">
        <f>+[1]Generation_Budget!GK180/1000</f>
        <v>0</v>
      </c>
      <c r="GK16" s="123">
        <f>+[1]Generation_Budget!GL180/1000</f>
        <v>0</v>
      </c>
      <c r="GL16" s="123">
        <f>+[1]Generation_Budget!GM180/1000</f>
        <v>0</v>
      </c>
      <c r="GM16" s="123">
        <f>+[1]Generation_Budget!GN180/1000</f>
        <v>0</v>
      </c>
      <c r="GN16" s="123">
        <f>+[1]Generation_Budget!GO180/1000</f>
        <v>0</v>
      </c>
      <c r="GO16" s="123">
        <f>+[1]Generation_Budget!GP180/1000</f>
        <v>0</v>
      </c>
      <c r="GP16" s="123">
        <f>+[1]Generation_Budget!GQ180/1000</f>
        <v>0</v>
      </c>
      <c r="GQ16" s="123">
        <f>+[1]Generation_Budget!GR180/1000</f>
        <v>0</v>
      </c>
      <c r="GR16" s="123">
        <f>+[1]Generation_Budget!GS180/1000</f>
        <v>0</v>
      </c>
      <c r="GS16" s="123">
        <f>+[1]Generation_Budget!GT180/1000</f>
        <v>0</v>
      </c>
      <c r="GT16" s="123">
        <f>+[1]Generation_Budget!GU180/1000</f>
        <v>0</v>
      </c>
      <c r="GU16" s="123">
        <f>+[1]Generation_Budget!GV180/1000</f>
        <v>0</v>
      </c>
      <c r="GV16" s="123">
        <f>+[1]Generation_Budget!GW180/1000</f>
        <v>0</v>
      </c>
      <c r="GW16" s="123">
        <f>+[1]Generation_Budget!GX180/1000</f>
        <v>0</v>
      </c>
      <c r="GX16" s="123">
        <f>+[1]Generation_Budget!GY180/1000</f>
        <v>0</v>
      </c>
      <c r="GY16" s="123">
        <f>+[1]Generation_Budget!GZ180/1000</f>
        <v>0</v>
      </c>
      <c r="GZ16" s="123">
        <f>+[1]Generation_Budget!HA180/1000</f>
        <v>0</v>
      </c>
      <c r="HA16" s="123">
        <f>+[1]Generation_Budget!HB180/1000</f>
        <v>0</v>
      </c>
      <c r="HB16" s="123">
        <f>+[1]Generation_Budget!HC180/1000</f>
        <v>0</v>
      </c>
      <c r="HC16" s="123">
        <f>+[1]Generation_Budget!HD180/1000</f>
        <v>0</v>
      </c>
      <c r="HD16" s="123">
        <f>+[1]Generation_Budget!HE180/1000</f>
        <v>0</v>
      </c>
      <c r="HE16" s="123">
        <f>+[1]Generation_Budget!HF180/1000</f>
        <v>0</v>
      </c>
      <c r="HF16" s="123">
        <f>+[1]Generation_Budget!HG180/1000</f>
        <v>0</v>
      </c>
      <c r="HG16" s="123">
        <f>+[1]Generation_Budget!HH180/1000</f>
        <v>0</v>
      </c>
      <c r="HH16" s="123">
        <f>+[1]Generation_Budget!HI180/1000</f>
        <v>0</v>
      </c>
      <c r="HI16" s="123">
        <f>+[1]Generation_Budget!HJ180/1000</f>
        <v>0</v>
      </c>
      <c r="HJ16" s="123">
        <f>+[1]Generation_Budget!HK180/1000</f>
        <v>0</v>
      </c>
      <c r="HK16" s="123">
        <f>+[1]Generation_Budget!HL180/1000</f>
        <v>0</v>
      </c>
      <c r="HL16" s="123">
        <f>+[1]Generation_Budget!HM180/1000</f>
        <v>0</v>
      </c>
      <c r="HM16" s="123">
        <f>+[1]Generation_Budget!HN180/1000</f>
        <v>0</v>
      </c>
      <c r="HN16" s="123">
        <f>+[1]Generation_Budget!HO180/1000</f>
        <v>0</v>
      </c>
      <c r="HO16" s="123">
        <f>+[1]Generation_Budget!HP180/1000</f>
        <v>0</v>
      </c>
      <c r="HP16" s="123">
        <f>+[1]Generation_Budget!HQ180/1000</f>
        <v>0</v>
      </c>
      <c r="HQ16" s="123">
        <f>+[1]Generation_Budget!HR180/1000</f>
        <v>0</v>
      </c>
      <c r="HR16" s="123">
        <f>+[1]Generation_Budget!HS180/1000</f>
        <v>0</v>
      </c>
      <c r="HS16" s="123">
        <f>+[1]Generation_Budget!HT180/1000</f>
        <v>0</v>
      </c>
      <c r="HT16" s="123">
        <f>+[1]Generation_Budget!HU180/1000</f>
        <v>0</v>
      </c>
      <c r="HU16" s="123">
        <f>+[1]Generation_Budget!HV180/1000</f>
        <v>0</v>
      </c>
      <c r="HV16" s="123">
        <f>+[1]Generation_Budget!HW180/1000</f>
        <v>0</v>
      </c>
      <c r="HW16" s="123">
        <f>+[1]Generation_Budget!HX180/1000</f>
        <v>0</v>
      </c>
      <c r="HX16" s="123">
        <f>+[1]Generation_Budget!HY180/1000</f>
        <v>0</v>
      </c>
      <c r="HY16" s="123">
        <f>+[1]Generation_Budget!HZ180/1000</f>
        <v>0</v>
      </c>
      <c r="HZ16" s="123">
        <f>+[1]Generation_Budget!IA180/1000</f>
        <v>0</v>
      </c>
      <c r="IA16" s="123">
        <f>+[1]Generation_Budget!IB180/1000</f>
        <v>0</v>
      </c>
      <c r="IB16" s="123">
        <f>+[1]Generation_Budget!IC180/1000</f>
        <v>0</v>
      </c>
      <c r="IC16" s="123">
        <f>+[1]Generation_Budget!ID180/1000</f>
        <v>0</v>
      </c>
      <c r="ID16" s="123">
        <f>+[1]Generation_Budget!IE180/1000</f>
        <v>0</v>
      </c>
      <c r="IE16" s="123">
        <f>+[1]Generation_Budget!IF180/1000</f>
        <v>0</v>
      </c>
      <c r="IF16" s="123">
        <f>+[1]Generation_Budget!IG180/1000</f>
        <v>0</v>
      </c>
      <c r="IG16" s="123">
        <f>+[1]Generation_Budget!IH180/1000</f>
        <v>0</v>
      </c>
      <c r="IH16" s="123">
        <f>+[1]Generation_Budget!II180/1000</f>
        <v>0</v>
      </c>
      <c r="II16" s="123">
        <f>+[1]Generation_Budget!IJ180/1000</f>
        <v>0</v>
      </c>
      <c r="IJ16" s="123">
        <f>+[1]Generation_Budget!IK180/1000</f>
        <v>0</v>
      </c>
      <c r="IK16" s="123">
        <f>+[1]Generation_Budget!IL180/1000</f>
        <v>0</v>
      </c>
      <c r="IL16" s="123">
        <f>+[1]Generation_Budget!IM180/1000</f>
        <v>0</v>
      </c>
      <c r="IM16" s="123">
        <f>+[1]Generation_Budget!IN180/1000</f>
        <v>0</v>
      </c>
      <c r="IN16" s="123">
        <f>+[1]Generation_Budget!IO180/1000</f>
        <v>0</v>
      </c>
      <c r="IO16" s="123">
        <f>+[1]Generation_Budget!IP180/1000</f>
        <v>0</v>
      </c>
      <c r="IP16" s="123">
        <f>+[1]Generation_Budget!IQ180/1000</f>
        <v>0</v>
      </c>
      <c r="IQ16" s="123">
        <f>+[1]Generation_Budget!IR180/1000</f>
        <v>0</v>
      </c>
      <c r="IR16" s="123">
        <f>+[1]Generation_Budget!IS180/1000</f>
        <v>0</v>
      </c>
      <c r="IS16" s="123">
        <f>+[1]Generation_Budget!IT180/1000</f>
        <v>0</v>
      </c>
      <c r="IT16" s="123">
        <f>+[1]Generation_Budget!IU180/1000</f>
        <v>0</v>
      </c>
      <c r="IU16" s="123">
        <f>+[1]Generation_Budget!IV180/1000</f>
        <v>0</v>
      </c>
      <c r="IV16" s="123">
        <f>+[1]Generation_Budget!IW180/1000</f>
        <v>0</v>
      </c>
      <c r="IW16" s="123">
        <f>+[1]Generation_Budget!IX180/1000</f>
        <v>0</v>
      </c>
      <c r="IX16" s="123">
        <f>+[1]Generation_Budget!IY180/1000</f>
        <v>0</v>
      </c>
      <c r="IY16" s="123">
        <f>+[1]Generation_Budget!IZ180/1000</f>
        <v>0</v>
      </c>
      <c r="IZ16" s="123">
        <f>+[1]Generation_Budget!JA180/1000</f>
        <v>0</v>
      </c>
      <c r="JA16" s="123">
        <f>+[1]Generation_Budget!JB180/1000</f>
        <v>0</v>
      </c>
      <c r="JB16" s="123">
        <f>+[1]Generation_Budget!JC180/1000</f>
        <v>0</v>
      </c>
      <c r="JC16" s="123">
        <f>+[1]Generation_Budget!JD180/1000</f>
        <v>0</v>
      </c>
      <c r="JD16" s="123">
        <f>+[1]Generation_Budget!JE180/1000</f>
        <v>0</v>
      </c>
      <c r="JE16" s="123">
        <f>+[1]Generation_Budget!JF180/1000</f>
        <v>0</v>
      </c>
      <c r="JF16" s="123">
        <f>+[1]Generation_Budget!JG180/1000</f>
        <v>0</v>
      </c>
      <c r="JG16" s="123">
        <f>+[1]Generation_Budget!JH180/1000</f>
        <v>0</v>
      </c>
      <c r="JH16" s="123">
        <f>+[1]Generation_Budget!JI180/1000</f>
        <v>0</v>
      </c>
      <c r="JI16" s="123">
        <f>+[1]Generation_Budget!JJ180/1000</f>
        <v>0</v>
      </c>
      <c r="JJ16" s="123">
        <f>+[1]Generation_Budget!JK180/1000</f>
        <v>0</v>
      </c>
      <c r="JK16" s="123">
        <f>+[1]Generation_Budget!JL180/1000</f>
        <v>0</v>
      </c>
      <c r="JL16" s="123">
        <f>+[1]Generation_Budget!JM180/1000</f>
        <v>0</v>
      </c>
      <c r="JM16" s="123">
        <f>+[1]Generation_Budget!JN180/1000</f>
        <v>0</v>
      </c>
      <c r="JN16" s="123">
        <f>+[1]Generation_Budget!JO180/1000</f>
        <v>0</v>
      </c>
      <c r="JO16" s="123">
        <f>+[1]Generation_Budget!JP180/1000</f>
        <v>0</v>
      </c>
      <c r="JP16" s="123">
        <f>+[1]Generation_Budget!JQ180/1000</f>
        <v>0</v>
      </c>
      <c r="JQ16" s="123">
        <f>+[1]Generation_Budget!JR180/1000</f>
        <v>0</v>
      </c>
      <c r="JR16" s="123">
        <f>+[1]Generation_Budget!JS180/1000</f>
        <v>0</v>
      </c>
      <c r="JS16" s="123">
        <f>+[1]Generation_Budget!JT180/1000</f>
        <v>0</v>
      </c>
      <c r="JT16" s="123">
        <f>+[1]Generation_Budget!JU180/1000</f>
        <v>0</v>
      </c>
      <c r="JU16" s="123">
        <f>+[1]Generation_Budget!JV180/1000</f>
        <v>0</v>
      </c>
      <c r="JV16" s="123">
        <f>+[1]Generation_Budget!JW180/1000</f>
        <v>0</v>
      </c>
      <c r="JW16" s="123">
        <f>+[1]Generation_Budget!JX180/1000</f>
        <v>0</v>
      </c>
      <c r="JX16" s="123">
        <f>+[1]Generation_Budget!JY180/1000</f>
        <v>0</v>
      </c>
      <c r="JY16" s="123">
        <f>+[1]Generation_Budget!JZ180/1000</f>
        <v>0</v>
      </c>
      <c r="JZ16" s="123">
        <f>+[1]Generation_Budget!KA180/1000</f>
        <v>0</v>
      </c>
      <c r="KA16" s="123">
        <f>+[1]Generation_Budget!KB180/1000</f>
        <v>0</v>
      </c>
      <c r="KB16" s="123">
        <f>+[1]Generation_Budget!KC180/1000</f>
        <v>0</v>
      </c>
      <c r="KC16" s="123">
        <f>+[1]Generation_Budget!KD180/1000</f>
        <v>0</v>
      </c>
      <c r="KD16" s="123">
        <f>+[1]Generation_Budget!KE180/1000</f>
        <v>0</v>
      </c>
      <c r="KE16" s="123">
        <f>+[1]Generation_Budget!KF180/1000</f>
        <v>0</v>
      </c>
      <c r="KF16" s="123">
        <f>+[1]Generation_Budget!KG180/1000</f>
        <v>0</v>
      </c>
      <c r="KG16" s="123">
        <f>+[1]Generation_Budget!KH180/1000</f>
        <v>0</v>
      </c>
      <c r="KH16" s="123">
        <f>+[1]Generation_Budget!KI180/1000</f>
        <v>0</v>
      </c>
      <c r="KI16" s="123">
        <f>+[1]Generation_Budget!KJ180/1000</f>
        <v>0</v>
      </c>
      <c r="KJ16" s="123">
        <f>+[1]Generation_Budget!KK180/1000</f>
        <v>0</v>
      </c>
      <c r="KK16" s="123">
        <f>+[1]Generation_Budget!KL180/1000</f>
        <v>0</v>
      </c>
      <c r="KL16" s="123">
        <f>+[1]Generation_Budget!KM180/1000</f>
        <v>0</v>
      </c>
      <c r="KM16" s="123">
        <f>+[1]Generation_Budget!KN180/1000</f>
        <v>0</v>
      </c>
      <c r="KN16" s="123">
        <f>+[1]Generation_Budget!KO180/1000</f>
        <v>0</v>
      </c>
      <c r="KO16" s="123">
        <f>+[1]Generation_Budget!KP180/1000</f>
        <v>0</v>
      </c>
      <c r="KP16" s="123">
        <f>+[1]Generation_Budget!KQ180/1000</f>
        <v>0</v>
      </c>
      <c r="KQ16" s="123">
        <f>+[1]Generation_Budget!KR180/1000</f>
        <v>0</v>
      </c>
      <c r="KR16" s="123">
        <f>+[1]Generation_Budget!KS180/1000</f>
        <v>0</v>
      </c>
      <c r="KS16" s="123">
        <f>+[1]Generation_Budget!KT180/1000</f>
        <v>0</v>
      </c>
      <c r="KT16" s="123">
        <f>+[1]Generation_Budget!KU180/1000</f>
        <v>0</v>
      </c>
      <c r="KU16" s="123">
        <f>+[1]Generation_Budget!KV180/1000</f>
        <v>0</v>
      </c>
      <c r="KV16" s="123">
        <f>+[1]Generation_Budget!KW180/1000</f>
        <v>0</v>
      </c>
      <c r="KW16" s="123">
        <f>+[1]Generation_Budget!KX180/1000</f>
        <v>0</v>
      </c>
      <c r="KX16" s="123">
        <f>+[1]Generation_Budget!KY180/1000</f>
        <v>0</v>
      </c>
      <c r="KY16" s="123">
        <f>+[1]Generation_Budget!KZ180/1000</f>
        <v>0</v>
      </c>
      <c r="KZ16" s="123">
        <f>+[1]Generation_Budget!LA180/1000</f>
        <v>0</v>
      </c>
      <c r="LA16" s="123">
        <f>+[1]Generation_Budget!LB180/1000</f>
        <v>0</v>
      </c>
      <c r="LB16" s="123">
        <f>+[1]Generation_Budget!LC180/1000</f>
        <v>0</v>
      </c>
      <c r="LC16" s="123">
        <f>+[1]Generation_Budget!LD180/1000</f>
        <v>0</v>
      </c>
      <c r="LD16" s="123">
        <f>+[1]Generation_Budget!LE180/1000</f>
        <v>0</v>
      </c>
      <c r="LE16" s="123">
        <f>+[1]Generation_Budget!LF180/1000</f>
        <v>0</v>
      </c>
      <c r="LF16" s="123">
        <f>+[1]Generation_Budget!LG180/1000</f>
        <v>0</v>
      </c>
      <c r="LG16" s="123">
        <f>+[1]Generation_Budget!LH180/1000</f>
        <v>0</v>
      </c>
      <c r="LH16" s="123">
        <f>+[1]Generation_Budget!LI180/1000</f>
        <v>0</v>
      </c>
      <c r="LI16" s="123">
        <f>+[1]Generation_Budget!LJ180/1000</f>
        <v>0</v>
      </c>
      <c r="LJ16" s="123">
        <f>+[1]Generation_Budget!LK180/1000</f>
        <v>0</v>
      </c>
      <c r="LK16" s="123">
        <f>+[1]Generation_Budget!LL180/1000</f>
        <v>0</v>
      </c>
      <c r="LL16" s="123">
        <f>+[1]Generation_Budget!LM180/1000</f>
        <v>0</v>
      </c>
      <c r="LM16" s="123">
        <f>+[1]Generation_Budget!LN180/1000</f>
        <v>0</v>
      </c>
      <c r="LN16" s="123">
        <f>+[1]Generation_Budget!LO180/1000</f>
        <v>0</v>
      </c>
      <c r="LO16" s="123">
        <f>+[1]Generation_Budget!LP180/1000</f>
        <v>0</v>
      </c>
      <c r="LP16" s="123">
        <f>+[1]Generation_Budget!LQ180/1000</f>
        <v>0</v>
      </c>
      <c r="LQ16" s="123">
        <f>+[1]Generation_Budget!LR180/1000</f>
        <v>0</v>
      </c>
      <c r="LR16" s="123">
        <f>+[1]Generation_Budget!LS180/1000</f>
        <v>0</v>
      </c>
      <c r="LS16" s="123">
        <f>+[1]Generation_Budget!LT180/1000</f>
        <v>0</v>
      </c>
      <c r="LT16" s="123">
        <f>+[1]Generation_Budget!LU180/1000</f>
        <v>0</v>
      </c>
      <c r="LU16" s="123">
        <f>+[1]Generation_Budget!LV180/1000</f>
        <v>0</v>
      </c>
      <c r="LV16" s="123">
        <f>+[1]Generation_Budget!LW180/1000</f>
        <v>0</v>
      </c>
      <c r="LW16" s="123">
        <f>+[1]Generation_Budget!LX180/1000</f>
        <v>0</v>
      </c>
      <c r="LX16" s="123">
        <f>+[1]Generation_Budget!LY180/1000</f>
        <v>0</v>
      </c>
      <c r="LY16" s="123">
        <f>+[1]Generation_Budget!LZ180/1000</f>
        <v>0</v>
      </c>
      <c r="LZ16" s="123">
        <f>+[1]Generation_Budget!MA180/1000</f>
        <v>0</v>
      </c>
      <c r="MA16" s="123">
        <f>+[1]Generation_Budget!MB180/1000</f>
        <v>0</v>
      </c>
      <c r="MB16" s="123">
        <f>+[1]Generation_Budget!MC180/1000</f>
        <v>0</v>
      </c>
      <c r="MC16" s="123">
        <f>+[1]Generation_Budget!MD180/1000</f>
        <v>0</v>
      </c>
      <c r="MD16" s="123">
        <f>+[1]Generation_Budget!ME180/1000</f>
        <v>0</v>
      </c>
      <c r="ME16" s="123">
        <f>+[1]Generation_Budget!MF180/1000</f>
        <v>0</v>
      </c>
      <c r="MF16" s="123">
        <f>+[1]Generation_Budget!MG180/1000</f>
        <v>0</v>
      </c>
      <c r="MG16" s="123">
        <f>+[1]Generation_Budget!MH180/1000</f>
        <v>0</v>
      </c>
      <c r="MH16" s="123">
        <f>+[1]Generation_Budget!MI180/1000</f>
        <v>0</v>
      </c>
      <c r="MI16" s="123">
        <f>+[1]Generation_Budget!MJ180/1000</f>
        <v>0</v>
      </c>
      <c r="MJ16" s="123">
        <f>+[1]Generation_Budget!MK180/1000</f>
        <v>0</v>
      </c>
      <c r="MK16" s="123">
        <f>+[1]Generation_Budget!ML180/1000</f>
        <v>0</v>
      </c>
      <c r="ML16" s="123">
        <f>+[1]Generation_Budget!MM180/1000</f>
        <v>0</v>
      </c>
      <c r="MM16" s="123">
        <f>+[1]Generation_Budget!MN180/1000</f>
        <v>0</v>
      </c>
      <c r="MO16" s="5" t="str">
        <f t="shared" si="128"/>
        <v>Highgate Hydro #1-4</v>
      </c>
      <c r="MP16" s="22">
        <f t="shared" si="131"/>
        <v>0</v>
      </c>
      <c r="MQ16" s="22">
        <f t="shared" si="129"/>
        <v>0</v>
      </c>
      <c r="MR16" s="22">
        <f t="shared" si="129"/>
        <v>0</v>
      </c>
      <c r="MS16" s="22">
        <f t="shared" si="129"/>
        <v>0</v>
      </c>
      <c r="MT16" s="22">
        <f t="shared" si="129"/>
        <v>0</v>
      </c>
      <c r="MU16" s="22">
        <f t="shared" si="129"/>
        <v>0</v>
      </c>
      <c r="MV16" s="22">
        <f t="shared" si="129"/>
        <v>0</v>
      </c>
      <c r="MW16" s="22">
        <f t="shared" si="129"/>
        <v>0</v>
      </c>
      <c r="MX16" s="22">
        <f t="shared" si="129"/>
        <v>0</v>
      </c>
      <c r="MY16" s="22">
        <f t="shared" si="129"/>
        <v>0</v>
      </c>
      <c r="MZ16" s="22">
        <f t="shared" si="129"/>
        <v>0</v>
      </c>
      <c r="NA16" s="22">
        <f t="shared" si="129"/>
        <v>0</v>
      </c>
      <c r="NB16" s="22">
        <f t="shared" si="129"/>
        <v>0</v>
      </c>
      <c r="NC16" s="22">
        <f t="shared" si="129"/>
        <v>0</v>
      </c>
      <c r="ND16" s="22">
        <f t="shared" si="129"/>
        <v>0</v>
      </c>
      <c r="NE16" s="22">
        <f t="shared" si="129"/>
        <v>0</v>
      </c>
      <c r="NF16" s="22">
        <f t="shared" si="129"/>
        <v>0</v>
      </c>
      <c r="NG16" s="22">
        <f t="shared" si="130"/>
        <v>0</v>
      </c>
      <c r="NH16" s="22">
        <f t="shared" si="130"/>
        <v>0</v>
      </c>
      <c r="NI16" s="22">
        <f t="shared" si="130"/>
        <v>0</v>
      </c>
      <c r="NJ16" s="22">
        <f t="shared" si="130"/>
        <v>0</v>
      </c>
      <c r="NK16" s="22">
        <f t="shared" si="130"/>
        <v>0</v>
      </c>
      <c r="NL16" s="22">
        <f t="shared" si="130"/>
        <v>0</v>
      </c>
      <c r="NM16" s="22">
        <f t="shared" si="130"/>
        <v>0</v>
      </c>
      <c r="NN16" s="22">
        <f t="shared" si="130"/>
        <v>0</v>
      </c>
      <c r="NO16" s="22">
        <f t="shared" si="130"/>
        <v>0</v>
      </c>
      <c r="NP16" s="22">
        <f t="shared" si="130"/>
        <v>0</v>
      </c>
      <c r="NQ16" s="22">
        <f t="shared" si="130"/>
        <v>0</v>
      </c>
      <c r="NR16" s="22">
        <f t="shared" si="130"/>
        <v>0</v>
      </c>
    </row>
    <row r="17" spans="2:382" x14ac:dyDescent="0.25">
      <c r="B17" s="121" t="str">
        <f>+[1]Generation_Budget!$C$248</f>
        <v>Morrisville Hydro #2</v>
      </c>
      <c r="C17" s="122" t="s">
        <v>104</v>
      </c>
      <c r="D17" s="125">
        <f>+[1]Generation_Budget!E$260/1000</f>
        <v>0</v>
      </c>
      <c r="E17" s="125">
        <f>+[1]Generation_Budget!F$260/1000</f>
        <v>0</v>
      </c>
      <c r="F17" s="125">
        <f>+[1]Generation_Budget!G$260/1000</f>
        <v>0</v>
      </c>
      <c r="G17" s="125">
        <f>+[1]Generation_Budget!H$260/1000</f>
        <v>0</v>
      </c>
      <c r="H17" s="125">
        <f>+[1]Generation_Budget!I$260/1000</f>
        <v>0</v>
      </c>
      <c r="I17" s="125">
        <f>+[1]Generation_Budget!J$260/1000</f>
        <v>0</v>
      </c>
      <c r="J17" s="125">
        <f>+[1]Generation_Budget!K$260/1000</f>
        <v>0</v>
      </c>
      <c r="K17" s="125">
        <f>+[1]Generation_Budget!L$260/1000</f>
        <v>0</v>
      </c>
      <c r="L17" s="125">
        <f>+[1]Generation_Budget!M$260/1000</f>
        <v>0</v>
      </c>
      <c r="M17" s="125">
        <f>+[1]Generation_Budget!N$260/1000</f>
        <v>0</v>
      </c>
      <c r="N17" s="125">
        <f>+[1]Generation_Budget!O$260/1000</f>
        <v>0</v>
      </c>
      <c r="O17" s="125">
        <f>+[1]Generation_Budget!P$260/1000</f>
        <v>0</v>
      </c>
      <c r="P17" s="125">
        <f>+[1]Generation_Budget!Q$260/1000</f>
        <v>0</v>
      </c>
      <c r="Q17" s="125">
        <f>+[1]Generation_Budget!R$260/1000</f>
        <v>0</v>
      </c>
      <c r="R17" s="125">
        <f>+[1]Generation_Budget!S$260/1000</f>
        <v>0</v>
      </c>
      <c r="S17" s="125">
        <f>+[1]Generation_Budget!T$260/1000</f>
        <v>0</v>
      </c>
      <c r="T17" s="125">
        <f>+[1]Generation_Budget!U$260/1000</f>
        <v>0</v>
      </c>
      <c r="U17" s="125">
        <f>+[1]Generation_Budget!V$260/1000</f>
        <v>0</v>
      </c>
      <c r="V17" s="125">
        <f>+[1]Generation_Budget!W$260/1000</f>
        <v>0</v>
      </c>
      <c r="W17" s="125">
        <f>+[1]Generation_Budget!X$260/1000</f>
        <v>0</v>
      </c>
      <c r="X17" s="125">
        <f>+[1]Generation_Budget!Y$260/1000</f>
        <v>0</v>
      </c>
      <c r="Y17" s="125">
        <f>+[1]Generation_Budget!Z$260/1000</f>
        <v>0</v>
      </c>
      <c r="Z17" s="125">
        <f>+[1]Generation_Budget!AA$260/1000</f>
        <v>0</v>
      </c>
      <c r="AA17" s="125">
        <f>+[1]Generation_Budget!AB$260/1000</f>
        <v>0</v>
      </c>
      <c r="AB17" s="125">
        <f>+[1]Generation_Budget!AC$260/1000</f>
        <v>0</v>
      </c>
      <c r="AC17" s="125">
        <f>+[1]Generation_Budget!AD$260/1000</f>
        <v>0</v>
      </c>
      <c r="AD17" s="125">
        <f>+[1]Generation_Budget!AE$260/1000</f>
        <v>0</v>
      </c>
      <c r="AE17" s="125">
        <f>+[1]Generation_Budget!AF$260/1000</f>
        <v>0</v>
      </c>
      <c r="AF17" s="125">
        <f>+[1]Generation_Budget!AG$260/1000</f>
        <v>0</v>
      </c>
      <c r="AG17" s="125">
        <f>+[1]Generation_Budget!AH$260/1000</f>
        <v>0</v>
      </c>
      <c r="AH17" s="125">
        <f>+[1]Generation_Budget!AI$260/1000</f>
        <v>0</v>
      </c>
      <c r="AI17" s="125">
        <f>+[1]Generation_Budget!AJ$260/1000</f>
        <v>0</v>
      </c>
      <c r="AJ17" s="125">
        <f>+[1]Generation_Budget!AK$260/1000</f>
        <v>0</v>
      </c>
      <c r="AK17" s="125">
        <f>+[1]Generation_Budget!AL$260/1000</f>
        <v>0</v>
      </c>
      <c r="AL17" s="125">
        <f>+[1]Generation_Budget!AM$260/1000</f>
        <v>0</v>
      </c>
      <c r="AM17" s="125">
        <f>+[1]Generation_Budget!AN$260/1000</f>
        <v>0</v>
      </c>
      <c r="AN17" s="125">
        <f>+[1]Generation_Budget!AO$260/1000</f>
        <v>0</v>
      </c>
      <c r="AO17" s="125">
        <f>+[1]Generation_Budget!AP$260/1000</f>
        <v>0</v>
      </c>
      <c r="AP17" s="125">
        <f>+[1]Generation_Budget!AQ$260/1000</f>
        <v>0</v>
      </c>
      <c r="AQ17" s="125">
        <f>+[1]Generation_Budget!AR$260/1000</f>
        <v>0</v>
      </c>
      <c r="AR17" s="125">
        <f>+[1]Generation_Budget!AS$260/1000</f>
        <v>0</v>
      </c>
      <c r="AS17" s="125">
        <f>+[1]Generation_Budget!AT$260/1000</f>
        <v>0</v>
      </c>
      <c r="AT17" s="125">
        <f>+[1]Generation_Budget!AU$260/1000</f>
        <v>0</v>
      </c>
      <c r="AU17" s="125">
        <f>+[1]Generation_Budget!AV$260/1000</f>
        <v>0</v>
      </c>
      <c r="AV17" s="125">
        <f>+[1]Generation_Budget!AW$260/1000</f>
        <v>0</v>
      </c>
      <c r="AW17" s="125">
        <f>+[1]Generation_Budget!AX$260/1000</f>
        <v>0</v>
      </c>
      <c r="AX17" s="125">
        <f>+[1]Generation_Budget!AY$260/1000</f>
        <v>0</v>
      </c>
      <c r="AY17" s="125">
        <f>+[1]Generation_Budget!AZ$260/1000</f>
        <v>0</v>
      </c>
      <c r="AZ17" s="125">
        <f>+[1]Generation_Budget!BA$260/1000</f>
        <v>0</v>
      </c>
      <c r="BA17" s="125">
        <f>+[1]Generation_Budget!BB$260/1000</f>
        <v>0</v>
      </c>
      <c r="BB17" s="125">
        <f>+[1]Generation_Budget!BC$260/1000</f>
        <v>0</v>
      </c>
      <c r="BC17" s="125">
        <f>+[1]Generation_Budget!BD$260/1000</f>
        <v>0</v>
      </c>
      <c r="BD17" s="125">
        <f>+[1]Generation_Budget!BE$260/1000</f>
        <v>0</v>
      </c>
      <c r="BE17" s="125">
        <f>+[1]Generation_Budget!BF$260/1000</f>
        <v>0</v>
      </c>
      <c r="BF17" s="125">
        <f>+[1]Generation_Budget!BG$260/1000</f>
        <v>0</v>
      </c>
      <c r="BG17" s="125">
        <f>+[1]Generation_Budget!BH$260/1000</f>
        <v>0</v>
      </c>
      <c r="BH17" s="125">
        <f>+[1]Generation_Budget!BI$260/1000</f>
        <v>0</v>
      </c>
      <c r="BI17" s="125">
        <f>+[1]Generation_Budget!BJ$260/1000</f>
        <v>0</v>
      </c>
      <c r="BJ17" s="125">
        <f>+[1]Generation_Budget!BK$260/1000</f>
        <v>0</v>
      </c>
      <c r="BK17" s="125">
        <f>+[1]Generation_Budget!BL$260/1000</f>
        <v>0</v>
      </c>
      <c r="BL17" s="125">
        <f>+[1]Generation_Budget!BM$260/1000</f>
        <v>0</v>
      </c>
      <c r="BM17" s="125">
        <f>+[1]Generation_Budget!BN$260/1000</f>
        <v>0</v>
      </c>
      <c r="BN17" s="125">
        <f>+[1]Generation_Budget!BO$260/1000</f>
        <v>0</v>
      </c>
      <c r="BO17" s="125">
        <f>+[1]Generation_Budget!BP$260/1000</f>
        <v>0</v>
      </c>
      <c r="BP17" s="125">
        <f>+[1]Generation_Budget!BQ$260/1000</f>
        <v>0</v>
      </c>
      <c r="BQ17" s="125">
        <f>+[1]Generation_Budget!BR$260/1000</f>
        <v>0</v>
      </c>
      <c r="BR17" s="125">
        <f>+[1]Generation_Budget!BS$260/1000</f>
        <v>0</v>
      </c>
      <c r="BS17" s="125">
        <f>+[1]Generation_Budget!BT$260/1000</f>
        <v>0</v>
      </c>
      <c r="BT17" s="125">
        <f>+[1]Generation_Budget!BU$260/1000</f>
        <v>0</v>
      </c>
      <c r="BU17" s="125">
        <f>+[1]Generation_Budget!BV$260/1000</f>
        <v>0</v>
      </c>
      <c r="BV17" s="125">
        <f>+[1]Generation_Budget!BW$260/1000</f>
        <v>0</v>
      </c>
      <c r="BW17" s="125">
        <f>+[1]Generation_Budget!BX$260/1000</f>
        <v>0</v>
      </c>
      <c r="BX17" s="125">
        <f>+[1]Generation_Budget!BY$260/1000</f>
        <v>0</v>
      </c>
      <c r="BY17" s="125">
        <f>+[1]Generation_Budget!BZ$260/1000</f>
        <v>0</v>
      </c>
      <c r="BZ17" s="125">
        <f>+[1]Generation_Budget!CA$260/1000</f>
        <v>0</v>
      </c>
      <c r="CA17" s="125">
        <f>+[1]Generation_Budget!CB$260/1000</f>
        <v>0</v>
      </c>
      <c r="CB17" s="125">
        <f>+[1]Generation_Budget!CC$260/1000</f>
        <v>0</v>
      </c>
      <c r="CC17" s="125">
        <f>+[1]Generation_Budget!CD$260/1000</f>
        <v>0</v>
      </c>
      <c r="CD17" s="125">
        <f>+[1]Generation_Budget!CE$260/1000</f>
        <v>0</v>
      </c>
      <c r="CE17" s="125">
        <f>+[1]Generation_Budget!CF$260/1000</f>
        <v>0</v>
      </c>
      <c r="CF17" s="125">
        <f>+[1]Generation_Budget!CG$260/1000</f>
        <v>0</v>
      </c>
      <c r="CG17" s="125">
        <f>+[1]Generation_Budget!CH$260/1000</f>
        <v>0</v>
      </c>
      <c r="CH17" s="125">
        <f>+[1]Generation_Budget!CI$260/1000</f>
        <v>0</v>
      </c>
      <c r="CI17" s="125">
        <f>+[1]Generation_Budget!CJ$260/1000</f>
        <v>0</v>
      </c>
      <c r="CJ17" s="125">
        <f>+[1]Generation_Budget!CK$260/1000</f>
        <v>0</v>
      </c>
      <c r="CK17" s="125">
        <f>+[1]Generation_Budget!CL$260/1000</f>
        <v>0</v>
      </c>
      <c r="CL17" s="125">
        <f>+[1]Generation_Budget!CM$260/1000</f>
        <v>0</v>
      </c>
      <c r="CM17" s="125">
        <f>+[1]Generation_Budget!CN$260/1000</f>
        <v>0</v>
      </c>
      <c r="CN17" s="125">
        <f>+[1]Generation_Budget!CO$260/1000</f>
        <v>0</v>
      </c>
      <c r="CO17" s="125">
        <f>+[1]Generation_Budget!CP$260/1000</f>
        <v>0</v>
      </c>
      <c r="CP17" s="125">
        <f>+[1]Generation_Budget!CQ$260/1000</f>
        <v>0</v>
      </c>
      <c r="CQ17" s="125">
        <f>+[1]Generation_Budget!CR$260/1000</f>
        <v>0</v>
      </c>
      <c r="CR17" s="125">
        <f>+[1]Generation_Budget!CS$260/1000</f>
        <v>0</v>
      </c>
      <c r="CS17" s="125">
        <f>+[1]Generation_Budget!CT$260/1000</f>
        <v>0</v>
      </c>
      <c r="CT17" s="125">
        <f>+[1]Generation_Budget!CU$260/1000</f>
        <v>0</v>
      </c>
      <c r="CU17" s="125">
        <f>+[1]Generation_Budget!CV$260/1000</f>
        <v>0</v>
      </c>
      <c r="CV17" s="125">
        <f>+[1]Generation_Budget!CW$260/1000</f>
        <v>0</v>
      </c>
      <c r="CW17" s="125">
        <f>+[1]Generation_Budget!CX$260/1000</f>
        <v>0</v>
      </c>
      <c r="CX17" s="125">
        <f>+[1]Generation_Budget!CY$260/1000</f>
        <v>0</v>
      </c>
      <c r="CY17" s="125">
        <f>+[1]Generation_Budget!CZ$260/1000</f>
        <v>0</v>
      </c>
      <c r="CZ17" s="125">
        <f>+[1]Generation_Budget!DA$260/1000</f>
        <v>0</v>
      </c>
      <c r="DA17" s="125">
        <f>+[1]Generation_Budget!DB$260/1000</f>
        <v>0</v>
      </c>
      <c r="DB17" s="125">
        <f>+[1]Generation_Budget!DC$260/1000</f>
        <v>0</v>
      </c>
      <c r="DC17" s="125">
        <f>+[1]Generation_Budget!DD$260/1000</f>
        <v>0</v>
      </c>
      <c r="DD17" s="125">
        <f>+[1]Generation_Budget!DE$260/1000</f>
        <v>0</v>
      </c>
      <c r="DE17" s="125">
        <f>+[1]Generation_Budget!DF$260/1000</f>
        <v>0</v>
      </c>
      <c r="DF17" s="125">
        <f>+[1]Generation_Budget!DG$260/1000</f>
        <v>0</v>
      </c>
      <c r="DG17" s="125">
        <f>+[1]Generation_Budget!DH$260/1000</f>
        <v>0</v>
      </c>
      <c r="DH17" s="125">
        <f>+[1]Generation_Budget!DI$260/1000</f>
        <v>0</v>
      </c>
      <c r="DI17" s="125">
        <f>+[1]Generation_Budget!DJ$260/1000</f>
        <v>0</v>
      </c>
      <c r="DJ17" s="125">
        <f>+[1]Generation_Budget!DK$260/1000</f>
        <v>0</v>
      </c>
      <c r="DK17" s="125">
        <f>+[1]Generation_Budget!DL$260/1000</f>
        <v>0</v>
      </c>
      <c r="DL17" s="125">
        <f>+[1]Generation_Budget!DM$260/1000</f>
        <v>0</v>
      </c>
      <c r="DM17" s="125">
        <f>+[1]Generation_Budget!DN$260/1000</f>
        <v>0</v>
      </c>
      <c r="DN17" s="125">
        <f>+[1]Generation_Budget!DO$260/1000</f>
        <v>0</v>
      </c>
      <c r="DO17" s="125">
        <f>+[1]Generation_Budget!DP$260/1000</f>
        <v>0</v>
      </c>
      <c r="DP17" s="125">
        <f>+[1]Generation_Budget!DQ$260/1000</f>
        <v>0</v>
      </c>
      <c r="DQ17" s="125">
        <f>+[1]Generation_Budget!DR$260/1000</f>
        <v>0</v>
      </c>
      <c r="DR17" s="125">
        <f>+[1]Generation_Budget!DS$260/1000</f>
        <v>0</v>
      </c>
      <c r="DS17" s="125">
        <f>+[1]Generation_Budget!DT$260/1000</f>
        <v>0</v>
      </c>
      <c r="DT17" s="125">
        <f>+[1]Generation_Budget!DU$260/1000</f>
        <v>0</v>
      </c>
      <c r="DU17" s="125">
        <f>+[1]Generation_Budget!DV$260/1000</f>
        <v>0</v>
      </c>
      <c r="DV17" s="125">
        <f>+[1]Generation_Budget!DW$260/1000</f>
        <v>0</v>
      </c>
      <c r="DW17" s="125">
        <f>+[1]Generation_Budget!DX$260/1000</f>
        <v>0</v>
      </c>
      <c r="DX17" s="125">
        <f>+[1]Generation_Budget!DY$260/1000</f>
        <v>0</v>
      </c>
      <c r="DY17" s="125">
        <f>+[1]Generation_Budget!DZ$260/1000</f>
        <v>0</v>
      </c>
      <c r="DZ17" s="125">
        <f>+[1]Generation_Budget!EA$260/1000</f>
        <v>0</v>
      </c>
      <c r="EA17" s="125">
        <f>+[1]Generation_Budget!EB$260/1000</f>
        <v>0</v>
      </c>
      <c r="EB17" s="125">
        <f>+[1]Generation_Budget!EC$260/1000</f>
        <v>0</v>
      </c>
      <c r="EC17" s="125">
        <f>+[1]Generation_Budget!ED$260/1000</f>
        <v>0</v>
      </c>
      <c r="ED17" s="125">
        <f>+[1]Generation_Budget!EE$260/1000</f>
        <v>0</v>
      </c>
      <c r="EE17" s="125">
        <f>+[1]Generation_Budget!EF$260/1000</f>
        <v>0</v>
      </c>
      <c r="EF17" s="125">
        <f>+[1]Generation_Budget!EG$260/1000</f>
        <v>0</v>
      </c>
      <c r="EG17" s="125">
        <f>+[1]Generation_Budget!EH$260/1000</f>
        <v>0</v>
      </c>
      <c r="EH17" s="125">
        <f>+[1]Generation_Budget!EI$260/1000</f>
        <v>0</v>
      </c>
      <c r="EI17" s="125">
        <f>+[1]Generation_Budget!EJ$260/1000</f>
        <v>0</v>
      </c>
      <c r="EJ17" s="125">
        <f>+[1]Generation_Budget!EK$260/1000</f>
        <v>0</v>
      </c>
      <c r="EK17" s="125">
        <f>+[1]Generation_Budget!EL$260/1000</f>
        <v>0</v>
      </c>
      <c r="EL17" s="125">
        <f>+[1]Generation_Budget!EM$260/1000</f>
        <v>0</v>
      </c>
      <c r="EM17" s="125">
        <f>+[1]Generation_Budget!EN$260/1000</f>
        <v>0</v>
      </c>
      <c r="EN17" s="125">
        <f>+[1]Generation_Budget!EO$260/1000</f>
        <v>0</v>
      </c>
      <c r="EO17" s="125">
        <f>+[1]Generation_Budget!EP$260/1000</f>
        <v>0</v>
      </c>
      <c r="EP17" s="125">
        <f>+[1]Generation_Budget!EQ$260/1000</f>
        <v>0</v>
      </c>
      <c r="EQ17" s="125">
        <f>+[1]Generation_Budget!ER$260/1000</f>
        <v>0</v>
      </c>
      <c r="ER17" s="125">
        <f>+[1]Generation_Budget!ES$260/1000</f>
        <v>0</v>
      </c>
      <c r="ES17" s="125">
        <f>+[1]Generation_Budget!ET$260/1000</f>
        <v>0</v>
      </c>
      <c r="ET17" s="125">
        <f>+[1]Generation_Budget!EU$260/1000</f>
        <v>0</v>
      </c>
      <c r="EU17" s="125">
        <f>+[1]Generation_Budget!EV$260/1000</f>
        <v>0</v>
      </c>
      <c r="EV17" s="125">
        <f>+[1]Generation_Budget!EW$260/1000</f>
        <v>0</v>
      </c>
      <c r="EW17" s="125">
        <f>+[1]Generation_Budget!EX$260/1000</f>
        <v>0</v>
      </c>
      <c r="EX17" s="125">
        <f>+[1]Generation_Budget!EY$260/1000</f>
        <v>0</v>
      </c>
      <c r="EY17" s="125">
        <f>+[1]Generation_Budget!EZ$260/1000</f>
        <v>0</v>
      </c>
      <c r="EZ17" s="125">
        <f>+[1]Generation_Budget!FA$260/1000</f>
        <v>0</v>
      </c>
      <c r="FA17" s="125">
        <f>+[1]Generation_Budget!FB$260/1000</f>
        <v>0</v>
      </c>
      <c r="FB17" s="125">
        <f>+[1]Generation_Budget!FC$260/1000</f>
        <v>0</v>
      </c>
      <c r="FC17" s="125">
        <f>+[1]Generation_Budget!FD$260/1000</f>
        <v>0</v>
      </c>
      <c r="FD17" s="125">
        <f>+[1]Generation_Budget!FE$260/1000</f>
        <v>0</v>
      </c>
      <c r="FE17" s="125">
        <f>+[1]Generation_Budget!FF$260/1000</f>
        <v>0</v>
      </c>
      <c r="FF17" s="125">
        <f>+[1]Generation_Budget!FG$260/1000</f>
        <v>0</v>
      </c>
      <c r="FG17" s="125">
        <f>+[1]Generation_Budget!FH$260/1000</f>
        <v>0</v>
      </c>
      <c r="FH17" s="125">
        <f>+[1]Generation_Budget!FI$260/1000</f>
        <v>0</v>
      </c>
      <c r="FI17" s="125">
        <f>+[1]Generation_Budget!FJ$260/1000</f>
        <v>0</v>
      </c>
      <c r="FJ17" s="125">
        <f>+[1]Generation_Budget!FK$260/1000</f>
        <v>0</v>
      </c>
      <c r="FK17" s="125">
        <f>+[1]Generation_Budget!FL$260/1000</f>
        <v>0</v>
      </c>
      <c r="FL17" s="125">
        <f>+[1]Generation_Budget!FM$260/1000</f>
        <v>0</v>
      </c>
      <c r="FM17" s="125">
        <f>+[1]Generation_Budget!FN$260/1000</f>
        <v>0</v>
      </c>
      <c r="FN17" s="125">
        <f>+[1]Generation_Budget!FO$260/1000</f>
        <v>0</v>
      </c>
      <c r="FO17" s="125">
        <f>+[1]Generation_Budget!FP$260/1000</f>
        <v>0</v>
      </c>
      <c r="FP17" s="125">
        <f>+[1]Generation_Budget!FQ$260/1000</f>
        <v>0</v>
      </c>
      <c r="FQ17" s="125">
        <f>+[1]Generation_Budget!FR$260/1000</f>
        <v>0</v>
      </c>
      <c r="FR17" s="125">
        <f>+[1]Generation_Budget!FS$260/1000</f>
        <v>0</v>
      </c>
      <c r="FS17" s="125">
        <f>+[1]Generation_Budget!FT$260/1000</f>
        <v>0</v>
      </c>
      <c r="FT17" s="125">
        <f>+[1]Generation_Budget!FU$260/1000</f>
        <v>0</v>
      </c>
      <c r="FU17" s="125">
        <f>+[1]Generation_Budget!FV$260/1000</f>
        <v>0</v>
      </c>
      <c r="FV17" s="125">
        <f>+[1]Generation_Budget!FW$260/1000</f>
        <v>0</v>
      </c>
      <c r="FW17" s="125">
        <f>+[1]Generation_Budget!FX$260/1000</f>
        <v>0</v>
      </c>
      <c r="FX17" s="125">
        <f>+[1]Generation_Budget!FY$260/1000</f>
        <v>0</v>
      </c>
      <c r="FY17" s="125">
        <f>+[1]Generation_Budget!FZ$260/1000</f>
        <v>0</v>
      </c>
      <c r="FZ17" s="125">
        <f>+[1]Generation_Budget!GA$260/1000</f>
        <v>0</v>
      </c>
      <c r="GA17" s="125">
        <f>+[1]Generation_Budget!GB$260/1000</f>
        <v>0</v>
      </c>
      <c r="GB17" s="125">
        <f>+[1]Generation_Budget!GC$260/1000</f>
        <v>0</v>
      </c>
      <c r="GC17" s="125">
        <f>+[1]Generation_Budget!GD$260/1000</f>
        <v>0</v>
      </c>
      <c r="GD17" s="125">
        <f>+[1]Generation_Budget!GE$260/1000</f>
        <v>0</v>
      </c>
      <c r="GE17" s="125">
        <f>+[1]Generation_Budget!GF$260/1000</f>
        <v>0</v>
      </c>
      <c r="GF17" s="125">
        <f>+[1]Generation_Budget!GG$260/1000</f>
        <v>0</v>
      </c>
      <c r="GG17" s="125">
        <f>+[1]Generation_Budget!GH$260/1000</f>
        <v>0</v>
      </c>
      <c r="GH17" s="125">
        <f>+[1]Generation_Budget!GI$260/1000</f>
        <v>0</v>
      </c>
      <c r="GI17" s="125">
        <f>+[1]Generation_Budget!GJ$260/1000</f>
        <v>0</v>
      </c>
      <c r="GJ17" s="125">
        <f>+[1]Generation_Budget!GK$260/1000</f>
        <v>0</v>
      </c>
      <c r="GK17" s="125">
        <f>+[1]Generation_Budget!GL$260/1000</f>
        <v>0</v>
      </c>
      <c r="GL17" s="125">
        <f>+[1]Generation_Budget!GM$260/1000</f>
        <v>0</v>
      </c>
      <c r="GM17" s="125">
        <f>+[1]Generation_Budget!GN$260/1000</f>
        <v>0</v>
      </c>
      <c r="GN17" s="125">
        <f>+[1]Generation_Budget!GO$260/1000</f>
        <v>0</v>
      </c>
      <c r="GO17" s="125">
        <f>+[1]Generation_Budget!GP$260/1000</f>
        <v>0</v>
      </c>
      <c r="GP17" s="125">
        <f>+[1]Generation_Budget!GQ$260/1000</f>
        <v>0</v>
      </c>
      <c r="GQ17" s="125">
        <f>+[1]Generation_Budget!GR$260/1000</f>
        <v>0</v>
      </c>
      <c r="GR17" s="125">
        <f>+[1]Generation_Budget!GS$260/1000</f>
        <v>0</v>
      </c>
      <c r="GS17" s="125">
        <f>+[1]Generation_Budget!GT$260/1000</f>
        <v>0</v>
      </c>
      <c r="GT17" s="125">
        <f>+[1]Generation_Budget!GU$260/1000</f>
        <v>0</v>
      </c>
      <c r="GU17" s="125">
        <f>+[1]Generation_Budget!GV$260/1000</f>
        <v>0</v>
      </c>
      <c r="GV17" s="125">
        <f>+[1]Generation_Budget!GW$260/1000</f>
        <v>0</v>
      </c>
      <c r="GW17" s="125">
        <f>+[1]Generation_Budget!GX$260/1000</f>
        <v>0</v>
      </c>
      <c r="GX17" s="125">
        <f>+[1]Generation_Budget!GY$260/1000</f>
        <v>0</v>
      </c>
      <c r="GY17" s="125">
        <f>+[1]Generation_Budget!GZ$260/1000</f>
        <v>0</v>
      </c>
      <c r="GZ17" s="125">
        <f>+[1]Generation_Budget!HA$260/1000</f>
        <v>0</v>
      </c>
      <c r="HA17" s="125">
        <f>+[1]Generation_Budget!HB$260/1000</f>
        <v>0</v>
      </c>
      <c r="HB17" s="125">
        <f>+[1]Generation_Budget!HC$260/1000</f>
        <v>0</v>
      </c>
      <c r="HC17" s="125">
        <f>+[1]Generation_Budget!HD$260/1000</f>
        <v>0</v>
      </c>
      <c r="HD17" s="125">
        <f>+[1]Generation_Budget!HE$260/1000</f>
        <v>0</v>
      </c>
      <c r="HE17" s="125">
        <f>+[1]Generation_Budget!HF$260/1000</f>
        <v>0</v>
      </c>
      <c r="HF17" s="125">
        <f>+[1]Generation_Budget!HG$260/1000</f>
        <v>0</v>
      </c>
      <c r="HG17" s="125">
        <f>+[1]Generation_Budget!HH$260/1000</f>
        <v>0</v>
      </c>
      <c r="HH17" s="125">
        <f>+[1]Generation_Budget!HI$260/1000</f>
        <v>0</v>
      </c>
      <c r="HI17" s="125">
        <f>+[1]Generation_Budget!HJ$260/1000</f>
        <v>0</v>
      </c>
      <c r="HJ17" s="125">
        <f>+[1]Generation_Budget!HK$260/1000</f>
        <v>0</v>
      </c>
      <c r="HK17" s="125">
        <f>+[1]Generation_Budget!HL$260/1000</f>
        <v>0</v>
      </c>
      <c r="HL17" s="125">
        <f>+[1]Generation_Budget!HM$260/1000</f>
        <v>0</v>
      </c>
      <c r="HM17" s="125">
        <f>+[1]Generation_Budget!HN$260/1000</f>
        <v>0</v>
      </c>
      <c r="HN17" s="125">
        <f>+[1]Generation_Budget!HO$260/1000</f>
        <v>0</v>
      </c>
      <c r="HO17" s="125">
        <f>+[1]Generation_Budget!HP$260/1000</f>
        <v>0</v>
      </c>
      <c r="HP17" s="125">
        <f>+[1]Generation_Budget!HQ$260/1000</f>
        <v>0</v>
      </c>
      <c r="HQ17" s="125">
        <f>+[1]Generation_Budget!HR$260/1000</f>
        <v>0</v>
      </c>
      <c r="HR17" s="125">
        <f>+[1]Generation_Budget!HS$260/1000</f>
        <v>0</v>
      </c>
      <c r="HS17" s="125">
        <f>+[1]Generation_Budget!HT$260/1000</f>
        <v>0</v>
      </c>
      <c r="HT17" s="125">
        <f>+[1]Generation_Budget!HU$260/1000</f>
        <v>0</v>
      </c>
      <c r="HU17" s="125">
        <f>+[1]Generation_Budget!HV$260/1000</f>
        <v>0</v>
      </c>
      <c r="HV17" s="125">
        <f>+[1]Generation_Budget!HW$260/1000</f>
        <v>0</v>
      </c>
      <c r="HW17" s="125">
        <f>+[1]Generation_Budget!HX$260/1000</f>
        <v>0</v>
      </c>
      <c r="HX17" s="125">
        <f>+[1]Generation_Budget!HY$260/1000</f>
        <v>0</v>
      </c>
      <c r="HY17" s="125">
        <f>+[1]Generation_Budget!HZ$260/1000</f>
        <v>0</v>
      </c>
      <c r="HZ17" s="125">
        <f>+[1]Generation_Budget!IA$260/1000</f>
        <v>0</v>
      </c>
      <c r="IA17" s="125">
        <f>+[1]Generation_Budget!IB$260/1000</f>
        <v>0</v>
      </c>
      <c r="IB17" s="125">
        <f>+[1]Generation_Budget!IC$260/1000</f>
        <v>0</v>
      </c>
      <c r="IC17" s="125">
        <f>+[1]Generation_Budget!ID$260/1000</f>
        <v>0</v>
      </c>
      <c r="ID17" s="125">
        <f>+[1]Generation_Budget!IE$260/1000</f>
        <v>0</v>
      </c>
      <c r="IE17" s="125">
        <f>+[1]Generation_Budget!IF$260/1000</f>
        <v>0</v>
      </c>
      <c r="IF17" s="125">
        <f>+[1]Generation_Budget!IG$260/1000</f>
        <v>0</v>
      </c>
      <c r="IG17" s="125">
        <f>+[1]Generation_Budget!IH$260/1000</f>
        <v>0</v>
      </c>
      <c r="IH17" s="125">
        <f>+[1]Generation_Budget!II$260/1000</f>
        <v>0</v>
      </c>
      <c r="II17" s="125">
        <f>+[1]Generation_Budget!IJ$260/1000</f>
        <v>0</v>
      </c>
      <c r="IJ17" s="125">
        <f>+[1]Generation_Budget!IK$260/1000</f>
        <v>0</v>
      </c>
      <c r="IK17" s="125">
        <f>+[1]Generation_Budget!IL$260/1000</f>
        <v>0</v>
      </c>
      <c r="IL17" s="125">
        <f>+[1]Generation_Budget!IM$260/1000</f>
        <v>0</v>
      </c>
      <c r="IM17" s="125">
        <f>+[1]Generation_Budget!IN$260/1000</f>
        <v>0</v>
      </c>
      <c r="IN17" s="125">
        <f>+[1]Generation_Budget!IO$260/1000</f>
        <v>0</v>
      </c>
      <c r="IO17" s="125">
        <f>+[1]Generation_Budget!IP$260/1000</f>
        <v>0</v>
      </c>
      <c r="IP17" s="125">
        <f>+[1]Generation_Budget!IQ$260/1000</f>
        <v>0</v>
      </c>
      <c r="IQ17" s="125">
        <f>+[1]Generation_Budget!IR$260/1000</f>
        <v>0</v>
      </c>
      <c r="IR17" s="125">
        <f>+[1]Generation_Budget!IS$260/1000</f>
        <v>0</v>
      </c>
      <c r="IS17" s="125">
        <f>+[1]Generation_Budget!IT$260/1000</f>
        <v>0</v>
      </c>
      <c r="IT17" s="125">
        <f>+[1]Generation_Budget!IU$260/1000</f>
        <v>0</v>
      </c>
      <c r="IU17" s="125">
        <f>+[1]Generation_Budget!IV$260/1000</f>
        <v>0</v>
      </c>
      <c r="IV17" s="125">
        <f>+[1]Generation_Budget!IW$260/1000</f>
        <v>0</v>
      </c>
      <c r="IW17" s="125">
        <f>+[1]Generation_Budget!IX$260/1000</f>
        <v>0</v>
      </c>
      <c r="IX17" s="125">
        <f>+[1]Generation_Budget!IY$260/1000</f>
        <v>0</v>
      </c>
      <c r="IY17" s="125">
        <f>+[1]Generation_Budget!IZ$260/1000</f>
        <v>0</v>
      </c>
      <c r="IZ17" s="125">
        <f>+[1]Generation_Budget!JA$260/1000</f>
        <v>0</v>
      </c>
      <c r="JA17" s="125">
        <f>+[1]Generation_Budget!JB$260/1000</f>
        <v>0</v>
      </c>
      <c r="JB17" s="125">
        <f>+[1]Generation_Budget!JC$260/1000</f>
        <v>0</v>
      </c>
      <c r="JC17" s="125">
        <f>+[1]Generation_Budget!JD$260/1000</f>
        <v>0</v>
      </c>
      <c r="JD17" s="125">
        <f>+[1]Generation_Budget!JE$260/1000</f>
        <v>0</v>
      </c>
      <c r="JE17" s="125">
        <f>+[1]Generation_Budget!JF$260/1000</f>
        <v>0</v>
      </c>
      <c r="JF17" s="125">
        <f>+[1]Generation_Budget!JG$260/1000</f>
        <v>0</v>
      </c>
      <c r="JG17" s="125">
        <f>+[1]Generation_Budget!JH$260/1000</f>
        <v>0</v>
      </c>
      <c r="JH17" s="125">
        <f>+[1]Generation_Budget!JI$260/1000</f>
        <v>0</v>
      </c>
      <c r="JI17" s="125">
        <f>+[1]Generation_Budget!JJ$260/1000</f>
        <v>0</v>
      </c>
      <c r="JJ17" s="125">
        <f>+[1]Generation_Budget!JK$260/1000</f>
        <v>0</v>
      </c>
      <c r="JK17" s="125">
        <f>+[1]Generation_Budget!JL$260/1000</f>
        <v>0</v>
      </c>
      <c r="JL17" s="125">
        <f>+[1]Generation_Budget!JM$260/1000</f>
        <v>0</v>
      </c>
      <c r="JM17" s="125">
        <f>+[1]Generation_Budget!JN$260/1000</f>
        <v>0</v>
      </c>
      <c r="JN17" s="125">
        <f>+[1]Generation_Budget!JO$260/1000</f>
        <v>0</v>
      </c>
      <c r="JO17" s="125">
        <f>+[1]Generation_Budget!JP$260/1000</f>
        <v>0</v>
      </c>
      <c r="JP17" s="125">
        <f>+[1]Generation_Budget!JQ$260/1000</f>
        <v>0</v>
      </c>
      <c r="JQ17" s="125">
        <f>+[1]Generation_Budget!JR$260/1000</f>
        <v>0</v>
      </c>
      <c r="JR17" s="125">
        <f>+[1]Generation_Budget!JS$260/1000</f>
        <v>0</v>
      </c>
      <c r="JS17" s="125">
        <f>+[1]Generation_Budget!JT$260/1000</f>
        <v>0</v>
      </c>
      <c r="JT17" s="125">
        <f>+[1]Generation_Budget!JU$260/1000</f>
        <v>0</v>
      </c>
      <c r="JU17" s="125">
        <f>+[1]Generation_Budget!JV$260/1000</f>
        <v>0</v>
      </c>
      <c r="JV17" s="125">
        <f>+[1]Generation_Budget!JW$260/1000</f>
        <v>0</v>
      </c>
      <c r="JW17" s="125">
        <f>+[1]Generation_Budget!JX$260/1000</f>
        <v>0</v>
      </c>
      <c r="JX17" s="125">
        <f>+[1]Generation_Budget!JY$260/1000</f>
        <v>0</v>
      </c>
      <c r="JY17" s="125">
        <f>+[1]Generation_Budget!JZ$260/1000</f>
        <v>0</v>
      </c>
      <c r="JZ17" s="125">
        <f>+[1]Generation_Budget!KA$260/1000</f>
        <v>0</v>
      </c>
      <c r="KA17" s="125">
        <f>+[1]Generation_Budget!KB$260/1000</f>
        <v>0</v>
      </c>
      <c r="KB17" s="125">
        <f>+[1]Generation_Budget!KC$260/1000</f>
        <v>0</v>
      </c>
      <c r="KC17" s="125">
        <f>+[1]Generation_Budget!KD$260/1000</f>
        <v>0</v>
      </c>
      <c r="KD17" s="125">
        <f>+[1]Generation_Budget!KE$260/1000</f>
        <v>0</v>
      </c>
      <c r="KE17" s="125">
        <f>+[1]Generation_Budget!KF$260/1000</f>
        <v>0</v>
      </c>
      <c r="KF17" s="125">
        <f>+[1]Generation_Budget!KG$260/1000</f>
        <v>0</v>
      </c>
      <c r="KG17" s="125">
        <f>+[1]Generation_Budget!KH$260/1000</f>
        <v>0</v>
      </c>
      <c r="KH17" s="125">
        <f>+[1]Generation_Budget!KI$260/1000</f>
        <v>0</v>
      </c>
      <c r="KI17" s="125">
        <f>+[1]Generation_Budget!KJ$260/1000</f>
        <v>0</v>
      </c>
      <c r="KJ17" s="125">
        <f>+[1]Generation_Budget!KK$260/1000</f>
        <v>0</v>
      </c>
      <c r="KK17" s="125">
        <f>+[1]Generation_Budget!KL$260/1000</f>
        <v>0</v>
      </c>
      <c r="KL17" s="125">
        <f>+[1]Generation_Budget!KM$260/1000</f>
        <v>0</v>
      </c>
      <c r="KM17" s="125">
        <f>+[1]Generation_Budget!KN$260/1000</f>
        <v>0</v>
      </c>
      <c r="KN17" s="125">
        <f>+[1]Generation_Budget!KO$260/1000</f>
        <v>0</v>
      </c>
      <c r="KO17" s="125">
        <f>+[1]Generation_Budget!KP$260/1000</f>
        <v>0</v>
      </c>
      <c r="KP17" s="125">
        <f>+[1]Generation_Budget!KQ$260/1000</f>
        <v>0</v>
      </c>
      <c r="KQ17" s="125">
        <f>+[1]Generation_Budget!KR$260/1000</f>
        <v>0</v>
      </c>
      <c r="KR17" s="125">
        <f>+[1]Generation_Budget!KS$260/1000</f>
        <v>0</v>
      </c>
      <c r="KS17" s="125">
        <f>+[1]Generation_Budget!KT$260/1000</f>
        <v>0</v>
      </c>
      <c r="KT17" s="125">
        <f>+[1]Generation_Budget!KU$260/1000</f>
        <v>0</v>
      </c>
      <c r="KU17" s="125">
        <f>+[1]Generation_Budget!KV$260/1000</f>
        <v>0</v>
      </c>
      <c r="KV17" s="125">
        <f>+[1]Generation_Budget!KW$260/1000</f>
        <v>0</v>
      </c>
      <c r="KW17" s="125">
        <f>+[1]Generation_Budget!KX$260/1000</f>
        <v>0</v>
      </c>
      <c r="KX17" s="125">
        <f>+[1]Generation_Budget!KY$260/1000</f>
        <v>0</v>
      </c>
      <c r="KY17" s="125">
        <f>+[1]Generation_Budget!KZ$260/1000</f>
        <v>0</v>
      </c>
      <c r="KZ17" s="125">
        <f>+[1]Generation_Budget!LA$260/1000</f>
        <v>0</v>
      </c>
      <c r="LA17" s="125">
        <f>+[1]Generation_Budget!LB$260/1000</f>
        <v>0</v>
      </c>
      <c r="LB17" s="125">
        <f>+[1]Generation_Budget!LC$260/1000</f>
        <v>0</v>
      </c>
      <c r="LC17" s="125">
        <f>+[1]Generation_Budget!LD$260/1000</f>
        <v>0</v>
      </c>
      <c r="LD17" s="125">
        <f>+[1]Generation_Budget!LE$260/1000</f>
        <v>0</v>
      </c>
      <c r="LE17" s="125">
        <f>+[1]Generation_Budget!LF$260/1000</f>
        <v>0</v>
      </c>
      <c r="LF17" s="125">
        <f>+[1]Generation_Budget!LG$260/1000</f>
        <v>0</v>
      </c>
      <c r="LG17" s="125">
        <f>+[1]Generation_Budget!LH$260/1000</f>
        <v>0</v>
      </c>
      <c r="LH17" s="125">
        <f>+[1]Generation_Budget!LI$260/1000</f>
        <v>0</v>
      </c>
      <c r="LI17" s="125">
        <f>+[1]Generation_Budget!LJ$260/1000</f>
        <v>0</v>
      </c>
      <c r="LJ17" s="125">
        <f>+[1]Generation_Budget!LK$260/1000</f>
        <v>0</v>
      </c>
      <c r="LK17" s="125">
        <f>+[1]Generation_Budget!LL$260/1000</f>
        <v>0</v>
      </c>
      <c r="LL17" s="125">
        <f>+[1]Generation_Budget!LM$260/1000</f>
        <v>0</v>
      </c>
      <c r="LM17" s="125">
        <f>+[1]Generation_Budget!LN$260/1000</f>
        <v>0</v>
      </c>
      <c r="LN17" s="125">
        <f>+[1]Generation_Budget!LO$260/1000</f>
        <v>0</v>
      </c>
      <c r="LO17" s="125">
        <f>+[1]Generation_Budget!LP$260/1000</f>
        <v>0</v>
      </c>
      <c r="LP17" s="125">
        <f>+[1]Generation_Budget!LQ$260/1000</f>
        <v>0</v>
      </c>
      <c r="LQ17" s="125">
        <f>+[1]Generation_Budget!LR$260/1000</f>
        <v>0</v>
      </c>
      <c r="LR17" s="125">
        <f>+[1]Generation_Budget!LS$260/1000</f>
        <v>0</v>
      </c>
      <c r="LS17" s="125">
        <f>+[1]Generation_Budget!LT$260/1000</f>
        <v>0</v>
      </c>
      <c r="LT17" s="125">
        <f>+[1]Generation_Budget!LU$260/1000</f>
        <v>0</v>
      </c>
      <c r="LU17" s="125">
        <f>+[1]Generation_Budget!LV$260/1000</f>
        <v>0</v>
      </c>
      <c r="LV17" s="125">
        <f>+[1]Generation_Budget!LW$260/1000</f>
        <v>0</v>
      </c>
      <c r="LW17" s="125">
        <f>+[1]Generation_Budget!LX$260/1000</f>
        <v>0</v>
      </c>
      <c r="LX17" s="125">
        <f>+[1]Generation_Budget!LY$260/1000</f>
        <v>0</v>
      </c>
      <c r="LY17" s="125">
        <f>+[1]Generation_Budget!LZ$260/1000</f>
        <v>0</v>
      </c>
      <c r="LZ17" s="125">
        <f>+[1]Generation_Budget!MA$260/1000</f>
        <v>0</v>
      </c>
      <c r="MA17" s="125">
        <f>+[1]Generation_Budget!MB$260/1000</f>
        <v>0</v>
      </c>
      <c r="MB17" s="125">
        <f>+[1]Generation_Budget!MC$260/1000</f>
        <v>0</v>
      </c>
      <c r="MC17" s="125">
        <f>+[1]Generation_Budget!MD$260/1000</f>
        <v>0</v>
      </c>
      <c r="MD17" s="125">
        <f>+[1]Generation_Budget!ME$260/1000</f>
        <v>0</v>
      </c>
      <c r="ME17" s="125">
        <f>+[1]Generation_Budget!MF$260/1000</f>
        <v>0</v>
      </c>
      <c r="MF17" s="125">
        <f>+[1]Generation_Budget!MG$260/1000</f>
        <v>0</v>
      </c>
      <c r="MG17" s="125">
        <f>+[1]Generation_Budget!MH$260/1000</f>
        <v>0</v>
      </c>
      <c r="MH17" s="125">
        <f>+[1]Generation_Budget!MI$260/1000</f>
        <v>0</v>
      </c>
      <c r="MI17" s="125">
        <f>+[1]Generation_Budget!MJ$260/1000</f>
        <v>0</v>
      </c>
      <c r="MJ17" s="125">
        <f>+[1]Generation_Budget!MK$260/1000</f>
        <v>0</v>
      </c>
      <c r="MK17" s="125">
        <f>+[1]Generation_Budget!ML$260/1000</f>
        <v>0</v>
      </c>
      <c r="ML17" s="125">
        <f>+[1]Generation_Budget!MM$260/1000</f>
        <v>0</v>
      </c>
      <c r="MM17" s="125">
        <f>+[1]Generation_Budget!MN$260/1000</f>
        <v>0</v>
      </c>
      <c r="MO17" s="5" t="str">
        <f t="shared" si="128"/>
        <v>Morrisville Hydro #2</v>
      </c>
      <c r="MP17" s="22">
        <f t="shared" si="131"/>
        <v>0</v>
      </c>
      <c r="MQ17" s="22">
        <f t="shared" si="129"/>
        <v>0</v>
      </c>
      <c r="MR17" s="22">
        <f t="shared" si="129"/>
        <v>0</v>
      </c>
      <c r="MS17" s="22">
        <f t="shared" si="129"/>
        <v>0</v>
      </c>
      <c r="MT17" s="22">
        <f t="shared" si="129"/>
        <v>0</v>
      </c>
      <c r="MU17" s="22">
        <f t="shared" si="129"/>
        <v>0</v>
      </c>
      <c r="MV17" s="22">
        <f t="shared" si="129"/>
        <v>0</v>
      </c>
      <c r="MW17" s="22">
        <f t="shared" si="129"/>
        <v>0</v>
      </c>
      <c r="MX17" s="22">
        <f t="shared" si="129"/>
        <v>0</v>
      </c>
      <c r="MY17" s="22">
        <f t="shared" si="129"/>
        <v>0</v>
      </c>
      <c r="MZ17" s="22">
        <f t="shared" si="129"/>
        <v>0</v>
      </c>
      <c r="NA17" s="22">
        <f t="shared" si="129"/>
        <v>0</v>
      </c>
      <c r="NB17" s="22">
        <f t="shared" si="129"/>
        <v>0</v>
      </c>
      <c r="NC17" s="22">
        <f t="shared" si="129"/>
        <v>0</v>
      </c>
      <c r="ND17" s="22">
        <f t="shared" si="129"/>
        <v>0</v>
      </c>
      <c r="NE17" s="22">
        <f t="shared" si="129"/>
        <v>0</v>
      </c>
      <c r="NF17" s="22">
        <f t="shared" si="129"/>
        <v>0</v>
      </c>
      <c r="NG17" s="22">
        <f t="shared" si="130"/>
        <v>0</v>
      </c>
      <c r="NH17" s="22">
        <f t="shared" si="130"/>
        <v>0</v>
      </c>
      <c r="NI17" s="22">
        <f t="shared" si="130"/>
        <v>0</v>
      </c>
      <c r="NJ17" s="22">
        <f t="shared" si="130"/>
        <v>0</v>
      </c>
      <c r="NK17" s="22">
        <f t="shared" si="130"/>
        <v>0</v>
      </c>
      <c r="NL17" s="22">
        <f t="shared" si="130"/>
        <v>0</v>
      </c>
      <c r="NM17" s="22">
        <f t="shared" si="130"/>
        <v>0</v>
      </c>
      <c r="NN17" s="22">
        <f t="shared" si="130"/>
        <v>0</v>
      </c>
      <c r="NO17" s="22">
        <f t="shared" si="130"/>
        <v>0</v>
      </c>
      <c r="NP17" s="22">
        <f t="shared" si="130"/>
        <v>0</v>
      </c>
      <c r="NQ17" s="22">
        <f t="shared" si="130"/>
        <v>0</v>
      </c>
      <c r="NR17" s="22">
        <f t="shared" si="130"/>
        <v>0</v>
      </c>
    </row>
    <row r="18" spans="2:382" x14ac:dyDescent="0.25">
      <c r="B18" s="121" t="str">
        <f>+[1]Generation_Budget!$C$296</f>
        <v>Sanders Hydro</v>
      </c>
      <c r="C18" s="122" t="s">
        <v>104</v>
      </c>
      <c r="D18" s="125">
        <f>+[1]Generation_Budget!E$308/1000</f>
        <v>0</v>
      </c>
      <c r="E18" s="125">
        <f>+[1]Generation_Budget!F$308/1000</f>
        <v>0</v>
      </c>
      <c r="F18" s="125">
        <f>+[1]Generation_Budget!G$308/1000</f>
        <v>0</v>
      </c>
      <c r="G18" s="125">
        <f>+[1]Generation_Budget!H$308/1000</f>
        <v>0</v>
      </c>
      <c r="H18" s="125">
        <f>+[1]Generation_Budget!I$308/1000</f>
        <v>0</v>
      </c>
      <c r="I18" s="125">
        <f>+[1]Generation_Budget!J$308/1000</f>
        <v>0</v>
      </c>
      <c r="J18" s="125">
        <f>+[1]Generation_Budget!K$308/1000</f>
        <v>0</v>
      </c>
      <c r="K18" s="125">
        <f>+[1]Generation_Budget!L$308/1000</f>
        <v>0</v>
      </c>
      <c r="L18" s="125">
        <f>+[1]Generation_Budget!M$308/1000</f>
        <v>0</v>
      </c>
      <c r="M18" s="125">
        <f>+[1]Generation_Budget!N$308/1000</f>
        <v>0</v>
      </c>
      <c r="N18" s="125">
        <f>+[1]Generation_Budget!O$308/1000</f>
        <v>0</v>
      </c>
      <c r="O18" s="125">
        <f>+[1]Generation_Budget!P$308/1000</f>
        <v>0</v>
      </c>
      <c r="P18" s="125">
        <f>+[1]Generation_Budget!Q$308/1000</f>
        <v>0</v>
      </c>
      <c r="Q18" s="125">
        <f>+[1]Generation_Budget!R$308/1000</f>
        <v>0</v>
      </c>
      <c r="R18" s="125">
        <f>+[1]Generation_Budget!S$308/1000</f>
        <v>0</v>
      </c>
      <c r="S18" s="125">
        <f>+[1]Generation_Budget!T$308/1000</f>
        <v>0</v>
      </c>
      <c r="T18" s="125">
        <f>+[1]Generation_Budget!U$308/1000</f>
        <v>0</v>
      </c>
      <c r="U18" s="125">
        <f>+[1]Generation_Budget!V$308/1000</f>
        <v>0</v>
      </c>
      <c r="V18" s="125">
        <f>+[1]Generation_Budget!W$308/1000</f>
        <v>0</v>
      </c>
      <c r="W18" s="125">
        <f>+[1]Generation_Budget!X$308/1000</f>
        <v>0</v>
      </c>
      <c r="X18" s="125">
        <f>+[1]Generation_Budget!Y$308/1000</f>
        <v>0</v>
      </c>
      <c r="Y18" s="125">
        <f>+[1]Generation_Budget!Z$308/1000</f>
        <v>0</v>
      </c>
      <c r="Z18" s="125">
        <f>+[1]Generation_Budget!AA$308/1000</f>
        <v>0</v>
      </c>
      <c r="AA18" s="125">
        <f>+[1]Generation_Budget!AB$308/1000</f>
        <v>0</v>
      </c>
      <c r="AB18" s="125">
        <f>+[1]Generation_Budget!AC$308/1000</f>
        <v>0</v>
      </c>
      <c r="AC18" s="125">
        <f>+[1]Generation_Budget!AD$308/1000</f>
        <v>0</v>
      </c>
      <c r="AD18" s="125">
        <f>+[1]Generation_Budget!AE$308/1000</f>
        <v>0</v>
      </c>
      <c r="AE18" s="125">
        <f>+[1]Generation_Budget!AF$308/1000</f>
        <v>0</v>
      </c>
      <c r="AF18" s="125">
        <f>+[1]Generation_Budget!AG$308/1000</f>
        <v>0</v>
      </c>
      <c r="AG18" s="125">
        <f>+[1]Generation_Budget!AH$308/1000</f>
        <v>0</v>
      </c>
      <c r="AH18" s="125">
        <f>+[1]Generation_Budget!AI$308/1000</f>
        <v>0</v>
      </c>
      <c r="AI18" s="125">
        <f>+[1]Generation_Budget!AJ$308/1000</f>
        <v>0</v>
      </c>
      <c r="AJ18" s="125">
        <f>+[1]Generation_Budget!AK$308/1000</f>
        <v>0</v>
      </c>
      <c r="AK18" s="125">
        <f>+[1]Generation_Budget!AL$308/1000</f>
        <v>0</v>
      </c>
      <c r="AL18" s="125">
        <f>+[1]Generation_Budget!AM$308/1000</f>
        <v>0</v>
      </c>
      <c r="AM18" s="125">
        <f>+[1]Generation_Budget!AN$308/1000</f>
        <v>0</v>
      </c>
      <c r="AN18" s="125">
        <f>+[1]Generation_Budget!AO$308/1000</f>
        <v>0</v>
      </c>
      <c r="AO18" s="125">
        <f>+[1]Generation_Budget!AP$308/1000</f>
        <v>0</v>
      </c>
      <c r="AP18" s="125">
        <f>+[1]Generation_Budget!AQ$308/1000</f>
        <v>0</v>
      </c>
      <c r="AQ18" s="125">
        <f>+[1]Generation_Budget!AR$308/1000</f>
        <v>0</v>
      </c>
      <c r="AR18" s="125">
        <f>+[1]Generation_Budget!AS$308/1000</f>
        <v>0</v>
      </c>
      <c r="AS18" s="125">
        <f>+[1]Generation_Budget!AT$308/1000</f>
        <v>0</v>
      </c>
      <c r="AT18" s="125">
        <f>+[1]Generation_Budget!AU$308/1000</f>
        <v>0</v>
      </c>
      <c r="AU18" s="125">
        <f>+[1]Generation_Budget!AV$308/1000</f>
        <v>0</v>
      </c>
      <c r="AV18" s="125">
        <f>+[1]Generation_Budget!AW$308/1000</f>
        <v>0</v>
      </c>
      <c r="AW18" s="125">
        <f>+[1]Generation_Budget!AX$308/1000</f>
        <v>0</v>
      </c>
      <c r="AX18" s="125">
        <f>+[1]Generation_Budget!AY$308/1000</f>
        <v>0</v>
      </c>
      <c r="AY18" s="125">
        <f>+[1]Generation_Budget!AZ$308/1000</f>
        <v>0</v>
      </c>
      <c r="AZ18" s="125">
        <f>+[1]Generation_Budget!BA$308/1000</f>
        <v>0</v>
      </c>
      <c r="BA18" s="125">
        <f>+[1]Generation_Budget!BB$308/1000</f>
        <v>0</v>
      </c>
      <c r="BB18" s="125">
        <f>+[1]Generation_Budget!BC$308/1000</f>
        <v>0</v>
      </c>
      <c r="BC18" s="125">
        <f>+[1]Generation_Budget!BD$308/1000</f>
        <v>0</v>
      </c>
      <c r="BD18" s="125">
        <f>+[1]Generation_Budget!BE$308/1000</f>
        <v>0</v>
      </c>
      <c r="BE18" s="125">
        <f>+[1]Generation_Budget!BF$308/1000</f>
        <v>0</v>
      </c>
      <c r="BF18" s="125">
        <f>+[1]Generation_Budget!BG$308/1000</f>
        <v>0</v>
      </c>
      <c r="BG18" s="125">
        <f>+[1]Generation_Budget!BH$308/1000</f>
        <v>0</v>
      </c>
      <c r="BH18" s="125">
        <f>+[1]Generation_Budget!BI$308/1000</f>
        <v>0</v>
      </c>
      <c r="BI18" s="125">
        <f>+[1]Generation_Budget!BJ$308/1000</f>
        <v>0</v>
      </c>
      <c r="BJ18" s="125">
        <f>+[1]Generation_Budget!BK$308/1000</f>
        <v>0</v>
      </c>
      <c r="BK18" s="125">
        <f>+[1]Generation_Budget!BL$308/1000</f>
        <v>0</v>
      </c>
      <c r="BL18" s="125">
        <f>+[1]Generation_Budget!BM$308/1000</f>
        <v>0</v>
      </c>
      <c r="BM18" s="125">
        <f>+[1]Generation_Budget!BN$308/1000</f>
        <v>0</v>
      </c>
      <c r="BN18" s="125">
        <f>+[1]Generation_Budget!BO$308/1000</f>
        <v>0</v>
      </c>
      <c r="BO18" s="125">
        <f>+[1]Generation_Budget!BP$308/1000</f>
        <v>0</v>
      </c>
      <c r="BP18" s="125">
        <f>+[1]Generation_Budget!BQ$308/1000</f>
        <v>0</v>
      </c>
      <c r="BQ18" s="125">
        <f>+[1]Generation_Budget!BR$308/1000</f>
        <v>0</v>
      </c>
      <c r="BR18" s="125">
        <f>+[1]Generation_Budget!BS$308/1000</f>
        <v>0</v>
      </c>
      <c r="BS18" s="125">
        <f>+[1]Generation_Budget!BT$308/1000</f>
        <v>0</v>
      </c>
      <c r="BT18" s="125">
        <f>+[1]Generation_Budget!BU$308/1000</f>
        <v>0</v>
      </c>
      <c r="BU18" s="125">
        <f>+[1]Generation_Budget!BV$308/1000</f>
        <v>0</v>
      </c>
      <c r="BV18" s="125">
        <f>+[1]Generation_Budget!BW$308/1000</f>
        <v>0</v>
      </c>
      <c r="BW18" s="125">
        <f>+[1]Generation_Budget!BX$308/1000</f>
        <v>0</v>
      </c>
      <c r="BX18" s="125">
        <f>+[1]Generation_Budget!BY$308/1000</f>
        <v>0</v>
      </c>
      <c r="BY18" s="125">
        <f>+[1]Generation_Budget!BZ$308/1000</f>
        <v>0</v>
      </c>
      <c r="BZ18" s="125">
        <f>+[1]Generation_Budget!CA$308/1000</f>
        <v>0</v>
      </c>
      <c r="CA18" s="125">
        <f>+[1]Generation_Budget!CB$308/1000</f>
        <v>0</v>
      </c>
      <c r="CB18" s="125">
        <f>+[1]Generation_Budget!CC$308/1000</f>
        <v>0</v>
      </c>
      <c r="CC18" s="125">
        <f>+[1]Generation_Budget!CD$308/1000</f>
        <v>0</v>
      </c>
      <c r="CD18" s="125">
        <f>+[1]Generation_Budget!CE$308/1000</f>
        <v>0</v>
      </c>
      <c r="CE18" s="125">
        <f>+[1]Generation_Budget!CF$308/1000</f>
        <v>0</v>
      </c>
      <c r="CF18" s="125">
        <f>+[1]Generation_Budget!CG$308/1000</f>
        <v>0</v>
      </c>
      <c r="CG18" s="125">
        <f>+[1]Generation_Budget!CH$308/1000</f>
        <v>0</v>
      </c>
      <c r="CH18" s="125">
        <f>+[1]Generation_Budget!CI$308/1000</f>
        <v>0</v>
      </c>
      <c r="CI18" s="125">
        <f>+[1]Generation_Budget!CJ$308/1000</f>
        <v>0</v>
      </c>
      <c r="CJ18" s="125">
        <f>+[1]Generation_Budget!CK$308/1000</f>
        <v>0</v>
      </c>
      <c r="CK18" s="125">
        <f>+[1]Generation_Budget!CL$308/1000</f>
        <v>0</v>
      </c>
      <c r="CL18" s="125">
        <f>+[1]Generation_Budget!CM$308/1000</f>
        <v>0</v>
      </c>
      <c r="CM18" s="125">
        <f>+[1]Generation_Budget!CN$308/1000</f>
        <v>0</v>
      </c>
      <c r="CN18" s="125">
        <f>+[1]Generation_Budget!CO$308/1000</f>
        <v>0</v>
      </c>
      <c r="CO18" s="125">
        <f>+[1]Generation_Budget!CP$308/1000</f>
        <v>0</v>
      </c>
      <c r="CP18" s="125">
        <f>+[1]Generation_Budget!CQ$308/1000</f>
        <v>0</v>
      </c>
      <c r="CQ18" s="125">
        <f>+[1]Generation_Budget!CR$308/1000</f>
        <v>0</v>
      </c>
      <c r="CR18" s="125">
        <f>+[1]Generation_Budget!CS$308/1000</f>
        <v>0</v>
      </c>
      <c r="CS18" s="125">
        <f>+[1]Generation_Budget!CT$308/1000</f>
        <v>0</v>
      </c>
      <c r="CT18" s="125">
        <f>+[1]Generation_Budget!CU$308/1000</f>
        <v>0</v>
      </c>
      <c r="CU18" s="125">
        <f>+[1]Generation_Budget!CV$308/1000</f>
        <v>0</v>
      </c>
      <c r="CV18" s="125">
        <f>+[1]Generation_Budget!CW$308/1000</f>
        <v>0</v>
      </c>
      <c r="CW18" s="125">
        <f>+[1]Generation_Budget!CX$308/1000</f>
        <v>0</v>
      </c>
      <c r="CX18" s="125">
        <f>+[1]Generation_Budget!CY$308/1000</f>
        <v>0</v>
      </c>
      <c r="CY18" s="125">
        <f>+[1]Generation_Budget!CZ$308/1000</f>
        <v>0</v>
      </c>
      <c r="CZ18" s="125">
        <f>+[1]Generation_Budget!DA$308/1000</f>
        <v>0</v>
      </c>
      <c r="DA18" s="125">
        <f>+[1]Generation_Budget!DB$308/1000</f>
        <v>0</v>
      </c>
      <c r="DB18" s="125">
        <f>+[1]Generation_Budget!DC$308/1000</f>
        <v>0</v>
      </c>
      <c r="DC18" s="125">
        <f>+[1]Generation_Budget!DD$308/1000</f>
        <v>0</v>
      </c>
      <c r="DD18" s="125">
        <f>+[1]Generation_Budget!DE$308/1000</f>
        <v>0</v>
      </c>
      <c r="DE18" s="125">
        <f>+[1]Generation_Budget!DF$308/1000</f>
        <v>0</v>
      </c>
      <c r="DF18" s="125">
        <f>+[1]Generation_Budget!DG$308/1000</f>
        <v>0</v>
      </c>
      <c r="DG18" s="125">
        <f>+[1]Generation_Budget!DH$308/1000</f>
        <v>0</v>
      </c>
      <c r="DH18" s="125">
        <f>+[1]Generation_Budget!DI$308/1000</f>
        <v>0</v>
      </c>
      <c r="DI18" s="125">
        <f>+[1]Generation_Budget!DJ$308/1000</f>
        <v>0</v>
      </c>
      <c r="DJ18" s="125">
        <f>+[1]Generation_Budget!DK$308/1000</f>
        <v>0</v>
      </c>
      <c r="DK18" s="125">
        <f>+[1]Generation_Budget!DL$308/1000</f>
        <v>0</v>
      </c>
      <c r="DL18" s="125">
        <f>+[1]Generation_Budget!DM$308/1000</f>
        <v>0</v>
      </c>
      <c r="DM18" s="125">
        <f>+[1]Generation_Budget!DN$308/1000</f>
        <v>0</v>
      </c>
      <c r="DN18" s="125">
        <f>+[1]Generation_Budget!DO$308/1000</f>
        <v>0</v>
      </c>
      <c r="DO18" s="125">
        <f>+[1]Generation_Budget!DP$308/1000</f>
        <v>0</v>
      </c>
      <c r="DP18" s="125">
        <f>+[1]Generation_Budget!DQ$308/1000</f>
        <v>0</v>
      </c>
      <c r="DQ18" s="125">
        <f>+[1]Generation_Budget!DR$308/1000</f>
        <v>0</v>
      </c>
      <c r="DR18" s="125">
        <f>+[1]Generation_Budget!DS$308/1000</f>
        <v>0</v>
      </c>
      <c r="DS18" s="125">
        <f>+[1]Generation_Budget!DT$308/1000</f>
        <v>0</v>
      </c>
      <c r="DT18" s="125">
        <f>+[1]Generation_Budget!DU$308/1000</f>
        <v>0</v>
      </c>
      <c r="DU18" s="125">
        <f>+[1]Generation_Budget!DV$308/1000</f>
        <v>0</v>
      </c>
      <c r="DV18" s="125">
        <f>+[1]Generation_Budget!DW$308/1000</f>
        <v>0</v>
      </c>
      <c r="DW18" s="125">
        <f>+[1]Generation_Budget!DX$308/1000</f>
        <v>0</v>
      </c>
      <c r="DX18" s="125">
        <f>+[1]Generation_Budget!DY$308/1000</f>
        <v>0</v>
      </c>
      <c r="DY18" s="125">
        <f>+[1]Generation_Budget!DZ$308/1000</f>
        <v>0</v>
      </c>
      <c r="DZ18" s="125">
        <f>+[1]Generation_Budget!EA$308/1000</f>
        <v>0</v>
      </c>
      <c r="EA18" s="125">
        <f>+[1]Generation_Budget!EB$308/1000</f>
        <v>0</v>
      </c>
      <c r="EB18" s="125">
        <f>+[1]Generation_Budget!EC$308/1000</f>
        <v>0</v>
      </c>
      <c r="EC18" s="125">
        <f>+[1]Generation_Budget!ED$308/1000</f>
        <v>0</v>
      </c>
      <c r="ED18" s="125">
        <f>+[1]Generation_Budget!EE$308/1000</f>
        <v>0</v>
      </c>
      <c r="EE18" s="125">
        <f>+[1]Generation_Budget!EF$308/1000</f>
        <v>0</v>
      </c>
      <c r="EF18" s="125">
        <f>+[1]Generation_Budget!EG$308/1000</f>
        <v>0</v>
      </c>
      <c r="EG18" s="125">
        <f>+[1]Generation_Budget!EH$308/1000</f>
        <v>0</v>
      </c>
      <c r="EH18" s="125">
        <f>+[1]Generation_Budget!EI$308/1000</f>
        <v>0</v>
      </c>
      <c r="EI18" s="125">
        <f>+[1]Generation_Budget!EJ$308/1000</f>
        <v>0</v>
      </c>
      <c r="EJ18" s="125">
        <f>+[1]Generation_Budget!EK$308/1000</f>
        <v>0</v>
      </c>
      <c r="EK18" s="125">
        <f>+[1]Generation_Budget!EL$308/1000</f>
        <v>0</v>
      </c>
      <c r="EL18" s="125">
        <f>+[1]Generation_Budget!EM$308/1000</f>
        <v>0</v>
      </c>
      <c r="EM18" s="125">
        <f>+[1]Generation_Budget!EN$308/1000</f>
        <v>0</v>
      </c>
      <c r="EN18" s="125">
        <f>+[1]Generation_Budget!EO$308/1000</f>
        <v>0</v>
      </c>
      <c r="EO18" s="125">
        <f>+[1]Generation_Budget!EP$308/1000</f>
        <v>0</v>
      </c>
      <c r="EP18" s="125">
        <f>+[1]Generation_Budget!EQ$308/1000</f>
        <v>0</v>
      </c>
      <c r="EQ18" s="125">
        <f>+[1]Generation_Budget!ER$308/1000</f>
        <v>0</v>
      </c>
      <c r="ER18" s="125">
        <f>+[1]Generation_Budget!ES$308/1000</f>
        <v>0</v>
      </c>
      <c r="ES18" s="125">
        <f>+[1]Generation_Budget!ET$308/1000</f>
        <v>0</v>
      </c>
      <c r="ET18" s="125">
        <f>+[1]Generation_Budget!EU$308/1000</f>
        <v>0</v>
      </c>
      <c r="EU18" s="125">
        <f>+[1]Generation_Budget!EV$308/1000</f>
        <v>0</v>
      </c>
      <c r="EV18" s="125">
        <f>+[1]Generation_Budget!EW$308/1000</f>
        <v>0</v>
      </c>
      <c r="EW18" s="125">
        <f>+[1]Generation_Budget!EX$308/1000</f>
        <v>0</v>
      </c>
      <c r="EX18" s="125">
        <f>+[1]Generation_Budget!EY$308/1000</f>
        <v>0</v>
      </c>
      <c r="EY18" s="125">
        <f>+[1]Generation_Budget!EZ$308/1000</f>
        <v>0</v>
      </c>
      <c r="EZ18" s="125">
        <f>+[1]Generation_Budget!FA$308/1000</f>
        <v>0</v>
      </c>
      <c r="FA18" s="125">
        <f>+[1]Generation_Budget!FB$308/1000</f>
        <v>0</v>
      </c>
      <c r="FB18" s="125">
        <f>+[1]Generation_Budget!FC$308/1000</f>
        <v>0</v>
      </c>
      <c r="FC18" s="125">
        <f>+[1]Generation_Budget!FD$308/1000</f>
        <v>0</v>
      </c>
      <c r="FD18" s="125">
        <f>+[1]Generation_Budget!FE$308/1000</f>
        <v>0</v>
      </c>
      <c r="FE18" s="125">
        <f>+[1]Generation_Budget!FF$308/1000</f>
        <v>0</v>
      </c>
      <c r="FF18" s="125">
        <f>+[1]Generation_Budget!FG$308/1000</f>
        <v>0</v>
      </c>
      <c r="FG18" s="125">
        <f>+[1]Generation_Budget!FH$308/1000</f>
        <v>0</v>
      </c>
      <c r="FH18" s="125">
        <f>+[1]Generation_Budget!FI$308/1000</f>
        <v>0</v>
      </c>
      <c r="FI18" s="125">
        <f>+[1]Generation_Budget!FJ$308/1000</f>
        <v>0</v>
      </c>
      <c r="FJ18" s="125">
        <f>+[1]Generation_Budget!FK$308/1000</f>
        <v>0</v>
      </c>
      <c r="FK18" s="125">
        <f>+[1]Generation_Budget!FL$308/1000</f>
        <v>0</v>
      </c>
      <c r="FL18" s="125">
        <f>+[1]Generation_Budget!FM$308/1000</f>
        <v>0</v>
      </c>
      <c r="FM18" s="125">
        <f>+[1]Generation_Budget!FN$308/1000</f>
        <v>0</v>
      </c>
      <c r="FN18" s="125">
        <f>+[1]Generation_Budget!FO$308/1000</f>
        <v>0</v>
      </c>
      <c r="FO18" s="125">
        <f>+[1]Generation_Budget!FP$308/1000</f>
        <v>0</v>
      </c>
      <c r="FP18" s="125">
        <f>+[1]Generation_Budget!FQ$308/1000</f>
        <v>0</v>
      </c>
      <c r="FQ18" s="125">
        <f>+[1]Generation_Budget!FR$308/1000</f>
        <v>0</v>
      </c>
      <c r="FR18" s="125">
        <f>+[1]Generation_Budget!FS$308/1000</f>
        <v>0</v>
      </c>
      <c r="FS18" s="125">
        <f>+[1]Generation_Budget!FT$308/1000</f>
        <v>0</v>
      </c>
      <c r="FT18" s="125">
        <f>+[1]Generation_Budget!FU$308/1000</f>
        <v>0</v>
      </c>
      <c r="FU18" s="125">
        <f>+[1]Generation_Budget!FV$308/1000</f>
        <v>0</v>
      </c>
      <c r="FV18" s="125">
        <f>+[1]Generation_Budget!FW$308/1000</f>
        <v>0</v>
      </c>
      <c r="FW18" s="125">
        <f>+[1]Generation_Budget!FX$308/1000</f>
        <v>0</v>
      </c>
      <c r="FX18" s="125">
        <f>+[1]Generation_Budget!FY$308/1000</f>
        <v>0</v>
      </c>
      <c r="FY18" s="125">
        <f>+[1]Generation_Budget!FZ$308/1000</f>
        <v>0</v>
      </c>
      <c r="FZ18" s="125">
        <f>+[1]Generation_Budget!GA$308/1000</f>
        <v>0</v>
      </c>
      <c r="GA18" s="125">
        <f>+[1]Generation_Budget!GB$308/1000</f>
        <v>0</v>
      </c>
      <c r="GB18" s="125">
        <f>+[1]Generation_Budget!GC$308/1000</f>
        <v>0</v>
      </c>
      <c r="GC18" s="125">
        <f>+[1]Generation_Budget!GD$308/1000</f>
        <v>0</v>
      </c>
      <c r="GD18" s="125">
        <f>+[1]Generation_Budget!GE$308/1000</f>
        <v>0</v>
      </c>
      <c r="GE18" s="125">
        <f>+[1]Generation_Budget!GF$308/1000</f>
        <v>0</v>
      </c>
      <c r="GF18" s="125">
        <f>+[1]Generation_Budget!GG$308/1000</f>
        <v>0</v>
      </c>
      <c r="GG18" s="125">
        <f>+[1]Generation_Budget!GH$308/1000</f>
        <v>0</v>
      </c>
      <c r="GH18" s="125">
        <f>+[1]Generation_Budget!GI$308/1000</f>
        <v>0</v>
      </c>
      <c r="GI18" s="125">
        <f>+[1]Generation_Budget!GJ$308/1000</f>
        <v>0</v>
      </c>
      <c r="GJ18" s="125">
        <f>+[1]Generation_Budget!GK$308/1000</f>
        <v>0</v>
      </c>
      <c r="GK18" s="125">
        <f>+[1]Generation_Budget!GL$308/1000</f>
        <v>0</v>
      </c>
      <c r="GL18" s="125">
        <f>+[1]Generation_Budget!GM$308/1000</f>
        <v>0</v>
      </c>
      <c r="GM18" s="125">
        <f>+[1]Generation_Budget!GN$308/1000</f>
        <v>0</v>
      </c>
      <c r="GN18" s="125">
        <f>+[1]Generation_Budget!GO$308/1000</f>
        <v>0</v>
      </c>
      <c r="GO18" s="125">
        <f>+[1]Generation_Budget!GP$308/1000</f>
        <v>0</v>
      </c>
      <c r="GP18" s="125">
        <f>+[1]Generation_Budget!GQ$308/1000</f>
        <v>0</v>
      </c>
      <c r="GQ18" s="125">
        <f>+[1]Generation_Budget!GR$308/1000</f>
        <v>0</v>
      </c>
      <c r="GR18" s="125">
        <f>+[1]Generation_Budget!GS$308/1000</f>
        <v>0</v>
      </c>
      <c r="GS18" s="125">
        <f>+[1]Generation_Budget!GT$308/1000</f>
        <v>0</v>
      </c>
      <c r="GT18" s="125">
        <f>+[1]Generation_Budget!GU$308/1000</f>
        <v>0</v>
      </c>
      <c r="GU18" s="125">
        <f>+[1]Generation_Budget!GV$308/1000</f>
        <v>0</v>
      </c>
      <c r="GV18" s="125">
        <f>+[1]Generation_Budget!GW$308/1000</f>
        <v>0</v>
      </c>
      <c r="GW18" s="125">
        <f>+[1]Generation_Budget!GX$308/1000</f>
        <v>0</v>
      </c>
      <c r="GX18" s="125">
        <f>+[1]Generation_Budget!GY$308/1000</f>
        <v>0</v>
      </c>
      <c r="GY18" s="125">
        <f>+[1]Generation_Budget!GZ$308/1000</f>
        <v>0</v>
      </c>
      <c r="GZ18" s="125">
        <f>+[1]Generation_Budget!HA$308/1000</f>
        <v>0</v>
      </c>
      <c r="HA18" s="125">
        <f>+[1]Generation_Budget!HB$308/1000</f>
        <v>0</v>
      </c>
      <c r="HB18" s="125">
        <f>+[1]Generation_Budget!HC$308/1000</f>
        <v>0</v>
      </c>
      <c r="HC18" s="125">
        <f>+[1]Generation_Budget!HD$308/1000</f>
        <v>0</v>
      </c>
      <c r="HD18" s="125">
        <f>+[1]Generation_Budget!HE$308/1000</f>
        <v>0</v>
      </c>
      <c r="HE18" s="125">
        <f>+[1]Generation_Budget!HF$308/1000</f>
        <v>0</v>
      </c>
      <c r="HF18" s="125">
        <f>+[1]Generation_Budget!HG$308/1000</f>
        <v>0</v>
      </c>
      <c r="HG18" s="125">
        <f>+[1]Generation_Budget!HH$308/1000</f>
        <v>0</v>
      </c>
      <c r="HH18" s="125">
        <f>+[1]Generation_Budget!HI$308/1000</f>
        <v>0</v>
      </c>
      <c r="HI18" s="125">
        <f>+[1]Generation_Budget!HJ$308/1000</f>
        <v>0</v>
      </c>
      <c r="HJ18" s="125">
        <f>+[1]Generation_Budget!HK$308/1000</f>
        <v>0</v>
      </c>
      <c r="HK18" s="125">
        <f>+[1]Generation_Budget!HL$308/1000</f>
        <v>0</v>
      </c>
      <c r="HL18" s="125">
        <f>+[1]Generation_Budget!HM$308/1000</f>
        <v>0</v>
      </c>
      <c r="HM18" s="125">
        <f>+[1]Generation_Budget!HN$308/1000</f>
        <v>0</v>
      </c>
      <c r="HN18" s="125">
        <f>+[1]Generation_Budget!HO$308/1000</f>
        <v>0</v>
      </c>
      <c r="HO18" s="125">
        <f>+[1]Generation_Budget!HP$308/1000</f>
        <v>0</v>
      </c>
      <c r="HP18" s="125">
        <f>+[1]Generation_Budget!HQ$308/1000</f>
        <v>0</v>
      </c>
      <c r="HQ18" s="125">
        <f>+[1]Generation_Budget!HR$308/1000</f>
        <v>0</v>
      </c>
      <c r="HR18" s="125">
        <f>+[1]Generation_Budget!HS$308/1000</f>
        <v>0</v>
      </c>
      <c r="HS18" s="125">
        <f>+[1]Generation_Budget!HT$308/1000</f>
        <v>0</v>
      </c>
      <c r="HT18" s="125">
        <f>+[1]Generation_Budget!HU$308/1000</f>
        <v>0</v>
      </c>
      <c r="HU18" s="125">
        <f>+[1]Generation_Budget!HV$308/1000</f>
        <v>0</v>
      </c>
      <c r="HV18" s="125">
        <f>+[1]Generation_Budget!HW$308/1000</f>
        <v>0</v>
      </c>
      <c r="HW18" s="125">
        <f>+[1]Generation_Budget!HX$308/1000</f>
        <v>0</v>
      </c>
      <c r="HX18" s="125">
        <f>+[1]Generation_Budget!HY$308/1000</f>
        <v>0</v>
      </c>
      <c r="HY18" s="125">
        <f>+[1]Generation_Budget!HZ$308/1000</f>
        <v>0</v>
      </c>
      <c r="HZ18" s="125">
        <f>+[1]Generation_Budget!IA$308/1000</f>
        <v>0</v>
      </c>
      <c r="IA18" s="125">
        <f>+[1]Generation_Budget!IB$308/1000</f>
        <v>0</v>
      </c>
      <c r="IB18" s="125">
        <f>+[1]Generation_Budget!IC$308/1000</f>
        <v>0</v>
      </c>
      <c r="IC18" s="125">
        <f>+[1]Generation_Budget!ID$308/1000</f>
        <v>0</v>
      </c>
      <c r="ID18" s="125">
        <f>+[1]Generation_Budget!IE$308/1000</f>
        <v>0</v>
      </c>
      <c r="IE18" s="125">
        <f>+[1]Generation_Budget!IF$308/1000</f>
        <v>0</v>
      </c>
      <c r="IF18" s="125">
        <f>+[1]Generation_Budget!IG$308/1000</f>
        <v>0</v>
      </c>
      <c r="IG18" s="125">
        <f>+[1]Generation_Budget!IH$308/1000</f>
        <v>0</v>
      </c>
      <c r="IH18" s="125">
        <f>+[1]Generation_Budget!II$308/1000</f>
        <v>0</v>
      </c>
      <c r="II18" s="125">
        <f>+[1]Generation_Budget!IJ$308/1000</f>
        <v>0</v>
      </c>
      <c r="IJ18" s="125">
        <f>+[1]Generation_Budget!IK$308/1000</f>
        <v>0</v>
      </c>
      <c r="IK18" s="125">
        <f>+[1]Generation_Budget!IL$308/1000</f>
        <v>0</v>
      </c>
      <c r="IL18" s="125">
        <f>+[1]Generation_Budget!IM$308/1000</f>
        <v>0</v>
      </c>
      <c r="IM18" s="125">
        <f>+[1]Generation_Budget!IN$308/1000</f>
        <v>0</v>
      </c>
      <c r="IN18" s="125">
        <f>+[1]Generation_Budget!IO$308/1000</f>
        <v>0</v>
      </c>
      <c r="IO18" s="125">
        <f>+[1]Generation_Budget!IP$308/1000</f>
        <v>0</v>
      </c>
      <c r="IP18" s="125">
        <f>+[1]Generation_Budget!IQ$308/1000</f>
        <v>0</v>
      </c>
      <c r="IQ18" s="125">
        <f>+[1]Generation_Budget!IR$308/1000</f>
        <v>0</v>
      </c>
      <c r="IR18" s="125">
        <f>+[1]Generation_Budget!IS$308/1000</f>
        <v>0</v>
      </c>
      <c r="IS18" s="125">
        <f>+[1]Generation_Budget!IT$308/1000</f>
        <v>0</v>
      </c>
      <c r="IT18" s="125">
        <f>+[1]Generation_Budget!IU$308/1000</f>
        <v>0</v>
      </c>
      <c r="IU18" s="125">
        <f>+[1]Generation_Budget!IV$308/1000</f>
        <v>0</v>
      </c>
      <c r="IV18" s="125">
        <f>+[1]Generation_Budget!IW$308/1000</f>
        <v>0</v>
      </c>
      <c r="IW18" s="125">
        <f>+[1]Generation_Budget!IX$308/1000</f>
        <v>0</v>
      </c>
      <c r="IX18" s="125">
        <f>+[1]Generation_Budget!IY$308/1000</f>
        <v>0</v>
      </c>
      <c r="IY18" s="125">
        <f>+[1]Generation_Budget!IZ$308/1000</f>
        <v>0</v>
      </c>
      <c r="IZ18" s="125">
        <f>+[1]Generation_Budget!JA$308/1000</f>
        <v>0</v>
      </c>
      <c r="JA18" s="125">
        <f>+[1]Generation_Budget!JB$308/1000</f>
        <v>0</v>
      </c>
      <c r="JB18" s="125">
        <f>+[1]Generation_Budget!JC$308/1000</f>
        <v>0</v>
      </c>
      <c r="JC18" s="125">
        <f>+[1]Generation_Budget!JD$308/1000</f>
        <v>0</v>
      </c>
      <c r="JD18" s="125">
        <f>+[1]Generation_Budget!JE$308/1000</f>
        <v>0</v>
      </c>
      <c r="JE18" s="125">
        <f>+[1]Generation_Budget!JF$308/1000</f>
        <v>0</v>
      </c>
      <c r="JF18" s="125">
        <f>+[1]Generation_Budget!JG$308/1000</f>
        <v>0</v>
      </c>
      <c r="JG18" s="125">
        <f>+[1]Generation_Budget!JH$308/1000</f>
        <v>0</v>
      </c>
      <c r="JH18" s="125">
        <f>+[1]Generation_Budget!JI$308/1000</f>
        <v>0</v>
      </c>
      <c r="JI18" s="125">
        <f>+[1]Generation_Budget!JJ$308/1000</f>
        <v>0</v>
      </c>
      <c r="JJ18" s="125">
        <f>+[1]Generation_Budget!JK$308/1000</f>
        <v>0</v>
      </c>
      <c r="JK18" s="125">
        <f>+[1]Generation_Budget!JL$308/1000</f>
        <v>0</v>
      </c>
      <c r="JL18" s="125">
        <f>+[1]Generation_Budget!JM$308/1000</f>
        <v>0</v>
      </c>
      <c r="JM18" s="125">
        <f>+[1]Generation_Budget!JN$308/1000</f>
        <v>0</v>
      </c>
      <c r="JN18" s="125">
        <f>+[1]Generation_Budget!JO$308/1000</f>
        <v>0</v>
      </c>
      <c r="JO18" s="125">
        <f>+[1]Generation_Budget!JP$308/1000</f>
        <v>0</v>
      </c>
      <c r="JP18" s="125">
        <f>+[1]Generation_Budget!JQ$308/1000</f>
        <v>0</v>
      </c>
      <c r="JQ18" s="125">
        <f>+[1]Generation_Budget!JR$308/1000</f>
        <v>0</v>
      </c>
      <c r="JR18" s="125">
        <f>+[1]Generation_Budget!JS$308/1000</f>
        <v>0</v>
      </c>
      <c r="JS18" s="125">
        <f>+[1]Generation_Budget!JT$308/1000</f>
        <v>0</v>
      </c>
      <c r="JT18" s="125">
        <f>+[1]Generation_Budget!JU$308/1000</f>
        <v>0</v>
      </c>
      <c r="JU18" s="125">
        <f>+[1]Generation_Budget!JV$308/1000</f>
        <v>0</v>
      </c>
      <c r="JV18" s="125">
        <f>+[1]Generation_Budget!JW$308/1000</f>
        <v>0</v>
      </c>
      <c r="JW18" s="125">
        <f>+[1]Generation_Budget!JX$308/1000</f>
        <v>0</v>
      </c>
      <c r="JX18" s="125">
        <f>+[1]Generation_Budget!JY$308/1000</f>
        <v>0</v>
      </c>
      <c r="JY18" s="125">
        <f>+[1]Generation_Budget!JZ$308/1000</f>
        <v>0</v>
      </c>
      <c r="JZ18" s="125">
        <f>+[1]Generation_Budget!KA$308/1000</f>
        <v>0</v>
      </c>
      <c r="KA18" s="125">
        <f>+[1]Generation_Budget!KB$308/1000</f>
        <v>0</v>
      </c>
      <c r="KB18" s="125">
        <f>+[1]Generation_Budget!KC$308/1000</f>
        <v>0</v>
      </c>
      <c r="KC18" s="125">
        <f>+[1]Generation_Budget!KD$308/1000</f>
        <v>0</v>
      </c>
      <c r="KD18" s="125">
        <f>+[1]Generation_Budget!KE$308/1000</f>
        <v>0</v>
      </c>
      <c r="KE18" s="125">
        <f>+[1]Generation_Budget!KF$308/1000</f>
        <v>0</v>
      </c>
      <c r="KF18" s="125">
        <f>+[1]Generation_Budget!KG$308/1000</f>
        <v>0</v>
      </c>
      <c r="KG18" s="125">
        <f>+[1]Generation_Budget!KH$308/1000</f>
        <v>0</v>
      </c>
      <c r="KH18" s="125">
        <f>+[1]Generation_Budget!KI$308/1000</f>
        <v>0</v>
      </c>
      <c r="KI18" s="125">
        <f>+[1]Generation_Budget!KJ$308/1000</f>
        <v>0</v>
      </c>
      <c r="KJ18" s="125">
        <f>+[1]Generation_Budget!KK$308/1000</f>
        <v>0</v>
      </c>
      <c r="KK18" s="125">
        <f>+[1]Generation_Budget!KL$308/1000</f>
        <v>0</v>
      </c>
      <c r="KL18" s="125">
        <f>+[1]Generation_Budget!KM$308/1000</f>
        <v>0</v>
      </c>
      <c r="KM18" s="125">
        <f>+[1]Generation_Budget!KN$308/1000</f>
        <v>0</v>
      </c>
      <c r="KN18" s="125">
        <f>+[1]Generation_Budget!KO$308/1000</f>
        <v>0</v>
      </c>
      <c r="KO18" s="125">
        <f>+[1]Generation_Budget!KP$308/1000</f>
        <v>0</v>
      </c>
      <c r="KP18" s="125">
        <f>+[1]Generation_Budget!KQ$308/1000</f>
        <v>0</v>
      </c>
      <c r="KQ18" s="125">
        <f>+[1]Generation_Budget!KR$308/1000</f>
        <v>0</v>
      </c>
      <c r="KR18" s="125">
        <f>+[1]Generation_Budget!KS$308/1000</f>
        <v>0</v>
      </c>
      <c r="KS18" s="125">
        <f>+[1]Generation_Budget!KT$308/1000</f>
        <v>0</v>
      </c>
      <c r="KT18" s="125">
        <f>+[1]Generation_Budget!KU$308/1000</f>
        <v>0</v>
      </c>
      <c r="KU18" s="125">
        <f>+[1]Generation_Budget!KV$308/1000</f>
        <v>0</v>
      </c>
      <c r="KV18" s="125">
        <f>+[1]Generation_Budget!KW$308/1000</f>
        <v>0</v>
      </c>
      <c r="KW18" s="125">
        <f>+[1]Generation_Budget!KX$308/1000</f>
        <v>0</v>
      </c>
      <c r="KX18" s="125">
        <f>+[1]Generation_Budget!KY$308/1000</f>
        <v>0</v>
      </c>
      <c r="KY18" s="125">
        <f>+[1]Generation_Budget!KZ$308/1000</f>
        <v>0</v>
      </c>
      <c r="KZ18" s="125">
        <f>+[1]Generation_Budget!LA$308/1000</f>
        <v>0</v>
      </c>
      <c r="LA18" s="125">
        <f>+[1]Generation_Budget!LB$308/1000</f>
        <v>0</v>
      </c>
      <c r="LB18" s="125">
        <f>+[1]Generation_Budget!LC$308/1000</f>
        <v>0</v>
      </c>
      <c r="LC18" s="125">
        <f>+[1]Generation_Budget!LD$308/1000</f>
        <v>0</v>
      </c>
      <c r="LD18" s="125">
        <f>+[1]Generation_Budget!LE$308/1000</f>
        <v>0</v>
      </c>
      <c r="LE18" s="125">
        <f>+[1]Generation_Budget!LF$308/1000</f>
        <v>0</v>
      </c>
      <c r="LF18" s="125">
        <f>+[1]Generation_Budget!LG$308/1000</f>
        <v>0</v>
      </c>
      <c r="LG18" s="125">
        <f>+[1]Generation_Budget!LH$308/1000</f>
        <v>0</v>
      </c>
      <c r="LH18" s="125">
        <f>+[1]Generation_Budget!LI$308/1000</f>
        <v>0</v>
      </c>
      <c r="LI18" s="125">
        <f>+[1]Generation_Budget!LJ$308/1000</f>
        <v>0</v>
      </c>
      <c r="LJ18" s="125">
        <f>+[1]Generation_Budget!LK$308/1000</f>
        <v>0</v>
      </c>
      <c r="LK18" s="125">
        <f>+[1]Generation_Budget!LL$308/1000</f>
        <v>0</v>
      </c>
      <c r="LL18" s="125">
        <f>+[1]Generation_Budget!LM$308/1000</f>
        <v>0</v>
      </c>
      <c r="LM18" s="125">
        <f>+[1]Generation_Budget!LN$308/1000</f>
        <v>0</v>
      </c>
      <c r="LN18" s="125">
        <f>+[1]Generation_Budget!LO$308/1000</f>
        <v>0</v>
      </c>
      <c r="LO18" s="125">
        <f>+[1]Generation_Budget!LP$308/1000</f>
        <v>0</v>
      </c>
      <c r="LP18" s="125">
        <f>+[1]Generation_Budget!LQ$308/1000</f>
        <v>0</v>
      </c>
      <c r="LQ18" s="125">
        <f>+[1]Generation_Budget!LR$308/1000</f>
        <v>0</v>
      </c>
      <c r="LR18" s="125">
        <f>+[1]Generation_Budget!LS$308/1000</f>
        <v>0</v>
      </c>
      <c r="LS18" s="125">
        <f>+[1]Generation_Budget!LT$308/1000</f>
        <v>0</v>
      </c>
      <c r="LT18" s="125">
        <f>+[1]Generation_Budget!LU$308/1000</f>
        <v>0</v>
      </c>
      <c r="LU18" s="125">
        <f>+[1]Generation_Budget!LV$308/1000</f>
        <v>0</v>
      </c>
      <c r="LV18" s="125">
        <f>+[1]Generation_Budget!LW$308/1000</f>
        <v>0</v>
      </c>
      <c r="LW18" s="125">
        <f>+[1]Generation_Budget!LX$308/1000</f>
        <v>0</v>
      </c>
      <c r="LX18" s="125">
        <f>+[1]Generation_Budget!LY$308/1000</f>
        <v>0</v>
      </c>
      <c r="LY18" s="125">
        <f>+[1]Generation_Budget!LZ$308/1000</f>
        <v>0</v>
      </c>
      <c r="LZ18" s="125">
        <f>+[1]Generation_Budget!MA$308/1000</f>
        <v>0</v>
      </c>
      <c r="MA18" s="125">
        <f>+[1]Generation_Budget!MB$308/1000</f>
        <v>0</v>
      </c>
      <c r="MB18" s="125">
        <f>+[1]Generation_Budget!MC$308/1000</f>
        <v>0</v>
      </c>
      <c r="MC18" s="125">
        <f>+[1]Generation_Budget!MD$308/1000</f>
        <v>0</v>
      </c>
      <c r="MD18" s="125">
        <f>+[1]Generation_Budget!ME$308/1000</f>
        <v>0</v>
      </c>
      <c r="ME18" s="125">
        <f>+[1]Generation_Budget!MF$308/1000</f>
        <v>0</v>
      </c>
      <c r="MF18" s="125">
        <f>+[1]Generation_Budget!MG$308/1000</f>
        <v>0</v>
      </c>
      <c r="MG18" s="125">
        <f>+[1]Generation_Budget!MH$308/1000</f>
        <v>0</v>
      </c>
      <c r="MH18" s="125">
        <f>+[1]Generation_Budget!MI$308/1000</f>
        <v>0</v>
      </c>
      <c r="MI18" s="125">
        <f>+[1]Generation_Budget!MJ$308/1000</f>
        <v>0</v>
      </c>
      <c r="MJ18" s="125">
        <f>+[1]Generation_Budget!MK$308/1000</f>
        <v>0</v>
      </c>
      <c r="MK18" s="125">
        <f>+[1]Generation_Budget!ML$308/1000</f>
        <v>0</v>
      </c>
      <c r="ML18" s="125">
        <f>+[1]Generation_Budget!MM$308/1000</f>
        <v>0</v>
      </c>
      <c r="MM18" s="125">
        <f>+[1]Generation_Budget!MN$308/1000</f>
        <v>0</v>
      </c>
      <c r="MO18" s="5" t="str">
        <f t="shared" si="128"/>
        <v>Sanders Hydro</v>
      </c>
      <c r="MP18" s="22">
        <f t="shared" si="131"/>
        <v>0</v>
      </c>
      <c r="MQ18" s="22">
        <f t="shared" si="129"/>
        <v>0</v>
      </c>
      <c r="MR18" s="22">
        <f t="shared" si="129"/>
        <v>0</v>
      </c>
      <c r="MS18" s="22">
        <f t="shared" si="129"/>
        <v>0</v>
      </c>
      <c r="MT18" s="22">
        <f t="shared" si="129"/>
        <v>0</v>
      </c>
      <c r="MU18" s="22">
        <f t="shared" si="129"/>
        <v>0</v>
      </c>
      <c r="MV18" s="22">
        <f t="shared" si="129"/>
        <v>0</v>
      </c>
      <c r="MW18" s="22">
        <f t="shared" si="129"/>
        <v>0</v>
      </c>
      <c r="MX18" s="22">
        <f t="shared" si="129"/>
        <v>0</v>
      </c>
      <c r="MY18" s="22">
        <f t="shared" si="129"/>
        <v>0</v>
      </c>
      <c r="MZ18" s="22">
        <f t="shared" si="129"/>
        <v>0</v>
      </c>
      <c r="NA18" s="22">
        <f t="shared" si="129"/>
        <v>0</v>
      </c>
      <c r="NB18" s="22">
        <f t="shared" si="129"/>
        <v>0</v>
      </c>
      <c r="NC18" s="22">
        <f t="shared" si="129"/>
        <v>0</v>
      </c>
      <c r="ND18" s="22">
        <f t="shared" si="129"/>
        <v>0</v>
      </c>
      <c r="NE18" s="22">
        <f t="shared" si="129"/>
        <v>0</v>
      </c>
      <c r="NF18" s="22">
        <f t="shared" si="129"/>
        <v>0</v>
      </c>
      <c r="NG18" s="22">
        <f t="shared" si="130"/>
        <v>0</v>
      </c>
      <c r="NH18" s="22">
        <f t="shared" si="130"/>
        <v>0</v>
      </c>
      <c r="NI18" s="22">
        <f t="shared" si="130"/>
        <v>0</v>
      </c>
      <c r="NJ18" s="22">
        <f t="shared" si="130"/>
        <v>0</v>
      </c>
      <c r="NK18" s="22">
        <f t="shared" si="130"/>
        <v>0</v>
      </c>
      <c r="NL18" s="22">
        <f t="shared" si="130"/>
        <v>0</v>
      </c>
      <c r="NM18" s="22">
        <f t="shared" si="130"/>
        <v>0</v>
      </c>
      <c r="NN18" s="22">
        <f t="shared" si="130"/>
        <v>0</v>
      </c>
      <c r="NO18" s="22">
        <f t="shared" si="130"/>
        <v>0</v>
      </c>
      <c r="NP18" s="22">
        <f t="shared" si="130"/>
        <v>0</v>
      </c>
      <c r="NQ18" s="22">
        <f t="shared" si="130"/>
        <v>0</v>
      </c>
      <c r="NR18" s="22">
        <f t="shared" si="130"/>
        <v>0</v>
      </c>
    </row>
    <row r="19" spans="2:382" x14ac:dyDescent="0.25">
      <c r="B19" s="121" t="str">
        <f>+[1]Generation_Budget!$C$360</f>
        <v>Vail &amp; Great Falls Hydro</v>
      </c>
      <c r="C19" s="122" t="s">
        <v>104</v>
      </c>
      <c r="D19" s="123">
        <f>+[1]Generation_Budget!E372/1000*0.67</f>
        <v>0</v>
      </c>
      <c r="E19" s="123">
        <f>+[1]Generation_Budget!F372/1000*0.67</f>
        <v>0</v>
      </c>
      <c r="F19" s="123">
        <f>+[1]Generation_Budget!G372/1000*0.67</f>
        <v>0</v>
      </c>
      <c r="G19" s="123">
        <f>+[1]Generation_Budget!H372/1000*0.67</f>
        <v>0</v>
      </c>
      <c r="H19" s="123">
        <f>+[1]Generation_Budget!I372/1000*0.67</f>
        <v>0</v>
      </c>
      <c r="I19" s="123">
        <f>+[1]Generation_Budget!J372/1000*0.67</f>
        <v>0</v>
      </c>
      <c r="J19" s="123">
        <f>+[1]Generation_Budget!K372/1000*0.67</f>
        <v>0</v>
      </c>
      <c r="K19" s="123">
        <f>+[1]Generation_Budget!L372/1000*0.67</f>
        <v>0</v>
      </c>
      <c r="L19" s="123">
        <f>+[1]Generation_Budget!M372/1000*0.67</f>
        <v>0</v>
      </c>
      <c r="M19" s="123">
        <f>+[1]Generation_Budget!N372/1000*0.67</f>
        <v>0</v>
      </c>
      <c r="N19" s="123">
        <f>+[1]Generation_Budget!O372/1000*0.67</f>
        <v>0</v>
      </c>
      <c r="O19" s="123">
        <f>+[1]Generation_Budget!P372/1000*0.67</f>
        <v>0</v>
      </c>
      <c r="P19" s="123">
        <f>+[1]Generation_Budget!Q372/1000*0.67</f>
        <v>0</v>
      </c>
      <c r="Q19" s="123">
        <f>+[1]Generation_Budget!R372/1000*0.67</f>
        <v>0</v>
      </c>
      <c r="R19" s="123">
        <f>+[1]Generation_Budget!S372/1000*0.67</f>
        <v>0</v>
      </c>
      <c r="S19" s="123">
        <f>+[1]Generation_Budget!T372/1000*0.67</f>
        <v>0</v>
      </c>
      <c r="T19" s="123">
        <f>+[1]Generation_Budget!U372/1000*0.67</f>
        <v>0</v>
      </c>
      <c r="U19" s="123">
        <f>+[1]Generation_Budget!V372/1000*0.67</f>
        <v>0</v>
      </c>
      <c r="V19" s="123">
        <f>+[1]Generation_Budget!W372/1000*0.67</f>
        <v>0</v>
      </c>
      <c r="W19" s="123">
        <f>+[1]Generation_Budget!X372/1000*0.67</f>
        <v>0</v>
      </c>
      <c r="X19" s="123">
        <f>+[1]Generation_Budget!Y372/1000*0.67</f>
        <v>0</v>
      </c>
      <c r="Y19" s="123">
        <f>+[1]Generation_Budget!Z372/1000*0.67</f>
        <v>0</v>
      </c>
      <c r="Z19" s="123">
        <f>+[1]Generation_Budget!AA372/1000*0.67</f>
        <v>0</v>
      </c>
      <c r="AA19" s="123">
        <f>+[1]Generation_Budget!AB372/1000*0.67</f>
        <v>0</v>
      </c>
      <c r="AB19" s="123">
        <f>+[1]Generation_Budget!AC372/1000*0.67</f>
        <v>0</v>
      </c>
      <c r="AC19" s="123">
        <f>+[1]Generation_Budget!AD372/1000*0.67</f>
        <v>0</v>
      </c>
      <c r="AD19" s="123">
        <f>+[1]Generation_Budget!AE372/1000*0.67</f>
        <v>0</v>
      </c>
      <c r="AE19" s="123">
        <f>+[1]Generation_Budget!AF372/1000*0.67</f>
        <v>0</v>
      </c>
      <c r="AF19" s="123">
        <f>+[1]Generation_Budget!AG372/1000*0.67</f>
        <v>0</v>
      </c>
      <c r="AG19" s="123">
        <f>+[1]Generation_Budget!AH372/1000*0.67</f>
        <v>0</v>
      </c>
      <c r="AH19" s="123">
        <f>+[1]Generation_Budget!AI372/1000*0.67</f>
        <v>0</v>
      </c>
      <c r="AI19" s="123">
        <f>+[1]Generation_Budget!AJ372/1000*0.67</f>
        <v>0</v>
      </c>
      <c r="AJ19" s="123">
        <f>+[1]Generation_Budget!AK372/1000*0.67</f>
        <v>0</v>
      </c>
      <c r="AK19" s="123">
        <f>+[1]Generation_Budget!AL372/1000*0.67</f>
        <v>0</v>
      </c>
      <c r="AL19" s="123">
        <f>+[1]Generation_Budget!AM372/1000*0.67</f>
        <v>0</v>
      </c>
      <c r="AM19" s="123">
        <f>+[1]Generation_Budget!AN372/1000*0.67</f>
        <v>0</v>
      </c>
      <c r="AN19" s="123">
        <f>+[1]Generation_Budget!AO372/1000*0.67</f>
        <v>0</v>
      </c>
      <c r="AO19" s="123">
        <f>+[1]Generation_Budget!AP372/1000*0.67</f>
        <v>0</v>
      </c>
      <c r="AP19" s="123">
        <f>+[1]Generation_Budget!AQ372/1000*0.67</f>
        <v>0</v>
      </c>
      <c r="AQ19" s="123">
        <f>+[1]Generation_Budget!AR372/1000*0.67</f>
        <v>0</v>
      </c>
      <c r="AR19" s="123">
        <f>+[1]Generation_Budget!AS372/1000*0.67</f>
        <v>0</v>
      </c>
      <c r="AS19" s="123">
        <f>+[1]Generation_Budget!AT372/1000*0.67</f>
        <v>0</v>
      </c>
      <c r="AT19" s="123">
        <f>+[1]Generation_Budget!AU372/1000*0.67</f>
        <v>0</v>
      </c>
      <c r="AU19" s="123">
        <f>+[1]Generation_Budget!AV372/1000*0.67</f>
        <v>0</v>
      </c>
      <c r="AV19" s="123">
        <f>+[1]Generation_Budget!AW372/1000*0.67</f>
        <v>0</v>
      </c>
      <c r="AW19" s="123">
        <f>+[1]Generation_Budget!AX372/1000*0.67</f>
        <v>0</v>
      </c>
      <c r="AX19" s="123">
        <f>+[1]Generation_Budget!AY372/1000*0.67</f>
        <v>0</v>
      </c>
      <c r="AY19" s="123">
        <f>+[1]Generation_Budget!AZ372/1000*0.67</f>
        <v>0</v>
      </c>
      <c r="AZ19" s="123">
        <f>+[1]Generation_Budget!BA372/1000*0.67</f>
        <v>0</v>
      </c>
      <c r="BA19" s="123">
        <f>+[1]Generation_Budget!BB372/1000*0.67</f>
        <v>0</v>
      </c>
      <c r="BB19" s="123">
        <f>+[1]Generation_Budget!BC372/1000*0.67</f>
        <v>0</v>
      </c>
      <c r="BC19" s="123">
        <f>+[1]Generation_Budget!BD372/1000*0.67</f>
        <v>0</v>
      </c>
      <c r="BD19" s="123">
        <f>+[1]Generation_Budget!BE372/1000*0.67</f>
        <v>0</v>
      </c>
      <c r="BE19" s="123">
        <f>+[1]Generation_Budget!BF372/1000*0.67</f>
        <v>0</v>
      </c>
      <c r="BF19" s="123">
        <f>+[1]Generation_Budget!BG372/1000*0.67</f>
        <v>0</v>
      </c>
      <c r="BG19" s="123">
        <f>+[1]Generation_Budget!BH372/1000*0.67</f>
        <v>0</v>
      </c>
      <c r="BH19" s="123">
        <f>+[1]Generation_Budget!BI372/1000*0.67</f>
        <v>0</v>
      </c>
      <c r="BI19" s="123">
        <f>+[1]Generation_Budget!BJ372/1000*0.67</f>
        <v>0</v>
      </c>
      <c r="BJ19" s="123">
        <f>+[1]Generation_Budget!BK372/1000*0.67</f>
        <v>0</v>
      </c>
      <c r="BK19" s="123">
        <f>+[1]Generation_Budget!BL372/1000*0.67</f>
        <v>0</v>
      </c>
      <c r="BL19" s="123">
        <f>+[1]Generation_Budget!BM372/1000*0.67</f>
        <v>0</v>
      </c>
      <c r="BM19" s="123">
        <f>+[1]Generation_Budget!BN372/1000*0.67</f>
        <v>0</v>
      </c>
      <c r="BN19" s="123">
        <f>+[1]Generation_Budget!BO372/1000*0.67</f>
        <v>0</v>
      </c>
      <c r="BO19" s="123">
        <f>+[1]Generation_Budget!BP372/1000*0.67</f>
        <v>0</v>
      </c>
      <c r="BP19" s="123">
        <f>+[1]Generation_Budget!BQ372/1000*0.67</f>
        <v>0</v>
      </c>
      <c r="BQ19" s="123">
        <f>+[1]Generation_Budget!BR372/1000*0.67</f>
        <v>0</v>
      </c>
      <c r="BR19" s="123">
        <f>+[1]Generation_Budget!BS372/1000*0.67</f>
        <v>0</v>
      </c>
      <c r="BS19" s="123">
        <f>+[1]Generation_Budget!BT372/1000*0.67</f>
        <v>0</v>
      </c>
      <c r="BT19" s="123">
        <f>+[1]Generation_Budget!BU372/1000*0.67</f>
        <v>0</v>
      </c>
      <c r="BU19" s="123">
        <f>+[1]Generation_Budget!BV372/1000*0.67</f>
        <v>0</v>
      </c>
      <c r="BV19" s="123">
        <f>+[1]Generation_Budget!BW372/1000*0.67</f>
        <v>0</v>
      </c>
      <c r="BW19" s="123">
        <f>+[1]Generation_Budget!BX372/1000*0.67</f>
        <v>0</v>
      </c>
      <c r="BX19" s="123">
        <f>+[1]Generation_Budget!BY372/1000*0.67</f>
        <v>0</v>
      </c>
      <c r="BY19" s="123">
        <f>+[1]Generation_Budget!BZ372/1000*0.67</f>
        <v>0</v>
      </c>
      <c r="BZ19" s="123">
        <f>+[1]Generation_Budget!CA372/1000*0.67</f>
        <v>0</v>
      </c>
      <c r="CA19" s="123">
        <f>+[1]Generation_Budget!CB372/1000*0.67</f>
        <v>0</v>
      </c>
      <c r="CB19" s="123">
        <f>+[1]Generation_Budget!CC372/1000*0.67</f>
        <v>0</v>
      </c>
      <c r="CC19" s="123">
        <f>+[1]Generation_Budget!CD372/1000*0.67</f>
        <v>0</v>
      </c>
      <c r="CD19" s="123">
        <f>+[1]Generation_Budget!CE372/1000*0.67</f>
        <v>0</v>
      </c>
      <c r="CE19" s="123">
        <f>+[1]Generation_Budget!CF372/1000*0.67</f>
        <v>0</v>
      </c>
      <c r="CF19" s="123">
        <f>+[1]Generation_Budget!CG372/1000*0.67</f>
        <v>0</v>
      </c>
      <c r="CG19" s="123">
        <f>+[1]Generation_Budget!CH372/1000*0.67</f>
        <v>0</v>
      </c>
      <c r="CH19" s="123">
        <f>+[1]Generation_Budget!CI372/1000*0.67</f>
        <v>0</v>
      </c>
      <c r="CI19" s="123">
        <f>+[1]Generation_Budget!CJ372/1000*0.67</f>
        <v>0</v>
      </c>
      <c r="CJ19" s="123">
        <f>+[1]Generation_Budget!CK372/1000*0.67</f>
        <v>0</v>
      </c>
      <c r="CK19" s="123">
        <f>+[1]Generation_Budget!CL372/1000*0.67</f>
        <v>0</v>
      </c>
      <c r="CL19" s="123">
        <f>+[1]Generation_Budget!CM372/1000*0.67</f>
        <v>0</v>
      </c>
      <c r="CM19" s="123">
        <f>+[1]Generation_Budget!CN372/1000*0.67</f>
        <v>0</v>
      </c>
      <c r="CN19" s="123">
        <f>+[1]Generation_Budget!CO372/1000*0.67</f>
        <v>0</v>
      </c>
      <c r="CO19" s="123">
        <f>+[1]Generation_Budget!CP372/1000*0.67</f>
        <v>0</v>
      </c>
      <c r="CP19" s="123">
        <f>+[1]Generation_Budget!CQ372/1000*0.67</f>
        <v>0</v>
      </c>
      <c r="CQ19" s="123">
        <f>+[1]Generation_Budget!CR372/1000*0.67</f>
        <v>0</v>
      </c>
      <c r="CR19" s="123">
        <f>+[1]Generation_Budget!CS372/1000*0.67</f>
        <v>0</v>
      </c>
      <c r="CS19" s="123">
        <f>+[1]Generation_Budget!CT372/1000*0.67</f>
        <v>0</v>
      </c>
      <c r="CT19" s="123">
        <f>+[1]Generation_Budget!CU372/1000*0.67</f>
        <v>0</v>
      </c>
      <c r="CU19" s="123">
        <f>+[1]Generation_Budget!CV372/1000*0.67</f>
        <v>0</v>
      </c>
      <c r="CV19" s="123">
        <f>+[1]Generation_Budget!CW372/1000*0.67</f>
        <v>0</v>
      </c>
      <c r="CW19" s="123">
        <f>+[1]Generation_Budget!CX372/1000*0.67</f>
        <v>0</v>
      </c>
      <c r="CX19" s="123">
        <f>+[1]Generation_Budget!CY372/1000*0.67</f>
        <v>0</v>
      </c>
      <c r="CY19" s="123">
        <f>+[1]Generation_Budget!CZ372/1000*0.67</f>
        <v>0</v>
      </c>
      <c r="CZ19" s="123">
        <f>+[1]Generation_Budget!DA372/1000*0.67</f>
        <v>0</v>
      </c>
      <c r="DA19" s="123">
        <f>+[1]Generation_Budget!DB372/1000*0.67</f>
        <v>0</v>
      </c>
      <c r="DB19" s="123">
        <f>+[1]Generation_Budget!DC372/1000*0.67</f>
        <v>0</v>
      </c>
      <c r="DC19" s="123">
        <f>+[1]Generation_Budget!DD372/1000*0.67</f>
        <v>0</v>
      </c>
      <c r="DD19" s="123">
        <f>+[1]Generation_Budget!DE372/1000*0.67</f>
        <v>0</v>
      </c>
      <c r="DE19" s="123">
        <f>+[1]Generation_Budget!DF372/1000*0.67</f>
        <v>0</v>
      </c>
      <c r="DF19" s="123">
        <f>+[1]Generation_Budget!DG372/1000*0.67</f>
        <v>0</v>
      </c>
      <c r="DG19" s="123">
        <f>+[1]Generation_Budget!DH372/1000*0.67</f>
        <v>0</v>
      </c>
      <c r="DH19" s="123">
        <f>+[1]Generation_Budget!DI372/1000*0.67</f>
        <v>0</v>
      </c>
      <c r="DI19" s="123">
        <f>+[1]Generation_Budget!DJ372/1000*0.67</f>
        <v>0</v>
      </c>
      <c r="DJ19" s="123">
        <f>+[1]Generation_Budget!DK372/1000*0.67</f>
        <v>0</v>
      </c>
      <c r="DK19" s="123">
        <f>+[1]Generation_Budget!DL372/1000*0.67</f>
        <v>0</v>
      </c>
      <c r="DL19" s="123">
        <f>+[1]Generation_Budget!DM372/1000*0.67</f>
        <v>0</v>
      </c>
      <c r="DM19" s="123">
        <f>+[1]Generation_Budget!DN372/1000*0.67</f>
        <v>0</v>
      </c>
      <c r="DN19" s="123">
        <f>+[1]Generation_Budget!DO372/1000*0.67</f>
        <v>0</v>
      </c>
      <c r="DO19" s="123">
        <f>+[1]Generation_Budget!DP372/1000*0.67</f>
        <v>0</v>
      </c>
      <c r="DP19" s="123">
        <f>+[1]Generation_Budget!DQ372/1000*0.67</f>
        <v>0</v>
      </c>
      <c r="DQ19" s="123">
        <f>+[1]Generation_Budget!DR372/1000*0.67</f>
        <v>0</v>
      </c>
      <c r="DR19" s="123">
        <f>+[1]Generation_Budget!DS372/1000*0.67</f>
        <v>0</v>
      </c>
      <c r="DS19" s="123">
        <f>+[1]Generation_Budget!DT372/1000*0.67</f>
        <v>0</v>
      </c>
      <c r="DT19" s="123">
        <f>+[1]Generation_Budget!DU372/1000*0.67</f>
        <v>0</v>
      </c>
      <c r="DU19" s="123">
        <f>+[1]Generation_Budget!DV372/1000*0.67</f>
        <v>0</v>
      </c>
      <c r="DV19" s="123">
        <f>+[1]Generation_Budget!DW372/1000*0.67</f>
        <v>0</v>
      </c>
      <c r="DW19" s="123">
        <f>+[1]Generation_Budget!DX372/1000*0.67</f>
        <v>0</v>
      </c>
      <c r="DX19" s="123">
        <f>+[1]Generation_Budget!DY372/1000*0.67</f>
        <v>0</v>
      </c>
      <c r="DY19" s="123">
        <f>+[1]Generation_Budget!DZ372/1000*0.67</f>
        <v>0</v>
      </c>
      <c r="DZ19" s="123">
        <f>+[1]Generation_Budget!EA372/1000*0.67</f>
        <v>0</v>
      </c>
      <c r="EA19" s="123">
        <f>+[1]Generation_Budget!EB372/1000*0.67</f>
        <v>0</v>
      </c>
      <c r="EB19" s="123">
        <f>+[1]Generation_Budget!EC372/1000*0.67</f>
        <v>0</v>
      </c>
      <c r="EC19" s="123">
        <f>+[1]Generation_Budget!ED372/1000*0.67</f>
        <v>0</v>
      </c>
      <c r="ED19" s="123">
        <f>+[1]Generation_Budget!EE372/1000*0.67</f>
        <v>0</v>
      </c>
      <c r="EE19" s="123">
        <f>+[1]Generation_Budget!EF372/1000*0.67</f>
        <v>0</v>
      </c>
      <c r="EF19" s="123">
        <f>+[1]Generation_Budget!EG372/1000*0.67</f>
        <v>0</v>
      </c>
      <c r="EG19" s="123">
        <f>+[1]Generation_Budget!EH372/1000*0.67</f>
        <v>0</v>
      </c>
      <c r="EH19" s="123">
        <f>+[1]Generation_Budget!EI372/1000*0.67</f>
        <v>0</v>
      </c>
      <c r="EI19" s="123">
        <f>+[1]Generation_Budget!EJ372/1000*0.67</f>
        <v>0</v>
      </c>
      <c r="EJ19" s="123">
        <f>+[1]Generation_Budget!EK372/1000*0.67</f>
        <v>0</v>
      </c>
      <c r="EK19" s="123">
        <f>+[1]Generation_Budget!EL372/1000*0.67</f>
        <v>0</v>
      </c>
      <c r="EL19" s="123">
        <f>+[1]Generation_Budget!EM372/1000*0.67</f>
        <v>0</v>
      </c>
      <c r="EM19" s="123">
        <f>+[1]Generation_Budget!EN372/1000*0.67</f>
        <v>0</v>
      </c>
      <c r="EN19" s="123">
        <f>+[1]Generation_Budget!EO372/1000*0.67</f>
        <v>0</v>
      </c>
      <c r="EO19" s="123">
        <f>+[1]Generation_Budget!EP372/1000*0.67</f>
        <v>0</v>
      </c>
      <c r="EP19" s="123">
        <f>+[1]Generation_Budget!EQ372/1000*0.67</f>
        <v>0</v>
      </c>
      <c r="EQ19" s="123">
        <f>+[1]Generation_Budget!ER372/1000*0.67</f>
        <v>0</v>
      </c>
      <c r="ER19" s="123">
        <f>+[1]Generation_Budget!ES372/1000*0.67</f>
        <v>0</v>
      </c>
      <c r="ES19" s="123">
        <f>+[1]Generation_Budget!ET372/1000*0.67</f>
        <v>0</v>
      </c>
      <c r="ET19" s="123">
        <f>+[1]Generation_Budget!EU372/1000*0.67</f>
        <v>0</v>
      </c>
      <c r="EU19" s="123">
        <f>+[1]Generation_Budget!EV372/1000*0.67</f>
        <v>0</v>
      </c>
      <c r="EV19" s="123">
        <f>+[1]Generation_Budget!EW372/1000*0.67</f>
        <v>0</v>
      </c>
      <c r="EW19" s="123">
        <f>+[1]Generation_Budget!EX372/1000*0.67</f>
        <v>0</v>
      </c>
      <c r="EX19" s="123">
        <f>+[1]Generation_Budget!EY372/1000*0.67</f>
        <v>0</v>
      </c>
      <c r="EY19" s="123">
        <f>+[1]Generation_Budget!EZ372/1000*0.67</f>
        <v>0</v>
      </c>
      <c r="EZ19" s="123">
        <f>+[1]Generation_Budget!FA372/1000*0.67</f>
        <v>0</v>
      </c>
      <c r="FA19" s="123">
        <f>+[1]Generation_Budget!FB372/1000*0.67</f>
        <v>0</v>
      </c>
      <c r="FB19" s="123">
        <f>+[1]Generation_Budget!FC372/1000*0.67</f>
        <v>0</v>
      </c>
      <c r="FC19" s="123">
        <f>+[1]Generation_Budget!FD372/1000*0.67</f>
        <v>0</v>
      </c>
      <c r="FD19" s="123">
        <f>+[1]Generation_Budget!FE372/1000*0.67</f>
        <v>0</v>
      </c>
      <c r="FE19" s="123">
        <f>+[1]Generation_Budget!FF372/1000*0.67</f>
        <v>0</v>
      </c>
      <c r="FF19" s="123">
        <f>+[1]Generation_Budget!FG372/1000*0.67</f>
        <v>0</v>
      </c>
      <c r="FG19" s="123">
        <f>+[1]Generation_Budget!FH372/1000*0.67</f>
        <v>0</v>
      </c>
      <c r="FH19" s="123">
        <f>+[1]Generation_Budget!FI372/1000*0.67</f>
        <v>0</v>
      </c>
      <c r="FI19" s="123">
        <f>+[1]Generation_Budget!FJ372/1000*0.67</f>
        <v>0</v>
      </c>
      <c r="FJ19" s="123">
        <f>+[1]Generation_Budget!FK372/1000*0.67</f>
        <v>0</v>
      </c>
      <c r="FK19" s="123">
        <f>+[1]Generation_Budget!FL372/1000*0.67</f>
        <v>0</v>
      </c>
      <c r="FL19" s="123">
        <f>+[1]Generation_Budget!FM372/1000*0.67</f>
        <v>0</v>
      </c>
      <c r="FM19" s="123">
        <f>+[1]Generation_Budget!FN372/1000*0.67</f>
        <v>0</v>
      </c>
      <c r="FN19" s="123">
        <f>+[1]Generation_Budget!FO372/1000*0.67</f>
        <v>0</v>
      </c>
      <c r="FO19" s="123">
        <f>+[1]Generation_Budget!FP372/1000*0.67</f>
        <v>0</v>
      </c>
      <c r="FP19" s="123">
        <f>+[1]Generation_Budget!FQ372/1000*0.67</f>
        <v>0</v>
      </c>
      <c r="FQ19" s="123">
        <f>+[1]Generation_Budget!FR372/1000*0.67</f>
        <v>0</v>
      </c>
      <c r="FR19" s="123">
        <f>+[1]Generation_Budget!FS372/1000*0.67</f>
        <v>0</v>
      </c>
      <c r="FS19" s="123">
        <f>+[1]Generation_Budget!FT372/1000*0.67</f>
        <v>0</v>
      </c>
      <c r="FT19" s="123">
        <f>+[1]Generation_Budget!FU372/1000*0.67</f>
        <v>0</v>
      </c>
      <c r="FU19" s="123">
        <f>+[1]Generation_Budget!FV372/1000*0.67</f>
        <v>0</v>
      </c>
      <c r="FV19" s="123">
        <f>+[1]Generation_Budget!FW372/1000*0.67</f>
        <v>0</v>
      </c>
      <c r="FW19" s="123">
        <f>+[1]Generation_Budget!FX372/1000*0.67</f>
        <v>0</v>
      </c>
      <c r="FX19" s="123">
        <f>+[1]Generation_Budget!FY372/1000*0.67</f>
        <v>0</v>
      </c>
      <c r="FY19" s="123">
        <f>+[1]Generation_Budget!FZ372/1000*0.67</f>
        <v>0</v>
      </c>
      <c r="FZ19" s="123">
        <f>+[1]Generation_Budget!GA372/1000*0.67</f>
        <v>0</v>
      </c>
      <c r="GA19" s="123">
        <f>+[1]Generation_Budget!GB372/1000*0.67</f>
        <v>0</v>
      </c>
      <c r="GB19" s="123">
        <f>+[1]Generation_Budget!GC372/1000*0.67</f>
        <v>0</v>
      </c>
      <c r="GC19" s="123">
        <f>+[1]Generation_Budget!GD372/1000*0.67</f>
        <v>0</v>
      </c>
      <c r="GD19" s="123">
        <f>+[1]Generation_Budget!GE372/1000*0.67</f>
        <v>0</v>
      </c>
      <c r="GE19" s="123">
        <f>+[1]Generation_Budget!GF372/1000*0.67</f>
        <v>0</v>
      </c>
      <c r="GF19" s="123">
        <f>+[1]Generation_Budget!GG372/1000*0.67</f>
        <v>0</v>
      </c>
      <c r="GG19" s="123">
        <f>+[1]Generation_Budget!GH372/1000*0.67</f>
        <v>0</v>
      </c>
      <c r="GH19" s="123">
        <f>+[1]Generation_Budget!GI372/1000*0.67</f>
        <v>0</v>
      </c>
      <c r="GI19" s="123">
        <f>+[1]Generation_Budget!GJ372/1000*0.67</f>
        <v>0</v>
      </c>
      <c r="GJ19" s="123">
        <f>+[1]Generation_Budget!GK372/1000*0.67</f>
        <v>0</v>
      </c>
      <c r="GK19" s="123">
        <f>+[1]Generation_Budget!GL372/1000*0.67</f>
        <v>0</v>
      </c>
      <c r="GL19" s="123">
        <f>+[1]Generation_Budget!GM372/1000*0.67</f>
        <v>0</v>
      </c>
      <c r="GM19" s="123">
        <f>+[1]Generation_Budget!GN372/1000*0.67</f>
        <v>0</v>
      </c>
      <c r="GN19" s="123">
        <f>+[1]Generation_Budget!GO372/1000*0.67</f>
        <v>0</v>
      </c>
      <c r="GO19" s="123">
        <f>+[1]Generation_Budget!GP372/1000*0.67</f>
        <v>0</v>
      </c>
      <c r="GP19" s="123">
        <f>+[1]Generation_Budget!GQ372/1000*0.67</f>
        <v>0</v>
      </c>
      <c r="GQ19" s="123">
        <f>+[1]Generation_Budget!GR372/1000*0.67</f>
        <v>0</v>
      </c>
      <c r="GR19" s="123">
        <f>+[1]Generation_Budget!GS372/1000*0.67</f>
        <v>0</v>
      </c>
      <c r="GS19" s="123">
        <f>+[1]Generation_Budget!GT372/1000*0.67</f>
        <v>0</v>
      </c>
      <c r="GT19" s="123">
        <f>+[1]Generation_Budget!GU372/1000*0.67</f>
        <v>0</v>
      </c>
      <c r="GU19" s="123">
        <f>+[1]Generation_Budget!GV372/1000*0.67</f>
        <v>0</v>
      </c>
      <c r="GV19" s="123">
        <f>+[1]Generation_Budget!GW372/1000*0.67</f>
        <v>0</v>
      </c>
      <c r="GW19" s="123">
        <f>+[1]Generation_Budget!GX372/1000*0.67</f>
        <v>0</v>
      </c>
      <c r="GX19" s="123">
        <f>+[1]Generation_Budget!GY372/1000*0.67</f>
        <v>0</v>
      </c>
      <c r="GY19" s="123">
        <f>+[1]Generation_Budget!GZ372/1000*0.67</f>
        <v>0</v>
      </c>
      <c r="GZ19" s="123">
        <f>+[1]Generation_Budget!HA372/1000*0.67</f>
        <v>0</v>
      </c>
      <c r="HA19" s="123">
        <f>+[1]Generation_Budget!HB372/1000*0.67</f>
        <v>0</v>
      </c>
      <c r="HB19" s="123">
        <f>+[1]Generation_Budget!HC372/1000*0.67</f>
        <v>0</v>
      </c>
      <c r="HC19" s="123">
        <f>+[1]Generation_Budget!HD372/1000*0.67</f>
        <v>0</v>
      </c>
      <c r="HD19" s="123">
        <f>+[1]Generation_Budget!HE372/1000*0.67</f>
        <v>0</v>
      </c>
      <c r="HE19" s="123">
        <f>+[1]Generation_Budget!HF372/1000*0.67</f>
        <v>0</v>
      </c>
      <c r="HF19" s="123">
        <f>+[1]Generation_Budget!HG372/1000*0.67</f>
        <v>0</v>
      </c>
      <c r="HG19" s="123">
        <f>+[1]Generation_Budget!HH372/1000*0.67</f>
        <v>0</v>
      </c>
      <c r="HH19" s="123">
        <f>+[1]Generation_Budget!HI372/1000*0.67</f>
        <v>0</v>
      </c>
      <c r="HI19" s="123">
        <f>+[1]Generation_Budget!HJ372/1000*0.67</f>
        <v>0</v>
      </c>
      <c r="HJ19" s="123">
        <f>+[1]Generation_Budget!HK372/1000*0.67</f>
        <v>0</v>
      </c>
      <c r="HK19" s="123">
        <f>+[1]Generation_Budget!HL372/1000*0.67</f>
        <v>0</v>
      </c>
      <c r="HL19" s="123">
        <f>+[1]Generation_Budget!HM372/1000*0.67</f>
        <v>0</v>
      </c>
      <c r="HM19" s="123">
        <f>+[1]Generation_Budget!HN372/1000*0.67</f>
        <v>0</v>
      </c>
      <c r="HN19" s="123">
        <f>+[1]Generation_Budget!HO372/1000*0.67</f>
        <v>0</v>
      </c>
      <c r="HO19" s="123">
        <f>+[1]Generation_Budget!HP372/1000*0.67</f>
        <v>0</v>
      </c>
      <c r="HP19" s="123">
        <f>+[1]Generation_Budget!HQ372/1000*0.67</f>
        <v>0</v>
      </c>
      <c r="HQ19" s="123">
        <f>+[1]Generation_Budget!HR372/1000*0.67</f>
        <v>0</v>
      </c>
      <c r="HR19" s="123">
        <f>+[1]Generation_Budget!HS372/1000*0.67</f>
        <v>0</v>
      </c>
      <c r="HS19" s="123">
        <f>+[1]Generation_Budget!HT372/1000*0.67</f>
        <v>0</v>
      </c>
      <c r="HT19" s="123">
        <f>+[1]Generation_Budget!HU372/1000*0.67</f>
        <v>0</v>
      </c>
      <c r="HU19" s="123">
        <f>+[1]Generation_Budget!HV372/1000*0.67</f>
        <v>0</v>
      </c>
      <c r="HV19" s="123">
        <f>+[1]Generation_Budget!HW372/1000*0.67</f>
        <v>0</v>
      </c>
      <c r="HW19" s="123">
        <f>+[1]Generation_Budget!HX372/1000*0.67</f>
        <v>0</v>
      </c>
      <c r="HX19" s="123">
        <f>+[1]Generation_Budget!HY372/1000*0.67</f>
        <v>0</v>
      </c>
      <c r="HY19" s="123">
        <f>+[1]Generation_Budget!HZ372/1000*0.67</f>
        <v>0</v>
      </c>
      <c r="HZ19" s="123">
        <f>+[1]Generation_Budget!IA372/1000*0.67</f>
        <v>0</v>
      </c>
      <c r="IA19" s="123">
        <f>+[1]Generation_Budget!IB372/1000*0.67</f>
        <v>0</v>
      </c>
      <c r="IB19" s="123">
        <f>+[1]Generation_Budget!IC372/1000*0.67</f>
        <v>0</v>
      </c>
      <c r="IC19" s="123">
        <f>+[1]Generation_Budget!ID372/1000*0.67</f>
        <v>0</v>
      </c>
      <c r="ID19" s="123">
        <f>+[1]Generation_Budget!IE372/1000*0.67</f>
        <v>0</v>
      </c>
      <c r="IE19" s="123">
        <f>+[1]Generation_Budget!IF372/1000*0.67</f>
        <v>0</v>
      </c>
      <c r="IF19" s="123">
        <f>+[1]Generation_Budget!IG372/1000*0.67</f>
        <v>0</v>
      </c>
      <c r="IG19" s="123">
        <f>+[1]Generation_Budget!IH372/1000*0.67</f>
        <v>0</v>
      </c>
      <c r="IH19" s="123">
        <f>+[1]Generation_Budget!II372/1000*0.67</f>
        <v>0</v>
      </c>
      <c r="II19" s="123">
        <f>+[1]Generation_Budget!IJ372/1000*0.67</f>
        <v>0</v>
      </c>
      <c r="IJ19" s="123">
        <f>+[1]Generation_Budget!IK372/1000*0.67</f>
        <v>0</v>
      </c>
      <c r="IK19" s="123">
        <f>+[1]Generation_Budget!IL372/1000*0.67</f>
        <v>0</v>
      </c>
      <c r="IL19" s="123">
        <f>+[1]Generation_Budget!IM372/1000*0.67</f>
        <v>0</v>
      </c>
      <c r="IM19" s="123">
        <f>+[1]Generation_Budget!IN372/1000*0.67</f>
        <v>0</v>
      </c>
      <c r="IN19" s="123">
        <f>+[1]Generation_Budget!IO372/1000*0.67</f>
        <v>0</v>
      </c>
      <c r="IO19" s="123">
        <f>+[1]Generation_Budget!IP372/1000*0.67</f>
        <v>0</v>
      </c>
      <c r="IP19" s="123">
        <f>+[1]Generation_Budget!IQ372/1000*0.67</f>
        <v>0</v>
      </c>
      <c r="IQ19" s="123">
        <f>+[1]Generation_Budget!IR372/1000*0.67</f>
        <v>0</v>
      </c>
      <c r="IR19" s="123">
        <f>+[1]Generation_Budget!IS372/1000*0.67</f>
        <v>0</v>
      </c>
      <c r="IS19" s="123">
        <f>+[1]Generation_Budget!IT372/1000*0.67</f>
        <v>0</v>
      </c>
      <c r="IT19" s="123">
        <f>+[1]Generation_Budget!IU372/1000*0.67</f>
        <v>0</v>
      </c>
      <c r="IU19" s="123">
        <f>+[1]Generation_Budget!IV372/1000*0.67</f>
        <v>0</v>
      </c>
      <c r="IV19" s="123">
        <f>+[1]Generation_Budget!IW372/1000*0.67</f>
        <v>0</v>
      </c>
      <c r="IW19" s="123">
        <f>+[1]Generation_Budget!IX372/1000*0.67</f>
        <v>0</v>
      </c>
      <c r="IX19" s="123">
        <f>+[1]Generation_Budget!IY372/1000*0.67</f>
        <v>0</v>
      </c>
      <c r="IY19" s="123">
        <f>+[1]Generation_Budget!IZ372/1000*0.67</f>
        <v>0</v>
      </c>
      <c r="IZ19" s="123">
        <f>+[1]Generation_Budget!JA372/1000*0.67</f>
        <v>0</v>
      </c>
      <c r="JA19" s="123">
        <f>+[1]Generation_Budget!JB372/1000*0.67</f>
        <v>0</v>
      </c>
      <c r="JB19" s="123">
        <f>+[1]Generation_Budget!JC372/1000*0.67</f>
        <v>0</v>
      </c>
      <c r="JC19" s="123">
        <f>+[1]Generation_Budget!JD372/1000*0.67</f>
        <v>0</v>
      </c>
      <c r="JD19" s="123">
        <f>+[1]Generation_Budget!JE372/1000*0.67</f>
        <v>0</v>
      </c>
      <c r="JE19" s="123">
        <f>+[1]Generation_Budget!JF372/1000*0.67</f>
        <v>0</v>
      </c>
      <c r="JF19" s="123">
        <f>+[1]Generation_Budget!JG372/1000*0.67</f>
        <v>0</v>
      </c>
      <c r="JG19" s="123">
        <f>+[1]Generation_Budget!JH372/1000*0.67</f>
        <v>0</v>
      </c>
      <c r="JH19" s="123">
        <f>+[1]Generation_Budget!JI372/1000*0.67</f>
        <v>0</v>
      </c>
      <c r="JI19" s="123">
        <f>+[1]Generation_Budget!JJ372/1000*0.67</f>
        <v>0</v>
      </c>
      <c r="JJ19" s="123">
        <f>+[1]Generation_Budget!JK372/1000*0.67</f>
        <v>0</v>
      </c>
      <c r="JK19" s="123">
        <f>+[1]Generation_Budget!JL372/1000*0.67</f>
        <v>0</v>
      </c>
      <c r="JL19" s="123">
        <f>+[1]Generation_Budget!JM372/1000*0.67</f>
        <v>0</v>
      </c>
      <c r="JM19" s="123">
        <f>+[1]Generation_Budget!JN372/1000*0.67</f>
        <v>0</v>
      </c>
      <c r="JN19" s="123">
        <f>+[1]Generation_Budget!JO372/1000*0.67</f>
        <v>0</v>
      </c>
      <c r="JO19" s="123">
        <f>+[1]Generation_Budget!JP372/1000*0.67</f>
        <v>0</v>
      </c>
      <c r="JP19" s="123">
        <f>+[1]Generation_Budget!JQ372/1000*0.67</f>
        <v>0</v>
      </c>
      <c r="JQ19" s="123">
        <f>+[1]Generation_Budget!JR372/1000*0.67</f>
        <v>0</v>
      </c>
      <c r="JR19" s="123">
        <f>+[1]Generation_Budget!JS372/1000*0.67</f>
        <v>0</v>
      </c>
      <c r="JS19" s="123">
        <f>+[1]Generation_Budget!JT372/1000*0.67</f>
        <v>0</v>
      </c>
      <c r="JT19" s="123">
        <f>+[1]Generation_Budget!JU372/1000*0.67</f>
        <v>0</v>
      </c>
      <c r="JU19" s="123">
        <f>+[1]Generation_Budget!JV372/1000*0.67</f>
        <v>0</v>
      </c>
      <c r="JV19" s="123">
        <f>+[1]Generation_Budget!JW372/1000*0.67</f>
        <v>0</v>
      </c>
      <c r="JW19" s="123">
        <f>+[1]Generation_Budget!JX372/1000*0.67</f>
        <v>0</v>
      </c>
      <c r="JX19" s="123">
        <f>+[1]Generation_Budget!JY372/1000*0.67</f>
        <v>0</v>
      </c>
      <c r="JY19" s="123">
        <f>+[1]Generation_Budget!JZ372/1000*0.67</f>
        <v>0</v>
      </c>
      <c r="JZ19" s="123">
        <f>+[1]Generation_Budget!KA372/1000*0.67</f>
        <v>0</v>
      </c>
      <c r="KA19" s="123">
        <f>+[1]Generation_Budget!KB372/1000*0.67</f>
        <v>0</v>
      </c>
      <c r="KB19" s="123">
        <f>+[1]Generation_Budget!KC372/1000*0.67</f>
        <v>0</v>
      </c>
      <c r="KC19" s="123">
        <f>+[1]Generation_Budget!KD372/1000*0.67</f>
        <v>0</v>
      </c>
      <c r="KD19" s="123">
        <f>+[1]Generation_Budget!KE372/1000*0.67</f>
        <v>0</v>
      </c>
      <c r="KE19" s="123">
        <f>+[1]Generation_Budget!KF372/1000*0.67</f>
        <v>0</v>
      </c>
      <c r="KF19" s="123">
        <f>+[1]Generation_Budget!KG372/1000*0.67</f>
        <v>0</v>
      </c>
      <c r="KG19" s="123">
        <f>+[1]Generation_Budget!KH372/1000*0.67</f>
        <v>0</v>
      </c>
      <c r="KH19" s="123">
        <f>+[1]Generation_Budget!KI372/1000*0.67</f>
        <v>0</v>
      </c>
      <c r="KI19" s="123">
        <f>+[1]Generation_Budget!KJ372/1000*0.67</f>
        <v>0</v>
      </c>
      <c r="KJ19" s="123">
        <f>+[1]Generation_Budget!KK372/1000*0.67</f>
        <v>0</v>
      </c>
      <c r="KK19" s="123">
        <f>+[1]Generation_Budget!KL372/1000*0.67</f>
        <v>0</v>
      </c>
      <c r="KL19" s="123">
        <f>+[1]Generation_Budget!KM372/1000*0.67</f>
        <v>0</v>
      </c>
      <c r="KM19" s="123">
        <f>+[1]Generation_Budget!KN372/1000*0.67</f>
        <v>0</v>
      </c>
      <c r="KN19" s="123">
        <f>+[1]Generation_Budget!KO372/1000*0.67</f>
        <v>0</v>
      </c>
      <c r="KO19" s="123">
        <f>+[1]Generation_Budget!KP372/1000*0.67</f>
        <v>0</v>
      </c>
      <c r="KP19" s="123">
        <f>+[1]Generation_Budget!KQ372/1000*0.67</f>
        <v>0</v>
      </c>
      <c r="KQ19" s="123">
        <f>+[1]Generation_Budget!KR372/1000*0.67</f>
        <v>0</v>
      </c>
      <c r="KR19" s="123">
        <f>+[1]Generation_Budget!KS372/1000*0.67</f>
        <v>0</v>
      </c>
      <c r="KS19" s="123">
        <f>+[1]Generation_Budget!KT372/1000*0.67</f>
        <v>0</v>
      </c>
      <c r="KT19" s="123">
        <f>+[1]Generation_Budget!KU372/1000*0.67</f>
        <v>0</v>
      </c>
      <c r="KU19" s="123">
        <f>+[1]Generation_Budget!KV372/1000*0.67</f>
        <v>0</v>
      </c>
      <c r="KV19" s="123">
        <f>+[1]Generation_Budget!KW372/1000*0.67</f>
        <v>0</v>
      </c>
      <c r="KW19" s="123">
        <f>+[1]Generation_Budget!KX372/1000*0.67</f>
        <v>0</v>
      </c>
      <c r="KX19" s="123">
        <f>+[1]Generation_Budget!KY372/1000*0.67</f>
        <v>0</v>
      </c>
      <c r="KY19" s="123">
        <f>+[1]Generation_Budget!KZ372/1000*0.67</f>
        <v>0</v>
      </c>
      <c r="KZ19" s="123">
        <f>+[1]Generation_Budget!LA372/1000*0.67</f>
        <v>0</v>
      </c>
      <c r="LA19" s="123">
        <f>+[1]Generation_Budget!LB372/1000*0.67</f>
        <v>0</v>
      </c>
      <c r="LB19" s="123">
        <f>+[1]Generation_Budget!LC372/1000*0.67</f>
        <v>0</v>
      </c>
      <c r="LC19" s="123">
        <f>+[1]Generation_Budget!LD372/1000*0.67</f>
        <v>0</v>
      </c>
      <c r="LD19" s="123">
        <f>+[1]Generation_Budget!LE372/1000*0.67</f>
        <v>0</v>
      </c>
      <c r="LE19" s="123">
        <f>+[1]Generation_Budget!LF372/1000*0.67</f>
        <v>0</v>
      </c>
      <c r="LF19" s="123">
        <f>+[1]Generation_Budget!LG372/1000*0.67</f>
        <v>0</v>
      </c>
      <c r="LG19" s="123">
        <f>+[1]Generation_Budget!LH372/1000*0.67</f>
        <v>0</v>
      </c>
      <c r="LH19" s="123">
        <f>+[1]Generation_Budget!LI372/1000*0.67</f>
        <v>0</v>
      </c>
      <c r="LI19" s="123">
        <f>+[1]Generation_Budget!LJ372/1000*0.67</f>
        <v>0</v>
      </c>
      <c r="LJ19" s="123">
        <f>+[1]Generation_Budget!LK372/1000*0.67</f>
        <v>0</v>
      </c>
      <c r="LK19" s="123">
        <f>+[1]Generation_Budget!LL372/1000*0.67</f>
        <v>0</v>
      </c>
      <c r="LL19" s="123">
        <f>+[1]Generation_Budget!LM372/1000*0.67</f>
        <v>0</v>
      </c>
      <c r="LM19" s="123">
        <f>+[1]Generation_Budget!LN372/1000*0.67</f>
        <v>0</v>
      </c>
      <c r="LN19" s="123">
        <f>+[1]Generation_Budget!LO372/1000*0.67</f>
        <v>0</v>
      </c>
      <c r="LO19" s="123">
        <f>+[1]Generation_Budget!LP372/1000*0.67</f>
        <v>0</v>
      </c>
      <c r="LP19" s="123">
        <f>+[1]Generation_Budget!LQ372/1000*0.67</f>
        <v>0</v>
      </c>
      <c r="LQ19" s="123">
        <f>+[1]Generation_Budget!LR372/1000*0.67</f>
        <v>0</v>
      </c>
      <c r="LR19" s="123">
        <f>+[1]Generation_Budget!LS372/1000*0.67</f>
        <v>0</v>
      </c>
      <c r="LS19" s="123">
        <f>+[1]Generation_Budget!LT372/1000*0.67</f>
        <v>0</v>
      </c>
      <c r="LT19" s="123">
        <f>+[1]Generation_Budget!LU372/1000*0.67</f>
        <v>0</v>
      </c>
      <c r="LU19" s="123">
        <f>+[1]Generation_Budget!LV372/1000*0.67</f>
        <v>0</v>
      </c>
      <c r="LV19" s="123">
        <f>+[1]Generation_Budget!LW372/1000*0.67</f>
        <v>0</v>
      </c>
      <c r="LW19" s="123">
        <f>+[1]Generation_Budget!LX372/1000*0.67</f>
        <v>0</v>
      </c>
      <c r="LX19" s="123">
        <f>+[1]Generation_Budget!LY372/1000*0.67</f>
        <v>0</v>
      </c>
      <c r="LY19" s="123">
        <f>+[1]Generation_Budget!LZ372/1000*0.67</f>
        <v>0</v>
      </c>
      <c r="LZ19" s="123">
        <f>+[1]Generation_Budget!MA372/1000*0.67</f>
        <v>0</v>
      </c>
      <c r="MA19" s="123">
        <f>+[1]Generation_Budget!MB372/1000*0.67</f>
        <v>0</v>
      </c>
      <c r="MB19" s="123">
        <f>+[1]Generation_Budget!MC372/1000*0.67</f>
        <v>0</v>
      </c>
      <c r="MC19" s="123">
        <f>+[1]Generation_Budget!MD372/1000*0.67</f>
        <v>0</v>
      </c>
      <c r="MD19" s="123">
        <f>+[1]Generation_Budget!ME372/1000*0.67</f>
        <v>0</v>
      </c>
      <c r="ME19" s="123">
        <f>+[1]Generation_Budget!MF372/1000*0.67</f>
        <v>0</v>
      </c>
      <c r="MF19" s="123">
        <f>+[1]Generation_Budget!MG372/1000*0.67</f>
        <v>0</v>
      </c>
      <c r="MG19" s="123">
        <f>+[1]Generation_Budget!MH372/1000*0.67</f>
        <v>0</v>
      </c>
      <c r="MH19" s="123">
        <f>+[1]Generation_Budget!MI372/1000*0.67</f>
        <v>0</v>
      </c>
      <c r="MI19" s="123">
        <f>+[1]Generation_Budget!MJ372/1000*0.67</f>
        <v>0</v>
      </c>
      <c r="MJ19" s="123">
        <f>+[1]Generation_Budget!MK372/1000*0.67</f>
        <v>0</v>
      </c>
      <c r="MK19" s="123">
        <f>+[1]Generation_Budget!ML372/1000*0.67</f>
        <v>0</v>
      </c>
      <c r="ML19" s="123">
        <f>+[1]Generation_Budget!MM372/1000*0.67</f>
        <v>0</v>
      </c>
      <c r="MM19" s="123">
        <f>+[1]Generation_Budget!MN372/1000*0.67</f>
        <v>0</v>
      </c>
      <c r="MO19" s="5" t="str">
        <f t="shared" si="128"/>
        <v>Vail &amp; Great Falls Hydro</v>
      </c>
      <c r="MP19" s="22">
        <f t="shared" si="131"/>
        <v>0</v>
      </c>
      <c r="MQ19" s="22">
        <f t="shared" si="129"/>
        <v>0</v>
      </c>
      <c r="MR19" s="22">
        <f t="shared" si="129"/>
        <v>0</v>
      </c>
      <c r="MS19" s="22">
        <f t="shared" si="129"/>
        <v>0</v>
      </c>
      <c r="MT19" s="22">
        <f t="shared" si="129"/>
        <v>0</v>
      </c>
      <c r="MU19" s="22">
        <f t="shared" si="129"/>
        <v>0</v>
      </c>
      <c r="MV19" s="22">
        <f t="shared" si="129"/>
        <v>0</v>
      </c>
      <c r="MW19" s="22">
        <f t="shared" si="129"/>
        <v>0</v>
      </c>
      <c r="MX19" s="22">
        <f t="shared" si="129"/>
        <v>0</v>
      </c>
      <c r="MY19" s="22">
        <f t="shared" si="129"/>
        <v>0</v>
      </c>
      <c r="MZ19" s="22">
        <f t="shared" si="129"/>
        <v>0</v>
      </c>
      <c r="NA19" s="22">
        <f t="shared" si="129"/>
        <v>0</v>
      </c>
      <c r="NB19" s="22">
        <f t="shared" si="129"/>
        <v>0</v>
      </c>
      <c r="NC19" s="22">
        <f t="shared" si="129"/>
        <v>0</v>
      </c>
      <c r="ND19" s="22">
        <f t="shared" si="129"/>
        <v>0</v>
      </c>
      <c r="NE19" s="22">
        <f t="shared" si="129"/>
        <v>0</v>
      </c>
      <c r="NF19" s="22">
        <f t="shared" si="129"/>
        <v>0</v>
      </c>
      <c r="NG19" s="22">
        <f t="shared" si="130"/>
        <v>0</v>
      </c>
      <c r="NH19" s="22">
        <f t="shared" si="130"/>
        <v>0</v>
      </c>
      <c r="NI19" s="22">
        <f t="shared" si="130"/>
        <v>0</v>
      </c>
      <c r="NJ19" s="22">
        <f t="shared" si="130"/>
        <v>0</v>
      </c>
      <c r="NK19" s="22">
        <f t="shared" si="130"/>
        <v>0</v>
      </c>
      <c r="NL19" s="22">
        <f t="shared" si="130"/>
        <v>0</v>
      </c>
      <c r="NM19" s="22">
        <f t="shared" si="130"/>
        <v>0</v>
      </c>
      <c r="NN19" s="22">
        <f t="shared" si="130"/>
        <v>0</v>
      </c>
      <c r="NO19" s="22">
        <f t="shared" si="130"/>
        <v>0</v>
      </c>
      <c r="NP19" s="22">
        <f t="shared" si="130"/>
        <v>0</v>
      </c>
      <c r="NQ19" s="22">
        <f t="shared" si="130"/>
        <v>0</v>
      </c>
      <c r="NR19" s="22">
        <f t="shared" si="130"/>
        <v>0</v>
      </c>
    </row>
    <row r="20" spans="2:382" x14ac:dyDescent="0.25">
      <c r="B20" s="121" t="str">
        <f>+[1]Generation_Budget!C$376</f>
        <v>Wolcott Hydro</v>
      </c>
      <c r="C20" s="122" t="s">
        <v>104</v>
      </c>
      <c r="D20" s="125">
        <f>+[1]Generation_Budget!E$388/1000</f>
        <v>0</v>
      </c>
      <c r="E20" s="125">
        <f>+[1]Generation_Budget!F$388/1000</f>
        <v>0</v>
      </c>
      <c r="F20" s="125">
        <f>+[1]Generation_Budget!G$388/1000</f>
        <v>0</v>
      </c>
      <c r="G20" s="125">
        <f>+[1]Generation_Budget!H$388/1000</f>
        <v>0</v>
      </c>
      <c r="H20" s="125">
        <f>+[1]Generation_Budget!I$388/1000</f>
        <v>0</v>
      </c>
      <c r="I20" s="125">
        <f>+[1]Generation_Budget!J$388/1000</f>
        <v>0</v>
      </c>
      <c r="J20" s="125">
        <f>+[1]Generation_Budget!K$388/1000</f>
        <v>0</v>
      </c>
      <c r="K20" s="125">
        <f>+[1]Generation_Budget!L$388/1000</f>
        <v>0</v>
      </c>
      <c r="L20" s="125">
        <f>+[1]Generation_Budget!M$388/1000</f>
        <v>0</v>
      </c>
      <c r="M20" s="125">
        <f>+[1]Generation_Budget!N$388/1000</f>
        <v>0</v>
      </c>
      <c r="N20" s="125">
        <f>+[1]Generation_Budget!O$388/1000</f>
        <v>0</v>
      </c>
      <c r="O20" s="125">
        <f>+[1]Generation_Budget!P$388/1000</f>
        <v>0</v>
      </c>
      <c r="P20" s="125">
        <f>+[1]Generation_Budget!Q$388/1000</f>
        <v>0</v>
      </c>
      <c r="Q20" s="125">
        <f>+[1]Generation_Budget!R$388/1000</f>
        <v>0</v>
      </c>
      <c r="R20" s="125">
        <f>+[1]Generation_Budget!S$388/1000</f>
        <v>0</v>
      </c>
      <c r="S20" s="125">
        <f>+[1]Generation_Budget!T$388/1000</f>
        <v>0</v>
      </c>
      <c r="T20" s="125">
        <f>+[1]Generation_Budget!U$388/1000</f>
        <v>0</v>
      </c>
      <c r="U20" s="125">
        <f>+[1]Generation_Budget!V$388/1000</f>
        <v>0</v>
      </c>
      <c r="V20" s="125">
        <f>+[1]Generation_Budget!W$388/1000</f>
        <v>0</v>
      </c>
      <c r="W20" s="125">
        <f>+[1]Generation_Budget!X$388/1000</f>
        <v>0</v>
      </c>
      <c r="X20" s="125">
        <f>+[1]Generation_Budget!Y$388/1000</f>
        <v>0</v>
      </c>
      <c r="Y20" s="125">
        <f>+[1]Generation_Budget!Z$388/1000</f>
        <v>0</v>
      </c>
      <c r="Z20" s="125">
        <f>+[1]Generation_Budget!AA$388/1000</f>
        <v>0</v>
      </c>
      <c r="AA20" s="125">
        <f>+[1]Generation_Budget!AB$388/1000</f>
        <v>0</v>
      </c>
      <c r="AB20" s="125">
        <f>+[1]Generation_Budget!AC$388/1000</f>
        <v>0</v>
      </c>
      <c r="AC20" s="125">
        <f>+[1]Generation_Budget!AD$388/1000</f>
        <v>0</v>
      </c>
      <c r="AD20" s="125">
        <f>+[1]Generation_Budget!AE$388/1000</f>
        <v>0</v>
      </c>
      <c r="AE20" s="125">
        <f>+[1]Generation_Budget!AF$388/1000</f>
        <v>0</v>
      </c>
      <c r="AF20" s="125">
        <f>+[1]Generation_Budget!AG$388/1000</f>
        <v>0</v>
      </c>
      <c r="AG20" s="125">
        <f>+[1]Generation_Budget!AH$388/1000</f>
        <v>0</v>
      </c>
      <c r="AH20" s="125">
        <f>+[1]Generation_Budget!AI$388/1000</f>
        <v>0</v>
      </c>
      <c r="AI20" s="125">
        <f>+[1]Generation_Budget!AJ$388/1000</f>
        <v>0</v>
      </c>
      <c r="AJ20" s="125">
        <f>+[1]Generation_Budget!AK$388/1000</f>
        <v>0</v>
      </c>
      <c r="AK20" s="125">
        <f>+[1]Generation_Budget!AL$388/1000</f>
        <v>0</v>
      </c>
      <c r="AL20" s="125">
        <f>+[1]Generation_Budget!AM$388/1000</f>
        <v>0</v>
      </c>
      <c r="AM20" s="125">
        <f>+[1]Generation_Budget!AN$388/1000</f>
        <v>0</v>
      </c>
      <c r="AN20" s="125">
        <f>+[1]Generation_Budget!AO$388/1000</f>
        <v>0</v>
      </c>
      <c r="AO20" s="125">
        <f>+[1]Generation_Budget!AP$388/1000</f>
        <v>0</v>
      </c>
      <c r="AP20" s="125">
        <f>+[1]Generation_Budget!AQ$388/1000</f>
        <v>0</v>
      </c>
      <c r="AQ20" s="125">
        <f>+[1]Generation_Budget!AR$388/1000</f>
        <v>0</v>
      </c>
      <c r="AR20" s="125">
        <f>+[1]Generation_Budget!AS$388/1000</f>
        <v>0</v>
      </c>
      <c r="AS20" s="125">
        <f>+[1]Generation_Budget!AT$388/1000</f>
        <v>0</v>
      </c>
      <c r="AT20" s="125">
        <f>+[1]Generation_Budget!AU$388/1000</f>
        <v>0</v>
      </c>
      <c r="AU20" s="125">
        <f>+[1]Generation_Budget!AV$388/1000</f>
        <v>0</v>
      </c>
      <c r="AV20" s="125">
        <f>+[1]Generation_Budget!AW$388/1000</f>
        <v>0</v>
      </c>
      <c r="AW20" s="125">
        <f>+[1]Generation_Budget!AX$388/1000</f>
        <v>0</v>
      </c>
      <c r="AX20" s="125">
        <f>+[1]Generation_Budget!AY$388/1000</f>
        <v>0</v>
      </c>
      <c r="AY20" s="125">
        <f>+[1]Generation_Budget!AZ$388/1000</f>
        <v>0</v>
      </c>
      <c r="AZ20" s="125">
        <f>+[1]Generation_Budget!BA$388/1000</f>
        <v>0</v>
      </c>
      <c r="BA20" s="125">
        <f>+[1]Generation_Budget!BB$388/1000</f>
        <v>0</v>
      </c>
      <c r="BB20" s="125">
        <f>+[1]Generation_Budget!BC$388/1000</f>
        <v>0</v>
      </c>
      <c r="BC20" s="125">
        <f>+[1]Generation_Budget!BD$388/1000</f>
        <v>0</v>
      </c>
      <c r="BD20" s="125">
        <f>+[1]Generation_Budget!BE$388/1000</f>
        <v>0</v>
      </c>
      <c r="BE20" s="125">
        <f>+[1]Generation_Budget!BF$388/1000</f>
        <v>0</v>
      </c>
      <c r="BF20" s="125">
        <f>+[1]Generation_Budget!BG$388/1000</f>
        <v>0</v>
      </c>
      <c r="BG20" s="125">
        <f>+[1]Generation_Budget!BH$388/1000</f>
        <v>0</v>
      </c>
      <c r="BH20" s="125">
        <f>+[1]Generation_Budget!BI$388/1000</f>
        <v>0</v>
      </c>
      <c r="BI20" s="125">
        <f>+[1]Generation_Budget!BJ$388/1000</f>
        <v>0</v>
      </c>
      <c r="BJ20" s="125">
        <f>+[1]Generation_Budget!BK$388/1000</f>
        <v>0</v>
      </c>
      <c r="BK20" s="125">
        <f>+[1]Generation_Budget!BL$388/1000</f>
        <v>0</v>
      </c>
      <c r="BL20" s="125">
        <f>+[1]Generation_Budget!BM$388/1000</f>
        <v>0</v>
      </c>
      <c r="BM20" s="125">
        <f>+[1]Generation_Budget!BN$388/1000</f>
        <v>0</v>
      </c>
      <c r="BN20" s="125">
        <f>+[1]Generation_Budget!BO$388/1000</f>
        <v>0</v>
      </c>
      <c r="BO20" s="125">
        <f>+[1]Generation_Budget!BP$388/1000</f>
        <v>0</v>
      </c>
      <c r="BP20" s="125">
        <f>+[1]Generation_Budget!BQ$388/1000</f>
        <v>0</v>
      </c>
      <c r="BQ20" s="125">
        <f>+[1]Generation_Budget!BR$388/1000</f>
        <v>0</v>
      </c>
      <c r="BR20" s="125">
        <f>+[1]Generation_Budget!BS$388/1000</f>
        <v>0</v>
      </c>
      <c r="BS20" s="125">
        <f>+[1]Generation_Budget!BT$388/1000</f>
        <v>0</v>
      </c>
      <c r="BT20" s="125">
        <f>+[1]Generation_Budget!BU$388/1000</f>
        <v>0</v>
      </c>
      <c r="BU20" s="125">
        <f>+[1]Generation_Budget!BV$388/1000</f>
        <v>0</v>
      </c>
      <c r="BV20" s="125">
        <f>+[1]Generation_Budget!BW$388/1000</f>
        <v>0</v>
      </c>
      <c r="BW20" s="125">
        <f>+[1]Generation_Budget!BX$388/1000</f>
        <v>0</v>
      </c>
      <c r="BX20" s="125">
        <f>+[1]Generation_Budget!BY$388/1000</f>
        <v>0</v>
      </c>
      <c r="BY20" s="125">
        <f>+[1]Generation_Budget!BZ$388/1000</f>
        <v>0</v>
      </c>
      <c r="BZ20" s="125">
        <f>+[1]Generation_Budget!CA$388/1000</f>
        <v>0</v>
      </c>
      <c r="CA20" s="125">
        <f>+[1]Generation_Budget!CB$388/1000</f>
        <v>0</v>
      </c>
      <c r="CB20" s="125">
        <f>+[1]Generation_Budget!CC$388/1000</f>
        <v>0</v>
      </c>
      <c r="CC20" s="125">
        <f>+[1]Generation_Budget!CD$388/1000</f>
        <v>0</v>
      </c>
      <c r="CD20" s="125">
        <f>+[1]Generation_Budget!CE$388/1000</f>
        <v>0</v>
      </c>
      <c r="CE20" s="125">
        <f>+[1]Generation_Budget!CF$388/1000</f>
        <v>0</v>
      </c>
      <c r="CF20" s="125">
        <f>+[1]Generation_Budget!CG$388/1000</f>
        <v>0</v>
      </c>
      <c r="CG20" s="125">
        <f>+[1]Generation_Budget!CH$388/1000</f>
        <v>0</v>
      </c>
      <c r="CH20" s="125">
        <f>+[1]Generation_Budget!CI$388/1000</f>
        <v>0</v>
      </c>
      <c r="CI20" s="125">
        <f>+[1]Generation_Budget!CJ$388/1000</f>
        <v>0</v>
      </c>
      <c r="CJ20" s="125">
        <f>+[1]Generation_Budget!CK$388/1000</f>
        <v>0</v>
      </c>
      <c r="CK20" s="125">
        <f>+[1]Generation_Budget!CL$388/1000</f>
        <v>0</v>
      </c>
      <c r="CL20" s="125">
        <f>+[1]Generation_Budget!CM$388/1000</f>
        <v>0</v>
      </c>
      <c r="CM20" s="125">
        <f>+[1]Generation_Budget!CN$388/1000</f>
        <v>0</v>
      </c>
      <c r="CN20" s="125">
        <f>+[1]Generation_Budget!CO$388/1000</f>
        <v>0</v>
      </c>
      <c r="CO20" s="125">
        <f>+[1]Generation_Budget!CP$388/1000</f>
        <v>0</v>
      </c>
      <c r="CP20" s="125">
        <f>+[1]Generation_Budget!CQ$388/1000</f>
        <v>0</v>
      </c>
      <c r="CQ20" s="125">
        <f>+[1]Generation_Budget!CR$388/1000</f>
        <v>0</v>
      </c>
      <c r="CR20" s="125">
        <f>+[1]Generation_Budget!CS$388/1000</f>
        <v>0</v>
      </c>
      <c r="CS20" s="125">
        <f>+[1]Generation_Budget!CT$388/1000</f>
        <v>0</v>
      </c>
      <c r="CT20" s="125">
        <f>+[1]Generation_Budget!CU$388/1000</f>
        <v>0</v>
      </c>
      <c r="CU20" s="125">
        <f>+[1]Generation_Budget!CV$388/1000</f>
        <v>0</v>
      </c>
      <c r="CV20" s="125">
        <f>+[1]Generation_Budget!CW$388/1000</f>
        <v>0</v>
      </c>
      <c r="CW20" s="125">
        <f>+[1]Generation_Budget!CX$388/1000</f>
        <v>0</v>
      </c>
      <c r="CX20" s="125">
        <f>+[1]Generation_Budget!CY$388/1000</f>
        <v>0</v>
      </c>
      <c r="CY20" s="125">
        <f>+[1]Generation_Budget!CZ$388/1000</f>
        <v>0</v>
      </c>
      <c r="CZ20" s="125">
        <f>+[1]Generation_Budget!DA$388/1000</f>
        <v>0</v>
      </c>
      <c r="DA20" s="125">
        <f>+[1]Generation_Budget!DB$388/1000</f>
        <v>0</v>
      </c>
      <c r="DB20" s="125">
        <f>+[1]Generation_Budget!DC$388/1000</f>
        <v>0</v>
      </c>
      <c r="DC20" s="125">
        <f>+[1]Generation_Budget!DD$388/1000</f>
        <v>0</v>
      </c>
      <c r="DD20" s="125">
        <f>+[1]Generation_Budget!DE$388/1000</f>
        <v>0</v>
      </c>
      <c r="DE20" s="125">
        <f>+[1]Generation_Budget!DF$388/1000</f>
        <v>0</v>
      </c>
      <c r="DF20" s="125">
        <f>+[1]Generation_Budget!DG$388/1000</f>
        <v>0</v>
      </c>
      <c r="DG20" s="125">
        <f>+[1]Generation_Budget!DH$388/1000</f>
        <v>0</v>
      </c>
      <c r="DH20" s="125">
        <f>+[1]Generation_Budget!DI$388/1000</f>
        <v>0</v>
      </c>
      <c r="DI20" s="125">
        <f>+[1]Generation_Budget!DJ$388/1000</f>
        <v>0</v>
      </c>
      <c r="DJ20" s="125">
        <f>+[1]Generation_Budget!DK$388/1000</f>
        <v>0</v>
      </c>
      <c r="DK20" s="125">
        <f>+[1]Generation_Budget!DL$388/1000</f>
        <v>0</v>
      </c>
      <c r="DL20" s="125">
        <f>+[1]Generation_Budget!DM$388/1000</f>
        <v>0</v>
      </c>
      <c r="DM20" s="125">
        <f>+[1]Generation_Budget!DN$388/1000</f>
        <v>0</v>
      </c>
      <c r="DN20" s="125">
        <f>+[1]Generation_Budget!DO$388/1000</f>
        <v>0</v>
      </c>
      <c r="DO20" s="125">
        <f>+[1]Generation_Budget!DP$388/1000</f>
        <v>0</v>
      </c>
      <c r="DP20" s="125">
        <f>+[1]Generation_Budget!DQ$388/1000</f>
        <v>0</v>
      </c>
      <c r="DQ20" s="125">
        <f>+[1]Generation_Budget!DR$388/1000</f>
        <v>0</v>
      </c>
      <c r="DR20" s="125">
        <f>+[1]Generation_Budget!DS$388/1000</f>
        <v>0</v>
      </c>
      <c r="DS20" s="125">
        <f>+[1]Generation_Budget!DT$388/1000</f>
        <v>0</v>
      </c>
      <c r="DT20" s="125">
        <f>+[1]Generation_Budget!DU$388/1000</f>
        <v>0</v>
      </c>
      <c r="DU20" s="125">
        <f>+[1]Generation_Budget!DV$388/1000</f>
        <v>0</v>
      </c>
      <c r="DV20" s="125">
        <f>+[1]Generation_Budget!DW$388/1000</f>
        <v>0</v>
      </c>
      <c r="DW20" s="125">
        <f>+[1]Generation_Budget!DX$388/1000</f>
        <v>0</v>
      </c>
      <c r="DX20" s="125">
        <f>+[1]Generation_Budget!DY$388/1000</f>
        <v>0</v>
      </c>
      <c r="DY20" s="125">
        <f>+[1]Generation_Budget!DZ$388/1000</f>
        <v>0</v>
      </c>
      <c r="DZ20" s="125">
        <f>+[1]Generation_Budget!EA$388/1000</f>
        <v>0</v>
      </c>
      <c r="EA20" s="125">
        <f>+[1]Generation_Budget!EB$388/1000</f>
        <v>0</v>
      </c>
      <c r="EB20" s="125">
        <f>+[1]Generation_Budget!EC$388/1000</f>
        <v>0</v>
      </c>
      <c r="EC20" s="125">
        <f>+[1]Generation_Budget!ED$388/1000</f>
        <v>0</v>
      </c>
      <c r="ED20" s="125">
        <f>+[1]Generation_Budget!EE$388/1000</f>
        <v>0</v>
      </c>
      <c r="EE20" s="125">
        <f>+[1]Generation_Budget!EF$388/1000</f>
        <v>0</v>
      </c>
      <c r="EF20" s="125">
        <f>+[1]Generation_Budget!EG$388/1000</f>
        <v>0</v>
      </c>
      <c r="EG20" s="125">
        <f>+[1]Generation_Budget!EH$388/1000</f>
        <v>0</v>
      </c>
      <c r="EH20" s="125">
        <f>+[1]Generation_Budget!EI$388/1000</f>
        <v>0</v>
      </c>
      <c r="EI20" s="125">
        <f>+[1]Generation_Budget!EJ$388/1000</f>
        <v>0</v>
      </c>
      <c r="EJ20" s="125">
        <f>+[1]Generation_Budget!EK$388/1000</f>
        <v>0</v>
      </c>
      <c r="EK20" s="125">
        <f>+[1]Generation_Budget!EL$388/1000</f>
        <v>0</v>
      </c>
      <c r="EL20" s="125">
        <f>+[1]Generation_Budget!EM$388/1000</f>
        <v>0</v>
      </c>
      <c r="EM20" s="125">
        <f>+[1]Generation_Budget!EN$388/1000</f>
        <v>0</v>
      </c>
      <c r="EN20" s="125">
        <f>+[1]Generation_Budget!EO$388/1000</f>
        <v>0</v>
      </c>
      <c r="EO20" s="125">
        <f>+[1]Generation_Budget!EP$388/1000</f>
        <v>0</v>
      </c>
      <c r="EP20" s="125">
        <f>+[1]Generation_Budget!EQ$388/1000</f>
        <v>0</v>
      </c>
      <c r="EQ20" s="125">
        <f>+[1]Generation_Budget!ER$388/1000</f>
        <v>0</v>
      </c>
      <c r="ER20" s="125">
        <f>+[1]Generation_Budget!ES$388/1000</f>
        <v>0</v>
      </c>
      <c r="ES20" s="125">
        <f>+[1]Generation_Budget!ET$388/1000</f>
        <v>0</v>
      </c>
      <c r="ET20" s="125">
        <f>+[1]Generation_Budget!EU$388/1000</f>
        <v>0</v>
      </c>
      <c r="EU20" s="125">
        <f>+[1]Generation_Budget!EV$388/1000</f>
        <v>0</v>
      </c>
      <c r="EV20" s="125">
        <f>+[1]Generation_Budget!EW$388/1000</f>
        <v>0</v>
      </c>
      <c r="EW20" s="125">
        <f>+[1]Generation_Budget!EX$388/1000</f>
        <v>0</v>
      </c>
      <c r="EX20" s="125">
        <f>+[1]Generation_Budget!EY$388/1000</f>
        <v>0</v>
      </c>
      <c r="EY20" s="125">
        <f>+[1]Generation_Budget!EZ$388/1000</f>
        <v>0</v>
      </c>
      <c r="EZ20" s="125">
        <f>+[1]Generation_Budget!FA$388/1000</f>
        <v>0</v>
      </c>
      <c r="FA20" s="125">
        <f>+[1]Generation_Budget!FB$388/1000</f>
        <v>0</v>
      </c>
      <c r="FB20" s="125">
        <f>+[1]Generation_Budget!FC$388/1000</f>
        <v>0</v>
      </c>
      <c r="FC20" s="125">
        <f>+[1]Generation_Budget!FD$388/1000</f>
        <v>0</v>
      </c>
      <c r="FD20" s="125">
        <f>+[1]Generation_Budget!FE$388/1000</f>
        <v>0</v>
      </c>
      <c r="FE20" s="125">
        <f>+[1]Generation_Budget!FF$388/1000</f>
        <v>0</v>
      </c>
      <c r="FF20" s="125">
        <f>+[1]Generation_Budget!FG$388/1000</f>
        <v>0</v>
      </c>
      <c r="FG20" s="125">
        <f>+[1]Generation_Budget!FH$388/1000</f>
        <v>0</v>
      </c>
      <c r="FH20" s="125">
        <f>+[1]Generation_Budget!FI$388/1000</f>
        <v>0</v>
      </c>
      <c r="FI20" s="125">
        <f>+[1]Generation_Budget!FJ$388/1000</f>
        <v>0</v>
      </c>
      <c r="FJ20" s="125">
        <f>+[1]Generation_Budget!FK$388/1000</f>
        <v>0</v>
      </c>
      <c r="FK20" s="125">
        <f>+[1]Generation_Budget!FL$388/1000</f>
        <v>0</v>
      </c>
      <c r="FL20" s="125">
        <f>+[1]Generation_Budget!FM$388/1000</f>
        <v>0</v>
      </c>
      <c r="FM20" s="125">
        <f>+[1]Generation_Budget!FN$388/1000</f>
        <v>0</v>
      </c>
      <c r="FN20" s="125">
        <f>+[1]Generation_Budget!FO$388/1000</f>
        <v>0</v>
      </c>
      <c r="FO20" s="125">
        <f>+[1]Generation_Budget!FP$388/1000</f>
        <v>0</v>
      </c>
      <c r="FP20" s="125">
        <f>+[1]Generation_Budget!FQ$388/1000</f>
        <v>0</v>
      </c>
      <c r="FQ20" s="125">
        <f>+[1]Generation_Budget!FR$388/1000</f>
        <v>0</v>
      </c>
      <c r="FR20" s="125">
        <f>+[1]Generation_Budget!FS$388/1000</f>
        <v>0</v>
      </c>
      <c r="FS20" s="125">
        <f>+[1]Generation_Budget!FT$388/1000</f>
        <v>0</v>
      </c>
      <c r="FT20" s="125">
        <f>+[1]Generation_Budget!FU$388/1000</f>
        <v>0</v>
      </c>
      <c r="FU20" s="125">
        <f>+[1]Generation_Budget!FV$388/1000</f>
        <v>0</v>
      </c>
      <c r="FV20" s="125">
        <f>+[1]Generation_Budget!FW$388/1000</f>
        <v>0</v>
      </c>
      <c r="FW20" s="125">
        <f>+[1]Generation_Budget!FX$388/1000</f>
        <v>0</v>
      </c>
      <c r="FX20" s="125">
        <f>+[1]Generation_Budget!FY$388/1000</f>
        <v>0</v>
      </c>
      <c r="FY20" s="125">
        <f>+[1]Generation_Budget!FZ$388/1000</f>
        <v>0</v>
      </c>
      <c r="FZ20" s="125">
        <f>+[1]Generation_Budget!GA$388/1000</f>
        <v>0</v>
      </c>
      <c r="GA20" s="125">
        <f>+[1]Generation_Budget!GB$388/1000</f>
        <v>0</v>
      </c>
      <c r="GB20" s="125">
        <f>+[1]Generation_Budget!GC$388/1000</f>
        <v>0</v>
      </c>
      <c r="GC20" s="125">
        <f>+[1]Generation_Budget!GD$388/1000</f>
        <v>0</v>
      </c>
      <c r="GD20" s="125">
        <f>+[1]Generation_Budget!GE$388/1000</f>
        <v>0</v>
      </c>
      <c r="GE20" s="125">
        <f>+[1]Generation_Budget!GF$388/1000</f>
        <v>0</v>
      </c>
      <c r="GF20" s="125">
        <f>+[1]Generation_Budget!GG$388/1000</f>
        <v>0</v>
      </c>
      <c r="GG20" s="125">
        <f>+[1]Generation_Budget!GH$388/1000</f>
        <v>0</v>
      </c>
      <c r="GH20" s="125">
        <f>+[1]Generation_Budget!GI$388/1000</f>
        <v>0</v>
      </c>
      <c r="GI20" s="125">
        <f>+[1]Generation_Budget!GJ$388/1000</f>
        <v>0</v>
      </c>
      <c r="GJ20" s="125">
        <f>+[1]Generation_Budget!GK$388/1000</f>
        <v>0</v>
      </c>
      <c r="GK20" s="125">
        <f>+[1]Generation_Budget!GL$388/1000</f>
        <v>0</v>
      </c>
      <c r="GL20" s="125">
        <f>+[1]Generation_Budget!GM$388/1000</f>
        <v>0</v>
      </c>
      <c r="GM20" s="125">
        <f>+[1]Generation_Budget!GN$388/1000</f>
        <v>0</v>
      </c>
      <c r="GN20" s="125">
        <f>+[1]Generation_Budget!GO$388/1000</f>
        <v>0</v>
      </c>
      <c r="GO20" s="125">
        <f>+[1]Generation_Budget!GP$388/1000</f>
        <v>0</v>
      </c>
      <c r="GP20" s="125">
        <f>+[1]Generation_Budget!GQ$388/1000</f>
        <v>0</v>
      </c>
      <c r="GQ20" s="125">
        <f>+[1]Generation_Budget!GR$388/1000</f>
        <v>0</v>
      </c>
      <c r="GR20" s="125">
        <f>+[1]Generation_Budget!GS$388/1000</f>
        <v>0</v>
      </c>
      <c r="GS20" s="125">
        <f>+[1]Generation_Budget!GT$388/1000</f>
        <v>0</v>
      </c>
      <c r="GT20" s="125">
        <f>+[1]Generation_Budget!GU$388/1000</f>
        <v>0</v>
      </c>
      <c r="GU20" s="125">
        <f>+[1]Generation_Budget!GV$388/1000</f>
        <v>0</v>
      </c>
      <c r="GV20" s="125">
        <f>+[1]Generation_Budget!GW$388/1000</f>
        <v>0</v>
      </c>
      <c r="GW20" s="125">
        <f>+[1]Generation_Budget!GX$388/1000</f>
        <v>0</v>
      </c>
      <c r="GX20" s="125">
        <f>+[1]Generation_Budget!GY$388/1000</f>
        <v>0</v>
      </c>
      <c r="GY20" s="125">
        <f>+[1]Generation_Budget!GZ$388/1000</f>
        <v>0</v>
      </c>
      <c r="GZ20" s="125">
        <f>+[1]Generation_Budget!HA$388/1000</f>
        <v>0</v>
      </c>
      <c r="HA20" s="125">
        <f>+[1]Generation_Budget!HB$388/1000</f>
        <v>0</v>
      </c>
      <c r="HB20" s="125">
        <f>+[1]Generation_Budget!HC$388/1000</f>
        <v>0</v>
      </c>
      <c r="HC20" s="125">
        <f>+[1]Generation_Budget!HD$388/1000</f>
        <v>0</v>
      </c>
      <c r="HD20" s="125">
        <f>+[1]Generation_Budget!HE$388/1000</f>
        <v>0</v>
      </c>
      <c r="HE20" s="125">
        <f>+[1]Generation_Budget!HF$388/1000</f>
        <v>0</v>
      </c>
      <c r="HF20" s="125">
        <f>+[1]Generation_Budget!HG$388/1000</f>
        <v>0</v>
      </c>
      <c r="HG20" s="125">
        <f>+[1]Generation_Budget!HH$388/1000</f>
        <v>0</v>
      </c>
      <c r="HH20" s="125">
        <f>+[1]Generation_Budget!HI$388/1000</f>
        <v>0</v>
      </c>
      <c r="HI20" s="125">
        <f>+[1]Generation_Budget!HJ$388/1000</f>
        <v>0</v>
      </c>
      <c r="HJ20" s="125">
        <f>+[1]Generation_Budget!HK$388/1000</f>
        <v>0</v>
      </c>
      <c r="HK20" s="125">
        <f>+[1]Generation_Budget!HL$388/1000</f>
        <v>0</v>
      </c>
      <c r="HL20" s="125">
        <f>+[1]Generation_Budget!HM$388/1000</f>
        <v>0</v>
      </c>
      <c r="HM20" s="125">
        <f>+[1]Generation_Budget!HN$388/1000</f>
        <v>0</v>
      </c>
      <c r="HN20" s="125">
        <f>+[1]Generation_Budget!HO$388/1000</f>
        <v>0</v>
      </c>
      <c r="HO20" s="125">
        <f>+[1]Generation_Budget!HP$388/1000</f>
        <v>0</v>
      </c>
      <c r="HP20" s="125">
        <f>+[1]Generation_Budget!HQ$388/1000</f>
        <v>0</v>
      </c>
      <c r="HQ20" s="125">
        <f>+[1]Generation_Budget!HR$388/1000</f>
        <v>0</v>
      </c>
      <c r="HR20" s="125">
        <f>+[1]Generation_Budget!HS$388/1000</f>
        <v>0</v>
      </c>
      <c r="HS20" s="125">
        <f>+[1]Generation_Budget!HT$388/1000</f>
        <v>0</v>
      </c>
      <c r="HT20" s="125">
        <f>+[1]Generation_Budget!HU$388/1000</f>
        <v>0</v>
      </c>
      <c r="HU20" s="125">
        <f>+[1]Generation_Budget!HV$388/1000</f>
        <v>0</v>
      </c>
      <c r="HV20" s="125">
        <f>+[1]Generation_Budget!HW$388/1000</f>
        <v>0</v>
      </c>
      <c r="HW20" s="125">
        <f>+[1]Generation_Budget!HX$388/1000</f>
        <v>0</v>
      </c>
      <c r="HX20" s="125">
        <f>+[1]Generation_Budget!HY$388/1000</f>
        <v>0</v>
      </c>
      <c r="HY20" s="125">
        <f>+[1]Generation_Budget!HZ$388/1000</f>
        <v>0</v>
      </c>
      <c r="HZ20" s="125">
        <f>+[1]Generation_Budget!IA$388/1000</f>
        <v>0</v>
      </c>
      <c r="IA20" s="125">
        <f>+[1]Generation_Budget!IB$388/1000</f>
        <v>0</v>
      </c>
      <c r="IB20" s="125">
        <f>+[1]Generation_Budget!IC$388/1000</f>
        <v>0</v>
      </c>
      <c r="IC20" s="125">
        <f>+[1]Generation_Budget!ID$388/1000</f>
        <v>0</v>
      </c>
      <c r="ID20" s="125">
        <f>+[1]Generation_Budget!IE$388/1000</f>
        <v>0</v>
      </c>
      <c r="IE20" s="125">
        <f>+[1]Generation_Budget!IF$388/1000</f>
        <v>0</v>
      </c>
      <c r="IF20" s="125">
        <f>+[1]Generation_Budget!IG$388/1000</f>
        <v>0</v>
      </c>
      <c r="IG20" s="125">
        <f>+[1]Generation_Budget!IH$388/1000</f>
        <v>0</v>
      </c>
      <c r="IH20" s="125">
        <f>+[1]Generation_Budget!II$388/1000</f>
        <v>0</v>
      </c>
      <c r="II20" s="125">
        <f>+[1]Generation_Budget!IJ$388/1000</f>
        <v>0</v>
      </c>
      <c r="IJ20" s="125">
        <f>+[1]Generation_Budget!IK$388/1000</f>
        <v>0</v>
      </c>
      <c r="IK20" s="125">
        <f>+[1]Generation_Budget!IL$388/1000</f>
        <v>0</v>
      </c>
      <c r="IL20" s="125">
        <f>+[1]Generation_Budget!IM$388/1000</f>
        <v>0</v>
      </c>
      <c r="IM20" s="125">
        <f>+[1]Generation_Budget!IN$388/1000</f>
        <v>0</v>
      </c>
      <c r="IN20" s="125">
        <f>+[1]Generation_Budget!IO$388/1000</f>
        <v>0</v>
      </c>
      <c r="IO20" s="125">
        <f>+[1]Generation_Budget!IP$388/1000</f>
        <v>0</v>
      </c>
      <c r="IP20" s="125">
        <f>+[1]Generation_Budget!IQ$388/1000</f>
        <v>0</v>
      </c>
      <c r="IQ20" s="125">
        <f>+[1]Generation_Budget!IR$388/1000</f>
        <v>0</v>
      </c>
      <c r="IR20" s="125">
        <f>+[1]Generation_Budget!IS$388/1000</f>
        <v>0</v>
      </c>
      <c r="IS20" s="125">
        <f>+[1]Generation_Budget!IT$388/1000</f>
        <v>0</v>
      </c>
      <c r="IT20" s="125">
        <f>+[1]Generation_Budget!IU$388/1000</f>
        <v>0</v>
      </c>
      <c r="IU20" s="125">
        <f>+[1]Generation_Budget!IV$388/1000</f>
        <v>0</v>
      </c>
      <c r="IV20" s="125">
        <f>+[1]Generation_Budget!IW$388/1000</f>
        <v>0</v>
      </c>
      <c r="IW20" s="125">
        <f>+[1]Generation_Budget!IX$388/1000</f>
        <v>0</v>
      </c>
      <c r="IX20" s="125">
        <f>+[1]Generation_Budget!IY$388/1000</f>
        <v>0</v>
      </c>
      <c r="IY20" s="125">
        <f>+[1]Generation_Budget!IZ$388/1000</f>
        <v>0</v>
      </c>
      <c r="IZ20" s="125">
        <f>+[1]Generation_Budget!JA$388/1000</f>
        <v>0</v>
      </c>
      <c r="JA20" s="125">
        <f>+[1]Generation_Budget!JB$388/1000</f>
        <v>0</v>
      </c>
      <c r="JB20" s="125">
        <f>+[1]Generation_Budget!JC$388/1000</f>
        <v>0</v>
      </c>
      <c r="JC20" s="125">
        <f>+[1]Generation_Budget!JD$388/1000</f>
        <v>0</v>
      </c>
      <c r="JD20" s="125">
        <f>+[1]Generation_Budget!JE$388/1000</f>
        <v>0</v>
      </c>
      <c r="JE20" s="125">
        <f>+[1]Generation_Budget!JF$388/1000</f>
        <v>0</v>
      </c>
      <c r="JF20" s="125">
        <f>+[1]Generation_Budget!JG$388/1000</f>
        <v>0</v>
      </c>
      <c r="JG20" s="125">
        <f>+[1]Generation_Budget!JH$388/1000</f>
        <v>0</v>
      </c>
      <c r="JH20" s="125">
        <f>+[1]Generation_Budget!JI$388/1000</f>
        <v>0</v>
      </c>
      <c r="JI20" s="125">
        <f>+[1]Generation_Budget!JJ$388/1000</f>
        <v>0</v>
      </c>
      <c r="JJ20" s="125">
        <f>+[1]Generation_Budget!JK$388/1000</f>
        <v>0</v>
      </c>
      <c r="JK20" s="125">
        <f>+[1]Generation_Budget!JL$388/1000</f>
        <v>0</v>
      </c>
      <c r="JL20" s="125">
        <f>+[1]Generation_Budget!JM$388/1000</f>
        <v>0</v>
      </c>
      <c r="JM20" s="125">
        <f>+[1]Generation_Budget!JN$388/1000</f>
        <v>0</v>
      </c>
      <c r="JN20" s="125">
        <f>+[1]Generation_Budget!JO$388/1000</f>
        <v>0</v>
      </c>
      <c r="JO20" s="125">
        <f>+[1]Generation_Budget!JP$388/1000</f>
        <v>0</v>
      </c>
      <c r="JP20" s="125">
        <f>+[1]Generation_Budget!JQ$388/1000</f>
        <v>0</v>
      </c>
      <c r="JQ20" s="125">
        <f>+[1]Generation_Budget!JR$388/1000</f>
        <v>0</v>
      </c>
      <c r="JR20" s="125">
        <f>+[1]Generation_Budget!JS$388/1000</f>
        <v>0</v>
      </c>
      <c r="JS20" s="125">
        <f>+[1]Generation_Budget!JT$388/1000</f>
        <v>0</v>
      </c>
      <c r="JT20" s="125">
        <f>+[1]Generation_Budget!JU$388/1000</f>
        <v>0</v>
      </c>
      <c r="JU20" s="125">
        <f>+[1]Generation_Budget!JV$388/1000</f>
        <v>0</v>
      </c>
      <c r="JV20" s="125">
        <f>+[1]Generation_Budget!JW$388/1000</f>
        <v>0</v>
      </c>
      <c r="JW20" s="125">
        <f>+[1]Generation_Budget!JX$388/1000</f>
        <v>0</v>
      </c>
      <c r="JX20" s="125">
        <f>+[1]Generation_Budget!JY$388/1000</f>
        <v>0</v>
      </c>
      <c r="JY20" s="125">
        <f>+[1]Generation_Budget!JZ$388/1000</f>
        <v>0</v>
      </c>
      <c r="JZ20" s="125">
        <f>+[1]Generation_Budget!KA$388/1000</f>
        <v>0</v>
      </c>
      <c r="KA20" s="125">
        <f>+[1]Generation_Budget!KB$388/1000</f>
        <v>0</v>
      </c>
      <c r="KB20" s="125">
        <f>+[1]Generation_Budget!KC$388/1000</f>
        <v>0</v>
      </c>
      <c r="KC20" s="125">
        <f>+[1]Generation_Budget!KD$388/1000</f>
        <v>0</v>
      </c>
      <c r="KD20" s="125">
        <f>+[1]Generation_Budget!KE$388/1000</f>
        <v>0</v>
      </c>
      <c r="KE20" s="125">
        <f>+[1]Generation_Budget!KF$388/1000</f>
        <v>0</v>
      </c>
      <c r="KF20" s="125">
        <f>+[1]Generation_Budget!KG$388/1000</f>
        <v>0</v>
      </c>
      <c r="KG20" s="125">
        <f>+[1]Generation_Budget!KH$388/1000</f>
        <v>0</v>
      </c>
      <c r="KH20" s="125">
        <f>+[1]Generation_Budget!KI$388/1000</f>
        <v>0</v>
      </c>
      <c r="KI20" s="125">
        <f>+[1]Generation_Budget!KJ$388/1000</f>
        <v>0</v>
      </c>
      <c r="KJ20" s="125">
        <f>+[1]Generation_Budget!KK$388/1000</f>
        <v>0</v>
      </c>
      <c r="KK20" s="125">
        <f>+[1]Generation_Budget!KL$388/1000</f>
        <v>0</v>
      </c>
      <c r="KL20" s="125">
        <f>+[1]Generation_Budget!KM$388/1000</f>
        <v>0</v>
      </c>
      <c r="KM20" s="125">
        <f>+[1]Generation_Budget!KN$388/1000</f>
        <v>0</v>
      </c>
      <c r="KN20" s="125">
        <f>+[1]Generation_Budget!KO$388/1000</f>
        <v>0</v>
      </c>
      <c r="KO20" s="125">
        <f>+[1]Generation_Budget!KP$388/1000</f>
        <v>0</v>
      </c>
      <c r="KP20" s="125">
        <f>+[1]Generation_Budget!KQ$388/1000</f>
        <v>0</v>
      </c>
      <c r="KQ20" s="125">
        <f>+[1]Generation_Budget!KR$388/1000</f>
        <v>0</v>
      </c>
      <c r="KR20" s="125">
        <f>+[1]Generation_Budget!KS$388/1000</f>
        <v>0</v>
      </c>
      <c r="KS20" s="125">
        <f>+[1]Generation_Budget!KT$388/1000</f>
        <v>0</v>
      </c>
      <c r="KT20" s="125">
        <f>+[1]Generation_Budget!KU$388/1000</f>
        <v>0</v>
      </c>
      <c r="KU20" s="125">
        <f>+[1]Generation_Budget!KV$388/1000</f>
        <v>0</v>
      </c>
      <c r="KV20" s="125">
        <f>+[1]Generation_Budget!KW$388/1000</f>
        <v>0</v>
      </c>
      <c r="KW20" s="125">
        <f>+[1]Generation_Budget!KX$388/1000</f>
        <v>0</v>
      </c>
      <c r="KX20" s="125">
        <f>+[1]Generation_Budget!KY$388/1000</f>
        <v>0</v>
      </c>
      <c r="KY20" s="125">
        <f>+[1]Generation_Budget!KZ$388/1000</f>
        <v>0</v>
      </c>
      <c r="KZ20" s="125">
        <f>+[1]Generation_Budget!LA$388/1000</f>
        <v>0</v>
      </c>
      <c r="LA20" s="125">
        <f>+[1]Generation_Budget!LB$388/1000</f>
        <v>0</v>
      </c>
      <c r="LB20" s="125">
        <f>+[1]Generation_Budget!LC$388/1000</f>
        <v>0</v>
      </c>
      <c r="LC20" s="125">
        <f>+[1]Generation_Budget!LD$388/1000</f>
        <v>0</v>
      </c>
      <c r="LD20" s="125">
        <f>+[1]Generation_Budget!LE$388/1000</f>
        <v>0</v>
      </c>
      <c r="LE20" s="125">
        <f>+[1]Generation_Budget!LF$388/1000</f>
        <v>0</v>
      </c>
      <c r="LF20" s="125">
        <f>+[1]Generation_Budget!LG$388/1000</f>
        <v>0</v>
      </c>
      <c r="LG20" s="125">
        <f>+[1]Generation_Budget!LH$388/1000</f>
        <v>0</v>
      </c>
      <c r="LH20" s="125">
        <f>+[1]Generation_Budget!LI$388/1000</f>
        <v>0</v>
      </c>
      <c r="LI20" s="125">
        <f>+[1]Generation_Budget!LJ$388/1000</f>
        <v>0</v>
      </c>
      <c r="LJ20" s="125">
        <f>+[1]Generation_Budget!LK$388/1000</f>
        <v>0</v>
      </c>
      <c r="LK20" s="125">
        <f>+[1]Generation_Budget!LL$388/1000</f>
        <v>0</v>
      </c>
      <c r="LL20" s="125">
        <f>+[1]Generation_Budget!LM$388/1000</f>
        <v>0</v>
      </c>
      <c r="LM20" s="125">
        <f>+[1]Generation_Budget!LN$388/1000</f>
        <v>0</v>
      </c>
      <c r="LN20" s="125">
        <f>+[1]Generation_Budget!LO$388/1000</f>
        <v>0</v>
      </c>
      <c r="LO20" s="125">
        <f>+[1]Generation_Budget!LP$388/1000</f>
        <v>0</v>
      </c>
      <c r="LP20" s="125">
        <f>+[1]Generation_Budget!LQ$388/1000</f>
        <v>0</v>
      </c>
      <c r="LQ20" s="125">
        <f>+[1]Generation_Budget!LR$388/1000</f>
        <v>0</v>
      </c>
      <c r="LR20" s="125">
        <f>+[1]Generation_Budget!LS$388/1000</f>
        <v>0</v>
      </c>
      <c r="LS20" s="125">
        <f>+[1]Generation_Budget!LT$388/1000</f>
        <v>0</v>
      </c>
      <c r="LT20" s="125">
        <f>+[1]Generation_Budget!LU$388/1000</f>
        <v>0</v>
      </c>
      <c r="LU20" s="125">
        <f>+[1]Generation_Budget!LV$388/1000</f>
        <v>0</v>
      </c>
      <c r="LV20" s="125">
        <f>+[1]Generation_Budget!LW$388/1000</f>
        <v>0</v>
      </c>
      <c r="LW20" s="125">
        <f>+[1]Generation_Budget!LX$388/1000</f>
        <v>0</v>
      </c>
      <c r="LX20" s="125">
        <f>+[1]Generation_Budget!LY$388/1000</f>
        <v>0</v>
      </c>
      <c r="LY20" s="125">
        <f>+[1]Generation_Budget!LZ$388/1000</f>
        <v>0</v>
      </c>
      <c r="LZ20" s="125">
        <f>+[1]Generation_Budget!MA$388/1000</f>
        <v>0</v>
      </c>
      <c r="MA20" s="125">
        <f>+[1]Generation_Budget!MB$388/1000</f>
        <v>0</v>
      </c>
      <c r="MB20" s="125">
        <f>+[1]Generation_Budget!MC$388/1000</f>
        <v>0</v>
      </c>
      <c r="MC20" s="125">
        <f>+[1]Generation_Budget!MD$388/1000</f>
        <v>0</v>
      </c>
      <c r="MD20" s="125">
        <f>+[1]Generation_Budget!ME$388/1000</f>
        <v>0</v>
      </c>
      <c r="ME20" s="125">
        <f>+[1]Generation_Budget!MF$388/1000</f>
        <v>0</v>
      </c>
      <c r="MF20" s="125">
        <f>+[1]Generation_Budget!MG$388/1000</f>
        <v>0</v>
      </c>
      <c r="MG20" s="125">
        <f>+[1]Generation_Budget!MH$388/1000</f>
        <v>0</v>
      </c>
      <c r="MH20" s="125">
        <f>+[1]Generation_Budget!MI$388/1000</f>
        <v>0</v>
      </c>
      <c r="MI20" s="125">
        <f>+[1]Generation_Budget!MJ$388/1000</f>
        <v>0</v>
      </c>
      <c r="MJ20" s="125">
        <f>+[1]Generation_Budget!MK$388/1000</f>
        <v>0</v>
      </c>
      <c r="MK20" s="125">
        <f>+[1]Generation_Budget!ML$388/1000</f>
        <v>0</v>
      </c>
      <c r="ML20" s="125">
        <f>+[1]Generation_Budget!MM$388/1000</f>
        <v>0</v>
      </c>
      <c r="MM20" s="125">
        <f>+[1]Generation_Budget!MN$388/1000</f>
        <v>0</v>
      </c>
      <c r="MO20" s="5" t="str">
        <f t="shared" si="128"/>
        <v>Wolcott Hydro</v>
      </c>
      <c r="MP20" s="22">
        <f t="shared" si="131"/>
        <v>0</v>
      </c>
      <c r="MQ20" s="22">
        <f t="shared" si="129"/>
        <v>0</v>
      </c>
      <c r="MR20" s="22">
        <f t="shared" si="129"/>
        <v>0</v>
      </c>
      <c r="MS20" s="22">
        <f t="shared" si="129"/>
        <v>0</v>
      </c>
      <c r="MT20" s="22">
        <f t="shared" si="129"/>
        <v>0</v>
      </c>
      <c r="MU20" s="22">
        <f t="shared" si="129"/>
        <v>0</v>
      </c>
      <c r="MV20" s="22">
        <f t="shared" si="129"/>
        <v>0</v>
      </c>
      <c r="MW20" s="22">
        <f t="shared" si="129"/>
        <v>0</v>
      </c>
      <c r="MX20" s="22">
        <f t="shared" si="129"/>
        <v>0</v>
      </c>
      <c r="MY20" s="22">
        <f t="shared" si="129"/>
        <v>0</v>
      </c>
      <c r="MZ20" s="22">
        <f t="shared" si="129"/>
        <v>0</v>
      </c>
      <c r="NA20" s="22">
        <f t="shared" si="129"/>
        <v>0</v>
      </c>
      <c r="NB20" s="22">
        <f t="shared" si="129"/>
        <v>0</v>
      </c>
      <c r="NC20" s="22">
        <f t="shared" si="129"/>
        <v>0</v>
      </c>
      <c r="ND20" s="22">
        <f t="shared" si="129"/>
        <v>0</v>
      </c>
      <c r="NE20" s="22">
        <f t="shared" si="129"/>
        <v>0</v>
      </c>
      <c r="NF20" s="22">
        <f t="shared" si="129"/>
        <v>0</v>
      </c>
      <c r="NG20" s="22">
        <f t="shared" si="130"/>
        <v>0</v>
      </c>
      <c r="NH20" s="22">
        <f t="shared" si="130"/>
        <v>0</v>
      </c>
      <c r="NI20" s="22">
        <f t="shared" si="130"/>
        <v>0</v>
      </c>
      <c r="NJ20" s="22">
        <f t="shared" si="130"/>
        <v>0</v>
      </c>
      <c r="NK20" s="22">
        <f t="shared" si="130"/>
        <v>0</v>
      </c>
      <c r="NL20" s="22">
        <f t="shared" si="130"/>
        <v>0</v>
      </c>
      <c r="NM20" s="22">
        <f t="shared" si="130"/>
        <v>0</v>
      </c>
      <c r="NN20" s="22">
        <f t="shared" si="130"/>
        <v>0</v>
      </c>
      <c r="NO20" s="22">
        <f t="shared" si="130"/>
        <v>0</v>
      </c>
      <c r="NP20" s="22">
        <f t="shared" si="130"/>
        <v>0</v>
      </c>
      <c r="NQ20" s="22">
        <f t="shared" si="130"/>
        <v>0</v>
      </c>
      <c r="NR20" s="22">
        <f t="shared" si="130"/>
        <v>0</v>
      </c>
    </row>
    <row r="21" spans="2:382" x14ac:dyDescent="0.25">
      <c r="B21" s="121" t="str">
        <f>+[1]Contract_Budget!C$104</f>
        <v>Brookfield 2023-2027</v>
      </c>
      <c r="C21" s="122" t="s">
        <v>104</v>
      </c>
      <c r="D21" s="123">
        <f>+[1]Contract_Budget!E$116/1000+[1]Contract_Budget!E$132/1000</f>
        <v>0</v>
      </c>
      <c r="E21" s="123">
        <f>+[1]Contract_Budget!F$116/1000+[1]Contract_Budget!F$132/1000</f>
        <v>0</v>
      </c>
      <c r="F21" s="123">
        <f>+[1]Contract_Budget!G$116/1000+[1]Contract_Budget!G$132/1000</f>
        <v>0</v>
      </c>
      <c r="G21" s="123">
        <f>+[1]Contract_Budget!H$116/1000+[1]Contract_Budget!H$132/1000</f>
        <v>0</v>
      </c>
      <c r="H21" s="123">
        <f>+[1]Contract_Budget!I$116/1000+[1]Contract_Budget!I$132/1000</f>
        <v>0</v>
      </c>
      <c r="I21" s="123">
        <f>+[1]Contract_Budget!J$116/1000+[1]Contract_Budget!J$132/1000</f>
        <v>0</v>
      </c>
      <c r="J21" s="123">
        <f>+[1]Contract_Budget!K$116/1000+[1]Contract_Budget!K$132/1000</f>
        <v>0</v>
      </c>
      <c r="K21" s="123">
        <f>+[1]Contract_Budget!L$116/1000+[1]Contract_Budget!L$132/1000</f>
        <v>0</v>
      </c>
      <c r="L21" s="123">
        <f>+[1]Contract_Budget!M$116/1000+[1]Contract_Budget!M$132/1000</f>
        <v>0</v>
      </c>
      <c r="M21" s="123">
        <f>+[1]Contract_Budget!N$116/1000+[1]Contract_Budget!N$132/1000</f>
        <v>0</v>
      </c>
      <c r="N21" s="123">
        <f>+[1]Contract_Budget!O$116/1000+[1]Contract_Budget!O$132/1000</f>
        <v>0</v>
      </c>
      <c r="O21" s="123">
        <f>+[1]Contract_Budget!P$116/1000+[1]Contract_Budget!P$132/1000</f>
        <v>0</v>
      </c>
      <c r="P21" s="123">
        <f>+[1]Contract_Budget!Q$116/1000+[1]Contract_Budget!Q$132/1000</f>
        <v>0</v>
      </c>
      <c r="Q21" s="123">
        <f>+[1]Contract_Budget!R$116/1000+[1]Contract_Budget!R$132/1000</f>
        <v>0</v>
      </c>
      <c r="R21" s="123">
        <f>+[1]Contract_Budget!S$116/1000+[1]Contract_Budget!S$132/1000</f>
        <v>0</v>
      </c>
      <c r="S21" s="123">
        <f>+[1]Contract_Budget!T$116/1000+[1]Contract_Budget!T$132/1000</f>
        <v>0</v>
      </c>
      <c r="T21" s="123">
        <f>+[1]Contract_Budget!U$116/1000+[1]Contract_Budget!U$132/1000</f>
        <v>0</v>
      </c>
      <c r="U21" s="123">
        <f>+[1]Contract_Budget!V$116/1000+[1]Contract_Budget!V$132/1000</f>
        <v>0</v>
      </c>
      <c r="V21" s="123">
        <f>+[1]Contract_Budget!W$116/1000+[1]Contract_Budget!W$132/1000</f>
        <v>0</v>
      </c>
      <c r="W21" s="123">
        <f>+[1]Contract_Budget!X$116/1000+[1]Contract_Budget!X$132/1000</f>
        <v>0</v>
      </c>
      <c r="X21" s="123">
        <f>+[1]Contract_Budget!Y$116/1000+[1]Contract_Budget!Y$132/1000</f>
        <v>0</v>
      </c>
      <c r="Y21" s="123">
        <f>+[1]Contract_Budget!Z$116/1000+[1]Contract_Budget!Z$132/1000</f>
        <v>0</v>
      </c>
      <c r="Z21" s="123">
        <f>+[1]Contract_Budget!AA$116/1000+[1]Contract_Budget!AA$132/1000</f>
        <v>0</v>
      </c>
      <c r="AA21" s="123">
        <f>+[1]Contract_Budget!AB$116/1000+[1]Contract_Budget!AB$132/1000</f>
        <v>0</v>
      </c>
      <c r="AB21" s="123">
        <f>+[1]Contract_Budget!AC$116/1000+[1]Contract_Budget!AC$132/1000</f>
        <v>0</v>
      </c>
      <c r="AC21" s="123">
        <f>+[1]Contract_Budget!AD$116/1000+[1]Contract_Budget!AD$132/1000</f>
        <v>0</v>
      </c>
      <c r="AD21" s="123">
        <f>+[1]Contract_Budget!AE$116/1000+[1]Contract_Budget!AE$132/1000</f>
        <v>0</v>
      </c>
      <c r="AE21" s="123">
        <f>+[1]Contract_Budget!AF$116/1000+[1]Contract_Budget!AF$132/1000</f>
        <v>0</v>
      </c>
      <c r="AF21" s="123">
        <f>+[1]Contract_Budget!AG$116/1000+[1]Contract_Budget!AG$132/1000</f>
        <v>0</v>
      </c>
      <c r="AG21" s="123">
        <f>+[1]Contract_Budget!AH$116/1000+[1]Contract_Budget!AH$132/1000</f>
        <v>0</v>
      </c>
      <c r="AH21" s="123">
        <f>+[1]Contract_Budget!AI$116/1000+[1]Contract_Budget!AI$132/1000</f>
        <v>0</v>
      </c>
      <c r="AI21" s="123">
        <f>+[1]Contract_Budget!AJ$116/1000+[1]Contract_Budget!AJ$132/1000</f>
        <v>0</v>
      </c>
      <c r="AJ21" s="123">
        <f>+[1]Contract_Budget!AK$116/1000+[1]Contract_Budget!AK$132/1000</f>
        <v>0</v>
      </c>
      <c r="AK21" s="123">
        <f>+[1]Contract_Budget!AL$116/1000+[1]Contract_Budget!AL$132/1000</f>
        <v>0</v>
      </c>
      <c r="AL21" s="123">
        <f>+[1]Contract_Budget!AM$116/1000+[1]Contract_Budget!AM$132/1000</f>
        <v>0</v>
      </c>
      <c r="AM21" s="123">
        <f>+[1]Contract_Budget!AN$116/1000+[1]Contract_Budget!AN$132/1000</f>
        <v>0</v>
      </c>
      <c r="AN21" s="123">
        <f>+[1]Contract_Budget!AO$116/1000+[1]Contract_Budget!AO$132/1000</f>
        <v>0</v>
      </c>
      <c r="AO21" s="123">
        <f>+[1]Contract_Budget!AP$116/1000+[1]Contract_Budget!AP$132/1000</f>
        <v>0</v>
      </c>
      <c r="AP21" s="123">
        <f>+[1]Contract_Budget!AQ$116/1000+[1]Contract_Budget!AQ$132/1000</f>
        <v>0</v>
      </c>
      <c r="AQ21" s="123">
        <f>+[1]Contract_Budget!AR$116/1000+[1]Contract_Budget!AR$132/1000</f>
        <v>0</v>
      </c>
      <c r="AR21" s="123">
        <f>+[1]Contract_Budget!AS$116/1000+[1]Contract_Budget!AS$132/1000</f>
        <v>0</v>
      </c>
      <c r="AS21" s="123">
        <f>+[1]Contract_Budget!AT$116/1000+[1]Contract_Budget!AT$132/1000</f>
        <v>0</v>
      </c>
      <c r="AT21" s="123">
        <f>+[1]Contract_Budget!AU$116/1000+[1]Contract_Budget!AU$132/1000</f>
        <v>0</v>
      </c>
      <c r="AU21" s="123">
        <f>+[1]Contract_Budget!AV$116/1000+[1]Contract_Budget!AV$132/1000</f>
        <v>0</v>
      </c>
      <c r="AV21" s="123">
        <f>+[1]Contract_Budget!AW$116/1000+[1]Contract_Budget!AW$132/1000</f>
        <v>0</v>
      </c>
      <c r="AW21" s="123">
        <f>+[1]Contract_Budget!AX$116/1000+[1]Contract_Budget!AX$132/1000</f>
        <v>0</v>
      </c>
      <c r="AX21" s="123">
        <f>+[1]Contract_Budget!AY$116/1000+[1]Contract_Budget!AY$132/1000</f>
        <v>0</v>
      </c>
      <c r="AY21" s="123">
        <f>+[1]Contract_Budget!AZ$116/1000+[1]Contract_Budget!AZ$132/1000</f>
        <v>0</v>
      </c>
      <c r="AZ21" s="123">
        <f>+[1]Contract_Budget!BA$116/1000+[1]Contract_Budget!BA$132/1000</f>
        <v>0</v>
      </c>
      <c r="BA21" s="123">
        <f>+[1]Contract_Budget!BB$116/1000+[1]Contract_Budget!BB$132/1000</f>
        <v>0</v>
      </c>
      <c r="BB21" s="123">
        <f>+[1]Contract_Budget!BC$116/1000+[1]Contract_Budget!BC$132/1000</f>
        <v>0</v>
      </c>
      <c r="BC21" s="123">
        <f>+[1]Contract_Budget!BD$116/1000+[1]Contract_Budget!BD$132/1000</f>
        <v>0</v>
      </c>
      <c r="BD21" s="123">
        <f>+[1]Contract_Budget!BE$116/1000+[1]Contract_Budget!BE$132/1000</f>
        <v>0</v>
      </c>
      <c r="BE21" s="123">
        <f>+[1]Contract_Budget!BF$116/1000+[1]Contract_Budget!BF$132/1000</f>
        <v>0</v>
      </c>
      <c r="BF21" s="123">
        <f>+[1]Contract_Budget!BG$116/1000+[1]Contract_Budget!BG$132/1000</f>
        <v>0</v>
      </c>
      <c r="BG21" s="123">
        <f>+[1]Contract_Budget!BH$116/1000+[1]Contract_Budget!BH$132/1000</f>
        <v>0</v>
      </c>
      <c r="BH21" s="123">
        <f>+[1]Contract_Budget!BI$116/1000+[1]Contract_Budget!BI$132/1000</f>
        <v>0</v>
      </c>
      <c r="BI21" s="123">
        <f>+[1]Contract_Budget!BJ$116/1000+[1]Contract_Budget!BJ$132/1000</f>
        <v>0</v>
      </c>
      <c r="BJ21" s="123">
        <f>+[1]Contract_Budget!BK$116/1000+[1]Contract_Budget!BK$132/1000</f>
        <v>0</v>
      </c>
      <c r="BK21" s="123">
        <f>+[1]Contract_Budget!BL$116/1000+[1]Contract_Budget!BL$132/1000</f>
        <v>0</v>
      </c>
      <c r="BL21" s="123">
        <f>+[1]Contract_Budget!BM$116/1000+[1]Contract_Budget!BM$132/1000</f>
        <v>0</v>
      </c>
      <c r="BM21" s="123">
        <f>+[1]Contract_Budget!BN$116/1000+[1]Contract_Budget!BN$132/1000</f>
        <v>0</v>
      </c>
      <c r="BN21" s="123">
        <f>+[1]Contract_Budget!BO$116/1000+[1]Contract_Budget!BO$132/1000</f>
        <v>0</v>
      </c>
      <c r="BO21" s="123">
        <f>+[1]Contract_Budget!BP$116/1000+[1]Contract_Budget!BP$132/1000</f>
        <v>0</v>
      </c>
      <c r="BP21" s="123">
        <f>+[1]Contract_Budget!BQ$116/1000+[1]Contract_Budget!BQ$132/1000</f>
        <v>0</v>
      </c>
      <c r="BQ21" s="123">
        <f>+[1]Contract_Budget!BR$116/1000+[1]Contract_Budget!BR$132/1000</f>
        <v>0</v>
      </c>
      <c r="BR21" s="123">
        <f>+[1]Contract_Budget!BS$116/1000+[1]Contract_Budget!BS$132/1000</f>
        <v>0</v>
      </c>
      <c r="BS21" s="123">
        <f>+[1]Contract_Budget!BT$116/1000+[1]Contract_Budget!BT$132/1000</f>
        <v>0</v>
      </c>
      <c r="BT21" s="123">
        <f>+[1]Contract_Budget!BU$116/1000+[1]Contract_Budget!BU$132/1000</f>
        <v>0</v>
      </c>
      <c r="BU21" s="123">
        <f>+[1]Contract_Budget!BV$116/1000+[1]Contract_Budget!BV$132/1000</f>
        <v>0</v>
      </c>
      <c r="BV21" s="123">
        <f>+[1]Contract_Budget!BW$116/1000+[1]Contract_Budget!BW$132/1000</f>
        <v>0</v>
      </c>
      <c r="BW21" s="123">
        <f>+[1]Contract_Budget!BX$116/1000+[1]Contract_Budget!BX$132/1000</f>
        <v>0</v>
      </c>
      <c r="BX21" s="123">
        <f>+[1]Contract_Budget!BY$116/1000+[1]Contract_Budget!BY$132/1000</f>
        <v>0</v>
      </c>
      <c r="BY21" s="123">
        <f>+[1]Contract_Budget!BZ$116/1000+[1]Contract_Budget!BZ$132/1000</f>
        <v>0</v>
      </c>
      <c r="BZ21" s="123">
        <f>+[1]Contract_Budget!CA$116/1000+[1]Contract_Budget!CA$132/1000</f>
        <v>0</v>
      </c>
      <c r="CA21" s="123">
        <f>+[1]Contract_Budget!CB$116/1000+[1]Contract_Budget!CB$132/1000</f>
        <v>0</v>
      </c>
      <c r="CB21" s="123">
        <f>+[1]Contract_Budget!CC$116/1000+[1]Contract_Budget!CC$132/1000</f>
        <v>0</v>
      </c>
      <c r="CC21" s="123">
        <f>+[1]Contract_Budget!CD$116/1000+[1]Contract_Budget!CD$132/1000</f>
        <v>0</v>
      </c>
      <c r="CD21" s="123">
        <f>+[1]Contract_Budget!CE$116/1000+[1]Contract_Budget!CE$132/1000</f>
        <v>0</v>
      </c>
      <c r="CE21" s="123">
        <f>+[1]Contract_Budget!CF$116/1000+[1]Contract_Budget!CF$132/1000</f>
        <v>0</v>
      </c>
      <c r="CF21" s="123">
        <f>+[1]Contract_Budget!CG$116/1000+[1]Contract_Budget!CG$132/1000</f>
        <v>0</v>
      </c>
      <c r="CG21" s="123">
        <f>+[1]Contract_Budget!CH$116/1000+[1]Contract_Budget!CH$132/1000</f>
        <v>0</v>
      </c>
      <c r="CH21" s="123">
        <f>+[1]Contract_Budget!CI$116/1000+[1]Contract_Budget!CI$132/1000</f>
        <v>0</v>
      </c>
      <c r="CI21" s="123">
        <f>+[1]Contract_Budget!CJ$116/1000+[1]Contract_Budget!CJ$132/1000</f>
        <v>0</v>
      </c>
      <c r="CJ21" s="123">
        <f>+[1]Contract_Budget!CK$116/1000+[1]Contract_Budget!CK$132/1000</f>
        <v>0</v>
      </c>
      <c r="CK21" s="123">
        <f>+[1]Contract_Budget!CL$116/1000+[1]Contract_Budget!CL$132/1000</f>
        <v>0</v>
      </c>
      <c r="CL21" s="123">
        <f>+[1]Contract_Budget!CM$116/1000+[1]Contract_Budget!CM$132/1000</f>
        <v>0</v>
      </c>
      <c r="CM21" s="123">
        <f>+[1]Contract_Budget!CN$116/1000+[1]Contract_Budget!CN$132/1000</f>
        <v>0</v>
      </c>
      <c r="CN21" s="123">
        <f>+[1]Contract_Budget!CO$116/1000+[1]Contract_Budget!CO$132/1000</f>
        <v>0</v>
      </c>
      <c r="CO21" s="123">
        <f>+[1]Contract_Budget!CP$116/1000+[1]Contract_Budget!CP$132/1000</f>
        <v>0</v>
      </c>
      <c r="CP21" s="123">
        <f>+[1]Contract_Budget!CQ$116/1000+[1]Contract_Budget!CQ$132/1000</f>
        <v>0</v>
      </c>
      <c r="CQ21" s="123">
        <f>+[1]Contract_Budget!CR$116/1000+[1]Contract_Budget!CR$132/1000</f>
        <v>0</v>
      </c>
      <c r="CR21" s="123">
        <f>+[1]Contract_Budget!CS$116/1000+[1]Contract_Budget!CS$132/1000</f>
        <v>0</v>
      </c>
      <c r="CS21" s="123">
        <f>+[1]Contract_Budget!CT$116/1000+[1]Contract_Budget!CT$132/1000</f>
        <v>0</v>
      </c>
      <c r="CT21" s="123">
        <f>+[1]Contract_Budget!CU$116/1000+[1]Contract_Budget!CU$132/1000</f>
        <v>0</v>
      </c>
      <c r="CU21" s="123">
        <f>+[1]Contract_Budget!CV$116/1000+[1]Contract_Budget!CV$132/1000</f>
        <v>0</v>
      </c>
      <c r="CV21" s="123">
        <f>+[1]Contract_Budget!CW$116/1000+[1]Contract_Budget!CW$132/1000</f>
        <v>0</v>
      </c>
      <c r="CW21" s="123">
        <f>+[1]Contract_Budget!CX$116/1000+[1]Contract_Budget!CX$132/1000</f>
        <v>0</v>
      </c>
      <c r="CX21" s="123">
        <f>+[1]Contract_Budget!CY$116/1000+[1]Contract_Budget!CY$132/1000</f>
        <v>0</v>
      </c>
      <c r="CY21" s="123">
        <f>+[1]Contract_Budget!CZ$116/1000+[1]Contract_Budget!CZ$132/1000</f>
        <v>0</v>
      </c>
      <c r="CZ21" s="123">
        <f>+[1]Contract_Budget!DA$116/1000+[1]Contract_Budget!DA$132/1000</f>
        <v>0</v>
      </c>
      <c r="DA21" s="123">
        <f>+[1]Contract_Budget!DB$116/1000+[1]Contract_Budget!DB$132/1000</f>
        <v>0</v>
      </c>
      <c r="DB21" s="123">
        <f>+[1]Contract_Budget!DC$116/1000+[1]Contract_Budget!DC$132/1000</f>
        <v>0</v>
      </c>
      <c r="DC21" s="123">
        <f>+[1]Contract_Budget!DD$116/1000+[1]Contract_Budget!DD$132/1000</f>
        <v>0</v>
      </c>
      <c r="DD21" s="123">
        <f>+[1]Contract_Budget!DE$116/1000+[1]Contract_Budget!DE$132/1000</f>
        <v>0</v>
      </c>
      <c r="DE21" s="123">
        <f>+[1]Contract_Budget!DF$116/1000+[1]Contract_Budget!DF$132/1000</f>
        <v>0</v>
      </c>
      <c r="DF21" s="123">
        <f>+[1]Contract_Budget!DG$116/1000+[1]Contract_Budget!DG$132/1000</f>
        <v>0</v>
      </c>
      <c r="DG21" s="123">
        <f>+[1]Contract_Budget!DH$116/1000+[1]Contract_Budget!DH$132/1000</f>
        <v>0</v>
      </c>
      <c r="DH21" s="123">
        <f>+[1]Contract_Budget!DI$116/1000+[1]Contract_Budget!DI$132/1000</f>
        <v>0</v>
      </c>
      <c r="DI21" s="123">
        <f>+[1]Contract_Budget!DJ$116/1000+[1]Contract_Budget!DJ$132/1000</f>
        <v>0</v>
      </c>
      <c r="DJ21" s="123">
        <f>+[1]Contract_Budget!DK$116/1000+[1]Contract_Budget!DK$132/1000</f>
        <v>0</v>
      </c>
      <c r="DK21" s="123">
        <f>+[1]Contract_Budget!DL$116/1000+[1]Contract_Budget!DL$132/1000</f>
        <v>0</v>
      </c>
      <c r="DL21" s="123">
        <f>+[1]Contract_Budget!DM$116/1000+[1]Contract_Budget!DM$132/1000</f>
        <v>0</v>
      </c>
      <c r="DM21" s="123">
        <f>+[1]Contract_Budget!DN$116/1000+[1]Contract_Budget!DN$132/1000</f>
        <v>0</v>
      </c>
      <c r="DN21" s="123">
        <f>+[1]Contract_Budget!DO$116/1000+[1]Contract_Budget!DO$132/1000</f>
        <v>0</v>
      </c>
      <c r="DO21" s="123">
        <f>+[1]Contract_Budget!DP$116/1000+[1]Contract_Budget!DP$132/1000</f>
        <v>0</v>
      </c>
      <c r="DP21" s="123">
        <f>+[1]Contract_Budget!DQ$116/1000+[1]Contract_Budget!DQ$132/1000</f>
        <v>0</v>
      </c>
      <c r="DQ21" s="123">
        <f>+[1]Contract_Budget!DR$116/1000+[1]Contract_Budget!DR$132/1000</f>
        <v>0</v>
      </c>
      <c r="DR21" s="123">
        <f>+[1]Contract_Budget!DS$116/1000+[1]Contract_Budget!DS$132/1000</f>
        <v>0</v>
      </c>
      <c r="DS21" s="123">
        <f>+[1]Contract_Budget!DT$116/1000+[1]Contract_Budget!DT$132/1000</f>
        <v>0</v>
      </c>
      <c r="DT21" s="123">
        <f>+[1]Contract_Budget!DU$116/1000+[1]Contract_Budget!DU$132/1000</f>
        <v>0</v>
      </c>
      <c r="DU21" s="123">
        <f>+[1]Contract_Budget!DV$116/1000+[1]Contract_Budget!DV$132/1000</f>
        <v>0</v>
      </c>
      <c r="DV21" s="123">
        <f>+[1]Contract_Budget!DW$116/1000+[1]Contract_Budget!DW$132/1000</f>
        <v>0</v>
      </c>
      <c r="DW21" s="123">
        <f>+[1]Contract_Budget!DX$116/1000+[1]Contract_Budget!DX$132/1000</f>
        <v>0</v>
      </c>
      <c r="DX21" s="123">
        <f>+[1]Contract_Budget!DY$116/1000+[1]Contract_Budget!DY$132/1000</f>
        <v>0</v>
      </c>
      <c r="DY21" s="123">
        <f>+[1]Contract_Budget!DZ$116/1000+[1]Contract_Budget!DZ$132/1000</f>
        <v>0</v>
      </c>
      <c r="DZ21" s="123">
        <f>+[1]Contract_Budget!EA$116/1000+[1]Contract_Budget!EA$132/1000</f>
        <v>0</v>
      </c>
      <c r="EA21" s="123">
        <f>+[1]Contract_Budget!EB$116/1000+[1]Contract_Budget!EB$132/1000</f>
        <v>0</v>
      </c>
      <c r="EB21" s="123">
        <f>+[1]Contract_Budget!EC$116/1000+[1]Contract_Budget!EC$132/1000</f>
        <v>0</v>
      </c>
      <c r="EC21" s="123">
        <f>+[1]Contract_Budget!ED$116/1000+[1]Contract_Budget!ED$132/1000</f>
        <v>0</v>
      </c>
      <c r="ED21" s="123">
        <f>+[1]Contract_Budget!EE$116/1000+[1]Contract_Budget!EE$132/1000</f>
        <v>0</v>
      </c>
      <c r="EE21" s="123">
        <f>+[1]Contract_Budget!EF$116/1000+[1]Contract_Budget!EF$132/1000</f>
        <v>0</v>
      </c>
      <c r="EF21" s="123">
        <f>+[1]Contract_Budget!EG$116/1000+[1]Contract_Budget!EG$132/1000</f>
        <v>0</v>
      </c>
      <c r="EG21" s="123">
        <f>+[1]Contract_Budget!EH$116/1000+[1]Contract_Budget!EH$132/1000</f>
        <v>0</v>
      </c>
      <c r="EH21" s="123">
        <f>+[1]Contract_Budget!EI$116/1000+[1]Contract_Budget!EI$132/1000</f>
        <v>0</v>
      </c>
      <c r="EI21" s="123">
        <f>+[1]Contract_Budget!EJ$116/1000+[1]Contract_Budget!EJ$132/1000</f>
        <v>0</v>
      </c>
      <c r="EJ21" s="123">
        <f>+[1]Contract_Budget!EK$116/1000+[1]Contract_Budget!EK$132/1000</f>
        <v>0</v>
      </c>
      <c r="EK21" s="123">
        <f>+[1]Contract_Budget!EL$116/1000+[1]Contract_Budget!EL$132/1000</f>
        <v>0</v>
      </c>
      <c r="EL21" s="123">
        <f>+[1]Contract_Budget!EM$116/1000+[1]Contract_Budget!EM$132/1000</f>
        <v>0</v>
      </c>
      <c r="EM21" s="123">
        <f>+[1]Contract_Budget!EN$116/1000+[1]Contract_Budget!EN$132/1000</f>
        <v>0</v>
      </c>
      <c r="EN21" s="123">
        <f>+[1]Contract_Budget!EO$116/1000+[1]Contract_Budget!EO$132/1000</f>
        <v>0</v>
      </c>
      <c r="EO21" s="123">
        <f>+[1]Contract_Budget!EP$116/1000+[1]Contract_Budget!EP$132/1000</f>
        <v>0</v>
      </c>
      <c r="EP21" s="123">
        <f>+[1]Contract_Budget!EQ$116/1000+[1]Contract_Budget!EQ$132/1000</f>
        <v>0</v>
      </c>
      <c r="EQ21" s="123">
        <f>+[1]Contract_Budget!ER$116/1000+[1]Contract_Budget!ER$132/1000</f>
        <v>0</v>
      </c>
      <c r="ER21" s="123">
        <f>+[1]Contract_Budget!ES$116/1000+[1]Contract_Budget!ES$132/1000</f>
        <v>0</v>
      </c>
      <c r="ES21" s="123">
        <f>+[1]Contract_Budget!ET$116/1000+[1]Contract_Budget!ET$132/1000</f>
        <v>0</v>
      </c>
      <c r="ET21" s="123">
        <f>+[1]Contract_Budget!EU$116/1000+[1]Contract_Budget!EU$132/1000</f>
        <v>0</v>
      </c>
      <c r="EU21" s="123">
        <f>+[1]Contract_Budget!EV$116/1000+[1]Contract_Budget!EV$132/1000</f>
        <v>0</v>
      </c>
      <c r="EV21" s="123">
        <f>+[1]Contract_Budget!EW$116/1000+[1]Contract_Budget!EW$132/1000</f>
        <v>0</v>
      </c>
      <c r="EW21" s="123">
        <f>+[1]Contract_Budget!EX$116/1000+[1]Contract_Budget!EX$132/1000</f>
        <v>0</v>
      </c>
      <c r="EX21" s="123">
        <f>+[1]Contract_Budget!EY$116/1000+[1]Contract_Budget!EY$132/1000</f>
        <v>0</v>
      </c>
      <c r="EY21" s="123">
        <f>+[1]Contract_Budget!EZ$116/1000+[1]Contract_Budget!EZ$132/1000</f>
        <v>0</v>
      </c>
      <c r="EZ21" s="123">
        <f>+[1]Contract_Budget!FA$116/1000+[1]Contract_Budget!FA$132/1000</f>
        <v>0</v>
      </c>
      <c r="FA21" s="123">
        <f>+[1]Contract_Budget!FB$116/1000+[1]Contract_Budget!FB$132/1000</f>
        <v>0</v>
      </c>
      <c r="FB21" s="123">
        <f>+[1]Contract_Budget!FC$116/1000+[1]Contract_Budget!FC$132/1000</f>
        <v>0</v>
      </c>
      <c r="FC21" s="123">
        <f>+[1]Contract_Budget!FD$116/1000+[1]Contract_Budget!FD$132/1000</f>
        <v>0</v>
      </c>
      <c r="FD21" s="123">
        <f>+[1]Contract_Budget!FE$116/1000+[1]Contract_Budget!FE$132/1000</f>
        <v>0</v>
      </c>
      <c r="FE21" s="123">
        <f>+[1]Contract_Budget!FF$116/1000+[1]Contract_Budget!FF$132/1000</f>
        <v>0</v>
      </c>
      <c r="FF21" s="123">
        <f>+[1]Contract_Budget!FG$116/1000+[1]Contract_Budget!FG$132/1000</f>
        <v>0</v>
      </c>
      <c r="FG21" s="123">
        <f>+[1]Contract_Budget!FH$116/1000+[1]Contract_Budget!FH$132/1000</f>
        <v>0</v>
      </c>
      <c r="FH21" s="123">
        <f>+[1]Contract_Budget!FI$116/1000+[1]Contract_Budget!FI$132/1000</f>
        <v>0</v>
      </c>
      <c r="FI21" s="123">
        <f>+[1]Contract_Budget!FJ$116/1000+[1]Contract_Budget!FJ$132/1000</f>
        <v>0</v>
      </c>
      <c r="FJ21" s="123">
        <f>+[1]Contract_Budget!FK$116/1000+[1]Contract_Budget!FK$132/1000</f>
        <v>0</v>
      </c>
      <c r="FK21" s="123">
        <f>+[1]Contract_Budget!FL$116/1000+[1]Contract_Budget!FL$132/1000</f>
        <v>0</v>
      </c>
      <c r="FL21" s="123">
        <f>+[1]Contract_Budget!FM$116/1000+[1]Contract_Budget!FM$132/1000</f>
        <v>0</v>
      </c>
      <c r="FM21" s="123">
        <f>+[1]Contract_Budget!FN$116/1000+[1]Contract_Budget!FN$132/1000</f>
        <v>0</v>
      </c>
      <c r="FN21" s="123">
        <f>+[1]Contract_Budget!FO$116/1000+[1]Contract_Budget!FO$132/1000</f>
        <v>0</v>
      </c>
      <c r="FO21" s="123">
        <f>+[1]Contract_Budget!FP$116/1000+[1]Contract_Budget!FP$132/1000</f>
        <v>0</v>
      </c>
      <c r="FP21" s="123">
        <f>+[1]Contract_Budget!FQ$116/1000+[1]Contract_Budget!FQ$132/1000</f>
        <v>0</v>
      </c>
      <c r="FQ21" s="123">
        <f>+[1]Contract_Budget!FR$116/1000+[1]Contract_Budget!FR$132/1000</f>
        <v>0</v>
      </c>
      <c r="FR21" s="123">
        <f>+[1]Contract_Budget!FS$116/1000+[1]Contract_Budget!FS$132/1000</f>
        <v>0</v>
      </c>
      <c r="FS21" s="123">
        <f>+[1]Contract_Budget!FT$116/1000+[1]Contract_Budget!FT$132/1000</f>
        <v>0</v>
      </c>
      <c r="FT21" s="123">
        <f>+[1]Contract_Budget!FU$116/1000+[1]Contract_Budget!FU$132/1000</f>
        <v>0</v>
      </c>
      <c r="FU21" s="123">
        <f>+[1]Contract_Budget!FV$116/1000+[1]Contract_Budget!FV$132/1000</f>
        <v>0</v>
      </c>
      <c r="FV21" s="123">
        <f>+[1]Contract_Budget!FW$116/1000+[1]Contract_Budget!FW$132/1000</f>
        <v>0</v>
      </c>
      <c r="FW21" s="123">
        <f>+[1]Contract_Budget!FX$116/1000+[1]Contract_Budget!FX$132/1000</f>
        <v>0</v>
      </c>
      <c r="FX21" s="123">
        <f>+[1]Contract_Budget!FY$116/1000+[1]Contract_Budget!FY$132/1000</f>
        <v>0</v>
      </c>
      <c r="FY21" s="123">
        <f>+[1]Contract_Budget!FZ$116/1000+[1]Contract_Budget!FZ$132/1000</f>
        <v>0</v>
      </c>
      <c r="FZ21" s="123">
        <f>+[1]Contract_Budget!GA$116/1000+[1]Contract_Budget!GA$132/1000</f>
        <v>0</v>
      </c>
      <c r="GA21" s="123">
        <f>+[1]Contract_Budget!GB$116/1000+[1]Contract_Budget!GB$132/1000</f>
        <v>0</v>
      </c>
      <c r="GB21" s="123">
        <f>+[1]Contract_Budget!GC$116/1000+[1]Contract_Budget!GC$132/1000</f>
        <v>0</v>
      </c>
      <c r="GC21" s="123">
        <f>+[1]Contract_Budget!GD$116/1000+[1]Contract_Budget!GD$132/1000</f>
        <v>0</v>
      </c>
      <c r="GD21" s="123">
        <f>+[1]Contract_Budget!GE$116/1000+[1]Contract_Budget!GE$132/1000</f>
        <v>0</v>
      </c>
      <c r="GE21" s="123">
        <f>+[1]Contract_Budget!GF$116/1000+[1]Contract_Budget!GF$132/1000</f>
        <v>0</v>
      </c>
      <c r="GF21" s="123">
        <f>+[1]Contract_Budget!GG$116/1000+[1]Contract_Budget!GG$132/1000</f>
        <v>0</v>
      </c>
      <c r="GG21" s="123">
        <f>+[1]Contract_Budget!GH$116/1000+[1]Contract_Budget!GH$132/1000</f>
        <v>0</v>
      </c>
      <c r="GH21" s="123">
        <f>+[1]Contract_Budget!GI$116/1000+[1]Contract_Budget!GI$132/1000</f>
        <v>0</v>
      </c>
      <c r="GI21" s="123">
        <f>+[1]Contract_Budget!GJ$116/1000+[1]Contract_Budget!GJ$132/1000</f>
        <v>0</v>
      </c>
      <c r="GJ21" s="123">
        <f>+[1]Contract_Budget!GK$116/1000+[1]Contract_Budget!GK$132/1000</f>
        <v>0</v>
      </c>
      <c r="GK21" s="123">
        <f>+[1]Contract_Budget!GL$116/1000+[1]Contract_Budget!GL$132/1000</f>
        <v>0</v>
      </c>
      <c r="GL21" s="123">
        <f>+[1]Contract_Budget!GM$116/1000+[1]Contract_Budget!GM$132/1000</f>
        <v>0</v>
      </c>
      <c r="GM21" s="123">
        <f>+[1]Contract_Budget!GN$116/1000+[1]Contract_Budget!GN$132/1000</f>
        <v>0</v>
      </c>
      <c r="GN21" s="123">
        <f>+[1]Contract_Budget!GO$116/1000+[1]Contract_Budget!GO$132/1000</f>
        <v>0</v>
      </c>
      <c r="GO21" s="123">
        <f>+[1]Contract_Budget!GP$116/1000+[1]Contract_Budget!GP$132/1000</f>
        <v>0</v>
      </c>
      <c r="GP21" s="123">
        <f>+[1]Contract_Budget!GQ$116/1000+[1]Contract_Budget!GQ$132/1000</f>
        <v>0</v>
      </c>
      <c r="GQ21" s="123">
        <f>+[1]Contract_Budget!GR$116/1000+[1]Contract_Budget!GR$132/1000</f>
        <v>0</v>
      </c>
      <c r="GR21" s="123">
        <f>+[1]Contract_Budget!GS$116/1000+[1]Contract_Budget!GS$132/1000</f>
        <v>0</v>
      </c>
      <c r="GS21" s="123">
        <f>+[1]Contract_Budget!GT$116/1000+[1]Contract_Budget!GT$132/1000</f>
        <v>0</v>
      </c>
      <c r="GT21" s="123">
        <f>+[1]Contract_Budget!GU$116/1000+[1]Contract_Budget!GU$132/1000</f>
        <v>0</v>
      </c>
      <c r="GU21" s="123">
        <f>+[1]Contract_Budget!GV$116/1000+[1]Contract_Budget!GV$132/1000</f>
        <v>0</v>
      </c>
      <c r="GV21" s="123">
        <f>+[1]Contract_Budget!GW$116/1000+[1]Contract_Budget!GW$132/1000</f>
        <v>0</v>
      </c>
      <c r="GW21" s="123">
        <f>+[1]Contract_Budget!GX$116/1000+[1]Contract_Budget!GX$132/1000</f>
        <v>0</v>
      </c>
      <c r="GX21" s="123">
        <f>+[1]Contract_Budget!GY$116/1000+[1]Contract_Budget!GY$132/1000</f>
        <v>0</v>
      </c>
      <c r="GY21" s="123">
        <f>+[1]Contract_Budget!GZ$116/1000+[1]Contract_Budget!GZ$132/1000</f>
        <v>0</v>
      </c>
      <c r="GZ21" s="123">
        <f>+[1]Contract_Budget!HA$116/1000+[1]Contract_Budget!HA$132/1000</f>
        <v>0</v>
      </c>
      <c r="HA21" s="123">
        <f>+[1]Contract_Budget!HB$116/1000+[1]Contract_Budget!HB$132/1000</f>
        <v>0</v>
      </c>
      <c r="HB21" s="123">
        <f>+[1]Contract_Budget!HC$116/1000+[1]Contract_Budget!HC$132/1000</f>
        <v>0</v>
      </c>
      <c r="HC21" s="123">
        <f>+[1]Contract_Budget!HD$116/1000+[1]Contract_Budget!HD$132/1000</f>
        <v>0</v>
      </c>
      <c r="HD21" s="123">
        <f>+[1]Contract_Budget!HE$116/1000+[1]Contract_Budget!HE$132/1000</f>
        <v>0</v>
      </c>
      <c r="HE21" s="123">
        <f>+[1]Contract_Budget!HF$116/1000+[1]Contract_Budget!HF$132/1000</f>
        <v>0</v>
      </c>
      <c r="HF21" s="123">
        <f>+[1]Contract_Budget!HG$116/1000+[1]Contract_Budget!HG$132/1000</f>
        <v>0</v>
      </c>
      <c r="HG21" s="123">
        <f>+[1]Contract_Budget!HH$116/1000+[1]Contract_Budget!HH$132/1000</f>
        <v>0</v>
      </c>
      <c r="HH21" s="123">
        <f>+[1]Contract_Budget!HI$116/1000+[1]Contract_Budget!HI$132/1000</f>
        <v>0</v>
      </c>
      <c r="HI21" s="123">
        <f>+[1]Contract_Budget!HJ$116/1000+[1]Contract_Budget!HJ$132/1000</f>
        <v>0</v>
      </c>
      <c r="HJ21" s="123">
        <f>+[1]Contract_Budget!HK$116/1000+[1]Contract_Budget!HK$132/1000</f>
        <v>0</v>
      </c>
      <c r="HK21" s="123">
        <f>+[1]Contract_Budget!HL$116/1000+[1]Contract_Budget!HL$132/1000</f>
        <v>0</v>
      </c>
      <c r="HL21" s="123">
        <f>+[1]Contract_Budget!HM$116/1000+[1]Contract_Budget!HM$132/1000</f>
        <v>0</v>
      </c>
      <c r="HM21" s="123">
        <f>+[1]Contract_Budget!HN$116/1000+[1]Contract_Budget!HN$132/1000</f>
        <v>0</v>
      </c>
      <c r="HN21" s="123">
        <f>+[1]Contract_Budget!HO$116/1000+[1]Contract_Budget!HO$132/1000</f>
        <v>0</v>
      </c>
      <c r="HO21" s="123">
        <f>+[1]Contract_Budget!HP$116/1000+[1]Contract_Budget!HP$132/1000</f>
        <v>0</v>
      </c>
      <c r="HP21" s="123">
        <f>+[1]Contract_Budget!HQ$116/1000+[1]Contract_Budget!HQ$132/1000</f>
        <v>0</v>
      </c>
      <c r="HQ21" s="123">
        <f>+[1]Contract_Budget!HR$116/1000+[1]Contract_Budget!HR$132/1000</f>
        <v>0</v>
      </c>
      <c r="HR21" s="123">
        <f>+[1]Contract_Budget!HS$116/1000+[1]Contract_Budget!HS$132/1000</f>
        <v>0</v>
      </c>
      <c r="HS21" s="123">
        <f>+[1]Contract_Budget!HT$116/1000+[1]Contract_Budget!HT$132/1000</f>
        <v>0</v>
      </c>
      <c r="HT21" s="123">
        <f>+[1]Contract_Budget!HU$116/1000+[1]Contract_Budget!HU$132/1000</f>
        <v>0</v>
      </c>
      <c r="HU21" s="123">
        <f>+[1]Contract_Budget!HV$116/1000+[1]Contract_Budget!HV$132/1000</f>
        <v>0</v>
      </c>
      <c r="HV21" s="123">
        <f>+[1]Contract_Budget!HW$116/1000+[1]Contract_Budget!HW$132/1000</f>
        <v>0</v>
      </c>
      <c r="HW21" s="123">
        <f>+[1]Contract_Budget!HX$116/1000+[1]Contract_Budget!HX$132/1000</f>
        <v>0</v>
      </c>
      <c r="HX21" s="123">
        <f>+[1]Contract_Budget!HY$116/1000+[1]Contract_Budget!HY$132/1000</f>
        <v>0</v>
      </c>
      <c r="HY21" s="123">
        <f>+[1]Contract_Budget!HZ$116/1000+[1]Contract_Budget!HZ$132/1000</f>
        <v>0</v>
      </c>
      <c r="HZ21" s="123">
        <f>+[1]Contract_Budget!IA$116/1000+[1]Contract_Budget!IA$132/1000</f>
        <v>0</v>
      </c>
      <c r="IA21" s="123">
        <f>+[1]Contract_Budget!IB$116/1000+[1]Contract_Budget!IB$132/1000</f>
        <v>0</v>
      </c>
      <c r="IB21" s="123">
        <f>+[1]Contract_Budget!IC$116/1000+[1]Contract_Budget!IC$132/1000</f>
        <v>0</v>
      </c>
      <c r="IC21" s="123">
        <f>+[1]Contract_Budget!ID$116/1000+[1]Contract_Budget!ID$132/1000</f>
        <v>0</v>
      </c>
      <c r="ID21" s="123">
        <f>+[1]Contract_Budget!IE$116/1000+[1]Contract_Budget!IE$132/1000</f>
        <v>0</v>
      </c>
      <c r="IE21" s="123">
        <f>+[1]Contract_Budget!IF$116/1000+[1]Contract_Budget!IF$132/1000</f>
        <v>0</v>
      </c>
      <c r="IF21" s="123">
        <f>+[1]Contract_Budget!IG$116/1000+[1]Contract_Budget!IG$132/1000</f>
        <v>0</v>
      </c>
      <c r="IG21" s="123">
        <f>+[1]Contract_Budget!IH$116/1000+[1]Contract_Budget!IH$132/1000</f>
        <v>0</v>
      </c>
      <c r="IH21" s="123">
        <f>+[1]Contract_Budget!II$116/1000+[1]Contract_Budget!II$132/1000</f>
        <v>0</v>
      </c>
      <c r="II21" s="123">
        <f>+[1]Contract_Budget!IJ$116/1000+[1]Contract_Budget!IJ$132/1000</f>
        <v>0</v>
      </c>
      <c r="IJ21" s="123">
        <f>+[1]Contract_Budget!IK$116/1000+[1]Contract_Budget!IK$132/1000</f>
        <v>0</v>
      </c>
      <c r="IK21" s="123">
        <f>+[1]Contract_Budget!IL$116/1000+[1]Contract_Budget!IL$132/1000</f>
        <v>0</v>
      </c>
      <c r="IL21" s="123">
        <f>+[1]Contract_Budget!IM$116/1000+[1]Contract_Budget!IM$132/1000</f>
        <v>0</v>
      </c>
      <c r="IM21" s="123">
        <f>+[1]Contract_Budget!IN$116/1000+[1]Contract_Budget!IN$132/1000</f>
        <v>0</v>
      </c>
      <c r="IN21" s="123">
        <f>+[1]Contract_Budget!IO$116/1000+[1]Contract_Budget!IO$132/1000</f>
        <v>0</v>
      </c>
      <c r="IO21" s="123">
        <f>+[1]Contract_Budget!IP$116/1000+[1]Contract_Budget!IP$132/1000</f>
        <v>0</v>
      </c>
      <c r="IP21" s="123">
        <f>+[1]Contract_Budget!IQ$116/1000+[1]Contract_Budget!IQ$132/1000</f>
        <v>0</v>
      </c>
      <c r="IQ21" s="123">
        <f>+[1]Contract_Budget!IR$116/1000+[1]Contract_Budget!IR$132/1000</f>
        <v>0</v>
      </c>
      <c r="IR21" s="123">
        <f>+[1]Contract_Budget!IS$116/1000+[1]Contract_Budget!IS$132/1000</f>
        <v>0</v>
      </c>
      <c r="IS21" s="123">
        <f>+[1]Contract_Budget!IT$116/1000+[1]Contract_Budget!IT$132/1000</f>
        <v>0</v>
      </c>
      <c r="IT21" s="123">
        <f>+[1]Contract_Budget!IU$116/1000+[1]Contract_Budget!IU$132/1000</f>
        <v>0</v>
      </c>
      <c r="IU21" s="123">
        <f>+[1]Contract_Budget!IV$116/1000+[1]Contract_Budget!IV$132/1000</f>
        <v>0</v>
      </c>
      <c r="IV21" s="123">
        <f>+[1]Contract_Budget!IW$116/1000+[1]Contract_Budget!IW$132/1000</f>
        <v>0</v>
      </c>
      <c r="IW21" s="123">
        <f>+[1]Contract_Budget!IX$116/1000+[1]Contract_Budget!IX$132/1000</f>
        <v>0</v>
      </c>
      <c r="IX21" s="123">
        <f>+[1]Contract_Budget!IY$116/1000+[1]Contract_Budget!IY$132/1000</f>
        <v>0</v>
      </c>
      <c r="IY21" s="123">
        <f>+[1]Contract_Budget!IZ$116/1000+[1]Contract_Budget!IZ$132/1000</f>
        <v>0</v>
      </c>
      <c r="IZ21" s="123">
        <f>+[1]Contract_Budget!JA$116/1000+[1]Contract_Budget!JA$132/1000</f>
        <v>0</v>
      </c>
      <c r="JA21" s="123">
        <f>+[1]Contract_Budget!JB$116/1000+[1]Contract_Budget!JB$132/1000</f>
        <v>0</v>
      </c>
      <c r="JB21" s="123">
        <f>+[1]Contract_Budget!JC$116/1000+[1]Contract_Budget!JC$132/1000</f>
        <v>0</v>
      </c>
      <c r="JC21" s="123">
        <f>+[1]Contract_Budget!JD$116/1000+[1]Contract_Budget!JD$132/1000</f>
        <v>0</v>
      </c>
      <c r="JD21" s="123">
        <f>+[1]Contract_Budget!JE$116/1000+[1]Contract_Budget!JE$132/1000</f>
        <v>0</v>
      </c>
      <c r="JE21" s="123">
        <f>+[1]Contract_Budget!JF$116/1000+[1]Contract_Budget!JF$132/1000</f>
        <v>0</v>
      </c>
      <c r="JF21" s="123">
        <f>+[1]Contract_Budget!JG$116/1000+[1]Contract_Budget!JG$132/1000</f>
        <v>0</v>
      </c>
      <c r="JG21" s="123">
        <f>+[1]Contract_Budget!JH$116/1000+[1]Contract_Budget!JH$132/1000</f>
        <v>0</v>
      </c>
      <c r="JH21" s="123">
        <f>+[1]Contract_Budget!JI$116/1000+[1]Contract_Budget!JI$132/1000</f>
        <v>0</v>
      </c>
      <c r="JI21" s="123">
        <f>+[1]Contract_Budget!JJ$116/1000+[1]Contract_Budget!JJ$132/1000</f>
        <v>0</v>
      </c>
      <c r="JJ21" s="123">
        <f>+[1]Contract_Budget!JK$116/1000+[1]Contract_Budget!JK$132/1000</f>
        <v>0</v>
      </c>
      <c r="JK21" s="123">
        <f>+[1]Contract_Budget!JL$116/1000+[1]Contract_Budget!JL$132/1000</f>
        <v>0</v>
      </c>
      <c r="JL21" s="123">
        <f>+[1]Contract_Budget!JM$116/1000+[1]Contract_Budget!JM$132/1000</f>
        <v>0</v>
      </c>
      <c r="JM21" s="123">
        <f>+[1]Contract_Budget!JN$116/1000+[1]Contract_Budget!JN$132/1000</f>
        <v>0</v>
      </c>
      <c r="JN21" s="123">
        <f>+[1]Contract_Budget!JO$116/1000+[1]Contract_Budget!JO$132/1000</f>
        <v>0</v>
      </c>
      <c r="JO21" s="123">
        <f>+[1]Contract_Budget!JP$116/1000+[1]Contract_Budget!JP$132/1000</f>
        <v>0</v>
      </c>
      <c r="JP21" s="123">
        <f>+[1]Contract_Budget!JQ$116/1000+[1]Contract_Budget!JQ$132/1000</f>
        <v>0</v>
      </c>
      <c r="JQ21" s="123">
        <f>+[1]Contract_Budget!JR$116/1000+[1]Contract_Budget!JR$132/1000</f>
        <v>0</v>
      </c>
      <c r="JR21" s="123">
        <f>+[1]Contract_Budget!JS$116/1000+[1]Contract_Budget!JS$132/1000</f>
        <v>0</v>
      </c>
      <c r="JS21" s="123">
        <f>+[1]Contract_Budget!JT$116/1000+[1]Contract_Budget!JT$132/1000</f>
        <v>0</v>
      </c>
      <c r="JT21" s="123">
        <f>+[1]Contract_Budget!JU$116/1000+[1]Contract_Budget!JU$132/1000</f>
        <v>0</v>
      </c>
      <c r="JU21" s="123">
        <f>+[1]Contract_Budget!JV$116/1000+[1]Contract_Budget!JV$132/1000</f>
        <v>0</v>
      </c>
      <c r="JV21" s="123">
        <f>+[1]Contract_Budget!JW$116/1000+[1]Contract_Budget!JW$132/1000</f>
        <v>0</v>
      </c>
      <c r="JW21" s="123">
        <f>+[1]Contract_Budget!JX$116/1000+[1]Contract_Budget!JX$132/1000</f>
        <v>0</v>
      </c>
      <c r="JX21" s="123">
        <f>+[1]Contract_Budget!JY$116/1000+[1]Contract_Budget!JY$132/1000</f>
        <v>0</v>
      </c>
      <c r="JY21" s="123">
        <f>+[1]Contract_Budget!JZ$116/1000+[1]Contract_Budget!JZ$132/1000</f>
        <v>0</v>
      </c>
      <c r="JZ21" s="123">
        <f>+[1]Contract_Budget!KA$116/1000+[1]Contract_Budget!KA$132/1000</f>
        <v>0</v>
      </c>
      <c r="KA21" s="123">
        <f>+[1]Contract_Budget!KB$116/1000+[1]Contract_Budget!KB$132/1000</f>
        <v>0</v>
      </c>
      <c r="KB21" s="123">
        <f>+[1]Contract_Budget!KC$116/1000+[1]Contract_Budget!KC$132/1000</f>
        <v>0</v>
      </c>
      <c r="KC21" s="123">
        <f>+[1]Contract_Budget!KD$116/1000+[1]Contract_Budget!KD$132/1000</f>
        <v>0</v>
      </c>
      <c r="KD21" s="123">
        <f>+[1]Contract_Budget!KE$116/1000+[1]Contract_Budget!KE$132/1000</f>
        <v>0</v>
      </c>
      <c r="KE21" s="123">
        <f>+[1]Contract_Budget!KF$116/1000+[1]Contract_Budget!KF$132/1000</f>
        <v>0</v>
      </c>
      <c r="KF21" s="123">
        <f>+[1]Contract_Budget!KG$116/1000+[1]Contract_Budget!KG$132/1000</f>
        <v>0</v>
      </c>
      <c r="KG21" s="123">
        <f>+[1]Contract_Budget!KH$116/1000+[1]Contract_Budget!KH$132/1000</f>
        <v>0</v>
      </c>
      <c r="KH21" s="123">
        <f>+[1]Contract_Budget!KI$116/1000+[1]Contract_Budget!KI$132/1000</f>
        <v>0</v>
      </c>
      <c r="KI21" s="123">
        <f>+[1]Contract_Budget!KJ$116/1000+[1]Contract_Budget!KJ$132/1000</f>
        <v>0</v>
      </c>
      <c r="KJ21" s="123">
        <f>+[1]Contract_Budget!KK$116/1000+[1]Contract_Budget!KK$132/1000</f>
        <v>0</v>
      </c>
      <c r="KK21" s="123">
        <f>+[1]Contract_Budget!KL$116/1000+[1]Contract_Budget!KL$132/1000</f>
        <v>0</v>
      </c>
      <c r="KL21" s="123">
        <f>+[1]Contract_Budget!KM$116/1000+[1]Contract_Budget!KM$132/1000</f>
        <v>0</v>
      </c>
      <c r="KM21" s="123">
        <f>+[1]Contract_Budget!KN$116/1000+[1]Contract_Budget!KN$132/1000</f>
        <v>0</v>
      </c>
      <c r="KN21" s="123">
        <f>+[1]Contract_Budget!KO$116/1000+[1]Contract_Budget!KO$132/1000</f>
        <v>0</v>
      </c>
      <c r="KO21" s="123">
        <f>+[1]Contract_Budget!KP$116/1000+[1]Contract_Budget!KP$132/1000</f>
        <v>0</v>
      </c>
      <c r="KP21" s="123">
        <f>+[1]Contract_Budget!KQ$116/1000+[1]Contract_Budget!KQ$132/1000</f>
        <v>0</v>
      </c>
      <c r="KQ21" s="123">
        <f>+[1]Contract_Budget!KR$116/1000+[1]Contract_Budget!KR$132/1000</f>
        <v>0</v>
      </c>
      <c r="KR21" s="123">
        <f>+[1]Contract_Budget!KS$116/1000+[1]Contract_Budget!KS$132/1000</f>
        <v>0</v>
      </c>
      <c r="KS21" s="123">
        <f>+[1]Contract_Budget!KT$116/1000+[1]Contract_Budget!KT$132/1000</f>
        <v>0</v>
      </c>
      <c r="KT21" s="123">
        <f>+[1]Contract_Budget!KU$116/1000+[1]Contract_Budget!KU$132/1000</f>
        <v>0</v>
      </c>
      <c r="KU21" s="123">
        <f>+[1]Contract_Budget!KV$116/1000+[1]Contract_Budget!KV$132/1000</f>
        <v>0</v>
      </c>
      <c r="KV21" s="123">
        <f>+[1]Contract_Budget!KW$116/1000+[1]Contract_Budget!KW$132/1000</f>
        <v>0</v>
      </c>
      <c r="KW21" s="123">
        <f>+[1]Contract_Budget!KX$116/1000+[1]Contract_Budget!KX$132/1000</f>
        <v>0</v>
      </c>
      <c r="KX21" s="123">
        <f>+[1]Contract_Budget!KY$116/1000+[1]Contract_Budget!KY$132/1000</f>
        <v>0</v>
      </c>
      <c r="KY21" s="123">
        <f>+[1]Contract_Budget!KZ$116/1000+[1]Contract_Budget!KZ$132/1000</f>
        <v>0</v>
      </c>
      <c r="KZ21" s="123">
        <f>+[1]Contract_Budget!LA$116/1000+[1]Contract_Budget!LA$132/1000</f>
        <v>0</v>
      </c>
      <c r="LA21" s="123">
        <f>+[1]Contract_Budget!LB$116/1000+[1]Contract_Budget!LB$132/1000</f>
        <v>0</v>
      </c>
      <c r="LB21" s="123">
        <f>+[1]Contract_Budget!LC$116/1000+[1]Contract_Budget!LC$132/1000</f>
        <v>0</v>
      </c>
      <c r="LC21" s="123">
        <f>+[1]Contract_Budget!LD$116/1000+[1]Contract_Budget!LD$132/1000</f>
        <v>0</v>
      </c>
      <c r="LD21" s="123">
        <f>+[1]Contract_Budget!LE$116/1000+[1]Contract_Budget!LE$132/1000</f>
        <v>0</v>
      </c>
      <c r="LE21" s="123">
        <f>+[1]Contract_Budget!LF$116/1000+[1]Contract_Budget!LF$132/1000</f>
        <v>0</v>
      </c>
      <c r="LF21" s="123">
        <f>+[1]Contract_Budget!LG$116/1000+[1]Contract_Budget!LG$132/1000</f>
        <v>0</v>
      </c>
      <c r="LG21" s="123">
        <f>+[1]Contract_Budget!LH$116/1000+[1]Contract_Budget!LH$132/1000</f>
        <v>0</v>
      </c>
      <c r="LH21" s="123">
        <f>+[1]Contract_Budget!LI$116/1000+[1]Contract_Budget!LI$132/1000</f>
        <v>0</v>
      </c>
      <c r="LI21" s="123">
        <f>+[1]Contract_Budget!LJ$116/1000+[1]Contract_Budget!LJ$132/1000</f>
        <v>0</v>
      </c>
      <c r="LJ21" s="123">
        <f>+[1]Contract_Budget!LK$116/1000+[1]Contract_Budget!LK$132/1000</f>
        <v>0</v>
      </c>
      <c r="LK21" s="123">
        <f>+[1]Contract_Budget!LL$116/1000+[1]Contract_Budget!LL$132/1000</f>
        <v>0</v>
      </c>
      <c r="LL21" s="123">
        <f>+[1]Contract_Budget!LM$116/1000+[1]Contract_Budget!LM$132/1000</f>
        <v>0</v>
      </c>
      <c r="LM21" s="123">
        <f>+[1]Contract_Budget!LN$116/1000+[1]Contract_Budget!LN$132/1000</f>
        <v>0</v>
      </c>
      <c r="LN21" s="123">
        <f>+[1]Contract_Budget!LO$116/1000+[1]Contract_Budget!LO$132/1000</f>
        <v>0</v>
      </c>
      <c r="LO21" s="123">
        <f>+[1]Contract_Budget!LP$116/1000+[1]Contract_Budget!LP$132/1000</f>
        <v>0</v>
      </c>
      <c r="LP21" s="123">
        <f>+[1]Contract_Budget!LQ$116/1000+[1]Contract_Budget!LQ$132/1000</f>
        <v>0</v>
      </c>
      <c r="LQ21" s="123">
        <f>+[1]Contract_Budget!LR$116/1000+[1]Contract_Budget!LR$132/1000</f>
        <v>0</v>
      </c>
      <c r="LR21" s="123">
        <f>+[1]Contract_Budget!LS$116/1000+[1]Contract_Budget!LS$132/1000</f>
        <v>0</v>
      </c>
      <c r="LS21" s="123">
        <f>+[1]Contract_Budget!LT$116/1000+[1]Contract_Budget!LT$132/1000</f>
        <v>0</v>
      </c>
      <c r="LT21" s="123">
        <f>+[1]Contract_Budget!LU$116/1000+[1]Contract_Budget!LU$132/1000</f>
        <v>0</v>
      </c>
      <c r="LU21" s="123">
        <f>+[1]Contract_Budget!LV$116/1000+[1]Contract_Budget!LV$132/1000</f>
        <v>0</v>
      </c>
      <c r="LV21" s="123">
        <f>+[1]Contract_Budget!LW$116/1000+[1]Contract_Budget!LW$132/1000</f>
        <v>0</v>
      </c>
      <c r="LW21" s="123">
        <f>+[1]Contract_Budget!LX$116/1000+[1]Contract_Budget!LX$132/1000</f>
        <v>0</v>
      </c>
      <c r="LX21" s="123">
        <f>+[1]Contract_Budget!LY$116/1000+[1]Contract_Budget!LY$132/1000</f>
        <v>0</v>
      </c>
      <c r="LY21" s="123">
        <f>+[1]Contract_Budget!LZ$116/1000+[1]Contract_Budget!LZ$132/1000</f>
        <v>0</v>
      </c>
      <c r="LZ21" s="123">
        <f>+[1]Contract_Budget!MA$116/1000+[1]Contract_Budget!MA$132/1000</f>
        <v>0</v>
      </c>
      <c r="MA21" s="123">
        <f>+[1]Contract_Budget!MB$116/1000+[1]Contract_Budget!MB$132/1000</f>
        <v>0</v>
      </c>
      <c r="MB21" s="123">
        <f>+[1]Contract_Budget!MC$116/1000+[1]Contract_Budget!MC$132/1000</f>
        <v>0</v>
      </c>
      <c r="MC21" s="123">
        <f>+[1]Contract_Budget!MD$116/1000+[1]Contract_Budget!MD$132/1000</f>
        <v>0</v>
      </c>
      <c r="MD21" s="123">
        <f>+[1]Contract_Budget!ME$116/1000+[1]Contract_Budget!ME$132/1000</f>
        <v>0</v>
      </c>
      <c r="ME21" s="123">
        <f>+[1]Contract_Budget!MF$116/1000+[1]Contract_Budget!MF$132/1000</f>
        <v>0</v>
      </c>
      <c r="MF21" s="123">
        <f>+[1]Contract_Budget!MG$116/1000+[1]Contract_Budget!MG$132/1000</f>
        <v>0</v>
      </c>
      <c r="MG21" s="123">
        <f>+[1]Contract_Budget!MH$116/1000+[1]Contract_Budget!MH$132/1000</f>
        <v>0</v>
      </c>
      <c r="MH21" s="123">
        <f>+[1]Contract_Budget!MI$116/1000+[1]Contract_Budget!MI$132/1000</f>
        <v>0</v>
      </c>
      <c r="MI21" s="123">
        <f>+[1]Contract_Budget!MJ$116/1000+[1]Contract_Budget!MJ$132/1000</f>
        <v>0</v>
      </c>
      <c r="MJ21" s="123">
        <f>+[1]Contract_Budget!MK$116/1000+[1]Contract_Budget!MK$132/1000</f>
        <v>0</v>
      </c>
      <c r="MK21" s="123">
        <f>+[1]Contract_Budget!ML$116/1000+[1]Contract_Budget!ML$132/1000</f>
        <v>0</v>
      </c>
      <c r="ML21" s="123">
        <f>+[1]Contract_Budget!MM$116/1000+[1]Contract_Budget!MM$132/1000</f>
        <v>0</v>
      </c>
      <c r="MM21" s="123">
        <f>+[1]Contract_Budget!MN$116/1000+[1]Contract_Budget!MN$132/1000</f>
        <v>0</v>
      </c>
      <c r="MO21" s="5" t="str">
        <f t="shared" si="128"/>
        <v>Brookfield 2023-2027</v>
      </c>
      <c r="MP21" s="22">
        <f t="shared" si="131"/>
        <v>0</v>
      </c>
      <c r="MQ21" s="22">
        <f t="shared" si="129"/>
        <v>0</v>
      </c>
      <c r="MR21" s="22">
        <f t="shared" si="129"/>
        <v>0</v>
      </c>
      <c r="MS21" s="22">
        <f t="shared" si="129"/>
        <v>0</v>
      </c>
      <c r="MT21" s="22">
        <f t="shared" si="129"/>
        <v>0</v>
      </c>
      <c r="MU21" s="22">
        <f t="shared" si="129"/>
        <v>0</v>
      </c>
      <c r="MV21" s="22">
        <f t="shared" si="129"/>
        <v>0</v>
      </c>
      <c r="MW21" s="22">
        <f t="shared" si="129"/>
        <v>0</v>
      </c>
      <c r="MX21" s="22">
        <f t="shared" si="129"/>
        <v>0</v>
      </c>
      <c r="MY21" s="22">
        <f t="shared" si="129"/>
        <v>0</v>
      </c>
      <c r="MZ21" s="22">
        <f t="shared" si="129"/>
        <v>0</v>
      </c>
      <c r="NA21" s="22">
        <f t="shared" si="129"/>
        <v>0</v>
      </c>
      <c r="NB21" s="22">
        <f t="shared" si="129"/>
        <v>0</v>
      </c>
      <c r="NC21" s="22">
        <f t="shared" si="129"/>
        <v>0</v>
      </c>
      <c r="ND21" s="22">
        <f t="shared" si="129"/>
        <v>0</v>
      </c>
      <c r="NE21" s="22">
        <f t="shared" si="129"/>
        <v>0</v>
      </c>
      <c r="NF21" s="22">
        <f t="shared" si="129"/>
        <v>0</v>
      </c>
      <c r="NG21" s="22">
        <f t="shared" si="130"/>
        <v>0</v>
      </c>
      <c r="NH21" s="22">
        <f t="shared" si="130"/>
        <v>0</v>
      </c>
      <c r="NI21" s="22">
        <f t="shared" si="130"/>
        <v>0</v>
      </c>
      <c r="NJ21" s="22">
        <f t="shared" si="130"/>
        <v>0</v>
      </c>
      <c r="NK21" s="22">
        <f t="shared" si="130"/>
        <v>0</v>
      </c>
      <c r="NL21" s="22">
        <f t="shared" si="130"/>
        <v>0</v>
      </c>
      <c r="NM21" s="22">
        <f t="shared" si="130"/>
        <v>0</v>
      </c>
      <c r="NN21" s="22">
        <f t="shared" si="130"/>
        <v>0</v>
      </c>
      <c r="NO21" s="22">
        <f t="shared" si="130"/>
        <v>0</v>
      </c>
      <c r="NP21" s="22">
        <f t="shared" si="130"/>
        <v>0</v>
      </c>
      <c r="NQ21" s="22">
        <f t="shared" si="130"/>
        <v>0</v>
      </c>
      <c r="NR21" s="22">
        <f t="shared" si="130"/>
        <v>0</v>
      </c>
    </row>
    <row r="22" spans="2:382" x14ac:dyDescent="0.25">
      <c r="B22" s="121" t="str">
        <f>+[1]Contract_Budget!C$184</f>
        <v>HQUS Contract</v>
      </c>
      <c r="C22" s="122" t="s">
        <v>104</v>
      </c>
      <c r="D22" s="123">
        <f>+[1]Contract_Budget!E$196/1000</f>
        <v>0</v>
      </c>
      <c r="E22" s="123">
        <f>+[1]Contract_Budget!F$196/1000</f>
        <v>0</v>
      </c>
      <c r="F22" s="123">
        <f>+[1]Contract_Budget!G$196/1000</f>
        <v>0</v>
      </c>
      <c r="G22" s="123">
        <f>+[1]Contract_Budget!H$196/1000</f>
        <v>0</v>
      </c>
      <c r="H22" s="123">
        <f>+[1]Contract_Budget!I$196/1000</f>
        <v>0</v>
      </c>
      <c r="I22" s="123">
        <f>+[1]Contract_Budget!J$196/1000</f>
        <v>0</v>
      </c>
      <c r="J22" s="123">
        <f>+[1]Contract_Budget!K$196/1000</f>
        <v>0</v>
      </c>
      <c r="K22" s="123">
        <f>+[1]Contract_Budget!L$196/1000</f>
        <v>0</v>
      </c>
      <c r="L22" s="123">
        <f>+[1]Contract_Budget!M$196/1000</f>
        <v>0</v>
      </c>
      <c r="M22" s="123">
        <f>+[1]Contract_Budget!N$196/1000</f>
        <v>0</v>
      </c>
      <c r="N22" s="123">
        <f>+[1]Contract_Budget!O$196/1000</f>
        <v>0</v>
      </c>
      <c r="O22" s="123">
        <f>+[1]Contract_Budget!P$196/1000</f>
        <v>0</v>
      </c>
      <c r="P22" s="123">
        <f>+[1]Contract_Budget!Q$196/1000</f>
        <v>0</v>
      </c>
      <c r="Q22" s="123">
        <f>+[1]Contract_Budget!R$196/1000</f>
        <v>0</v>
      </c>
      <c r="R22" s="123">
        <f>+[1]Contract_Budget!S$196/1000</f>
        <v>0</v>
      </c>
      <c r="S22" s="123">
        <f>+[1]Contract_Budget!T$196/1000</f>
        <v>0</v>
      </c>
      <c r="T22" s="123">
        <f>+[1]Contract_Budget!U$196/1000</f>
        <v>0</v>
      </c>
      <c r="U22" s="123">
        <f>+[1]Contract_Budget!V$196/1000</f>
        <v>960.00000000000364</v>
      </c>
      <c r="V22" s="123">
        <f>+[1]Contract_Budget!W$196/1000</f>
        <v>992.00000000000375</v>
      </c>
      <c r="W22" s="123">
        <f>+[1]Contract_Budget!X$196/1000</f>
        <v>992.00000000000375</v>
      </c>
      <c r="X22" s="123">
        <f>+[1]Contract_Budget!Y$196/1000</f>
        <v>960.00000000000364</v>
      </c>
      <c r="Y22" s="123">
        <f>+[1]Contract_Budget!Z$196/1000</f>
        <v>992.00000000000375</v>
      </c>
      <c r="Z22" s="123">
        <f>+[1]Contract_Budget!AA$196/1000</f>
        <v>958.66851595007302</v>
      </c>
      <c r="AA22" s="123">
        <f>+[1]Contract_Budget!AB$196/1000</f>
        <v>992.00000000000375</v>
      </c>
      <c r="AB22" s="123">
        <f>+[1]Contract_Budget!AC$196/1000</f>
        <v>992.00000000000341</v>
      </c>
      <c r="AC22" s="123">
        <f>+[1]Contract_Budget!AD$196/1000</f>
        <v>928.00000000000341</v>
      </c>
      <c r="AD22" s="123">
        <f>+[1]Contract_Budget!AE$196/1000</f>
        <v>993.33512786003075</v>
      </c>
      <c r="AE22" s="123">
        <f>+[1]Contract_Budget!AF$196/1000</f>
        <v>960.00000000000364</v>
      </c>
      <c r="AF22" s="123">
        <f>+[1]Contract_Budget!AG$196/1000</f>
        <v>992.00000000000375</v>
      </c>
      <c r="AG22" s="123">
        <f>+[1]Contract_Budget!AH$196/1000</f>
        <v>960.00000000000364</v>
      </c>
      <c r="AH22" s="123">
        <f>+[1]Contract_Budget!AI$196/1000</f>
        <v>992.00000000000375</v>
      </c>
      <c r="AI22" s="123">
        <f>+[1]Contract_Budget!AJ$196/1000</f>
        <v>992.00000000000375</v>
      </c>
      <c r="AJ22" s="123">
        <f>+[1]Contract_Budget!AK$196/1000</f>
        <v>960.00000000000364</v>
      </c>
      <c r="AK22" s="123">
        <f>+[1]Contract_Budget!AL$196/1000</f>
        <v>992.00000000000375</v>
      </c>
      <c r="AL22" s="123">
        <f>+[1]Contract_Budget!AM$196/1000</f>
        <v>958.66851595007302</v>
      </c>
      <c r="AM22" s="123">
        <f>+[1]Contract_Budget!AN$196/1000</f>
        <v>992.00000000000375</v>
      </c>
      <c r="AN22" s="123">
        <f>+[1]Contract_Budget!AO$196/1000</f>
        <v>992.00000000000341</v>
      </c>
      <c r="AO22" s="123">
        <f>+[1]Contract_Budget!AP$196/1000</f>
        <v>896.0000000000033</v>
      </c>
      <c r="AP22" s="123">
        <f>+[1]Contract_Budget!AQ$196/1000</f>
        <v>993.33512786003075</v>
      </c>
      <c r="AQ22" s="123">
        <f>+[1]Contract_Budget!AR$196/1000</f>
        <v>960.00000000000364</v>
      </c>
      <c r="AR22" s="123">
        <f>+[1]Contract_Budget!AS$196/1000</f>
        <v>992.00000000000375</v>
      </c>
      <c r="AS22" s="123">
        <f>+[1]Contract_Budget!AT$196/1000</f>
        <v>960.00000000000364</v>
      </c>
      <c r="AT22" s="123">
        <f>+[1]Contract_Budget!AU$196/1000</f>
        <v>992.00000000000375</v>
      </c>
      <c r="AU22" s="123">
        <f>+[1]Contract_Budget!AV$196/1000</f>
        <v>992.00000000000375</v>
      </c>
      <c r="AV22" s="123">
        <f>+[1]Contract_Budget!AW$196/1000</f>
        <v>960.00000000000364</v>
      </c>
      <c r="AW22" s="123">
        <f>+[1]Contract_Budget!AX$196/1000</f>
        <v>992.00000000000375</v>
      </c>
      <c r="AX22" s="123">
        <f>+[1]Contract_Budget!AY$196/1000</f>
        <v>958.66851595007302</v>
      </c>
      <c r="AY22" s="123">
        <f>+[1]Contract_Budget!AZ$196/1000</f>
        <v>992.00000000000375</v>
      </c>
      <c r="AZ22" s="123">
        <f>+[1]Contract_Budget!BA$196/1000</f>
        <v>992.00000000000341</v>
      </c>
      <c r="BA22" s="123">
        <f>+[1]Contract_Budget!BB$196/1000</f>
        <v>896.0000000000033</v>
      </c>
      <c r="BB22" s="123">
        <f>+[1]Contract_Budget!BC$196/1000</f>
        <v>993.33512786003075</v>
      </c>
      <c r="BC22" s="123">
        <f>+[1]Contract_Budget!BD$196/1000</f>
        <v>960.00000000000364</v>
      </c>
      <c r="BD22" s="123">
        <f>+[1]Contract_Budget!BE$196/1000</f>
        <v>992.00000000000375</v>
      </c>
      <c r="BE22" s="123">
        <f>+[1]Contract_Budget!BF$196/1000</f>
        <v>960.00000000000364</v>
      </c>
      <c r="BF22" s="123">
        <f>+[1]Contract_Budget!BG$196/1000</f>
        <v>992.00000000000375</v>
      </c>
      <c r="BG22" s="123">
        <f>+[1]Contract_Budget!BH$196/1000</f>
        <v>992.00000000000375</v>
      </c>
      <c r="BH22" s="123">
        <f>+[1]Contract_Budget!BI$196/1000</f>
        <v>960.00000000000364</v>
      </c>
      <c r="BI22" s="123">
        <f>+[1]Contract_Budget!BJ$196/1000</f>
        <v>992.00000000000375</v>
      </c>
      <c r="BJ22" s="123">
        <f>+[1]Contract_Budget!BK$196/1000</f>
        <v>958.66851595007302</v>
      </c>
      <c r="BK22" s="123">
        <f>+[1]Contract_Budget!BL$196/1000</f>
        <v>992.00000000000375</v>
      </c>
      <c r="BL22" s="123">
        <f>+[1]Contract_Budget!BM$196/1000</f>
        <v>992.00000000000341</v>
      </c>
      <c r="BM22" s="123">
        <f>+[1]Contract_Budget!BN$196/1000</f>
        <v>896.0000000000033</v>
      </c>
      <c r="BN22" s="123">
        <f>+[1]Contract_Budget!BO$196/1000</f>
        <v>993.33512786003075</v>
      </c>
      <c r="BO22" s="123">
        <f>+[1]Contract_Budget!BP$196/1000</f>
        <v>960.00000000000364</v>
      </c>
      <c r="BP22" s="123">
        <f>+[1]Contract_Budget!BQ$196/1000</f>
        <v>992.00000000000375</v>
      </c>
      <c r="BQ22" s="123">
        <f>+[1]Contract_Budget!BR$196/1000</f>
        <v>960.00000000000364</v>
      </c>
      <c r="BR22" s="123">
        <f>+[1]Contract_Budget!BS$196/1000</f>
        <v>992.00000000000375</v>
      </c>
      <c r="BS22" s="123">
        <f>+[1]Contract_Budget!BT$196/1000</f>
        <v>992.00000000000375</v>
      </c>
      <c r="BT22" s="123">
        <f>+[1]Contract_Budget!BU$196/1000</f>
        <v>960.00000000000364</v>
      </c>
      <c r="BU22" s="123">
        <f>+[1]Contract_Budget!BV$196/1000</f>
        <v>992.00000000000375</v>
      </c>
      <c r="BV22" s="123">
        <f>+[1]Contract_Budget!BW$196/1000</f>
        <v>958.66851595007302</v>
      </c>
      <c r="BW22" s="123">
        <f>+[1]Contract_Budget!BX$196/1000</f>
        <v>992.00000000000375</v>
      </c>
      <c r="BX22" s="123">
        <f>+[1]Contract_Budget!BY$196/1000</f>
        <v>992.00000000000341</v>
      </c>
      <c r="BY22" s="123">
        <f>+[1]Contract_Budget!BZ$196/1000</f>
        <v>928.00000000000341</v>
      </c>
      <c r="BZ22" s="123">
        <f>+[1]Contract_Budget!CA$196/1000</f>
        <v>993.33512786003075</v>
      </c>
      <c r="CA22" s="123">
        <f>+[1]Contract_Budget!CB$196/1000</f>
        <v>960.00000000000364</v>
      </c>
      <c r="CB22" s="123">
        <f>+[1]Contract_Budget!CC$196/1000</f>
        <v>992.00000000000375</v>
      </c>
      <c r="CC22" s="123">
        <f>+[1]Contract_Budget!CD$196/1000</f>
        <v>960.00000000000364</v>
      </c>
      <c r="CD22" s="123">
        <f>+[1]Contract_Budget!CE$196/1000</f>
        <v>992.00000000000375</v>
      </c>
      <c r="CE22" s="123">
        <f>+[1]Contract_Budget!CF$196/1000</f>
        <v>992.00000000000375</v>
      </c>
      <c r="CF22" s="123">
        <f>+[1]Contract_Budget!CG$196/1000</f>
        <v>960.00000000000364</v>
      </c>
      <c r="CG22" s="123">
        <f>+[1]Contract_Budget!CH$196/1000</f>
        <v>992.00000000000375</v>
      </c>
      <c r="CH22" s="123">
        <f>+[1]Contract_Budget!CI$196/1000</f>
        <v>958.66851595007302</v>
      </c>
      <c r="CI22" s="123">
        <f>+[1]Contract_Budget!CJ$196/1000</f>
        <v>992.00000000000375</v>
      </c>
      <c r="CJ22" s="123">
        <f>+[1]Contract_Budget!CK$196/1000</f>
        <v>992.00000000000341</v>
      </c>
      <c r="CK22" s="123">
        <f>+[1]Contract_Budget!CL$196/1000</f>
        <v>896.0000000000033</v>
      </c>
      <c r="CL22" s="123">
        <f>+[1]Contract_Budget!CM$196/1000</f>
        <v>993.33512786003075</v>
      </c>
      <c r="CM22" s="123">
        <f>+[1]Contract_Budget!CN$196/1000</f>
        <v>960.00000000000364</v>
      </c>
      <c r="CN22" s="123">
        <f>+[1]Contract_Budget!CO$196/1000</f>
        <v>992.00000000000375</v>
      </c>
      <c r="CO22" s="123">
        <f>+[1]Contract_Budget!CP$196/1000</f>
        <v>960.00000000000364</v>
      </c>
      <c r="CP22" s="123">
        <f>+[1]Contract_Budget!CQ$196/1000</f>
        <v>992.00000000000375</v>
      </c>
      <c r="CQ22" s="123">
        <f>+[1]Contract_Budget!CR$196/1000</f>
        <v>992.00000000000375</v>
      </c>
      <c r="CR22" s="123">
        <f>+[1]Contract_Budget!CS$196/1000</f>
        <v>960.00000000000364</v>
      </c>
      <c r="CS22" s="123">
        <f>+[1]Contract_Budget!CT$196/1000</f>
        <v>992.00000000000375</v>
      </c>
      <c r="CT22" s="123">
        <f>+[1]Contract_Budget!CU$196/1000</f>
        <v>958.66851595007302</v>
      </c>
      <c r="CU22" s="123">
        <f>+[1]Contract_Budget!CV$196/1000</f>
        <v>992.00000000000375</v>
      </c>
      <c r="CV22" s="123">
        <f>+[1]Contract_Budget!CW$196/1000</f>
        <v>992.00000000000341</v>
      </c>
      <c r="CW22" s="123">
        <f>+[1]Contract_Budget!CX$196/1000</f>
        <v>896.0000000000033</v>
      </c>
      <c r="CX22" s="123">
        <f>+[1]Contract_Budget!CY$196/1000</f>
        <v>993.33512786003075</v>
      </c>
      <c r="CY22" s="123">
        <f>+[1]Contract_Budget!CZ$196/1000</f>
        <v>960.00000000000364</v>
      </c>
      <c r="CZ22" s="123">
        <f>+[1]Contract_Budget!DA$196/1000</f>
        <v>992.00000000000375</v>
      </c>
      <c r="DA22" s="123">
        <f>+[1]Contract_Budget!DB$196/1000</f>
        <v>960.00000000000364</v>
      </c>
      <c r="DB22" s="123">
        <f>+[1]Contract_Budget!DC$196/1000</f>
        <v>992.00000000000375</v>
      </c>
      <c r="DC22" s="123">
        <f>+[1]Contract_Budget!DD$196/1000</f>
        <v>992.00000000000375</v>
      </c>
      <c r="DD22" s="123">
        <f>+[1]Contract_Budget!DE$196/1000</f>
        <v>960.00000000000364</v>
      </c>
      <c r="DE22" s="123">
        <f>+[1]Contract_Budget!DF$196/1000</f>
        <v>992.00000000000375</v>
      </c>
      <c r="DF22" s="123">
        <f>+[1]Contract_Budget!DG$196/1000</f>
        <v>958.69919813592242</v>
      </c>
      <c r="DG22" s="123">
        <f>+[1]Contract_Budget!DH$196/1000</f>
        <v>992.03174895999996</v>
      </c>
      <c r="DH22" s="123">
        <f>+[1]Contract_Budget!DI$196/1000</f>
        <v>992.03174895999962</v>
      </c>
      <c r="DI22" s="123">
        <f>+[1]Contract_Budget!DJ$196/1000</f>
        <v>896.02867647999983</v>
      </c>
      <c r="DJ22" s="123">
        <f>+[1]Contract_Budget!DK$196/1000</f>
        <v>993.36691955079414</v>
      </c>
      <c r="DK22" s="123">
        <f>+[1]Contract_Budget!DL$196/1000</f>
        <v>960.03072480000014</v>
      </c>
      <c r="DL22" s="123">
        <f>+[1]Contract_Budget!DM$196/1000</f>
        <v>992.03174895999996</v>
      </c>
      <c r="DM22" s="123">
        <f>+[1]Contract_Budget!DN$196/1000</f>
        <v>960.03072480000014</v>
      </c>
      <c r="DN22" s="123">
        <f>+[1]Contract_Budget!DO$196/1000</f>
        <v>992.03174895999996</v>
      </c>
      <c r="DO22" s="123">
        <f>+[1]Contract_Budget!DP$196/1000</f>
        <v>992.03174895999996</v>
      </c>
      <c r="DP22" s="123">
        <f>+[1]Contract_Budget!DQ$196/1000</f>
        <v>960.03072480000014</v>
      </c>
      <c r="DQ22" s="123">
        <f>+[1]Contract_Budget!DR$196/1000</f>
        <v>992.03174895999996</v>
      </c>
      <c r="DR22" s="123">
        <f>+[1]Contract_Budget!DS$196/1000</f>
        <v>958.69919813592242</v>
      </c>
      <c r="DS22" s="123">
        <f>+[1]Contract_Budget!DT$196/1000</f>
        <v>992.03174895999996</v>
      </c>
      <c r="DT22" s="123">
        <f>+[1]Contract_Budget!DU$196/1000</f>
        <v>992.03174895999962</v>
      </c>
      <c r="DU22" s="123">
        <f>+[1]Contract_Budget!DV$196/1000</f>
        <v>928.02970063999987</v>
      </c>
      <c r="DV22" s="123">
        <f>+[1]Contract_Budget!DW$196/1000</f>
        <v>993.36691955079414</v>
      </c>
      <c r="DW22" s="123">
        <f>+[1]Contract_Budget!DX$196/1000</f>
        <v>960.03072480000014</v>
      </c>
      <c r="DX22" s="123">
        <f>+[1]Contract_Budget!DY$196/1000</f>
        <v>992.03174895999996</v>
      </c>
      <c r="DY22" s="123">
        <f>+[1]Contract_Budget!DZ$196/1000</f>
        <v>960.03072480000014</v>
      </c>
      <c r="DZ22" s="123">
        <f>+[1]Contract_Budget!EA$196/1000</f>
        <v>992.03174895999996</v>
      </c>
      <c r="EA22" s="123">
        <f>+[1]Contract_Budget!EB$196/1000</f>
        <v>992.03174895999996</v>
      </c>
      <c r="EB22" s="123">
        <f>+[1]Contract_Budget!EC$196/1000</f>
        <v>960.03072480000014</v>
      </c>
      <c r="EC22" s="123">
        <f>+[1]Contract_Budget!ED$196/1000</f>
        <v>992.03174895999996</v>
      </c>
      <c r="ED22" s="123">
        <f>+[1]Contract_Budget!EE$196/1000</f>
        <v>958.69919813592242</v>
      </c>
      <c r="EE22" s="123">
        <f>+[1]Contract_Budget!EF$196/1000</f>
        <v>992.03174895999996</v>
      </c>
      <c r="EF22" s="123">
        <f>+[1]Contract_Budget!EG$196/1000</f>
        <v>992.03174895999962</v>
      </c>
      <c r="EG22" s="123">
        <f>+[1]Contract_Budget!EH$196/1000</f>
        <v>896.02867647999983</v>
      </c>
      <c r="EH22" s="123">
        <f>+[1]Contract_Budget!EI$196/1000</f>
        <v>993.36691955079414</v>
      </c>
      <c r="EI22" s="123">
        <f>+[1]Contract_Budget!EJ$196/1000</f>
        <v>960.03072480000014</v>
      </c>
      <c r="EJ22" s="123">
        <f>+[1]Contract_Budget!EK$196/1000</f>
        <v>992.03174895999996</v>
      </c>
      <c r="EK22" s="123">
        <f>+[1]Contract_Budget!EL$196/1000</f>
        <v>960.03072480000014</v>
      </c>
      <c r="EL22" s="123">
        <f>+[1]Contract_Budget!EM$196/1000</f>
        <v>992.03174895999996</v>
      </c>
      <c r="EM22" s="123">
        <f>+[1]Contract_Budget!EN$196/1000</f>
        <v>992.03174895999996</v>
      </c>
      <c r="EN22" s="123">
        <f>+[1]Contract_Budget!EO$196/1000</f>
        <v>960.03072480000014</v>
      </c>
      <c r="EO22" s="123">
        <f>+[1]Contract_Budget!EP$196/1000</f>
        <v>992.03174895999996</v>
      </c>
      <c r="EP22" s="123">
        <f>+[1]Contract_Budget!EQ$196/1000</f>
        <v>958.69919813592242</v>
      </c>
      <c r="EQ22" s="123">
        <f>+[1]Contract_Budget!ER$196/1000</f>
        <v>992.03174895999996</v>
      </c>
      <c r="ER22" s="123">
        <f>+[1]Contract_Budget!ES$196/1000</f>
        <v>992.03174895999962</v>
      </c>
      <c r="ES22" s="123">
        <f>+[1]Contract_Budget!ET$196/1000</f>
        <v>896.02867647999983</v>
      </c>
      <c r="ET22" s="123">
        <f>+[1]Contract_Budget!EU$196/1000</f>
        <v>993.36691955079414</v>
      </c>
      <c r="EU22" s="123">
        <f>+[1]Contract_Budget!EV$196/1000</f>
        <v>960.03072480000014</v>
      </c>
      <c r="EV22" s="123">
        <f>+[1]Contract_Budget!EW$196/1000</f>
        <v>992.03174895999996</v>
      </c>
      <c r="EW22" s="123">
        <f>+[1]Contract_Budget!EX$196/1000</f>
        <v>960.03072480000014</v>
      </c>
      <c r="EX22" s="123">
        <f>+[1]Contract_Budget!EY$196/1000</f>
        <v>992.03174895999996</v>
      </c>
      <c r="EY22" s="123">
        <f>+[1]Contract_Budget!EZ$196/1000</f>
        <v>992.03174895999996</v>
      </c>
      <c r="EZ22" s="123">
        <f>+[1]Contract_Budget!FA$196/1000</f>
        <v>960.03072480000014</v>
      </c>
      <c r="FA22" s="123">
        <f>+[1]Contract_Budget!FB$196/1000</f>
        <v>992.03174895999996</v>
      </c>
      <c r="FB22" s="123">
        <f>+[1]Contract_Budget!FC$196/1000</f>
        <v>958.69919813592242</v>
      </c>
      <c r="FC22" s="123">
        <f>+[1]Contract_Budget!FD$196/1000</f>
        <v>992.03174895999996</v>
      </c>
      <c r="FD22" s="123">
        <f>+[1]Contract_Budget!FE$196/1000</f>
        <v>992.03174895999962</v>
      </c>
      <c r="FE22" s="123">
        <f>+[1]Contract_Budget!FF$196/1000</f>
        <v>896.02867647999983</v>
      </c>
      <c r="FF22" s="123">
        <f>+[1]Contract_Budget!FG$196/1000</f>
        <v>993.36691955079414</v>
      </c>
      <c r="FG22" s="123">
        <f>+[1]Contract_Budget!FH$196/1000</f>
        <v>960.03072480000014</v>
      </c>
      <c r="FH22" s="123">
        <f>+[1]Contract_Budget!FI$196/1000</f>
        <v>992.03174895999996</v>
      </c>
      <c r="FI22" s="123">
        <f>+[1]Contract_Budget!FJ$196/1000</f>
        <v>960.03072480000014</v>
      </c>
      <c r="FJ22" s="123">
        <f>+[1]Contract_Budget!FK$196/1000</f>
        <v>992.03174895999996</v>
      </c>
      <c r="FK22" s="123">
        <f>+[1]Contract_Budget!FL$196/1000</f>
        <v>992.03174895999996</v>
      </c>
      <c r="FL22" s="123">
        <f>+[1]Contract_Budget!FM$196/1000</f>
        <v>960.03072480000014</v>
      </c>
      <c r="FM22" s="123">
        <f>+[1]Contract_Budget!FN$196/1000</f>
        <v>992.03174895999996</v>
      </c>
      <c r="FN22" s="123">
        <f>+[1]Contract_Budget!FO$196/1000</f>
        <v>958.68768932038824</v>
      </c>
      <c r="FO22" s="123">
        <f>+[1]Contract_Budget!FP$196/1000</f>
        <v>992.01983999999993</v>
      </c>
      <c r="FP22" s="123">
        <f>+[1]Contract_Budget!FQ$196/1000</f>
        <v>992.0198399999997</v>
      </c>
      <c r="FQ22" s="123">
        <f>+[1]Contract_Budget!FR$196/1000</f>
        <v>928.01855999999998</v>
      </c>
      <c r="FR22" s="123">
        <f>+[1]Contract_Budget!FS$196/1000</f>
        <v>993.35499456258401</v>
      </c>
      <c r="FS22" s="123">
        <f>+[1]Contract_Budget!FT$196/1000</f>
        <v>960.01919999999996</v>
      </c>
      <c r="FT22" s="123">
        <f>+[1]Contract_Budget!FU$196/1000</f>
        <v>992.01983999999993</v>
      </c>
      <c r="FU22" s="123">
        <f>+[1]Contract_Budget!FV$196/1000</f>
        <v>960.01919999999996</v>
      </c>
      <c r="FV22" s="123">
        <f>+[1]Contract_Budget!FW$196/1000</f>
        <v>992.01983999999993</v>
      </c>
      <c r="FW22" s="123">
        <f>+[1]Contract_Budget!FX$196/1000</f>
        <v>992.01983999999993</v>
      </c>
      <c r="FX22" s="123">
        <f>+[1]Contract_Budget!FY$196/1000</f>
        <v>960.01919999999996</v>
      </c>
      <c r="FY22" s="123">
        <f>+[1]Contract_Budget!FZ$196/1000</f>
        <v>992.01983999999993</v>
      </c>
      <c r="FZ22" s="123">
        <f>+[1]Contract_Budget!GA$196/1000</f>
        <v>958.68768932038824</v>
      </c>
      <c r="GA22" s="123">
        <f>+[1]Contract_Budget!GB$196/1000</f>
        <v>992.01983999999993</v>
      </c>
      <c r="GB22" s="123">
        <f>+[1]Contract_Budget!GC$196/1000</f>
        <v>992.0198399999997</v>
      </c>
      <c r="GC22" s="123">
        <f>+[1]Contract_Budget!GD$196/1000</f>
        <v>896.01792</v>
      </c>
      <c r="GD22" s="123">
        <f>+[1]Contract_Budget!GE$196/1000</f>
        <v>993.35499456258401</v>
      </c>
      <c r="GE22" s="123">
        <f>+[1]Contract_Budget!GF$196/1000</f>
        <v>960.01919999999996</v>
      </c>
      <c r="GF22" s="123">
        <f>+[1]Contract_Budget!GG$196/1000</f>
        <v>992.01983999999993</v>
      </c>
      <c r="GG22" s="123">
        <f>+[1]Contract_Budget!GH$196/1000</f>
        <v>960.01919999999996</v>
      </c>
      <c r="GH22" s="123">
        <f>+[1]Contract_Budget!GI$196/1000</f>
        <v>992.01983999999993</v>
      </c>
      <c r="GI22" s="123">
        <f>+[1]Contract_Budget!GJ$196/1000</f>
        <v>992.01983999999993</v>
      </c>
      <c r="GJ22" s="123">
        <f>+[1]Contract_Budget!GK$196/1000</f>
        <v>960.01919999999996</v>
      </c>
      <c r="GK22" s="123">
        <f>+[1]Contract_Budget!GL$196/1000</f>
        <v>992.01983999999993</v>
      </c>
      <c r="GL22" s="123">
        <f>+[1]Contract_Budget!GM$196/1000</f>
        <v>958.68768932038824</v>
      </c>
      <c r="GM22" s="123">
        <f>+[1]Contract_Budget!GN$196/1000</f>
        <v>992.01983999999993</v>
      </c>
      <c r="GN22" s="123">
        <f>+[1]Contract_Budget!GO$196/1000</f>
        <v>992.0198399999997</v>
      </c>
      <c r="GO22" s="123">
        <f>+[1]Contract_Budget!GP$196/1000</f>
        <v>896.01792</v>
      </c>
      <c r="GP22" s="123">
        <f>+[1]Contract_Budget!GQ$196/1000</f>
        <v>993.35499456258401</v>
      </c>
      <c r="GQ22" s="123">
        <f>+[1]Contract_Budget!GR$196/1000</f>
        <v>960.01919999999996</v>
      </c>
      <c r="GR22" s="123">
        <f>+[1]Contract_Budget!GS$196/1000</f>
        <v>992.01983999999993</v>
      </c>
      <c r="GS22" s="123">
        <f>+[1]Contract_Budget!GT$196/1000</f>
        <v>960.01919999999996</v>
      </c>
      <c r="GT22" s="123">
        <f>+[1]Contract_Budget!GU$196/1000</f>
        <v>992.01983999999993</v>
      </c>
      <c r="GU22" s="123">
        <f>+[1]Contract_Budget!GV$196/1000</f>
        <v>992.01983999999993</v>
      </c>
      <c r="GV22" s="123">
        <f>+[1]Contract_Budget!GW$196/1000</f>
        <v>960.01919999999996</v>
      </c>
      <c r="GW22" s="123">
        <f>+[1]Contract_Budget!GX$196/1000</f>
        <v>992.01983999999993</v>
      </c>
      <c r="GX22" s="123">
        <f>+[1]Contract_Budget!GY$196/1000</f>
        <v>0</v>
      </c>
      <c r="GY22" s="123">
        <f>+[1]Contract_Budget!GZ$196/1000</f>
        <v>0</v>
      </c>
      <c r="GZ22" s="123">
        <f>+[1]Contract_Budget!HA$196/1000</f>
        <v>0</v>
      </c>
      <c r="HA22" s="123">
        <f>+[1]Contract_Budget!HB$196/1000</f>
        <v>0</v>
      </c>
      <c r="HB22" s="123">
        <f>+[1]Contract_Budget!HC$196/1000</f>
        <v>0</v>
      </c>
      <c r="HC22" s="123">
        <f>+[1]Contract_Budget!HD$196/1000</f>
        <v>0</v>
      </c>
      <c r="HD22" s="123">
        <f>+[1]Contract_Budget!HE$196/1000</f>
        <v>0</v>
      </c>
      <c r="HE22" s="123">
        <f>+[1]Contract_Budget!HF$196/1000</f>
        <v>0</v>
      </c>
      <c r="HF22" s="123">
        <f>+[1]Contract_Budget!HG$196/1000</f>
        <v>0</v>
      </c>
      <c r="HG22" s="123">
        <f>+[1]Contract_Budget!HH$196/1000</f>
        <v>0</v>
      </c>
      <c r="HH22" s="123">
        <f>+[1]Contract_Budget!HI$196/1000</f>
        <v>0</v>
      </c>
      <c r="HI22" s="123">
        <f>+[1]Contract_Budget!HJ$196/1000</f>
        <v>0</v>
      </c>
      <c r="HJ22" s="123">
        <f>+[1]Contract_Budget!HK$196/1000</f>
        <v>0</v>
      </c>
      <c r="HK22" s="123">
        <f>+[1]Contract_Budget!HL$196/1000</f>
        <v>0</v>
      </c>
      <c r="HL22" s="123">
        <f>+[1]Contract_Budget!HM$196/1000</f>
        <v>0</v>
      </c>
      <c r="HM22" s="123">
        <f>+[1]Contract_Budget!HN$196/1000</f>
        <v>0</v>
      </c>
      <c r="HN22" s="123">
        <f>+[1]Contract_Budget!HO$196/1000</f>
        <v>0</v>
      </c>
      <c r="HO22" s="123">
        <f>+[1]Contract_Budget!HP$196/1000</f>
        <v>0</v>
      </c>
      <c r="HP22" s="123">
        <f>+[1]Contract_Budget!HQ$196/1000</f>
        <v>0</v>
      </c>
      <c r="HQ22" s="123">
        <f>+[1]Contract_Budget!HR$196/1000</f>
        <v>0</v>
      </c>
      <c r="HR22" s="123">
        <f>+[1]Contract_Budget!HS$196/1000</f>
        <v>0</v>
      </c>
      <c r="HS22" s="123">
        <f>+[1]Contract_Budget!HT$196/1000</f>
        <v>0</v>
      </c>
      <c r="HT22" s="123">
        <f>+[1]Contract_Budget!HU$196/1000</f>
        <v>0</v>
      </c>
      <c r="HU22" s="123">
        <f>+[1]Contract_Budget!HV$196/1000</f>
        <v>0</v>
      </c>
      <c r="HV22" s="123">
        <f>+[1]Contract_Budget!HW$196/1000</f>
        <v>0</v>
      </c>
      <c r="HW22" s="123">
        <f>+[1]Contract_Budget!HX$196/1000</f>
        <v>0</v>
      </c>
      <c r="HX22" s="123">
        <f>+[1]Contract_Budget!HY$196/1000</f>
        <v>0</v>
      </c>
      <c r="HY22" s="123">
        <f>+[1]Contract_Budget!HZ$196/1000</f>
        <v>0</v>
      </c>
      <c r="HZ22" s="123">
        <f>+[1]Contract_Budget!IA$196/1000</f>
        <v>0</v>
      </c>
      <c r="IA22" s="123">
        <f>+[1]Contract_Budget!IB$196/1000</f>
        <v>0</v>
      </c>
      <c r="IB22" s="123">
        <f>+[1]Contract_Budget!IC$196/1000</f>
        <v>0</v>
      </c>
      <c r="IC22" s="123">
        <f>+[1]Contract_Budget!ID$196/1000</f>
        <v>0</v>
      </c>
      <c r="ID22" s="123">
        <f>+[1]Contract_Budget!IE$196/1000</f>
        <v>0</v>
      </c>
      <c r="IE22" s="123">
        <f>+[1]Contract_Budget!IF$196/1000</f>
        <v>0</v>
      </c>
      <c r="IF22" s="123">
        <f>+[1]Contract_Budget!IG$196/1000</f>
        <v>0</v>
      </c>
      <c r="IG22" s="123">
        <f>+[1]Contract_Budget!IH$196/1000</f>
        <v>0</v>
      </c>
      <c r="IH22" s="123">
        <f>+[1]Contract_Budget!II$196/1000</f>
        <v>0</v>
      </c>
      <c r="II22" s="123">
        <f>+[1]Contract_Budget!IJ$196/1000</f>
        <v>0</v>
      </c>
      <c r="IJ22" s="123">
        <f>+[1]Contract_Budget!IK$196/1000</f>
        <v>0</v>
      </c>
      <c r="IK22" s="123">
        <f>+[1]Contract_Budget!IL$196/1000</f>
        <v>0</v>
      </c>
      <c r="IL22" s="123">
        <f>+[1]Contract_Budget!IM$196/1000</f>
        <v>0</v>
      </c>
      <c r="IM22" s="123">
        <f>+[1]Contract_Budget!IN$196/1000</f>
        <v>0</v>
      </c>
      <c r="IN22" s="123">
        <f>+[1]Contract_Budget!IO$196/1000</f>
        <v>0</v>
      </c>
      <c r="IO22" s="123">
        <f>+[1]Contract_Budget!IP$196/1000</f>
        <v>0</v>
      </c>
      <c r="IP22" s="123">
        <f>+[1]Contract_Budget!IQ$196/1000</f>
        <v>0</v>
      </c>
      <c r="IQ22" s="123">
        <f>+[1]Contract_Budget!IR$196/1000</f>
        <v>0</v>
      </c>
      <c r="IR22" s="123">
        <f>+[1]Contract_Budget!IS$196/1000</f>
        <v>0</v>
      </c>
      <c r="IS22" s="123">
        <f>+[1]Contract_Budget!IT$196/1000</f>
        <v>0</v>
      </c>
      <c r="IT22" s="123">
        <f>+[1]Contract_Budget!IU$196/1000</f>
        <v>0</v>
      </c>
      <c r="IU22" s="123">
        <f>+[1]Contract_Budget!IV$196/1000</f>
        <v>0</v>
      </c>
      <c r="IV22" s="123">
        <f>+[1]Contract_Budget!IW$196/1000</f>
        <v>0</v>
      </c>
      <c r="IW22" s="123">
        <f>+[1]Contract_Budget!IX$196/1000</f>
        <v>0</v>
      </c>
      <c r="IX22" s="123">
        <f>+[1]Contract_Budget!IY$196/1000</f>
        <v>0</v>
      </c>
      <c r="IY22" s="123">
        <f>+[1]Contract_Budget!IZ$196/1000</f>
        <v>0</v>
      </c>
      <c r="IZ22" s="123">
        <f>+[1]Contract_Budget!JA$196/1000</f>
        <v>0</v>
      </c>
      <c r="JA22" s="123">
        <f>+[1]Contract_Budget!JB$196/1000</f>
        <v>0</v>
      </c>
      <c r="JB22" s="123">
        <f>+[1]Contract_Budget!JC$196/1000</f>
        <v>0</v>
      </c>
      <c r="JC22" s="123">
        <f>+[1]Contract_Budget!JD$196/1000</f>
        <v>0</v>
      </c>
      <c r="JD22" s="123">
        <f>+[1]Contract_Budget!JE$196/1000</f>
        <v>0</v>
      </c>
      <c r="JE22" s="123">
        <f>+[1]Contract_Budget!JF$196/1000</f>
        <v>0</v>
      </c>
      <c r="JF22" s="123">
        <f>+[1]Contract_Budget!JG$196/1000</f>
        <v>0</v>
      </c>
      <c r="JG22" s="123">
        <f>+[1]Contract_Budget!JH$196/1000</f>
        <v>0</v>
      </c>
      <c r="JH22" s="123">
        <f>+[1]Contract_Budget!JI$196/1000</f>
        <v>0</v>
      </c>
      <c r="JI22" s="123">
        <f>+[1]Contract_Budget!JJ$196/1000</f>
        <v>0</v>
      </c>
      <c r="JJ22" s="123">
        <f>+[1]Contract_Budget!JK$196/1000</f>
        <v>0</v>
      </c>
      <c r="JK22" s="123">
        <f>+[1]Contract_Budget!JL$196/1000</f>
        <v>0</v>
      </c>
      <c r="JL22" s="123">
        <f>+[1]Contract_Budget!JM$196/1000</f>
        <v>0</v>
      </c>
      <c r="JM22" s="123">
        <f>+[1]Contract_Budget!JN$196/1000</f>
        <v>0</v>
      </c>
      <c r="JN22" s="123">
        <f>+[1]Contract_Budget!JO$196/1000</f>
        <v>0</v>
      </c>
      <c r="JO22" s="123">
        <f>+[1]Contract_Budget!JP$196/1000</f>
        <v>0</v>
      </c>
      <c r="JP22" s="123">
        <f>+[1]Contract_Budget!JQ$196/1000</f>
        <v>0</v>
      </c>
      <c r="JQ22" s="123">
        <f>+[1]Contract_Budget!JR$196/1000</f>
        <v>0</v>
      </c>
      <c r="JR22" s="123">
        <f>+[1]Contract_Budget!JS$196/1000</f>
        <v>0</v>
      </c>
      <c r="JS22" s="123">
        <f>+[1]Contract_Budget!JT$196/1000</f>
        <v>0</v>
      </c>
      <c r="JT22" s="123">
        <f>+[1]Contract_Budget!JU$196/1000</f>
        <v>0</v>
      </c>
      <c r="JU22" s="123">
        <f>+[1]Contract_Budget!JV$196/1000</f>
        <v>0</v>
      </c>
      <c r="JV22" s="123">
        <f>+[1]Contract_Budget!JW$196/1000</f>
        <v>0</v>
      </c>
      <c r="JW22" s="123">
        <f>+[1]Contract_Budget!JX$196/1000</f>
        <v>0</v>
      </c>
      <c r="JX22" s="123">
        <f>+[1]Contract_Budget!JY$196/1000</f>
        <v>0</v>
      </c>
      <c r="JY22" s="123">
        <f>+[1]Contract_Budget!JZ$196/1000</f>
        <v>0</v>
      </c>
      <c r="JZ22" s="123">
        <f>+[1]Contract_Budget!KA$196/1000</f>
        <v>0</v>
      </c>
      <c r="KA22" s="123">
        <f>+[1]Contract_Budget!KB$196/1000</f>
        <v>0</v>
      </c>
      <c r="KB22" s="123">
        <f>+[1]Contract_Budget!KC$196/1000</f>
        <v>0</v>
      </c>
      <c r="KC22" s="123">
        <f>+[1]Contract_Budget!KD$196/1000</f>
        <v>0</v>
      </c>
      <c r="KD22" s="123">
        <f>+[1]Contract_Budget!KE$196/1000</f>
        <v>0</v>
      </c>
      <c r="KE22" s="123">
        <f>+[1]Contract_Budget!KF$196/1000</f>
        <v>0</v>
      </c>
      <c r="KF22" s="123">
        <f>+[1]Contract_Budget!KG$196/1000</f>
        <v>0</v>
      </c>
      <c r="KG22" s="123">
        <f>+[1]Contract_Budget!KH$196/1000</f>
        <v>0</v>
      </c>
      <c r="KH22" s="123">
        <f>+[1]Contract_Budget!KI$196/1000</f>
        <v>0</v>
      </c>
      <c r="KI22" s="123">
        <f>+[1]Contract_Budget!KJ$196/1000</f>
        <v>0</v>
      </c>
      <c r="KJ22" s="123">
        <f>+[1]Contract_Budget!KK$196/1000</f>
        <v>0</v>
      </c>
      <c r="KK22" s="123">
        <f>+[1]Contract_Budget!KL$196/1000</f>
        <v>0</v>
      </c>
      <c r="KL22" s="123">
        <f>+[1]Contract_Budget!KM$196/1000</f>
        <v>0</v>
      </c>
      <c r="KM22" s="123">
        <f>+[1]Contract_Budget!KN$196/1000</f>
        <v>0</v>
      </c>
      <c r="KN22" s="123">
        <f>+[1]Contract_Budget!KO$196/1000</f>
        <v>0</v>
      </c>
      <c r="KO22" s="123">
        <f>+[1]Contract_Budget!KP$196/1000</f>
        <v>0</v>
      </c>
      <c r="KP22" s="123">
        <f>+[1]Contract_Budget!KQ$196/1000</f>
        <v>0</v>
      </c>
      <c r="KQ22" s="123">
        <f>+[1]Contract_Budget!KR$196/1000</f>
        <v>0</v>
      </c>
      <c r="KR22" s="123">
        <f>+[1]Contract_Budget!KS$196/1000</f>
        <v>0</v>
      </c>
      <c r="KS22" s="123">
        <f>+[1]Contract_Budget!KT$196/1000</f>
        <v>0</v>
      </c>
      <c r="KT22" s="123">
        <f>+[1]Contract_Budget!KU$196/1000</f>
        <v>0</v>
      </c>
      <c r="KU22" s="123">
        <f>+[1]Contract_Budget!KV$196/1000</f>
        <v>0</v>
      </c>
      <c r="KV22" s="123">
        <f>+[1]Contract_Budget!KW$196/1000</f>
        <v>0</v>
      </c>
      <c r="KW22" s="123">
        <f>+[1]Contract_Budget!KX$196/1000</f>
        <v>0</v>
      </c>
      <c r="KX22" s="123">
        <f>+[1]Contract_Budget!KY$196/1000</f>
        <v>0</v>
      </c>
      <c r="KY22" s="123">
        <f>+[1]Contract_Budget!KZ$196/1000</f>
        <v>0</v>
      </c>
      <c r="KZ22" s="123">
        <f>+[1]Contract_Budget!LA$196/1000</f>
        <v>0</v>
      </c>
      <c r="LA22" s="123">
        <f>+[1]Contract_Budget!LB$196/1000</f>
        <v>0</v>
      </c>
      <c r="LB22" s="123">
        <f>+[1]Contract_Budget!LC$196/1000</f>
        <v>0</v>
      </c>
      <c r="LC22" s="123">
        <f>+[1]Contract_Budget!LD$196/1000</f>
        <v>0</v>
      </c>
      <c r="LD22" s="123">
        <f>+[1]Contract_Budget!LE$196/1000</f>
        <v>0</v>
      </c>
      <c r="LE22" s="123">
        <f>+[1]Contract_Budget!LF$196/1000</f>
        <v>0</v>
      </c>
      <c r="LF22" s="123">
        <f>+[1]Contract_Budget!LG$196/1000</f>
        <v>0</v>
      </c>
      <c r="LG22" s="123">
        <f>+[1]Contract_Budget!LH$196/1000</f>
        <v>0</v>
      </c>
      <c r="LH22" s="123">
        <f>+[1]Contract_Budget!LI$196/1000</f>
        <v>0</v>
      </c>
      <c r="LI22" s="123">
        <f>+[1]Contract_Budget!LJ$196/1000</f>
        <v>0</v>
      </c>
      <c r="LJ22" s="123">
        <f>+[1]Contract_Budget!LK$196/1000</f>
        <v>0</v>
      </c>
      <c r="LK22" s="123">
        <f>+[1]Contract_Budget!LL$196/1000</f>
        <v>0</v>
      </c>
      <c r="LL22" s="123">
        <f>+[1]Contract_Budget!LM$196/1000</f>
        <v>0</v>
      </c>
      <c r="LM22" s="123">
        <f>+[1]Contract_Budget!LN$196/1000</f>
        <v>0</v>
      </c>
      <c r="LN22" s="123">
        <f>+[1]Contract_Budget!LO$196/1000</f>
        <v>0</v>
      </c>
      <c r="LO22" s="123">
        <f>+[1]Contract_Budget!LP$196/1000</f>
        <v>0</v>
      </c>
      <c r="LP22" s="123">
        <f>+[1]Contract_Budget!LQ$196/1000</f>
        <v>0</v>
      </c>
      <c r="LQ22" s="123">
        <f>+[1]Contract_Budget!LR$196/1000</f>
        <v>0</v>
      </c>
      <c r="LR22" s="123">
        <f>+[1]Contract_Budget!LS$196/1000</f>
        <v>0</v>
      </c>
      <c r="LS22" s="123">
        <f>+[1]Contract_Budget!LT$196/1000</f>
        <v>0</v>
      </c>
      <c r="LT22" s="123">
        <f>+[1]Contract_Budget!LU$196/1000</f>
        <v>0</v>
      </c>
      <c r="LU22" s="123">
        <f>+[1]Contract_Budget!LV$196/1000</f>
        <v>0</v>
      </c>
      <c r="LV22" s="123">
        <f>+[1]Contract_Budget!LW$196/1000</f>
        <v>0</v>
      </c>
      <c r="LW22" s="123">
        <f>+[1]Contract_Budget!LX$196/1000</f>
        <v>0</v>
      </c>
      <c r="LX22" s="123">
        <f>+[1]Contract_Budget!LY$196/1000</f>
        <v>0</v>
      </c>
      <c r="LY22" s="123">
        <f>+[1]Contract_Budget!LZ$196/1000</f>
        <v>0</v>
      </c>
      <c r="LZ22" s="123">
        <f>+[1]Contract_Budget!MA$196/1000</f>
        <v>0</v>
      </c>
      <c r="MA22" s="123">
        <f>+[1]Contract_Budget!MB$196/1000</f>
        <v>0</v>
      </c>
      <c r="MB22" s="123">
        <f>+[1]Contract_Budget!MC$196/1000</f>
        <v>0</v>
      </c>
      <c r="MC22" s="123">
        <f>+[1]Contract_Budget!MD$196/1000</f>
        <v>0</v>
      </c>
      <c r="MD22" s="123">
        <f>+[1]Contract_Budget!ME$196/1000</f>
        <v>0</v>
      </c>
      <c r="ME22" s="123">
        <f>+[1]Contract_Budget!MF$196/1000</f>
        <v>0</v>
      </c>
      <c r="MF22" s="123">
        <f>+[1]Contract_Budget!MG$196/1000</f>
        <v>0</v>
      </c>
      <c r="MG22" s="123">
        <f>+[1]Contract_Budget!MH$196/1000</f>
        <v>0</v>
      </c>
      <c r="MH22" s="123">
        <f>+[1]Contract_Budget!MI$196/1000</f>
        <v>0</v>
      </c>
      <c r="MI22" s="123">
        <f>+[1]Contract_Budget!MJ$196/1000</f>
        <v>0</v>
      </c>
      <c r="MJ22" s="123">
        <f>+[1]Contract_Budget!MK$196/1000</f>
        <v>0</v>
      </c>
      <c r="MK22" s="123">
        <f>+[1]Contract_Budget!ML$196/1000</f>
        <v>0</v>
      </c>
      <c r="ML22" s="123">
        <f>+[1]Contract_Budget!MM$196/1000</f>
        <v>0</v>
      </c>
      <c r="MM22" s="123">
        <f>+[1]Contract_Budget!MN$196/1000</f>
        <v>0</v>
      </c>
      <c r="MO22" s="5" t="str">
        <f t="shared" si="128"/>
        <v>HQUS Contract</v>
      </c>
      <c r="MP22" s="22">
        <f t="shared" si="131"/>
        <v>0</v>
      </c>
      <c r="MQ22" s="22">
        <f t="shared" si="129"/>
        <v>6846.6685159500948</v>
      </c>
      <c r="MR22" s="22">
        <f t="shared" si="129"/>
        <v>11712.003643810142</v>
      </c>
      <c r="MS22" s="22">
        <f t="shared" si="129"/>
        <v>11680.003643810142</v>
      </c>
      <c r="MT22" s="22">
        <f t="shared" si="129"/>
        <v>11680.003643810142</v>
      </c>
      <c r="MU22" s="22">
        <f t="shared" si="129"/>
        <v>11680.003643810142</v>
      </c>
      <c r="MV22" s="22">
        <f t="shared" si="129"/>
        <v>11712.003643810142</v>
      </c>
      <c r="MW22" s="22">
        <f t="shared" si="129"/>
        <v>11680.003643810142</v>
      </c>
      <c r="MX22" s="22">
        <f t="shared" si="129"/>
        <v>11680.066074955987</v>
      </c>
      <c r="MY22" s="22">
        <f t="shared" si="129"/>
        <v>11680.377462326718</v>
      </c>
      <c r="MZ22" s="22">
        <f t="shared" si="129"/>
        <v>11712.378486486718</v>
      </c>
      <c r="NA22" s="22">
        <f t="shared" si="129"/>
        <v>11680.377462326718</v>
      </c>
      <c r="NB22" s="22">
        <f t="shared" si="129"/>
        <v>11680.377462326718</v>
      </c>
      <c r="NC22" s="22">
        <f t="shared" si="129"/>
        <v>11680.354044551183</v>
      </c>
      <c r="ND22" s="22">
        <f t="shared" si="129"/>
        <v>11712.237883882972</v>
      </c>
      <c r="NE22" s="22">
        <f t="shared" si="129"/>
        <v>11680.237243882973</v>
      </c>
      <c r="NF22" s="22">
        <f t="shared" si="129"/>
        <v>9729.5297145625846</v>
      </c>
      <c r="NG22" s="22">
        <f t="shared" si="130"/>
        <v>0</v>
      </c>
      <c r="NH22" s="22">
        <f t="shared" si="130"/>
        <v>0</v>
      </c>
      <c r="NI22" s="22">
        <f t="shared" si="130"/>
        <v>0</v>
      </c>
      <c r="NJ22" s="22">
        <f t="shared" si="130"/>
        <v>0</v>
      </c>
      <c r="NK22" s="22">
        <f t="shared" si="130"/>
        <v>0</v>
      </c>
      <c r="NL22" s="22">
        <f t="shared" si="130"/>
        <v>0</v>
      </c>
      <c r="NM22" s="22">
        <f t="shared" si="130"/>
        <v>0</v>
      </c>
      <c r="NN22" s="22">
        <f t="shared" si="130"/>
        <v>0</v>
      </c>
      <c r="NO22" s="22">
        <f t="shared" si="130"/>
        <v>0</v>
      </c>
      <c r="NP22" s="22">
        <f t="shared" si="130"/>
        <v>0</v>
      </c>
      <c r="NQ22" s="22">
        <f t="shared" si="130"/>
        <v>0</v>
      </c>
      <c r="NR22" s="22">
        <f t="shared" si="130"/>
        <v>0</v>
      </c>
    </row>
    <row r="23" spans="2:382" x14ac:dyDescent="0.25">
      <c r="B23" s="121" t="s">
        <v>265</v>
      </c>
      <c r="C23" s="122" t="s">
        <v>104</v>
      </c>
      <c r="D23" s="123">
        <f>+IF([5]SenSit_Dashboard!$F$23="Yes",166.666666666667,0)</f>
        <v>0</v>
      </c>
      <c r="E23" s="123">
        <f>+IF([5]SenSit_Dashboard!$F$23="Yes",166.666666666667,0)</f>
        <v>0</v>
      </c>
      <c r="F23" s="123">
        <f>+IF([5]SenSit_Dashboard!$F$23="Yes",166.666666666667,0)</f>
        <v>0</v>
      </c>
      <c r="G23" s="123">
        <f>+IF([5]SenSit_Dashboard!$F$23="Yes",166.666666666667,0)</f>
        <v>0</v>
      </c>
      <c r="H23" s="123">
        <f>+IF([5]SenSit_Dashboard!$F$23="Yes",166.666666666667,0)</f>
        <v>0</v>
      </c>
      <c r="I23" s="123">
        <f>+IF([5]SenSit_Dashboard!$F$23="Yes",166.666666666667,0)</f>
        <v>0</v>
      </c>
      <c r="J23" s="123">
        <f>+IF([5]SenSit_Dashboard!$F$23="Yes",166.666666666667,0)</f>
        <v>0</v>
      </c>
      <c r="K23" s="123">
        <f>+IF([5]SenSit_Dashboard!$F$23="Yes",166.666666666667,0)</f>
        <v>0</v>
      </c>
      <c r="L23" s="123">
        <f>+IF([5]SenSit_Dashboard!$F$23="Yes",166.666666666667,0)</f>
        <v>0</v>
      </c>
      <c r="M23" s="123">
        <f>+IF([5]SenSit_Dashboard!$F$23="Yes",166.666666666667,0)</f>
        <v>0</v>
      </c>
      <c r="N23" s="123">
        <f>+IF([5]SenSit_Dashboard!$F$23="Yes",166.666666666667,0)</f>
        <v>0</v>
      </c>
      <c r="O23" s="123">
        <f>+IF([5]SenSit_Dashboard!$F$23="Yes",166.666666666667,0)</f>
        <v>0</v>
      </c>
      <c r="P23" s="123">
        <f>+IF([5]SenSit_Dashboard!$F$23="Yes",166.666666666667,0)</f>
        <v>0</v>
      </c>
      <c r="Q23" s="123">
        <f>+IF([5]SenSit_Dashboard!$F$23="Yes",166.666666666667,0)</f>
        <v>0</v>
      </c>
      <c r="R23" s="123">
        <f>+IF([5]SenSit_Dashboard!$F$23="Yes",166.666666666667,0)</f>
        <v>0</v>
      </c>
      <c r="S23" s="123">
        <f>+IF([5]SenSit_Dashboard!$F$23="Yes",166.666666666667,0)</f>
        <v>0</v>
      </c>
      <c r="T23" s="123">
        <f>+IF([5]SenSit_Dashboard!$F$23="Yes",166.666666666667,0)</f>
        <v>0</v>
      </c>
      <c r="U23" s="123">
        <f>+IF([5]SenSit_Dashboard!$F$23="Yes",166.666666666667,0)</f>
        <v>0</v>
      </c>
      <c r="V23" s="123">
        <f>+IF([5]SenSit_Dashboard!$F$23="Yes",166.666666666667,0)</f>
        <v>0</v>
      </c>
      <c r="W23" s="123">
        <f>+IF([5]SenSit_Dashboard!$F$23="Yes",166.666666666667,0)</f>
        <v>0</v>
      </c>
      <c r="X23" s="123">
        <f>+IF([5]SenSit_Dashboard!$F$23="Yes",166.666666666667,0)</f>
        <v>0</v>
      </c>
      <c r="Y23" s="123">
        <f>+IF([5]SenSit_Dashboard!$F$23="Yes",166.666666666667,0)</f>
        <v>0</v>
      </c>
      <c r="Z23" s="123">
        <f>+IF([5]SenSit_Dashboard!$F$23="Yes",166.666666666667,0)</f>
        <v>0</v>
      </c>
      <c r="AA23" s="123">
        <f>+IF([5]SenSit_Dashboard!$F$23="Yes",166.666666666667,0)</f>
        <v>0</v>
      </c>
      <c r="AB23" s="123">
        <f>+IF([5]SenSit_Dashboard!$F$23="Yes",166.666666666667,0)</f>
        <v>0</v>
      </c>
      <c r="AC23" s="123">
        <f>+IF([5]SenSit_Dashboard!$F$23="Yes",166.666666666667,0)</f>
        <v>0</v>
      </c>
      <c r="AD23" s="123">
        <f>+IF([5]SenSit_Dashboard!$F$23="Yes",166.666666666667,0)</f>
        <v>0</v>
      </c>
      <c r="AE23" s="123">
        <f>+IF([5]SenSit_Dashboard!$F$23="Yes",166.666666666667,0)</f>
        <v>0</v>
      </c>
      <c r="AF23" s="123">
        <f>+IF([5]SenSit_Dashboard!$F$23="Yes",166.666666666667,0)</f>
        <v>0</v>
      </c>
      <c r="AG23" s="123">
        <f>+IF([5]SenSit_Dashboard!$F$23="Yes",166.666666666667,0)</f>
        <v>0</v>
      </c>
      <c r="AH23" s="123">
        <f>+IF([5]SenSit_Dashboard!$F$23="Yes",166.666666666667,0)</f>
        <v>0</v>
      </c>
      <c r="AI23" s="123">
        <f>+IF([5]SenSit_Dashboard!$F$23="Yes",166.666666666667,0)</f>
        <v>0</v>
      </c>
      <c r="AJ23" s="123">
        <f>+IF([5]SenSit_Dashboard!$F$23="Yes",166.666666666667,0)</f>
        <v>0</v>
      </c>
      <c r="AK23" s="123">
        <f>+IF([5]SenSit_Dashboard!$F$23="Yes",166.666666666667,0)</f>
        <v>0</v>
      </c>
      <c r="AL23" s="123">
        <f>+IF([5]SenSit_Dashboard!$F$23="Yes",166.666666666667,0)</f>
        <v>0</v>
      </c>
      <c r="AM23" s="123">
        <f>+IF([5]SenSit_Dashboard!$F$23="Yes",166.666666666667,0)</f>
        <v>0</v>
      </c>
      <c r="AN23" s="123">
        <f>+IF([5]SenSit_Dashboard!$F$23="Yes",166.666666666667,0)</f>
        <v>0</v>
      </c>
      <c r="AO23" s="123">
        <f>+IF([5]SenSit_Dashboard!$F$23="Yes",166.666666666667,0)</f>
        <v>0</v>
      </c>
      <c r="AP23" s="123">
        <f>+IF([5]SenSit_Dashboard!$F$23="Yes",166.666666666667,0)</f>
        <v>0</v>
      </c>
      <c r="AQ23" s="123">
        <f>+IF([5]SenSit_Dashboard!$F$23="Yes",166.666666666667,0)</f>
        <v>0</v>
      </c>
      <c r="AR23" s="123">
        <f>+IF([5]SenSit_Dashboard!$F$23="Yes",166.666666666667,0)</f>
        <v>0</v>
      </c>
      <c r="AS23" s="123">
        <f>+IF([5]SenSit_Dashboard!$F$23="Yes",166.666666666667,0)</f>
        <v>0</v>
      </c>
      <c r="AT23" s="123">
        <f>+IF([5]SenSit_Dashboard!$F$23="Yes",166.666666666667,0)</f>
        <v>0</v>
      </c>
      <c r="AU23" s="123">
        <f>+IF([5]SenSit_Dashboard!$F$23="Yes",166.666666666667,0)</f>
        <v>0</v>
      </c>
      <c r="AV23" s="123">
        <f>+IF([5]SenSit_Dashboard!$F$23="Yes",166.666666666667,0)</f>
        <v>0</v>
      </c>
      <c r="AW23" s="123">
        <f>+IF([5]SenSit_Dashboard!$F$23="Yes",166.666666666667,0)</f>
        <v>0</v>
      </c>
      <c r="AX23" s="123">
        <f>+IF([5]SenSit_Dashboard!$F$23="Yes",166.666666666667,0)</f>
        <v>0</v>
      </c>
      <c r="AY23" s="123">
        <f>+IF([5]SenSit_Dashboard!$F$23="Yes",166.666666666667,0)</f>
        <v>0</v>
      </c>
      <c r="AZ23" s="123">
        <f>+IF([5]SenSit_Dashboard!$F$23="Yes",166.666666666667,0)</f>
        <v>0</v>
      </c>
      <c r="BA23" s="123">
        <f>+IF([5]SenSit_Dashboard!$F$23="Yes",166.666666666667,0)</f>
        <v>0</v>
      </c>
      <c r="BB23" s="123">
        <f>+IF([5]SenSit_Dashboard!$F$23="Yes",166.666666666667,0)</f>
        <v>0</v>
      </c>
      <c r="BC23" s="123">
        <f>+IF([5]SenSit_Dashboard!$F$23="Yes",166.666666666667,0)</f>
        <v>0</v>
      </c>
      <c r="BD23" s="123">
        <f>+IF([5]SenSit_Dashboard!$F$23="Yes",166.666666666667,0)</f>
        <v>0</v>
      </c>
      <c r="BE23" s="123">
        <f>+IF([5]SenSit_Dashboard!$F$23="Yes",166.666666666667,0)</f>
        <v>0</v>
      </c>
      <c r="BF23" s="123">
        <f>+IF([5]SenSit_Dashboard!$F$23="Yes",166.666666666667,0)</f>
        <v>0</v>
      </c>
      <c r="BG23" s="123">
        <f>+IF([5]SenSit_Dashboard!$F$23="Yes",166.666666666667,0)</f>
        <v>0</v>
      </c>
      <c r="BH23" s="123">
        <f>+IF([5]SenSit_Dashboard!$F$23="Yes",166.666666666667,0)</f>
        <v>0</v>
      </c>
      <c r="BI23" s="123">
        <f>+IF([5]SenSit_Dashboard!$F$23="Yes",166.666666666667,0)</f>
        <v>0</v>
      </c>
      <c r="BJ23" s="123">
        <f>+IF([5]SenSit_Dashboard!$F$23="Yes",166.666666666667,0)</f>
        <v>0</v>
      </c>
      <c r="BK23" s="123">
        <f>+IF([5]SenSit_Dashboard!$F$23="Yes",166.666666666667,0)</f>
        <v>0</v>
      </c>
      <c r="BL23" s="123">
        <f>+IF([5]SenSit_Dashboard!$F$23="Yes",166.666666666667,0)</f>
        <v>0</v>
      </c>
      <c r="BM23" s="123">
        <f>+IF([5]SenSit_Dashboard!$F$23="Yes",166.666666666667,0)</f>
        <v>0</v>
      </c>
      <c r="BN23" s="123">
        <f>+IF([5]SenSit_Dashboard!$F$23="Yes",166.666666666667,0)</f>
        <v>0</v>
      </c>
      <c r="BO23" s="123">
        <f>+IF([5]SenSit_Dashboard!$F$23="Yes",166.666666666667,0)</f>
        <v>0</v>
      </c>
      <c r="BP23" s="123">
        <f>+IF([5]SenSit_Dashboard!$F$23="Yes",166.666666666667,0)</f>
        <v>0</v>
      </c>
      <c r="BQ23" s="123">
        <f>+IF([5]SenSit_Dashboard!$F$23="Yes",166.666666666667,0)</f>
        <v>0</v>
      </c>
      <c r="BR23" s="123">
        <f>+IF([5]SenSit_Dashboard!$F$23="Yes",166.666666666667,0)</f>
        <v>0</v>
      </c>
      <c r="BS23" s="123">
        <f>+IF([5]SenSit_Dashboard!$F$23="Yes",166.666666666667,0)</f>
        <v>0</v>
      </c>
      <c r="BT23" s="123">
        <f>+IF([5]SenSit_Dashboard!$F$23="Yes",166.666666666667,0)</f>
        <v>0</v>
      </c>
      <c r="BU23" s="123">
        <f>+IF([5]SenSit_Dashboard!$F$23="Yes",166.666666666667,0)</f>
        <v>0</v>
      </c>
      <c r="BV23" s="123">
        <f>+IF([5]SenSit_Dashboard!$F$23="Yes",166.666666666667,0)</f>
        <v>0</v>
      </c>
      <c r="BW23" s="123">
        <f>+IF([5]SenSit_Dashboard!$F$23="Yes",166.666666666667,0)</f>
        <v>0</v>
      </c>
      <c r="BX23" s="123">
        <f>+IF([5]SenSit_Dashboard!$F$23="Yes",166.666666666667,0)</f>
        <v>0</v>
      </c>
      <c r="BY23" s="123">
        <f>+IF([5]SenSit_Dashboard!$F$23="Yes",166.666666666667,0)</f>
        <v>0</v>
      </c>
      <c r="BZ23" s="123">
        <f>+IF([5]SenSit_Dashboard!$F$23="Yes",166.666666666667,0)</f>
        <v>0</v>
      </c>
      <c r="CA23" s="123">
        <f>+IF([5]SenSit_Dashboard!$F$23="Yes",166.666666666667,0)</f>
        <v>0</v>
      </c>
      <c r="CB23" s="123">
        <f>+IF([5]SenSit_Dashboard!$F$23="Yes",166.666666666667,0)</f>
        <v>0</v>
      </c>
      <c r="CC23" s="123">
        <f>+IF([5]SenSit_Dashboard!$F$23="Yes",166.666666666667,0)</f>
        <v>0</v>
      </c>
      <c r="CD23" s="123">
        <f>+IF([5]SenSit_Dashboard!$F$23="Yes",166.666666666667,0)</f>
        <v>0</v>
      </c>
      <c r="CE23" s="123">
        <f>+IF([5]SenSit_Dashboard!$F$23="Yes",166.666666666667,0)</f>
        <v>0</v>
      </c>
      <c r="CF23" s="123">
        <f>+IF([5]SenSit_Dashboard!$F$23="Yes",166.666666666667,0)</f>
        <v>0</v>
      </c>
      <c r="CG23" s="123">
        <f>+IF([5]SenSit_Dashboard!$F$23="Yes",166.666666666667,0)</f>
        <v>0</v>
      </c>
      <c r="CH23" s="123">
        <f>+IF([5]SenSit_Dashboard!$F$23="Yes",166.666666666667,0)</f>
        <v>0</v>
      </c>
      <c r="CI23" s="123">
        <f>+IF([5]SenSit_Dashboard!$F$23="Yes",166.666666666667,0)</f>
        <v>0</v>
      </c>
      <c r="CJ23" s="123">
        <f>+IF([5]SenSit_Dashboard!$F$23="Yes",166.666666666667,0)</f>
        <v>0</v>
      </c>
      <c r="CK23" s="123">
        <f>+IF([5]SenSit_Dashboard!$F$23="Yes",166.666666666667,0)</f>
        <v>0</v>
      </c>
      <c r="CL23" s="123">
        <f>+IF([5]SenSit_Dashboard!$F$23="Yes",166.666666666667,0)</f>
        <v>0</v>
      </c>
      <c r="CM23" s="123">
        <f>+IF([5]SenSit_Dashboard!$F$23="Yes",166.666666666667,0)</f>
        <v>0</v>
      </c>
      <c r="CN23" s="123">
        <f>+IF([5]SenSit_Dashboard!$F$23="Yes",166.666666666667,0)</f>
        <v>0</v>
      </c>
      <c r="CO23" s="123">
        <f>+IF([5]SenSit_Dashboard!$F$23="Yes",166.666666666667,0)</f>
        <v>0</v>
      </c>
      <c r="CP23" s="123">
        <f>+IF([5]SenSit_Dashboard!$F$23="Yes",166.666666666667,0)</f>
        <v>0</v>
      </c>
      <c r="CQ23" s="123">
        <f>+IF([5]SenSit_Dashboard!$F$23="Yes",166.666666666667,0)</f>
        <v>0</v>
      </c>
      <c r="CR23" s="123">
        <f>+IF([5]SenSit_Dashboard!$F$23="Yes",166.666666666667,0)</f>
        <v>0</v>
      </c>
      <c r="CS23" s="123">
        <f>+IF([5]SenSit_Dashboard!$F$23="Yes",166.666666666667,0)</f>
        <v>0</v>
      </c>
      <c r="CT23" s="123">
        <f>+IF([5]SenSit_Dashboard!$F$23="Yes",166.666666666667,0)</f>
        <v>0</v>
      </c>
      <c r="CU23" s="123">
        <f>+IF([5]SenSit_Dashboard!$F$23="Yes",166.666666666667,0)</f>
        <v>0</v>
      </c>
      <c r="CV23" s="123">
        <f>+IF([5]SenSit_Dashboard!$F$23="Yes",166.666666666667,0)</f>
        <v>0</v>
      </c>
      <c r="CW23" s="123">
        <f>+IF([5]SenSit_Dashboard!$F$23="Yes",166.666666666667,0)</f>
        <v>0</v>
      </c>
      <c r="CX23" s="123">
        <f>+IF([5]SenSit_Dashboard!$F$23="Yes",166.666666666667,0)</f>
        <v>0</v>
      </c>
      <c r="CY23" s="123">
        <f>+IF([5]SenSit_Dashboard!$F$23="Yes",166.666666666667,0)</f>
        <v>0</v>
      </c>
      <c r="CZ23" s="123">
        <f>+IF([5]SenSit_Dashboard!$F$23="Yes",166.666666666667,0)</f>
        <v>0</v>
      </c>
      <c r="DA23" s="123">
        <f>+IF([5]SenSit_Dashboard!$F$23="Yes",166.666666666667,0)</f>
        <v>0</v>
      </c>
      <c r="DB23" s="123">
        <f>+IF([5]SenSit_Dashboard!$F$23="Yes",166.666666666667,0)</f>
        <v>0</v>
      </c>
      <c r="DC23" s="123">
        <f>+IF([5]SenSit_Dashboard!$F$23="Yes",166.666666666667,0)</f>
        <v>0</v>
      </c>
      <c r="DD23" s="123">
        <f>+IF([5]SenSit_Dashboard!$F$23="Yes",166.666666666667,0)</f>
        <v>0</v>
      </c>
      <c r="DE23" s="123">
        <f>+IF([5]SenSit_Dashboard!$F$23="Yes",166.666666666667,0)</f>
        <v>0</v>
      </c>
      <c r="DF23" s="123">
        <f>+IF([5]SenSit_Dashboard!$F$23="Yes",166.666666666667,0)</f>
        <v>0</v>
      </c>
      <c r="DG23" s="123">
        <f>+IF([5]SenSit_Dashboard!$F$23="Yes",166.666666666667,0)</f>
        <v>0</v>
      </c>
      <c r="DH23" s="123">
        <f>+IF([5]SenSit_Dashboard!$F$23="Yes",166.666666666667,0)</f>
        <v>0</v>
      </c>
      <c r="DI23" s="123">
        <f>+IF([5]SenSit_Dashboard!$F$23="Yes",166.666666666667,0)</f>
        <v>0</v>
      </c>
      <c r="DJ23" s="123">
        <f>+IF([5]SenSit_Dashboard!$F$23="Yes",166.666666666667,0)</f>
        <v>0</v>
      </c>
      <c r="DK23" s="123">
        <f>+IF([5]SenSit_Dashboard!$F$23="Yes",166.666666666667,0)</f>
        <v>0</v>
      </c>
      <c r="DL23" s="123">
        <f>+IF([5]SenSit_Dashboard!$F$23="Yes",166.666666666667,0)</f>
        <v>0</v>
      </c>
      <c r="DM23" s="123">
        <f>+IF([5]SenSit_Dashboard!$F$23="Yes",166.666666666667,0)</f>
        <v>0</v>
      </c>
      <c r="DN23" s="123">
        <f>+IF([5]SenSit_Dashboard!$F$23="Yes",166.666666666667,0)</f>
        <v>0</v>
      </c>
      <c r="DO23" s="123">
        <f>+IF([5]SenSit_Dashboard!$F$23="Yes",166.666666666667,0)</f>
        <v>0</v>
      </c>
      <c r="DP23" s="123">
        <f>+IF([5]SenSit_Dashboard!$F$23="Yes",166.666666666667,0)</f>
        <v>0</v>
      </c>
      <c r="DQ23" s="123">
        <f>+IF([5]SenSit_Dashboard!$F$23="Yes",166.666666666667,0)</f>
        <v>0</v>
      </c>
      <c r="DR23" s="123">
        <f>+IF([5]SenSit_Dashboard!$F$23="Yes",166.666666666667,0)</f>
        <v>0</v>
      </c>
      <c r="DS23" s="123">
        <f>+IF([5]SenSit_Dashboard!$F$23="Yes",166.666666666667,0)</f>
        <v>0</v>
      </c>
      <c r="DT23" s="123">
        <f>+IF([5]SenSit_Dashboard!$F$23="Yes",166.666666666667,0)</f>
        <v>0</v>
      </c>
      <c r="DU23" s="123">
        <f>+IF([5]SenSit_Dashboard!$F$23="Yes",166.666666666667,0)</f>
        <v>0</v>
      </c>
      <c r="DV23" s="123">
        <f>+IF([5]SenSit_Dashboard!$F$23="Yes",166.666666666667,0)</f>
        <v>0</v>
      </c>
      <c r="DW23" s="123">
        <f>+IF([5]SenSit_Dashboard!$F$23="Yes",166.666666666667,0)</f>
        <v>0</v>
      </c>
      <c r="DX23" s="123">
        <f>+IF([5]SenSit_Dashboard!$F$23="Yes",166.666666666667,0)</f>
        <v>0</v>
      </c>
      <c r="DY23" s="123">
        <f>+IF([5]SenSit_Dashboard!$F$23="Yes",166.666666666667,0)</f>
        <v>0</v>
      </c>
      <c r="DZ23" s="123">
        <f>+IF([5]SenSit_Dashboard!$F$23="Yes",166.666666666667,0)</f>
        <v>0</v>
      </c>
      <c r="EA23" s="123">
        <f>+IF([5]SenSit_Dashboard!$F$23="Yes",166.666666666667,0)</f>
        <v>0</v>
      </c>
      <c r="EB23" s="123">
        <f>+IF([5]SenSit_Dashboard!$F$23="Yes",166.666666666667,0)</f>
        <v>0</v>
      </c>
      <c r="EC23" s="123">
        <f>+IF([5]SenSit_Dashboard!$F$23="Yes",166.666666666667,0)</f>
        <v>0</v>
      </c>
      <c r="ED23" s="123">
        <f>+IF([5]SenSit_Dashboard!$F$23="Yes",166.666666666667,0)</f>
        <v>0</v>
      </c>
      <c r="EE23" s="123">
        <f>+IF([5]SenSit_Dashboard!$F$23="Yes",166.666666666667,0)</f>
        <v>0</v>
      </c>
      <c r="EF23" s="123">
        <f>+IF([5]SenSit_Dashboard!$F$23="Yes",166.666666666667,0)</f>
        <v>0</v>
      </c>
      <c r="EG23" s="123">
        <f>+IF([5]SenSit_Dashboard!$F$23="Yes",166.666666666667,0)</f>
        <v>0</v>
      </c>
      <c r="EH23" s="123">
        <f>+IF([5]SenSit_Dashboard!$F$23="Yes",166.666666666667,0)</f>
        <v>0</v>
      </c>
      <c r="EI23" s="123">
        <f>+IF([5]SenSit_Dashboard!$F$23="Yes",166.666666666667,0)</f>
        <v>0</v>
      </c>
      <c r="EJ23" s="123">
        <f>+IF([5]SenSit_Dashboard!$F$23="Yes",166.666666666667,0)</f>
        <v>0</v>
      </c>
      <c r="EK23" s="123">
        <f>+IF([5]SenSit_Dashboard!$F$23="Yes",166.666666666667,0)</f>
        <v>0</v>
      </c>
      <c r="EL23" s="123">
        <f>+IF([5]SenSit_Dashboard!$F$23="Yes",166.666666666667,0)</f>
        <v>0</v>
      </c>
      <c r="EM23" s="123">
        <f>+IF([5]SenSit_Dashboard!$F$23="Yes",166.666666666667,0)</f>
        <v>0</v>
      </c>
      <c r="EN23" s="123">
        <f>+IF([5]SenSit_Dashboard!$F$23="Yes",166.666666666667,0)</f>
        <v>0</v>
      </c>
      <c r="EO23" s="123">
        <f>+IF([5]SenSit_Dashboard!$F$23="Yes",166.666666666667,0)</f>
        <v>0</v>
      </c>
      <c r="EP23" s="123">
        <f>+IF([5]SenSit_Dashboard!$F$23="Yes",166.666666666667,0)</f>
        <v>0</v>
      </c>
      <c r="EQ23" s="123">
        <f>+IF([5]SenSit_Dashboard!$F$23="Yes",166.666666666667,0)</f>
        <v>0</v>
      </c>
      <c r="ER23" s="123">
        <f>+IF([5]SenSit_Dashboard!$F$23="Yes",166.666666666667,0)</f>
        <v>0</v>
      </c>
      <c r="ES23" s="123">
        <f>+IF([5]SenSit_Dashboard!$F$23="Yes",166.666666666667,0)</f>
        <v>0</v>
      </c>
      <c r="ET23" s="123">
        <f>+IF([5]SenSit_Dashboard!$F$23="Yes",166.666666666667,0)</f>
        <v>0</v>
      </c>
      <c r="EU23" s="123">
        <f>+IF([5]SenSit_Dashboard!$F$23="Yes",166.666666666667,0)</f>
        <v>0</v>
      </c>
      <c r="EV23" s="123">
        <f>+IF([5]SenSit_Dashboard!$F$23="Yes",166.666666666667,0)</f>
        <v>0</v>
      </c>
      <c r="EW23" s="123">
        <f>+IF([5]SenSit_Dashboard!$F$23="Yes",166.666666666667,0)</f>
        <v>0</v>
      </c>
      <c r="EX23" s="123">
        <f>+IF([5]SenSit_Dashboard!$F$23="Yes",166.666666666667,0)</f>
        <v>0</v>
      </c>
      <c r="EY23" s="123">
        <f>+IF([5]SenSit_Dashboard!$F$23="Yes",166.666666666667,0)</f>
        <v>0</v>
      </c>
      <c r="EZ23" s="123">
        <f>+IF([5]SenSit_Dashboard!$F$23="Yes",166.666666666667,0)</f>
        <v>0</v>
      </c>
      <c r="FA23" s="123">
        <f>+IF([5]SenSit_Dashboard!$F$23="Yes",166.666666666667,0)</f>
        <v>0</v>
      </c>
      <c r="FB23" s="123">
        <f>+IF([5]SenSit_Dashboard!$F$23="Yes",166.666666666667,0)</f>
        <v>0</v>
      </c>
      <c r="FC23" s="123">
        <f>+IF([5]SenSit_Dashboard!$F$23="Yes",166.666666666667,0)</f>
        <v>0</v>
      </c>
      <c r="FD23" s="123">
        <f>+IF([5]SenSit_Dashboard!$F$23="Yes",166.666666666667,0)</f>
        <v>0</v>
      </c>
      <c r="FE23" s="123">
        <f>+IF([5]SenSit_Dashboard!$F$23="Yes",166.666666666667,0)</f>
        <v>0</v>
      </c>
      <c r="FF23" s="123">
        <f>+IF([5]SenSit_Dashboard!$F$23="Yes",166.666666666667,0)</f>
        <v>0</v>
      </c>
      <c r="FG23" s="123">
        <f>+IF([5]SenSit_Dashboard!$F$23="Yes",166.666666666667,0)</f>
        <v>0</v>
      </c>
      <c r="FH23" s="123">
        <f>+IF([5]SenSit_Dashboard!$F$23="Yes",166.666666666667,0)</f>
        <v>0</v>
      </c>
      <c r="FI23" s="123">
        <f>+IF([5]SenSit_Dashboard!$F$23="Yes",166.666666666667,0)</f>
        <v>0</v>
      </c>
      <c r="FJ23" s="123">
        <f>+IF([5]SenSit_Dashboard!$F$23="Yes",166.666666666667,0)</f>
        <v>0</v>
      </c>
      <c r="FK23" s="123">
        <f>+IF([5]SenSit_Dashboard!$F$23="Yes",166.666666666667,0)</f>
        <v>0</v>
      </c>
      <c r="FL23" s="123">
        <f>+IF([5]SenSit_Dashboard!$F$23="Yes",166.666666666667,0)</f>
        <v>0</v>
      </c>
      <c r="FM23" s="123">
        <f>+IF([5]SenSit_Dashboard!$F$23="Yes",166.666666666667,0)</f>
        <v>0</v>
      </c>
      <c r="FN23" s="123">
        <f>+IF([5]SenSit_Dashboard!$F$23="Yes",166.666666666667,0)</f>
        <v>0</v>
      </c>
      <c r="FO23" s="123">
        <f>+IF([5]SenSit_Dashboard!$F$23="Yes",166.666666666667,0)</f>
        <v>0</v>
      </c>
      <c r="FP23" s="123">
        <f>+IF([5]SenSit_Dashboard!$F$23="Yes",166.666666666667,0)</f>
        <v>0</v>
      </c>
      <c r="FQ23" s="123">
        <f>+IF([5]SenSit_Dashboard!$F$23="Yes",166.666666666667,0)</f>
        <v>0</v>
      </c>
      <c r="FR23" s="123">
        <f>+IF([5]SenSit_Dashboard!$F$23="Yes",166.666666666667,0)</f>
        <v>0</v>
      </c>
      <c r="FS23" s="123">
        <f>+IF([5]SenSit_Dashboard!$F$23="Yes",166.666666666667,0)</f>
        <v>0</v>
      </c>
      <c r="FT23" s="123">
        <f>+IF([5]SenSit_Dashboard!$F$23="Yes",166.666666666667,0)</f>
        <v>0</v>
      </c>
      <c r="FU23" s="123">
        <f>+IF([5]SenSit_Dashboard!$F$23="Yes",166.666666666667,0)</f>
        <v>0</v>
      </c>
      <c r="FV23" s="123">
        <f>+IF([5]SenSit_Dashboard!$F$23="Yes",166.666666666667,0)</f>
        <v>0</v>
      </c>
      <c r="FW23" s="123">
        <f>+IF([5]SenSit_Dashboard!$F$23="Yes",166.666666666667,0)</f>
        <v>0</v>
      </c>
      <c r="FX23" s="123">
        <f>+IF([5]SenSit_Dashboard!$F$23="Yes",166.666666666667,0)</f>
        <v>0</v>
      </c>
      <c r="FY23" s="123">
        <f>+IF([5]SenSit_Dashboard!$F$23="Yes",166.666666666667,0)</f>
        <v>0</v>
      </c>
      <c r="FZ23" s="123">
        <f>+IF([5]SenSit_Dashboard!$F$23="Yes",166.666666666667,0)</f>
        <v>0</v>
      </c>
      <c r="GA23" s="123">
        <f>+IF([5]SenSit_Dashboard!$F$23="Yes",166.666666666667,0)</f>
        <v>0</v>
      </c>
      <c r="GB23" s="123">
        <f>+IF([5]SenSit_Dashboard!$F$23="Yes",166.666666666667,0)</f>
        <v>0</v>
      </c>
      <c r="GC23" s="123">
        <f>+IF([5]SenSit_Dashboard!$F$23="Yes",166.666666666667,0)</f>
        <v>0</v>
      </c>
      <c r="GD23" s="123">
        <f>+IF([5]SenSit_Dashboard!$F$23="Yes",166.666666666667,0)</f>
        <v>0</v>
      </c>
      <c r="GE23" s="123">
        <f>+IF([5]SenSit_Dashboard!$F$23="Yes",166.666666666667,0)</f>
        <v>0</v>
      </c>
      <c r="GF23" s="123">
        <f>+IF([5]SenSit_Dashboard!$F$23="Yes",166.666666666667,0)</f>
        <v>0</v>
      </c>
      <c r="GG23" s="123">
        <f>+IF([5]SenSit_Dashboard!$F$23="Yes",166.666666666667,0)</f>
        <v>0</v>
      </c>
      <c r="GH23" s="123">
        <f>+IF([5]SenSit_Dashboard!$F$23="Yes",166.666666666667,0)</f>
        <v>0</v>
      </c>
      <c r="GI23" s="123">
        <f>+IF([5]SenSit_Dashboard!$F$23="Yes",166.666666666667,0)</f>
        <v>0</v>
      </c>
      <c r="GJ23" s="123">
        <f>+IF([5]SenSit_Dashboard!$F$23="Yes",166.666666666667,0)</f>
        <v>0</v>
      </c>
      <c r="GK23" s="123">
        <f>+IF([5]SenSit_Dashboard!$F$23="Yes",166.666666666667,0)</f>
        <v>0</v>
      </c>
      <c r="GL23" s="123">
        <f>+IF([5]SenSit_Dashboard!$F$23="Yes",166.666666666667,0)</f>
        <v>0</v>
      </c>
      <c r="GM23" s="123">
        <f>+IF([5]SenSit_Dashboard!$F$23="Yes",166.666666666667,0)</f>
        <v>0</v>
      </c>
      <c r="GN23" s="123">
        <f>+IF([5]SenSit_Dashboard!$F$23="Yes",166.666666666667,0)</f>
        <v>0</v>
      </c>
      <c r="GO23" s="123">
        <f>+IF([5]SenSit_Dashboard!$F$23="Yes",166.666666666667,0)</f>
        <v>0</v>
      </c>
      <c r="GP23" s="123">
        <f>+IF([5]SenSit_Dashboard!$F$23="Yes",166.666666666667,0)</f>
        <v>0</v>
      </c>
      <c r="GQ23" s="123">
        <f>+IF([5]SenSit_Dashboard!$F$23="Yes",166.666666666667,0)</f>
        <v>0</v>
      </c>
      <c r="GR23" s="123">
        <f>+IF([5]SenSit_Dashboard!$F$23="Yes",166.666666666667,0)</f>
        <v>0</v>
      </c>
      <c r="GS23" s="123">
        <f>+IF([5]SenSit_Dashboard!$F$23="Yes",166.666666666667,0)</f>
        <v>0</v>
      </c>
      <c r="GT23" s="123">
        <f>+IF([5]SenSit_Dashboard!$F$23="Yes",166.666666666667,0)</f>
        <v>0</v>
      </c>
      <c r="GU23" s="123">
        <f>+IF([5]SenSit_Dashboard!$F$23="Yes",166.666666666667,0)</f>
        <v>0</v>
      </c>
      <c r="GV23" s="123">
        <f>+IF([5]SenSit_Dashboard!$F$23="Yes",166.666666666667,0)</f>
        <v>0</v>
      </c>
      <c r="GW23" s="123">
        <f>+IF([5]SenSit_Dashboard!$F$23="Yes",166.666666666667,0)</f>
        <v>0</v>
      </c>
      <c r="GX23" s="123">
        <f>+IF([5]SenSit_Dashboard!$F$23="Yes",166.666666666667,0)</f>
        <v>0</v>
      </c>
      <c r="GY23" s="123">
        <f>+IF([5]SenSit_Dashboard!$F$23="Yes",166.666666666667,0)</f>
        <v>0</v>
      </c>
      <c r="GZ23" s="123">
        <f>+IF([5]SenSit_Dashboard!$F$23="Yes",166.666666666667,0)</f>
        <v>0</v>
      </c>
      <c r="HA23" s="123">
        <f>+IF([5]SenSit_Dashboard!$F$23="Yes",166.666666666667,0)</f>
        <v>0</v>
      </c>
      <c r="HB23" s="123">
        <f>+IF([5]SenSit_Dashboard!$F$23="Yes",166.666666666667,0)</f>
        <v>0</v>
      </c>
      <c r="HC23" s="123">
        <f>+IF([5]SenSit_Dashboard!$F$23="Yes",166.666666666667,0)</f>
        <v>0</v>
      </c>
      <c r="HD23" s="123">
        <f>+IF([5]SenSit_Dashboard!$F$23="Yes",166.666666666667,0)</f>
        <v>0</v>
      </c>
      <c r="HE23" s="123">
        <f>+IF([5]SenSit_Dashboard!$F$23="Yes",166.666666666667,0)</f>
        <v>0</v>
      </c>
      <c r="HF23" s="123">
        <f>+IF([5]SenSit_Dashboard!$F$23="Yes",166.666666666667,0)</f>
        <v>0</v>
      </c>
      <c r="HG23" s="123">
        <f>+IF([5]SenSit_Dashboard!$F$23="Yes",166.666666666667,0)</f>
        <v>0</v>
      </c>
      <c r="HH23" s="123">
        <f>+IF([5]SenSit_Dashboard!$F$23="Yes",166.666666666667,0)</f>
        <v>0</v>
      </c>
      <c r="HI23" s="123">
        <f>+IF([5]SenSit_Dashboard!$F$23="Yes",166.666666666667,0)</f>
        <v>0</v>
      </c>
      <c r="HJ23" s="123">
        <f>+IF([5]SenSit_Dashboard!$F$23="Yes",166.666666666667,0)</f>
        <v>0</v>
      </c>
      <c r="HK23" s="123">
        <f>+IF([5]SenSit_Dashboard!$F$23="Yes",166.666666666667,0)</f>
        <v>0</v>
      </c>
      <c r="HL23" s="123">
        <f>+IF([5]SenSit_Dashboard!$F$23="Yes",166.666666666667,0)</f>
        <v>0</v>
      </c>
      <c r="HM23" s="123">
        <f>+IF([5]SenSit_Dashboard!$F$23="Yes",166.666666666667,0)</f>
        <v>0</v>
      </c>
      <c r="HN23" s="123">
        <f>+IF([5]SenSit_Dashboard!$F$23="Yes",166.666666666667,0)</f>
        <v>0</v>
      </c>
      <c r="HO23" s="123">
        <f>+IF([5]SenSit_Dashboard!$F$23="Yes",166.666666666667,0)</f>
        <v>0</v>
      </c>
      <c r="HP23" s="123">
        <f>+IF([5]SenSit_Dashboard!$F$23="Yes",166.666666666667,0)</f>
        <v>0</v>
      </c>
      <c r="HQ23" s="123">
        <f>+IF([5]SenSit_Dashboard!$F$23="Yes",166.666666666667,0)</f>
        <v>0</v>
      </c>
      <c r="HR23" s="123">
        <f>+IF([5]SenSit_Dashboard!$F$23="Yes",166.666666666667,0)</f>
        <v>0</v>
      </c>
      <c r="HS23" s="123">
        <f>+IF([5]SenSit_Dashboard!$F$23="Yes",166.666666666667,0)</f>
        <v>0</v>
      </c>
      <c r="HT23" s="123">
        <f>+IF([5]SenSit_Dashboard!$F$23="Yes",166.666666666667,0)</f>
        <v>0</v>
      </c>
      <c r="HU23" s="123">
        <f>+IF([5]SenSit_Dashboard!$F$23="Yes",166.666666666667,0)</f>
        <v>0</v>
      </c>
      <c r="HV23" s="123">
        <f>+IF([5]SenSit_Dashboard!$F$23="Yes",166.666666666667,0)</f>
        <v>0</v>
      </c>
      <c r="HW23" s="123">
        <f>+IF([5]SenSit_Dashboard!$F$23="Yes",166.666666666667,0)</f>
        <v>0</v>
      </c>
      <c r="HX23" s="123">
        <f>+IF([5]SenSit_Dashboard!$F$23="Yes",166.666666666667,0)</f>
        <v>0</v>
      </c>
      <c r="HY23" s="123">
        <f>+IF([5]SenSit_Dashboard!$F$23="Yes",166.666666666667,0)</f>
        <v>0</v>
      </c>
      <c r="HZ23" s="123">
        <f>+IF([5]SenSit_Dashboard!$F$23="Yes",166.666666666667,0)</f>
        <v>0</v>
      </c>
      <c r="IA23" s="123">
        <f>+IF([5]SenSit_Dashboard!$F$23="Yes",166.666666666667,0)</f>
        <v>0</v>
      </c>
      <c r="IB23" s="123">
        <f>+IF([5]SenSit_Dashboard!$F$23="Yes",166.666666666667,0)</f>
        <v>0</v>
      </c>
      <c r="IC23" s="123">
        <f>+IF([5]SenSit_Dashboard!$F$23="Yes",166.666666666667,0)</f>
        <v>0</v>
      </c>
      <c r="ID23" s="123">
        <f>+IF([5]SenSit_Dashboard!$F$23="Yes",166.666666666667,0)</f>
        <v>0</v>
      </c>
      <c r="IE23" s="123">
        <f>+IF([5]SenSit_Dashboard!$F$23="Yes",166.666666666667,0)</f>
        <v>0</v>
      </c>
      <c r="IF23" s="123">
        <f>+IF([5]SenSit_Dashboard!$F$23="Yes",166.666666666667,0)</f>
        <v>0</v>
      </c>
      <c r="IG23" s="123">
        <f>+IF([5]SenSit_Dashboard!$F$23="Yes",166.666666666667,0)</f>
        <v>0</v>
      </c>
      <c r="IH23" s="123">
        <f>+IF([5]SenSit_Dashboard!$F$23="Yes",166.666666666667,0)</f>
        <v>0</v>
      </c>
      <c r="II23" s="123">
        <f>+IF([5]SenSit_Dashboard!$F$23="Yes",166.666666666667,0)</f>
        <v>0</v>
      </c>
      <c r="IJ23" s="123">
        <f>+IF([5]SenSit_Dashboard!$F$23="Yes",166.666666666667,0)</f>
        <v>0</v>
      </c>
      <c r="IK23" s="123">
        <f>+IF([5]SenSit_Dashboard!$F$23="Yes",166.666666666667,0)</f>
        <v>0</v>
      </c>
      <c r="IL23" s="123">
        <f>+IF([5]SenSit_Dashboard!$F$23="Yes",166.666666666667,0)</f>
        <v>0</v>
      </c>
      <c r="IM23" s="123">
        <f>+IF([5]SenSit_Dashboard!$F$23="Yes",166.666666666667,0)</f>
        <v>0</v>
      </c>
      <c r="IN23" s="123">
        <f>+IF([5]SenSit_Dashboard!$F$23="Yes",166.666666666667,0)</f>
        <v>0</v>
      </c>
      <c r="IO23" s="123">
        <f>+IF([5]SenSit_Dashboard!$F$23="Yes",166.666666666667,0)</f>
        <v>0</v>
      </c>
      <c r="IP23" s="123">
        <f>+IF([5]SenSit_Dashboard!$F$23="Yes",166.666666666667,0)</f>
        <v>0</v>
      </c>
      <c r="IQ23" s="123">
        <f>+IF([5]SenSit_Dashboard!$F$23="Yes",166.666666666667,0)</f>
        <v>0</v>
      </c>
      <c r="IR23" s="123">
        <f>+IF([5]SenSit_Dashboard!$F$23="Yes",166.666666666667,0)</f>
        <v>0</v>
      </c>
      <c r="IS23" s="123">
        <f>+IF([5]SenSit_Dashboard!$F$23="Yes",166.666666666667,0)</f>
        <v>0</v>
      </c>
      <c r="IT23" s="123">
        <f>+IF([5]SenSit_Dashboard!$F$23="Yes",166.666666666667,0)</f>
        <v>0</v>
      </c>
      <c r="IU23" s="123">
        <f>+IF([5]SenSit_Dashboard!$F$23="Yes",166.666666666667,0)</f>
        <v>0</v>
      </c>
      <c r="IV23" s="123"/>
      <c r="IW23" s="123"/>
      <c r="IX23" s="123"/>
      <c r="IY23" s="123"/>
      <c r="IZ23" s="123"/>
      <c r="JA23" s="123"/>
      <c r="JB23" s="123"/>
      <c r="JC23" s="123"/>
      <c r="JD23" s="123"/>
      <c r="JE23" s="123"/>
      <c r="JF23" s="123"/>
      <c r="JG23" s="123"/>
      <c r="JH23" s="123"/>
      <c r="JI23" s="123"/>
      <c r="JJ23" s="123"/>
      <c r="JK23" s="123"/>
      <c r="JL23" s="123"/>
      <c r="JM23" s="123"/>
      <c r="JN23" s="123"/>
      <c r="JO23" s="123"/>
      <c r="JP23" s="123"/>
      <c r="JQ23" s="123"/>
      <c r="JR23" s="123"/>
      <c r="JS23" s="123"/>
      <c r="JT23" s="123"/>
      <c r="JU23" s="123"/>
      <c r="JV23" s="123"/>
      <c r="JW23" s="123"/>
      <c r="JX23" s="123"/>
      <c r="JY23" s="123"/>
      <c r="JZ23" s="123"/>
      <c r="KA23" s="123"/>
      <c r="KB23" s="123"/>
      <c r="KC23" s="123"/>
      <c r="KD23" s="123"/>
      <c r="KE23" s="123"/>
      <c r="KF23" s="123"/>
      <c r="KG23" s="123"/>
      <c r="KH23" s="123"/>
      <c r="KI23" s="123"/>
      <c r="KJ23" s="123"/>
      <c r="KK23" s="123"/>
      <c r="KL23" s="123"/>
      <c r="KM23" s="123"/>
      <c r="KN23" s="123"/>
      <c r="KO23" s="123"/>
      <c r="KP23" s="123"/>
      <c r="KQ23" s="123"/>
      <c r="KR23" s="123"/>
      <c r="KS23" s="123"/>
      <c r="KT23" s="123"/>
      <c r="KU23" s="123"/>
      <c r="KV23" s="123"/>
      <c r="KW23" s="123"/>
      <c r="KX23" s="123"/>
      <c r="KY23" s="123"/>
      <c r="KZ23" s="123"/>
      <c r="LA23" s="123"/>
      <c r="LB23" s="123"/>
      <c r="LC23" s="123"/>
      <c r="LD23" s="123"/>
      <c r="LE23" s="123"/>
      <c r="LF23" s="123"/>
      <c r="LG23" s="123"/>
      <c r="LH23" s="123"/>
      <c r="LI23" s="123"/>
      <c r="LJ23" s="123"/>
      <c r="LK23" s="123"/>
      <c r="LL23" s="123"/>
      <c r="LM23" s="123"/>
      <c r="LN23" s="123"/>
      <c r="LO23" s="123"/>
      <c r="LP23" s="123"/>
      <c r="LQ23" s="123"/>
      <c r="LR23" s="123"/>
      <c r="LS23" s="123"/>
      <c r="LT23" s="123"/>
      <c r="LU23" s="123"/>
      <c r="LV23" s="123"/>
      <c r="LW23" s="123"/>
      <c r="LX23" s="123"/>
      <c r="LY23" s="123"/>
      <c r="LZ23" s="123"/>
      <c r="MA23" s="123"/>
      <c r="MB23" s="123"/>
      <c r="MC23" s="123"/>
      <c r="MD23" s="123"/>
      <c r="ME23" s="123"/>
      <c r="MF23" s="123"/>
      <c r="MG23" s="123"/>
      <c r="MH23" s="123"/>
      <c r="MI23" s="123"/>
      <c r="MJ23" s="123"/>
      <c r="MK23" s="123"/>
      <c r="ML23" s="123"/>
      <c r="MM23" s="123"/>
      <c r="MO23" s="5" t="str">
        <f t="shared" si="128"/>
        <v>2023-2032 Tier I Contract (RECs only)</v>
      </c>
      <c r="MP23" s="22">
        <f t="shared" si="131"/>
        <v>0</v>
      </c>
      <c r="MQ23" s="22">
        <f t="shared" si="129"/>
        <v>0</v>
      </c>
      <c r="MR23" s="22">
        <f t="shared" si="129"/>
        <v>0</v>
      </c>
      <c r="MS23" s="22">
        <f t="shared" si="129"/>
        <v>0</v>
      </c>
      <c r="MT23" s="22">
        <f t="shared" si="129"/>
        <v>0</v>
      </c>
      <c r="MU23" s="22">
        <f t="shared" si="129"/>
        <v>0</v>
      </c>
      <c r="MV23" s="22">
        <f t="shared" si="129"/>
        <v>0</v>
      </c>
      <c r="MW23" s="22">
        <f t="shared" si="129"/>
        <v>0</v>
      </c>
      <c r="MX23" s="22">
        <f t="shared" si="129"/>
        <v>0</v>
      </c>
      <c r="MY23" s="22">
        <f t="shared" si="129"/>
        <v>0</v>
      </c>
      <c r="MZ23" s="22">
        <f t="shared" si="129"/>
        <v>0</v>
      </c>
      <c r="NA23" s="22">
        <f t="shared" si="129"/>
        <v>0</v>
      </c>
      <c r="NB23" s="22">
        <f t="shared" si="129"/>
        <v>0</v>
      </c>
      <c r="NC23" s="22">
        <f t="shared" si="129"/>
        <v>0</v>
      </c>
      <c r="ND23" s="22">
        <f t="shared" si="129"/>
        <v>0</v>
      </c>
      <c r="NE23" s="22">
        <f t="shared" si="129"/>
        <v>0</v>
      </c>
      <c r="NF23" s="22">
        <f t="shared" si="129"/>
        <v>0</v>
      </c>
      <c r="NG23" s="22">
        <f t="shared" si="130"/>
        <v>0</v>
      </c>
      <c r="NH23" s="22">
        <f t="shared" si="130"/>
        <v>0</v>
      </c>
      <c r="NI23" s="22">
        <f t="shared" si="130"/>
        <v>0</v>
      </c>
      <c r="NJ23" s="22">
        <f t="shared" si="130"/>
        <v>0</v>
      </c>
      <c r="NK23" s="22">
        <f t="shared" si="130"/>
        <v>0</v>
      </c>
      <c r="NL23" s="22">
        <f t="shared" si="130"/>
        <v>0</v>
      </c>
      <c r="NM23" s="22">
        <f t="shared" si="130"/>
        <v>0</v>
      </c>
      <c r="NN23" s="22">
        <f t="shared" si="130"/>
        <v>0</v>
      </c>
      <c r="NO23" s="22">
        <f t="shared" si="130"/>
        <v>0</v>
      </c>
      <c r="NP23" s="22">
        <f t="shared" si="130"/>
        <v>0</v>
      </c>
      <c r="NQ23" s="22">
        <f t="shared" si="130"/>
        <v>0</v>
      </c>
      <c r="NR23" s="22">
        <f t="shared" si="130"/>
        <v>0</v>
      </c>
    </row>
    <row r="24" spans="2:382" x14ac:dyDescent="0.25">
      <c r="B24" s="121" t="s">
        <v>266</v>
      </c>
      <c r="C24" s="122" t="s">
        <v>104</v>
      </c>
      <c r="D24" s="123"/>
      <c r="E24" s="123"/>
      <c r="F24" s="123"/>
      <c r="G24" s="123"/>
      <c r="H24" s="123"/>
      <c r="I24" s="123"/>
      <c r="J24" s="123"/>
      <c r="K24" s="123"/>
      <c r="L24" s="123"/>
      <c r="M24" s="123"/>
      <c r="N24" s="123"/>
      <c r="O24" s="123"/>
      <c r="P24" s="123"/>
      <c r="Q24" s="123"/>
      <c r="R24" s="123"/>
      <c r="S24" s="123"/>
      <c r="T24" s="123"/>
      <c r="U24" s="123"/>
      <c r="V24" s="123"/>
      <c r="W24" s="123"/>
      <c r="X24" s="123"/>
      <c r="Y24" s="123"/>
      <c r="Z24" s="123"/>
      <c r="AA24" s="123"/>
      <c r="AB24" s="123"/>
      <c r="AC24" s="123"/>
      <c r="AD24" s="123"/>
      <c r="AE24" s="123"/>
      <c r="AF24" s="123"/>
      <c r="AG24" s="123"/>
      <c r="AH24" s="123"/>
      <c r="AI24" s="123"/>
      <c r="AJ24" s="123"/>
      <c r="AK24" s="123"/>
      <c r="AL24" s="123"/>
      <c r="AM24" s="123"/>
      <c r="AN24" s="123"/>
      <c r="AO24" s="123"/>
      <c r="AP24" s="123"/>
      <c r="AQ24" s="123"/>
      <c r="AR24" s="123"/>
      <c r="AS24" s="123"/>
      <c r="AT24" s="123"/>
      <c r="AU24" s="123"/>
      <c r="AV24" s="123"/>
      <c r="AW24" s="123"/>
      <c r="AX24" s="123"/>
      <c r="AY24" s="123"/>
      <c r="AZ24" s="123"/>
      <c r="BA24" s="123"/>
      <c r="BB24" s="123"/>
      <c r="BC24" s="123"/>
      <c r="BD24" s="123"/>
      <c r="BE24" s="123"/>
      <c r="BF24" s="123"/>
      <c r="BG24" s="123"/>
      <c r="BH24" s="123"/>
      <c r="BI24" s="123"/>
      <c r="BJ24" s="123"/>
      <c r="BK24" s="123"/>
      <c r="BL24" s="123"/>
      <c r="BM24" s="123"/>
      <c r="BN24" s="123"/>
      <c r="BO24" s="123"/>
      <c r="BP24" s="123"/>
      <c r="BQ24" s="123"/>
      <c r="BR24" s="123"/>
      <c r="BS24" s="123"/>
      <c r="BT24" s="123"/>
      <c r="BU24" s="123"/>
      <c r="BV24" s="123"/>
      <c r="BW24" s="123"/>
      <c r="BX24" s="123"/>
      <c r="BY24" s="123"/>
      <c r="BZ24" s="123"/>
      <c r="CA24" s="123"/>
      <c r="CB24" s="123"/>
      <c r="CC24" s="123"/>
      <c r="CD24" s="123"/>
      <c r="CE24" s="123"/>
      <c r="CF24" s="123"/>
      <c r="CG24" s="123"/>
      <c r="CH24" s="123"/>
      <c r="CI24" s="123"/>
      <c r="CJ24" s="123">
        <f>-SUMIFS($D$29:$W$29,$D$28:$W$28,CJ3)/12*IF([5]SenSit_Dashboard!$F$24="No",0,1)</f>
        <v>0</v>
      </c>
      <c r="CK24" s="123">
        <f>-SUMIFS($D$29:$W$29,$D$28:$W$28,CK3)/12*IF([5]SenSit_Dashboard!$F$24="No",0,1)</f>
        <v>0</v>
      </c>
      <c r="CL24" s="123">
        <f>-SUMIFS($D$29:$W$29,$D$28:$W$28,CL3)/12*IF([5]SenSit_Dashboard!$F$24="No",0,1)</f>
        <v>0</v>
      </c>
      <c r="CM24" s="123">
        <f>-SUMIFS($D$29:$W$29,$D$28:$W$28,CM3)/12*IF([5]SenSit_Dashboard!$F$24="No",0,1)</f>
        <v>0</v>
      </c>
      <c r="CN24" s="123">
        <f>-SUMIFS($D$29:$W$29,$D$28:$W$28,CN3)/12*IF([5]SenSit_Dashboard!$F$24="No",0,1)</f>
        <v>0</v>
      </c>
      <c r="CO24" s="123">
        <f>-SUMIFS($D$29:$W$29,$D$28:$W$28,CO3)/12*IF([5]SenSit_Dashboard!$F$24="No",0,1)</f>
        <v>0</v>
      </c>
      <c r="CP24" s="123">
        <f>-SUMIFS($D$29:$W$29,$D$28:$W$28,CP3)/12*IF([5]SenSit_Dashboard!$F$24="No",0,1)</f>
        <v>0</v>
      </c>
      <c r="CQ24" s="123">
        <f>-SUMIFS($D$29:$W$29,$D$28:$W$28,CQ3)/12*IF([5]SenSit_Dashboard!$F$24="No",0,1)</f>
        <v>0</v>
      </c>
      <c r="CR24" s="123">
        <f>-SUMIFS($D$29:$W$29,$D$28:$W$28,CR3)/12*IF([5]SenSit_Dashboard!$F$24="No",0,1)</f>
        <v>0</v>
      </c>
      <c r="CS24" s="123">
        <f>-SUMIFS($D$29:$W$29,$D$28:$W$28,CS3)/12*IF([5]SenSit_Dashboard!$F$24="No",0,1)</f>
        <v>0</v>
      </c>
      <c r="CT24" s="123">
        <f>-SUMIFS($D$29:$W$29,$D$28:$W$28,CT3)/12*IF([5]SenSit_Dashboard!$F$24="No",0,1)</f>
        <v>0</v>
      </c>
      <c r="CU24" s="123">
        <f>-SUMIFS($D$29:$W$29,$D$28:$W$28,CU3)/12*IF([5]SenSit_Dashboard!$F$24="No",0,1)</f>
        <v>0</v>
      </c>
      <c r="CV24" s="123">
        <f>-SUMIFS($D$29:$W$29,$D$28:$W$28,CV3)/12*IF([5]SenSit_Dashboard!$F$24="No",0,1)</f>
        <v>0</v>
      </c>
      <c r="CW24" s="123">
        <f>-SUMIFS($D$29:$W$29,$D$28:$W$28,CW3)/12*IF([5]SenSit_Dashboard!$F$24="No",0,1)</f>
        <v>0</v>
      </c>
      <c r="CX24" s="123">
        <f>-SUMIFS($D$29:$W$29,$D$28:$W$28,CX3)/12*IF([5]SenSit_Dashboard!$F$24="No",0,1)</f>
        <v>0</v>
      </c>
      <c r="CY24" s="123">
        <f>-SUMIFS($D$29:$W$29,$D$28:$W$28,CY3)/12*IF([5]SenSit_Dashboard!$F$24="No",0,1)</f>
        <v>0</v>
      </c>
      <c r="CZ24" s="123">
        <f>-SUMIFS($D$29:$W$29,$D$28:$W$28,CZ3)/12*IF([5]SenSit_Dashboard!$F$24="No",0,1)</f>
        <v>0</v>
      </c>
      <c r="DA24" s="123">
        <f>-SUMIFS($D$29:$W$29,$D$28:$W$28,DA3)/12*IF([5]SenSit_Dashboard!$F$24="No",0,1)</f>
        <v>0</v>
      </c>
      <c r="DB24" s="123">
        <f>-SUMIFS($D$29:$W$29,$D$28:$W$28,DB3)/12*IF([5]SenSit_Dashboard!$F$24="No",0,1)</f>
        <v>0</v>
      </c>
      <c r="DC24" s="123">
        <f>-SUMIFS($D$29:$W$29,$D$28:$W$28,DC3)/12*IF([5]SenSit_Dashboard!$F$24="No",0,1)</f>
        <v>0</v>
      </c>
      <c r="DD24" s="123">
        <f>-SUMIFS($D$29:$W$29,$D$28:$W$28,DD3)/12*IF([5]SenSit_Dashboard!$F$24="No",0,1)</f>
        <v>0</v>
      </c>
      <c r="DE24" s="123">
        <f>-SUMIFS($D$29:$W$29,$D$28:$W$28,DE3)/12*IF([5]SenSit_Dashboard!$F$24="No",0,1)</f>
        <v>0</v>
      </c>
      <c r="DF24" s="123">
        <f>-SUMIFS($D$29:$W$29,$D$28:$W$28,DF3)/12*IF([5]SenSit_Dashboard!$F$24="No",0,1)</f>
        <v>0</v>
      </c>
      <c r="DG24" s="123">
        <f>-SUMIFS($D$29:$W$29,$D$28:$W$28,DG3)/12*IF([5]SenSit_Dashboard!$F$24="No",0,1)</f>
        <v>0</v>
      </c>
      <c r="DH24" s="123">
        <f>-SUMIFS($D$29:$W$29,$D$28:$W$28,DH3)/12*IF([5]SenSit_Dashboard!$F$24="No",0,1)</f>
        <v>0</v>
      </c>
      <c r="DI24" s="123">
        <f>-SUMIFS($D$29:$W$29,$D$28:$W$28,DI3)/12*IF([5]SenSit_Dashboard!$F$24="No",0,1)</f>
        <v>0</v>
      </c>
      <c r="DJ24" s="123">
        <f>-SUMIFS($D$29:$W$29,$D$28:$W$28,DJ3)/12*IF([5]SenSit_Dashboard!$F$24="No",0,1)</f>
        <v>0</v>
      </c>
      <c r="DK24" s="123">
        <f>-SUMIFS($D$29:$W$29,$D$28:$W$28,DK3)/12*IF([5]SenSit_Dashboard!$F$24="No",0,1)</f>
        <v>0</v>
      </c>
      <c r="DL24" s="123">
        <f>-SUMIFS($D$29:$W$29,$D$28:$W$28,DL3)/12*IF([5]SenSit_Dashboard!$F$24="No",0,1)</f>
        <v>0</v>
      </c>
      <c r="DM24" s="123">
        <f>-SUMIFS($D$29:$W$29,$D$28:$W$28,DM3)/12*IF([5]SenSit_Dashboard!$F$24="No",0,1)</f>
        <v>0</v>
      </c>
      <c r="DN24" s="123">
        <f>-SUMIFS($D$29:$W$29,$D$28:$W$28,DN3)/12*IF([5]SenSit_Dashboard!$F$24="No",0,1)</f>
        <v>0</v>
      </c>
      <c r="DO24" s="123">
        <f>-SUMIFS($D$29:$W$29,$D$28:$W$28,DO3)/12*IF([5]SenSit_Dashboard!$F$24="No",0,1)</f>
        <v>0</v>
      </c>
      <c r="DP24" s="123">
        <f>-SUMIFS($D$29:$W$29,$D$28:$W$28,DP3)/12*IF([5]SenSit_Dashboard!$F$24="No",0,1)</f>
        <v>0</v>
      </c>
      <c r="DQ24" s="123">
        <f>-SUMIFS($D$29:$W$29,$D$28:$W$28,DQ3)/12*IF([5]SenSit_Dashboard!$F$24="No",0,1)</f>
        <v>0</v>
      </c>
      <c r="DR24" s="123">
        <f>-SUMIFS($D$29:$W$29,$D$28:$W$28,DR3)/12*IF([5]SenSit_Dashboard!$F$24="No",0,1)</f>
        <v>0</v>
      </c>
      <c r="DS24" s="123">
        <f>-SUMIFS($D$29:$W$29,$D$28:$W$28,DS3)/12*IF([5]SenSit_Dashboard!$F$24="No",0,1)</f>
        <v>0</v>
      </c>
      <c r="DT24" s="123">
        <f>-SUMIFS($D$29:$W$29,$D$28:$W$28,DT3)/12*IF([5]SenSit_Dashboard!$F$24="No",0,1)</f>
        <v>0</v>
      </c>
      <c r="DU24" s="123">
        <f>-SUMIFS($D$29:$W$29,$D$28:$W$28,DU3)/12*IF([5]SenSit_Dashboard!$F$24="No",0,1)</f>
        <v>0</v>
      </c>
      <c r="DV24" s="123">
        <f>-SUMIFS($D$29:$W$29,$D$28:$W$28,DV3)/12*IF([5]SenSit_Dashboard!$F$24="No",0,1)</f>
        <v>0</v>
      </c>
      <c r="DW24" s="123">
        <f>-SUMIFS($D$29:$W$29,$D$28:$W$28,DW3)/12*IF([5]SenSit_Dashboard!$F$24="No",0,1)</f>
        <v>0</v>
      </c>
      <c r="DX24" s="123">
        <f>-SUMIFS($D$29:$W$29,$D$28:$W$28,DX3)/12*IF([5]SenSit_Dashboard!$F$24="No",0,1)</f>
        <v>0</v>
      </c>
      <c r="DY24" s="123">
        <f>-SUMIFS($D$29:$W$29,$D$28:$W$28,DY3)/12*IF([5]SenSit_Dashboard!$F$24="No",0,1)</f>
        <v>0</v>
      </c>
      <c r="DZ24" s="123">
        <f>-SUMIFS($D$29:$W$29,$D$28:$W$28,DZ3)/12*IF([5]SenSit_Dashboard!$F$24="No",0,1)</f>
        <v>0</v>
      </c>
      <c r="EA24" s="123">
        <f>-SUMIFS($D$29:$W$29,$D$28:$W$28,EA3)/12*IF([5]SenSit_Dashboard!$F$24="No",0,1)</f>
        <v>0</v>
      </c>
      <c r="EB24" s="123">
        <f>-SUMIFS($D$29:$W$29,$D$28:$W$28,EB3)/12*IF([5]SenSit_Dashboard!$F$24="No",0,1)</f>
        <v>0</v>
      </c>
      <c r="EC24" s="123">
        <f>-SUMIFS($D$29:$W$29,$D$28:$W$28,EC3)/12*IF([5]SenSit_Dashboard!$F$24="No",0,1)</f>
        <v>0</v>
      </c>
      <c r="ED24" s="123">
        <f>-SUMIFS($D$29:$W$29,$D$28:$W$28,ED3)/12*IF([5]SenSit_Dashboard!$F$24="No",0,1)</f>
        <v>0</v>
      </c>
      <c r="EE24" s="123">
        <f>-SUMIFS($D$29:$W$29,$D$28:$W$28,EE3)/12*IF([5]SenSit_Dashboard!$F$24="No",0,1)</f>
        <v>0</v>
      </c>
      <c r="EF24" s="123">
        <f>-SUMIFS($D$29:$W$29,$D$28:$W$28,EF3)/12*IF([5]SenSit_Dashboard!$F$24="No",0,1)</f>
        <v>0</v>
      </c>
      <c r="EG24" s="123">
        <f>-SUMIFS($D$29:$W$29,$D$28:$W$28,EG3)/12*IF([5]SenSit_Dashboard!$F$24="No",0,1)</f>
        <v>0</v>
      </c>
      <c r="EH24" s="123">
        <f>-SUMIFS($D$29:$W$29,$D$28:$W$28,EH3)/12*IF([5]SenSit_Dashboard!$F$24="No",0,1)</f>
        <v>0</v>
      </c>
      <c r="EI24" s="123">
        <f>-SUMIFS($D$29:$W$29,$D$28:$W$28,EI3)/12*IF([5]SenSit_Dashboard!$F$24="No",0,1)</f>
        <v>0</v>
      </c>
      <c r="EJ24" s="123">
        <f>-SUMIFS($D$29:$W$29,$D$28:$W$28,EJ3)/12*IF([5]SenSit_Dashboard!$F$24="No",0,1)</f>
        <v>0</v>
      </c>
      <c r="EK24" s="123">
        <f>-SUMIFS($D$29:$W$29,$D$28:$W$28,EK3)/12*IF([5]SenSit_Dashboard!$F$24="No",0,1)</f>
        <v>0</v>
      </c>
      <c r="EL24" s="123">
        <f>-SUMIFS($D$29:$W$29,$D$28:$W$28,EL3)/12*IF([5]SenSit_Dashboard!$F$24="No",0,1)</f>
        <v>0</v>
      </c>
      <c r="EM24" s="123">
        <f>-SUMIFS($D$29:$W$29,$D$28:$W$28,EM3)/12*IF([5]SenSit_Dashboard!$F$24="No",0,1)</f>
        <v>0</v>
      </c>
      <c r="EN24" s="123">
        <f>-SUMIFS($D$29:$W$29,$D$28:$W$28,EN3)/12*IF([5]SenSit_Dashboard!$F$24="No",0,1)</f>
        <v>0</v>
      </c>
      <c r="EO24" s="123">
        <f>-SUMIFS($D$29:$W$29,$D$28:$W$28,EO3)/12*IF([5]SenSit_Dashboard!$F$24="No",0,1)</f>
        <v>0</v>
      </c>
      <c r="EP24" s="123">
        <f>-SUMIFS($D$29:$W$29,$D$28:$W$28,EP3)/12*IF([5]SenSit_Dashboard!$F$24="No",0,1)</f>
        <v>0</v>
      </c>
      <c r="EQ24" s="123">
        <f>-SUMIFS($D$29:$W$29,$D$28:$W$28,EQ3)/12*IF([5]SenSit_Dashboard!$F$24="No",0,1)</f>
        <v>0</v>
      </c>
      <c r="ER24" s="123">
        <f>-SUMIFS($D$29:$W$29,$D$28:$W$28,ER3)/12*IF([5]SenSit_Dashboard!$F$24="No",0,1)</f>
        <v>0</v>
      </c>
      <c r="ES24" s="123">
        <f>-SUMIFS($D$29:$W$29,$D$28:$W$28,ES3)/12*IF([5]SenSit_Dashboard!$F$24="No",0,1)</f>
        <v>0</v>
      </c>
      <c r="ET24" s="123">
        <f>-SUMIFS($D$29:$W$29,$D$28:$W$28,ET3)/12*IF([5]SenSit_Dashboard!$F$24="No",0,1)</f>
        <v>0</v>
      </c>
      <c r="EU24" s="123">
        <f>-SUMIFS($D$29:$W$29,$D$28:$W$28,EU3)/12*IF([5]SenSit_Dashboard!$F$24="No",0,1)</f>
        <v>0</v>
      </c>
      <c r="EV24" s="123">
        <f>-SUMIFS($D$29:$W$29,$D$28:$W$28,EV3)/12*IF([5]SenSit_Dashboard!$F$24="No",0,1)</f>
        <v>0</v>
      </c>
      <c r="EW24" s="123">
        <f>-SUMIFS($D$29:$W$29,$D$28:$W$28,EW3)/12*IF([5]SenSit_Dashboard!$F$24="No",0,1)</f>
        <v>0</v>
      </c>
      <c r="EX24" s="123">
        <f>-SUMIFS($D$29:$W$29,$D$28:$W$28,EX3)/12*IF([5]SenSit_Dashboard!$F$24="No",0,1)</f>
        <v>0</v>
      </c>
      <c r="EY24" s="123">
        <f>-SUMIFS($D$29:$W$29,$D$28:$W$28,EY3)/12*IF([5]SenSit_Dashboard!$F$24="No",0,1)</f>
        <v>0</v>
      </c>
      <c r="EZ24" s="123">
        <f>-SUMIFS($D$29:$W$29,$D$28:$W$28,EZ3)/12*IF([5]SenSit_Dashboard!$F$24="No",0,1)</f>
        <v>0</v>
      </c>
      <c r="FA24" s="123">
        <f>-SUMIFS($D$29:$W$29,$D$28:$W$28,FA3)/12*IF([5]SenSit_Dashboard!$F$24="No",0,1)</f>
        <v>0</v>
      </c>
      <c r="FB24" s="123">
        <f>-SUMIFS($D$29:$W$29,$D$28:$W$28,FB3)/12*IF([5]SenSit_Dashboard!$F$24="No",0,1)</f>
        <v>0</v>
      </c>
      <c r="FC24" s="123">
        <f>-SUMIFS($D$29:$W$29,$D$28:$W$28,FC3)/12*IF([5]SenSit_Dashboard!$F$24="No",0,1)</f>
        <v>0</v>
      </c>
      <c r="FD24" s="123">
        <f>-SUMIFS($D$29:$W$29,$D$28:$W$28,FD3)/12*IF([5]SenSit_Dashboard!$F$24="No",0,1)</f>
        <v>0</v>
      </c>
      <c r="FE24" s="123">
        <f>-SUMIFS($D$29:$W$29,$D$28:$W$28,FE3)/12*IF([5]SenSit_Dashboard!$F$24="No",0,1)</f>
        <v>0</v>
      </c>
      <c r="FF24" s="123">
        <f>-SUMIFS($D$29:$W$29,$D$28:$W$28,FF3)/12*IF([5]SenSit_Dashboard!$F$24="No",0,1)</f>
        <v>0</v>
      </c>
      <c r="FG24" s="123">
        <f>-SUMIFS($D$29:$W$29,$D$28:$W$28,FG3)/12*IF([5]SenSit_Dashboard!$F$24="No",0,1)</f>
        <v>0</v>
      </c>
      <c r="FH24" s="123">
        <f>-SUMIFS($D$29:$W$29,$D$28:$W$28,FH3)/12*IF([5]SenSit_Dashboard!$F$24="No",0,1)</f>
        <v>0</v>
      </c>
      <c r="FI24" s="123">
        <f>-SUMIFS($D$29:$W$29,$D$28:$W$28,FI3)/12*IF([5]SenSit_Dashboard!$F$24="No",0,1)</f>
        <v>0</v>
      </c>
      <c r="FJ24" s="123">
        <f>-SUMIFS($D$29:$W$29,$D$28:$W$28,FJ3)/12*IF([5]SenSit_Dashboard!$F$24="No",0,1)</f>
        <v>0</v>
      </c>
      <c r="FK24" s="123">
        <f>-SUMIFS($D$29:$W$29,$D$28:$W$28,FK3)/12*IF([5]SenSit_Dashboard!$F$24="No",0,1)</f>
        <v>0</v>
      </c>
      <c r="FL24" s="123">
        <f>-SUMIFS($D$29:$W$29,$D$28:$W$28,FL3)/12*IF([5]SenSit_Dashboard!$F$24="No",0,1)</f>
        <v>0</v>
      </c>
      <c r="FM24" s="123">
        <f>-SUMIFS($D$29:$W$29,$D$28:$W$28,FM3)/12*IF([5]SenSit_Dashboard!$F$24="No",0,1)</f>
        <v>0</v>
      </c>
      <c r="FN24" s="123">
        <f>-SUMIFS($D$29:$W$29,$D$28:$W$28,FN3)/12*IF([5]SenSit_Dashboard!$F$24="No",0,1)</f>
        <v>0</v>
      </c>
      <c r="FO24" s="123">
        <f>-SUMIFS($D$29:$W$29,$D$28:$W$28,FO3)/12*IF([5]SenSit_Dashboard!$F$24="No",0,1)</f>
        <v>0</v>
      </c>
      <c r="FP24" s="123">
        <f>-SUMIFS($D$29:$W$29,$D$28:$W$28,FP3)/12*IF([5]SenSit_Dashboard!$F$24="No",0,1)</f>
        <v>0</v>
      </c>
      <c r="FQ24" s="123">
        <f>-SUMIFS($D$29:$W$29,$D$28:$W$28,FQ3)/12*IF([5]SenSit_Dashboard!$F$24="No",0,1)</f>
        <v>0</v>
      </c>
      <c r="FR24" s="123">
        <f>-SUMIFS($D$29:$W$29,$D$28:$W$28,FR3)/12*IF([5]SenSit_Dashboard!$F$24="No",0,1)</f>
        <v>0</v>
      </c>
      <c r="FS24" s="123">
        <f>-SUMIFS($D$29:$W$29,$D$28:$W$28,FS3)/12*IF([5]SenSit_Dashboard!$F$24="No",0,1)</f>
        <v>0</v>
      </c>
      <c r="FT24" s="123">
        <f>-SUMIFS($D$29:$W$29,$D$28:$W$28,FT3)/12*IF([5]SenSit_Dashboard!$F$24="No",0,1)</f>
        <v>0</v>
      </c>
      <c r="FU24" s="123">
        <f>-SUMIFS($D$29:$W$29,$D$28:$W$28,FU3)/12*IF([5]SenSit_Dashboard!$F$24="No",0,1)</f>
        <v>0</v>
      </c>
      <c r="FV24" s="123">
        <f>-SUMIFS($D$29:$W$29,$D$28:$W$28,FV3)/12*IF([5]SenSit_Dashboard!$F$24="No",0,1)</f>
        <v>0</v>
      </c>
      <c r="FW24" s="123">
        <f>-SUMIFS($D$29:$W$29,$D$28:$W$28,FW3)/12*IF([5]SenSit_Dashboard!$F$24="No",0,1)</f>
        <v>0</v>
      </c>
      <c r="FX24" s="123">
        <f>-SUMIFS($D$29:$W$29,$D$28:$W$28,FX3)/12*IF([5]SenSit_Dashboard!$F$24="No",0,1)</f>
        <v>0</v>
      </c>
      <c r="FY24" s="123">
        <f>-SUMIFS($D$29:$W$29,$D$28:$W$28,FY3)/12*IF([5]SenSit_Dashboard!$F$24="No",0,1)</f>
        <v>0</v>
      </c>
      <c r="FZ24" s="123">
        <f>-SUMIFS($D$29:$W$29,$D$28:$W$28,FZ3)/12*IF([5]SenSit_Dashboard!$F$24="No",0,1)</f>
        <v>0</v>
      </c>
      <c r="GA24" s="123">
        <f>-SUMIFS($D$29:$W$29,$D$28:$W$28,GA3)/12*IF([5]SenSit_Dashboard!$F$24="No",0,1)</f>
        <v>0</v>
      </c>
      <c r="GB24" s="123">
        <f>-SUMIFS($D$29:$W$29,$D$28:$W$28,GB3)/12*IF([5]SenSit_Dashboard!$F$24="No",0,1)</f>
        <v>0</v>
      </c>
      <c r="GC24" s="123">
        <f>-SUMIFS($D$29:$W$29,$D$28:$W$28,GC3)/12*IF([5]SenSit_Dashboard!$F$24="No",0,1)</f>
        <v>0</v>
      </c>
      <c r="GD24" s="123">
        <f>-SUMIFS($D$29:$W$29,$D$28:$W$28,GD3)/12*IF([5]SenSit_Dashboard!$F$24="No",0,1)</f>
        <v>0</v>
      </c>
      <c r="GE24" s="123">
        <f>-SUMIFS($D$29:$W$29,$D$28:$W$28,GE3)/12*IF([5]SenSit_Dashboard!$F$24="No",0,1)</f>
        <v>0</v>
      </c>
      <c r="GF24" s="123">
        <f>-SUMIFS($D$29:$W$29,$D$28:$W$28,GF3)/12*IF([5]SenSit_Dashboard!$F$24="No",0,1)</f>
        <v>0</v>
      </c>
      <c r="GG24" s="123">
        <f>-SUMIFS($D$29:$W$29,$D$28:$W$28,GG3)/12*IF([5]SenSit_Dashboard!$F$24="No",0,1)</f>
        <v>0</v>
      </c>
      <c r="GH24" s="123">
        <f>-SUMIFS($D$29:$W$29,$D$28:$W$28,GH3)/12*IF([5]SenSit_Dashboard!$F$24="No",0,1)</f>
        <v>0</v>
      </c>
      <c r="GI24" s="123">
        <f>-SUMIFS($D$29:$W$29,$D$28:$W$28,GI3)/12*IF([5]SenSit_Dashboard!$F$24="No",0,1)</f>
        <v>0</v>
      </c>
      <c r="GJ24" s="123">
        <f>-SUMIFS($D$29:$W$29,$D$28:$W$28,GJ3)/12*IF([5]SenSit_Dashboard!$F$24="No",0,1)</f>
        <v>0</v>
      </c>
      <c r="GK24" s="123">
        <f>-SUMIFS($D$29:$W$29,$D$28:$W$28,GK3)/12*IF([5]SenSit_Dashboard!$F$24="No",0,1)</f>
        <v>0</v>
      </c>
      <c r="GL24" s="123">
        <f>-SUMIFS($D$29:$W$29,$D$28:$W$28,GL3)/12*IF([5]SenSit_Dashboard!$F$24="No",0,1)</f>
        <v>0</v>
      </c>
      <c r="GM24" s="123">
        <f>-SUMIFS($D$29:$W$29,$D$28:$W$28,GM3)/12*IF([5]SenSit_Dashboard!$F$24="No",0,1)</f>
        <v>0</v>
      </c>
      <c r="GN24" s="123">
        <f>-SUMIFS($D$29:$W$29,$D$28:$W$28,GN3)/12*IF([5]SenSit_Dashboard!$F$24="No",0,1)</f>
        <v>0</v>
      </c>
      <c r="GO24" s="123">
        <f>-SUMIFS($D$29:$W$29,$D$28:$W$28,GO3)/12*IF([5]SenSit_Dashboard!$F$24="No",0,1)</f>
        <v>0</v>
      </c>
      <c r="GP24" s="123">
        <f>-SUMIFS($D$29:$W$29,$D$28:$W$28,GP3)/12*IF([5]SenSit_Dashboard!$F$24="No",0,1)</f>
        <v>0</v>
      </c>
      <c r="GQ24" s="123">
        <f>-SUMIFS($D$29:$W$29,$D$28:$W$28,GQ3)/12*IF([5]SenSit_Dashboard!$F$24="No",0,1)</f>
        <v>0</v>
      </c>
      <c r="GR24" s="123">
        <f>-SUMIFS($D$29:$W$29,$D$28:$W$28,GR3)/12*IF([5]SenSit_Dashboard!$F$24="No",0,1)</f>
        <v>0</v>
      </c>
      <c r="GS24" s="123">
        <f>-SUMIFS($D$29:$W$29,$D$28:$W$28,GS3)/12*IF([5]SenSit_Dashboard!$F$24="No",0,1)</f>
        <v>0</v>
      </c>
      <c r="GT24" s="123">
        <f>-SUMIFS($D$29:$W$29,$D$28:$W$28,GT3)/12*IF([5]SenSit_Dashboard!$F$24="No",0,1)</f>
        <v>0</v>
      </c>
      <c r="GU24" s="123">
        <f>-SUMIFS($D$29:$W$29,$D$28:$W$28,GU3)/12*IF([5]SenSit_Dashboard!$F$24="No",0,1)</f>
        <v>0</v>
      </c>
      <c r="GV24" s="123">
        <f>-SUMIFS($D$29:$W$29,$D$28:$W$28,GV3)/12*IF([5]SenSit_Dashboard!$F$24="No",0,1)</f>
        <v>0</v>
      </c>
      <c r="GW24" s="123">
        <f>-SUMIFS($D$29:$W$29,$D$28:$W$28,GW3)/12*IF([5]SenSit_Dashboard!$F$24="No",0,1)</f>
        <v>0</v>
      </c>
      <c r="GX24" s="123">
        <f>-SUMIFS($D$29:$W$29,$D$28:$W$28,GX3)/12*IF([5]SenSit_Dashboard!$F$24="No",0,1)</f>
        <v>0</v>
      </c>
      <c r="GY24" s="123">
        <f>-SUMIFS($D$29:$W$29,$D$28:$W$28,GY3)/12*IF([5]SenSit_Dashboard!$F$24="No",0,1)</f>
        <v>0</v>
      </c>
      <c r="GZ24" s="123">
        <f>-SUMIFS($D$29:$W$29,$D$28:$W$28,GZ3)/12*IF([5]SenSit_Dashboard!$F$24="No",0,1)</f>
        <v>0</v>
      </c>
      <c r="HA24" s="123">
        <f>-SUMIFS($D$29:$W$29,$D$28:$W$28,HA3)/12*IF([5]SenSit_Dashboard!$F$24="No",0,1)</f>
        <v>0</v>
      </c>
      <c r="HB24" s="123">
        <f>-SUMIFS($D$29:$W$29,$D$28:$W$28,HB3)/12*IF([5]SenSit_Dashboard!$F$24="No",0,1)</f>
        <v>0</v>
      </c>
      <c r="HC24" s="123">
        <f>-SUMIFS($D$29:$W$29,$D$28:$W$28,HC3)/12*IF([5]SenSit_Dashboard!$F$24="No",0,1)</f>
        <v>0</v>
      </c>
      <c r="HD24" s="123">
        <f>-SUMIFS($D$29:$W$29,$D$28:$W$28,HD3)/12*IF([5]SenSit_Dashboard!$F$24="No",0,1)</f>
        <v>0</v>
      </c>
      <c r="HE24" s="123">
        <f>-SUMIFS($D$29:$W$29,$D$28:$W$28,HE3)/12*IF([5]SenSit_Dashboard!$F$24="No",0,1)</f>
        <v>0</v>
      </c>
      <c r="HF24" s="123">
        <f>-SUMIFS($D$29:$W$29,$D$28:$W$28,HF3)/12*IF([5]SenSit_Dashboard!$F$24="No",0,1)</f>
        <v>0</v>
      </c>
      <c r="HG24" s="123">
        <f>-SUMIFS($D$29:$W$29,$D$28:$W$28,HG3)/12*IF([5]SenSit_Dashboard!$F$24="No",0,1)</f>
        <v>0</v>
      </c>
      <c r="HH24" s="123">
        <f>-SUMIFS($D$29:$W$29,$D$28:$W$28,HH3)/12*IF([5]SenSit_Dashboard!$F$24="No",0,1)</f>
        <v>0</v>
      </c>
      <c r="HI24" s="123">
        <f>-SUMIFS($D$29:$W$29,$D$28:$W$28,HI3)/12*IF([5]SenSit_Dashboard!$F$24="No",0,1)</f>
        <v>0</v>
      </c>
      <c r="HJ24" s="123">
        <f>-SUMIFS($D$29:$W$29,$D$28:$W$28,HJ3)/12*IF([5]SenSit_Dashboard!$F$24="No",0,1)</f>
        <v>0</v>
      </c>
      <c r="HK24" s="123">
        <f>-SUMIFS($D$29:$W$29,$D$28:$W$28,HK3)/12*IF([5]SenSit_Dashboard!$F$24="No",0,1)</f>
        <v>0</v>
      </c>
      <c r="HL24" s="123">
        <f>-SUMIFS($D$29:$W$29,$D$28:$W$28,HL3)/12*IF([5]SenSit_Dashboard!$F$24="No",0,1)</f>
        <v>0</v>
      </c>
      <c r="HM24" s="123">
        <f>-SUMIFS($D$29:$W$29,$D$28:$W$28,HM3)/12*IF([5]SenSit_Dashboard!$F$24="No",0,1)</f>
        <v>0</v>
      </c>
      <c r="HN24" s="123">
        <f>-SUMIFS($D$29:$W$29,$D$28:$W$28,HN3)/12*IF([5]SenSit_Dashboard!$F$24="No",0,1)</f>
        <v>0</v>
      </c>
      <c r="HO24" s="123">
        <f>-SUMIFS($D$29:$W$29,$D$28:$W$28,HO3)/12*IF([5]SenSit_Dashboard!$F$24="No",0,1)</f>
        <v>0</v>
      </c>
      <c r="HP24" s="123">
        <f>-SUMIFS($D$29:$W$29,$D$28:$W$28,HP3)/12*IF([5]SenSit_Dashboard!$F$24="No",0,1)</f>
        <v>0</v>
      </c>
      <c r="HQ24" s="123">
        <f>-SUMIFS($D$29:$W$29,$D$28:$W$28,HQ3)/12*IF([5]SenSit_Dashboard!$F$24="No",0,1)</f>
        <v>0</v>
      </c>
      <c r="HR24" s="123">
        <f>-SUMIFS($D$29:$W$29,$D$28:$W$28,HR3)/12*IF([5]SenSit_Dashboard!$F$24="No",0,1)</f>
        <v>0</v>
      </c>
      <c r="HS24" s="123">
        <f>-SUMIFS($D$29:$W$29,$D$28:$W$28,HS3)/12*IF([5]SenSit_Dashboard!$F$24="No",0,1)</f>
        <v>0</v>
      </c>
      <c r="HT24" s="123">
        <f>-SUMIFS($D$29:$W$29,$D$28:$W$28,HT3)/12*IF([5]SenSit_Dashboard!$F$24="No",0,1)</f>
        <v>0</v>
      </c>
      <c r="HU24" s="123">
        <f>-SUMIFS($D$29:$W$29,$D$28:$W$28,HU3)/12*IF([5]SenSit_Dashboard!$F$24="No",0,1)</f>
        <v>0</v>
      </c>
      <c r="HV24" s="123">
        <f>-SUMIFS($D$29:$W$29,$D$28:$W$28,HV3)/12*IF([5]SenSit_Dashboard!$F$24="No",0,1)</f>
        <v>0</v>
      </c>
      <c r="HW24" s="123">
        <f>-SUMIFS($D$29:$W$29,$D$28:$W$28,HW3)/12*IF([5]SenSit_Dashboard!$F$24="No",0,1)</f>
        <v>0</v>
      </c>
      <c r="HX24" s="123">
        <f>-SUMIFS($D$29:$W$29,$D$28:$W$28,HX3)/12*IF([5]SenSit_Dashboard!$F$24="No",0,1)</f>
        <v>0</v>
      </c>
      <c r="HY24" s="123">
        <f>-SUMIFS($D$29:$W$29,$D$28:$W$28,HY3)/12*IF([5]SenSit_Dashboard!$F$24="No",0,1)</f>
        <v>0</v>
      </c>
      <c r="HZ24" s="123">
        <f>-SUMIFS($D$29:$W$29,$D$28:$W$28,HZ3)/12*IF([5]SenSit_Dashboard!$F$24="No",0,1)</f>
        <v>0</v>
      </c>
      <c r="IA24" s="123">
        <f>-SUMIFS($D$29:$W$29,$D$28:$W$28,IA3)/12*IF([5]SenSit_Dashboard!$F$24="No",0,1)</f>
        <v>0</v>
      </c>
      <c r="IB24" s="123">
        <f>-SUMIFS($D$29:$W$29,$D$28:$W$28,IB3)/12*IF([5]SenSit_Dashboard!$F$24="No",0,1)</f>
        <v>0</v>
      </c>
      <c r="IC24" s="123">
        <f>-SUMIFS($D$29:$W$29,$D$28:$W$28,IC3)/12*IF([5]SenSit_Dashboard!$F$24="No",0,1)</f>
        <v>0</v>
      </c>
      <c r="ID24" s="123">
        <f>-SUMIFS($D$29:$W$29,$D$28:$W$28,ID3)/12*IF([5]SenSit_Dashboard!$F$24="No",0,1)</f>
        <v>0</v>
      </c>
      <c r="IE24" s="123">
        <f>-SUMIFS($D$29:$W$29,$D$28:$W$28,IE3)/12*IF([5]SenSit_Dashboard!$F$24="No",0,1)</f>
        <v>0</v>
      </c>
      <c r="IF24" s="123">
        <f>-SUMIFS($D$29:$W$29,$D$28:$W$28,IF3)/12*IF([5]SenSit_Dashboard!$F$24="No",0,1)</f>
        <v>0</v>
      </c>
      <c r="IG24" s="123">
        <f>-SUMIFS($D$29:$W$29,$D$28:$W$28,IG3)/12*IF([5]SenSit_Dashboard!$F$24="No",0,1)</f>
        <v>0</v>
      </c>
      <c r="IH24" s="123">
        <f>-SUMIFS($D$29:$W$29,$D$28:$W$28,IH3)/12*IF([5]SenSit_Dashboard!$F$24="No",0,1)</f>
        <v>0</v>
      </c>
      <c r="II24" s="123">
        <f>-SUMIFS($D$29:$W$29,$D$28:$W$28,II3)/12*IF([5]SenSit_Dashboard!$F$24="No",0,1)</f>
        <v>0</v>
      </c>
      <c r="IJ24" s="123">
        <f>-SUMIFS($D$29:$W$29,$D$28:$W$28,IJ3)/12*IF([5]SenSit_Dashboard!$F$24="No",0,1)</f>
        <v>0</v>
      </c>
      <c r="IK24" s="123">
        <f>-SUMIFS($D$29:$W$29,$D$28:$W$28,IK3)/12*IF([5]SenSit_Dashboard!$F$24="No",0,1)</f>
        <v>0</v>
      </c>
      <c r="IL24" s="123">
        <f>-SUMIFS($D$29:$W$29,$D$28:$W$28,IL3)/12*IF([5]SenSit_Dashboard!$F$24="No",0,1)</f>
        <v>0</v>
      </c>
      <c r="IM24" s="123">
        <f>-SUMIFS($D$29:$W$29,$D$28:$W$28,IM3)/12*IF([5]SenSit_Dashboard!$F$24="No",0,1)</f>
        <v>0</v>
      </c>
      <c r="IN24" s="123">
        <f>-SUMIFS($D$29:$W$29,$D$28:$W$28,IN3)/12*IF([5]SenSit_Dashboard!$F$24="No",0,1)</f>
        <v>0</v>
      </c>
      <c r="IO24" s="123">
        <f>-SUMIFS($D$29:$W$29,$D$28:$W$28,IO3)/12*IF([5]SenSit_Dashboard!$F$24="No",0,1)</f>
        <v>0</v>
      </c>
      <c r="IP24" s="123">
        <f>-SUMIFS($D$29:$W$29,$D$28:$W$28,IP3)/12*IF([5]SenSit_Dashboard!$F$24="No",0,1)</f>
        <v>0</v>
      </c>
      <c r="IQ24" s="123">
        <f>-SUMIFS($D$29:$W$29,$D$28:$W$28,IQ3)/12*IF([5]SenSit_Dashboard!$F$24="No",0,1)</f>
        <v>0</v>
      </c>
      <c r="IR24" s="123">
        <f>-SUMIFS($D$29:$W$29,$D$28:$W$28,IR3)/12*IF([5]SenSit_Dashboard!$F$24="No",0,1)</f>
        <v>0</v>
      </c>
      <c r="IS24" s="123">
        <f>-SUMIFS($D$29:$W$29,$D$28:$W$28,IS3)/12*IF([5]SenSit_Dashboard!$F$24="No",0,1)</f>
        <v>0</v>
      </c>
      <c r="IT24" s="123">
        <f>-SUMIFS($D$29:$W$29,$D$28:$W$28,IT3)/12*IF([5]SenSit_Dashboard!$F$24="No",0,1)</f>
        <v>0</v>
      </c>
      <c r="IU24" s="123">
        <f>-SUMIFS($D$29:$W$29,$D$28:$W$28,IU3)/12*IF([5]SenSit_Dashboard!$F$24="No",0,1)</f>
        <v>0</v>
      </c>
      <c r="IV24" s="123">
        <f>-SUMIFS($D$29:$W$29,$D$28:$W$28,IV3)/12*IF([5]SenSit_Dashboard!$F$24="No",0,1)</f>
        <v>0</v>
      </c>
      <c r="IW24" s="123">
        <f>-SUMIFS($D$29:$W$29,$D$28:$W$28,IW3)/12*IF([5]SenSit_Dashboard!$F$24="No",0,1)</f>
        <v>0</v>
      </c>
      <c r="IX24" s="123">
        <f>-SUMIFS($D$29:$W$29,$D$28:$W$28,IX3)/12*IF([5]SenSit_Dashboard!$F$24="No",0,1)</f>
        <v>0</v>
      </c>
      <c r="IY24" s="123">
        <f>-SUMIFS($D$29:$W$29,$D$28:$W$28,IY3)/12*IF([5]SenSit_Dashboard!$F$24="No",0,1)</f>
        <v>0</v>
      </c>
      <c r="IZ24" s="123">
        <f>-SUMIFS($D$29:$W$29,$D$28:$W$28,IZ3)/12*IF([5]SenSit_Dashboard!$F$24="No",0,1)</f>
        <v>0</v>
      </c>
      <c r="JA24" s="123">
        <f>-SUMIFS($D$29:$W$29,$D$28:$W$28,JA3)/12*IF([5]SenSit_Dashboard!$F$24="No",0,1)</f>
        <v>0</v>
      </c>
      <c r="JB24" s="123">
        <f>-SUMIFS($D$29:$W$29,$D$28:$W$28,JB3)/12*IF([5]SenSit_Dashboard!$F$24="No",0,1)</f>
        <v>0</v>
      </c>
      <c r="JC24" s="123">
        <f>-SUMIFS($D$29:$W$29,$D$28:$W$28,JC3)/12*IF([5]SenSit_Dashboard!$F$24="No",0,1)</f>
        <v>0</v>
      </c>
      <c r="JD24" s="123">
        <f>-SUMIFS($D$29:$W$29,$D$28:$W$28,JD3)/12*IF([5]SenSit_Dashboard!$F$24="No",0,1)</f>
        <v>0</v>
      </c>
      <c r="JE24" s="123">
        <f>-SUMIFS($D$29:$W$29,$D$28:$W$28,JE3)/12*IF([5]SenSit_Dashboard!$F$24="No",0,1)</f>
        <v>0</v>
      </c>
      <c r="JF24" s="123">
        <f>-SUMIFS($D$29:$W$29,$D$28:$W$28,JF3)/12*IF([5]SenSit_Dashboard!$F$24="No",0,1)</f>
        <v>0</v>
      </c>
      <c r="JG24" s="123">
        <f>-SUMIFS($D$29:$W$29,$D$28:$W$28,JG3)/12*IF([5]SenSit_Dashboard!$F$24="No",0,1)</f>
        <v>0</v>
      </c>
      <c r="JH24" s="123">
        <f>-SUMIFS($D$29:$W$29,$D$28:$W$28,JH3)/12*IF([5]SenSit_Dashboard!$F$24="No",0,1)</f>
        <v>0</v>
      </c>
      <c r="JI24" s="123">
        <f>-SUMIFS($D$29:$W$29,$D$28:$W$28,JI3)/12*IF([5]SenSit_Dashboard!$F$24="No",0,1)</f>
        <v>0</v>
      </c>
      <c r="JJ24" s="123">
        <f>-SUMIFS($D$29:$W$29,$D$28:$W$28,JJ3)/12*IF([5]SenSit_Dashboard!$F$24="No",0,1)</f>
        <v>0</v>
      </c>
      <c r="JK24" s="123">
        <f>-SUMIFS($D$29:$W$29,$D$28:$W$28,JK3)/12*IF([5]SenSit_Dashboard!$F$24="No",0,1)</f>
        <v>0</v>
      </c>
      <c r="JL24" s="123">
        <f>-SUMIFS($D$29:$W$29,$D$28:$W$28,JL3)/12*IF([5]SenSit_Dashboard!$F$24="No",0,1)</f>
        <v>0</v>
      </c>
      <c r="JM24" s="123">
        <f>-SUMIFS($D$29:$W$29,$D$28:$W$28,JM3)/12*IF([5]SenSit_Dashboard!$F$24="No",0,1)</f>
        <v>0</v>
      </c>
      <c r="JN24" s="123">
        <f>-SUMIFS($D$29:$W$29,$D$28:$W$28,JN3)/12*IF([5]SenSit_Dashboard!$F$24="No",0,1)</f>
        <v>0</v>
      </c>
      <c r="JO24" s="123">
        <f>-SUMIFS($D$29:$W$29,$D$28:$W$28,JO3)/12*IF([5]SenSit_Dashboard!$F$24="No",0,1)</f>
        <v>0</v>
      </c>
      <c r="JP24" s="123">
        <f>-SUMIFS($D$29:$W$29,$D$28:$W$28,JP3)/12*IF([5]SenSit_Dashboard!$F$24="No",0,1)</f>
        <v>0</v>
      </c>
      <c r="JQ24" s="123">
        <f>-SUMIFS($D$29:$W$29,$D$28:$W$28,JQ3)/12*IF([5]SenSit_Dashboard!$F$24="No",0,1)</f>
        <v>0</v>
      </c>
      <c r="JR24" s="123">
        <f>-SUMIFS($D$29:$W$29,$D$28:$W$28,JR3)/12*IF([5]SenSit_Dashboard!$F$24="No",0,1)</f>
        <v>0</v>
      </c>
      <c r="JS24" s="123">
        <f>-SUMIFS($D$29:$W$29,$D$28:$W$28,JS3)/12*IF([5]SenSit_Dashboard!$F$24="No",0,1)</f>
        <v>0</v>
      </c>
      <c r="JT24" s="123">
        <f>-SUMIFS($D$29:$W$29,$D$28:$W$28,JT3)/12*IF([5]SenSit_Dashboard!$F$24="No",0,1)</f>
        <v>0</v>
      </c>
      <c r="JU24" s="123">
        <f>-SUMIFS($D$29:$W$29,$D$28:$W$28,JU3)/12*IF([5]SenSit_Dashboard!$F$24="No",0,1)</f>
        <v>0</v>
      </c>
      <c r="JV24" s="123">
        <f>-SUMIFS($D$29:$W$29,$D$28:$W$28,JV3)/12*IF([5]SenSit_Dashboard!$F$24="No",0,1)</f>
        <v>0</v>
      </c>
      <c r="JW24" s="123">
        <f>-SUMIFS($D$29:$W$29,$D$28:$W$28,JW3)/12*IF([5]SenSit_Dashboard!$F$24="No",0,1)</f>
        <v>0</v>
      </c>
      <c r="JX24" s="123">
        <f>-SUMIFS($D$29:$W$29,$D$28:$W$28,JX3)/12*IF([5]SenSit_Dashboard!$F$24="No",0,1)</f>
        <v>0</v>
      </c>
      <c r="JY24" s="123">
        <f>-SUMIFS($D$29:$W$29,$D$28:$W$28,JY3)/12*IF([5]SenSit_Dashboard!$F$24="No",0,1)</f>
        <v>0</v>
      </c>
      <c r="JZ24" s="123">
        <f>-SUMIFS($D$29:$W$29,$D$28:$W$28,JZ3)/12*IF([5]SenSit_Dashboard!$F$24="No",0,1)</f>
        <v>0</v>
      </c>
      <c r="KA24" s="123">
        <f>-SUMIFS($D$29:$W$29,$D$28:$W$28,KA3)/12*IF([5]SenSit_Dashboard!$F$24="No",0,1)</f>
        <v>0</v>
      </c>
      <c r="KB24" s="123">
        <f>-SUMIFS($D$29:$W$29,$D$28:$W$28,KB3)/12*IF([5]SenSit_Dashboard!$F$24="No",0,1)</f>
        <v>0</v>
      </c>
      <c r="KC24" s="123">
        <f>-SUMIFS($D$29:$W$29,$D$28:$W$28,KC3)/12*IF([5]SenSit_Dashboard!$F$24="No",0,1)</f>
        <v>0</v>
      </c>
      <c r="KD24" s="123">
        <f>-SUMIFS($D$29:$W$29,$D$28:$W$28,KD3)/12*IF([5]SenSit_Dashboard!$F$24="No",0,1)</f>
        <v>0</v>
      </c>
      <c r="KE24" s="123">
        <f>-SUMIFS($D$29:$W$29,$D$28:$W$28,KE3)/12*IF([5]SenSit_Dashboard!$F$24="No",0,1)</f>
        <v>0</v>
      </c>
      <c r="KF24" s="123">
        <f>-SUMIFS($D$29:$W$29,$D$28:$W$28,KF3)/12*IF([5]SenSit_Dashboard!$F$24="No",0,1)</f>
        <v>0</v>
      </c>
      <c r="KG24" s="123">
        <f>-SUMIFS($D$29:$W$29,$D$28:$W$28,KG3)/12*IF([5]SenSit_Dashboard!$F$24="No",0,1)</f>
        <v>0</v>
      </c>
      <c r="KH24" s="123">
        <f>-SUMIFS($D$29:$W$29,$D$28:$W$28,KH3)/12*IF([5]SenSit_Dashboard!$F$24="No",0,1)</f>
        <v>0</v>
      </c>
      <c r="KI24" s="123">
        <f>-SUMIFS($D$29:$W$29,$D$28:$W$28,KI3)/12*IF([5]SenSit_Dashboard!$F$24="No",0,1)</f>
        <v>0</v>
      </c>
      <c r="KJ24" s="123">
        <f>-SUMIFS($D$29:$W$29,$D$28:$W$28,KJ3)/12*IF([5]SenSit_Dashboard!$F$24="No",0,1)</f>
        <v>0</v>
      </c>
      <c r="KK24" s="123">
        <f>-SUMIFS($D$29:$W$29,$D$28:$W$28,KK3)/12*IF([5]SenSit_Dashboard!$F$24="No",0,1)</f>
        <v>0</v>
      </c>
      <c r="KL24" s="123">
        <f>-SUMIFS($D$29:$W$29,$D$28:$W$28,KL3)/12*IF([5]SenSit_Dashboard!$F$24="No",0,1)</f>
        <v>0</v>
      </c>
      <c r="KM24" s="123">
        <f>-SUMIFS($D$29:$W$29,$D$28:$W$28,KM3)/12*IF([5]SenSit_Dashboard!$F$24="No",0,1)</f>
        <v>0</v>
      </c>
      <c r="KN24" s="123">
        <f>-SUMIFS($D$29:$W$29,$D$28:$W$28,KN3)/12*IF([5]SenSit_Dashboard!$F$24="No",0,1)</f>
        <v>0</v>
      </c>
      <c r="KO24" s="123">
        <f>-SUMIFS($D$29:$W$29,$D$28:$W$28,KO3)/12*IF([5]SenSit_Dashboard!$F$24="No",0,1)</f>
        <v>0</v>
      </c>
      <c r="KP24" s="123">
        <f>-SUMIFS($D$29:$W$29,$D$28:$W$28,KP3)/12*IF([5]SenSit_Dashboard!$F$24="No",0,1)</f>
        <v>0</v>
      </c>
      <c r="KQ24" s="123">
        <f>-SUMIFS($D$29:$W$29,$D$28:$W$28,KQ3)/12*IF([5]SenSit_Dashboard!$F$24="No",0,1)</f>
        <v>0</v>
      </c>
      <c r="KR24" s="123">
        <f>-SUMIFS($D$29:$W$29,$D$28:$W$28,KR3)/12*IF([5]SenSit_Dashboard!$F$24="No",0,1)</f>
        <v>0</v>
      </c>
      <c r="KS24" s="123">
        <f>-SUMIFS($D$29:$W$29,$D$28:$W$28,KS3)/12*IF([5]SenSit_Dashboard!$F$24="No",0,1)</f>
        <v>0</v>
      </c>
      <c r="KT24" s="123">
        <f>-SUMIFS($D$29:$W$29,$D$28:$W$28,KT3)/12*IF([5]SenSit_Dashboard!$F$24="No",0,1)</f>
        <v>0</v>
      </c>
      <c r="KU24" s="123">
        <f>-SUMIFS($D$29:$W$29,$D$28:$W$28,KU3)/12*IF([5]SenSit_Dashboard!$F$24="No",0,1)</f>
        <v>0</v>
      </c>
      <c r="KV24" s="123">
        <f>-SUMIFS($D$29:$W$29,$D$28:$W$28,KV3)/12*IF([5]SenSit_Dashboard!$F$24="No",0,1)</f>
        <v>0</v>
      </c>
      <c r="KW24" s="123">
        <f>-SUMIFS($D$29:$W$29,$D$28:$W$28,KW3)/12*IF([5]SenSit_Dashboard!$F$24="No",0,1)</f>
        <v>0</v>
      </c>
      <c r="KX24" s="123">
        <f>-SUMIFS($D$29:$W$29,$D$28:$W$28,KX3)/12*IF([5]SenSit_Dashboard!$F$24="No",0,1)</f>
        <v>0</v>
      </c>
      <c r="KY24" s="123">
        <f>-SUMIFS($D$29:$W$29,$D$28:$W$28,KY3)/12*IF([5]SenSit_Dashboard!$F$24="No",0,1)</f>
        <v>0</v>
      </c>
      <c r="KZ24" s="123">
        <f>-SUMIFS($D$29:$W$29,$D$28:$W$28,KZ3)/12*IF([5]SenSit_Dashboard!$F$24="No",0,1)</f>
        <v>0</v>
      </c>
      <c r="LA24" s="123">
        <f>-SUMIFS($D$29:$W$29,$D$28:$W$28,LA3)/12*IF([5]SenSit_Dashboard!$F$24="No",0,1)</f>
        <v>0</v>
      </c>
      <c r="LB24" s="123">
        <f>-SUMIFS($D$29:$W$29,$D$28:$W$28,LB3)/12*IF([5]SenSit_Dashboard!$F$24="No",0,1)</f>
        <v>0</v>
      </c>
      <c r="LC24" s="123">
        <f>-SUMIFS($D$29:$W$29,$D$28:$W$28,LC3)/12*IF([5]SenSit_Dashboard!$F$24="No",0,1)</f>
        <v>0</v>
      </c>
      <c r="LD24" s="123">
        <f>-SUMIFS($D$29:$W$29,$D$28:$W$28,LD3)/12*IF([5]SenSit_Dashboard!$F$24="No",0,1)</f>
        <v>0</v>
      </c>
      <c r="LE24" s="123">
        <f>-SUMIFS($D$29:$W$29,$D$28:$W$28,LE3)/12*IF([5]SenSit_Dashboard!$F$24="No",0,1)</f>
        <v>0</v>
      </c>
      <c r="LF24" s="123">
        <f>-SUMIFS($D$29:$W$29,$D$28:$W$28,LF3)/12*IF([5]SenSit_Dashboard!$F$24="No",0,1)</f>
        <v>0</v>
      </c>
      <c r="LG24" s="123">
        <f>-SUMIFS($D$29:$W$29,$D$28:$W$28,LG3)/12*IF([5]SenSit_Dashboard!$F$24="No",0,1)</f>
        <v>0</v>
      </c>
      <c r="LH24" s="123">
        <f>-SUMIFS($D$29:$W$29,$D$28:$W$28,LH3)/12*IF([5]SenSit_Dashboard!$F$24="No",0,1)</f>
        <v>0</v>
      </c>
      <c r="LI24" s="123">
        <f>-SUMIFS($D$29:$W$29,$D$28:$W$28,LI3)/12*IF([5]SenSit_Dashboard!$F$24="No",0,1)</f>
        <v>0</v>
      </c>
      <c r="LJ24" s="123">
        <f>-SUMIFS($D$29:$W$29,$D$28:$W$28,LJ3)/12*IF([5]SenSit_Dashboard!$F$24="No",0,1)</f>
        <v>0</v>
      </c>
      <c r="LK24" s="123">
        <f>-SUMIFS($D$29:$W$29,$D$28:$W$28,LK3)/12*IF([5]SenSit_Dashboard!$F$24="No",0,1)</f>
        <v>0</v>
      </c>
      <c r="LL24" s="123">
        <f>-SUMIFS($D$29:$W$29,$D$28:$W$28,LL3)/12*IF([5]SenSit_Dashboard!$F$24="No",0,1)</f>
        <v>0</v>
      </c>
      <c r="LM24" s="123">
        <f>-SUMIFS($D$29:$W$29,$D$28:$W$28,LM3)/12*IF([5]SenSit_Dashboard!$F$24="No",0,1)</f>
        <v>0</v>
      </c>
      <c r="LN24" s="123">
        <f>-SUMIFS($D$29:$W$29,$D$28:$W$28,LN3)/12*IF([5]SenSit_Dashboard!$F$24="No",0,1)</f>
        <v>0</v>
      </c>
      <c r="LO24" s="123">
        <f>-SUMIFS($D$29:$W$29,$D$28:$W$28,LO3)/12*IF([5]SenSit_Dashboard!$F$24="No",0,1)</f>
        <v>0</v>
      </c>
      <c r="LP24" s="123">
        <f>-SUMIFS($D$29:$W$29,$D$28:$W$28,LP3)/12*IF([5]SenSit_Dashboard!$F$24="No",0,1)</f>
        <v>0</v>
      </c>
      <c r="LQ24" s="123">
        <f>-SUMIFS($D$29:$W$29,$D$28:$W$28,LQ3)/12*IF([5]SenSit_Dashboard!$F$24="No",0,1)</f>
        <v>0</v>
      </c>
      <c r="LR24" s="123">
        <f>-SUMIFS($D$29:$W$29,$D$28:$W$28,LR3)/12*IF([5]SenSit_Dashboard!$F$24="No",0,1)</f>
        <v>0</v>
      </c>
      <c r="LS24" s="123">
        <f>-SUMIFS($D$29:$W$29,$D$28:$W$28,LS3)/12*IF([5]SenSit_Dashboard!$F$24="No",0,1)</f>
        <v>0</v>
      </c>
      <c r="LT24" s="123">
        <f>-SUMIFS($D$29:$W$29,$D$28:$W$28,LT3)/12*IF([5]SenSit_Dashboard!$F$24="No",0,1)</f>
        <v>0</v>
      </c>
      <c r="LU24" s="123">
        <f>-SUMIFS($D$29:$W$29,$D$28:$W$28,LU3)/12*IF([5]SenSit_Dashboard!$F$24="No",0,1)</f>
        <v>0</v>
      </c>
      <c r="LV24" s="123">
        <f>-SUMIFS($D$29:$W$29,$D$28:$W$28,LV3)/12*IF([5]SenSit_Dashboard!$F$24="No",0,1)</f>
        <v>0</v>
      </c>
      <c r="LW24" s="123">
        <f>-SUMIFS($D$29:$W$29,$D$28:$W$28,LW3)/12*IF([5]SenSit_Dashboard!$F$24="No",0,1)</f>
        <v>0</v>
      </c>
      <c r="LX24" s="123">
        <f>-SUMIFS($D$29:$W$29,$D$28:$W$28,LX3)/12*IF([5]SenSit_Dashboard!$F$24="No",0,1)</f>
        <v>0</v>
      </c>
      <c r="LY24" s="123">
        <f>-SUMIFS($D$29:$W$29,$D$28:$W$28,LY3)/12*IF([5]SenSit_Dashboard!$F$24="No",0,1)</f>
        <v>0</v>
      </c>
      <c r="LZ24" s="123">
        <f>-SUMIFS($D$29:$W$29,$D$28:$W$28,LZ3)/12*IF([5]SenSit_Dashboard!$F$24="No",0,1)</f>
        <v>0</v>
      </c>
      <c r="MA24" s="123">
        <f>-SUMIFS($D$29:$W$29,$D$28:$W$28,MA3)/12*IF([5]SenSit_Dashboard!$F$24="No",0,1)</f>
        <v>0</v>
      </c>
      <c r="MB24" s="123">
        <f>-SUMIFS($D$29:$W$29,$D$28:$W$28,MB3)/12*IF([5]SenSit_Dashboard!$F$24="No",0,1)</f>
        <v>0</v>
      </c>
      <c r="MC24" s="123">
        <f>-SUMIFS($D$29:$W$29,$D$28:$W$28,MC3)/12*IF([5]SenSit_Dashboard!$F$24="No",0,1)</f>
        <v>0</v>
      </c>
      <c r="MD24" s="123">
        <f>-SUMIFS($D$29:$W$29,$D$28:$W$28,MD3)/12*IF([5]SenSit_Dashboard!$F$24="No",0,1)</f>
        <v>0</v>
      </c>
      <c r="ME24" s="123">
        <f>-SUMIFS($D$29:$W$29,$D$28:$W$28,ME3)/12*IF([5]SenSit_Dashboard!$F$24="No",0,1)</f>
        <v>0</v>
      </c>
      <c r="MF24" s="123">
        <f>-SUMIFS($D$29:$W$29,$D$28:$W$28,MF3)/12*IF([5]SenSit_Dashboard!$F$24="No",0,1)</f>
        <v>0</v>
      </c>
      <c r="MG24" s="123">
        <f>-SUMIFS($D$29:$W$29,$D$28:$W$28,MG3)/12*IF([5]SenSit_Dashboard!$F$24="No",0,1)</f>
        <v>0</v>
      </c>
      <c r="MH24" s="123">
        <f>-SUMIFS($D$29:$W$29,$D$28:$W$28,MH3)/12*IF([5]SenSit_Dashboard!$F$24="No",0,1)</f>
        <v>0</v>
      </c>
      <c r="MI24" s="123">
        <f>-SUMIFS($D$29:$W$29,$D$28:$W$28,MI3)/12*IF([5]SenSit_Dashboard!$F$24="No",0,1)</f>
        <v>0</v>
      </c>
      <c r="MJ24" s="123">
        <f>-SUMIFS($D$29:$W$29,$D$28:$W$28,MJ3)/12*IF([5]SenSit_Dashboard!$F$24="No",0,1)</f>
        <v>0</v>
      </c>
      <c r="MK24" s="123">
        <f>-SUMIFS($D$29:$W$29,$D$28:$W$28,MK3)/12*IF([5]SenSit_Dashboard!$F$24="No",0,1)</f>
        <v>0</v>
      </c>
      <c r="ML24" s="123">
        <f>-SUMIFS($D$29:$W$29,$D$28:$W$28,ML3)/12*IF([5]SenSit_Dashboard!$F$24="No",0,1)</f>
        <v>0</v>
      </c>
      <c r="MM24" s="123">
        <f>-SUMIFS($D$29:$W$29,$D$28:$W$28,MM3)/12*IF([5]SenSit_Dashboard!$F$24="No",0,1)</f>
        <v>0</v>
      </c>
      <c r="MO24" s="5" t="str">
        <f t="shared" si="128"/>
        <v>2028-2040 Energy + Tier I PPA</v>
      </c>
      <c r="MP24" s="22">
        <f t="shared" si="131"/>
        <v>0</v>
      </c>
      <c r="MQ24" s="22">
        <f t="shared" si="129"/>
        <v>0</v>
      </c>
      <c r="MR24" s="22">
        <f t="shared" si="129"/>
        <v>0</v>
      </c>
      <c r="MS24" s="22">
        <f t="shared" si="129"/>
        <v>0</v>
      </c>
      <c r="MT24" s="22">
        <f t="shared" si="129"/>
        <v>0</v>
      </c>
      <c r="MU24" s="22">
        <f t="shared" si="129"/>
        <v>0</v>
      </c>
      <c r="MV24" s="22">
        <f t="shared" si="129"/>
        <v>0</v>
      </c>
      <c r="MW24" s="22">
        <f t="shared" si="129"/>
        <v>0</v>
      </c>
      <c r="MX24" s="22">
        <f t="shared" si="129"/>
        <v>0</v>
      </c>
      <c r="MY24" s="22">
        <f t="shared" si="129"/>
        <v>0</v>
      </c>
      <c r="MZ24" s="22">
        <f t="shared" si="129"/>
        <v>0</v>
      </c>
      <c r="NA24" s="22">
        <f t="shared" si="129"/>
        <v>0</v>
      </c>
      <c r="NB24" s="22">
        <f t="shared" si="129"/>
        <v>0</v>
      </c>
      <c r="NC24" s="22">
        <f t="shared" si="129"/>
        <v>0</v>
      </c>
      <c r="ND24" s="22">
        <f t="shared" si="129"/>
        <v>0</v>
      </c>
      <c r="NE24" s="22">
        <f t="shared" si="129"/>
        <v>0</v>
      </c>
      <c r="NF24" s="22">
        <f t="shared" si="129"/>
        <v>0</v>
      </c>
      <c r="NG24" s="22">
        <f t="shared" si="130"/>
        <v>0</v>
      </c>
      <c r="NH24" s="22">
        <f t="shared" si="130"/>
        <v>0</v>
      </c>
      <c r="NI24" s="22">
        <f t="shared" si="130"/>
        <v>0</v>
      </c>
      <c r="NJ24" s="22">
        <f t="shared" si="130"/>
        <v>0</v>
      </c>
      <c r="NK24" s="22">
        <f t="shared" si="130"/>
        <v>0</v>
      </c>
      <c r="NL24" s="22">
        <f t="shared" si="130"/>
        <v>0</v>
      </c>
      <c r="NM24" s="22">
        <f t="shared" si="130"/>
        <v>0</v>
      </c>
      <c r="NN24" s="22">
        <f t="shared" si="130"/>
        <v>0</v>
      </c>
      <c r="NO24" s="22">
        <f t="shared" si="130"/>
        <v>0</v>
      </c>
      <c r="NP24" s="22">
        <f t="shared" si="130"/>
        <v>0</v>
      </c>
      <c r="NQ24" s="22">
        <f t="shared" si="130"/>
        <v>0</v>
      </c>
      <c r="NR24" s="22">
        <f t="shared" si="130"/>
        <v>0</v>
      </c>
    </row>
    <row r="25" spans="2:382" x14ac:dyDescent="0.25">
      <c r="B25" s="121" t="s">
        <v>268</v>
      </c>
      <c r="C25" s="122" t="s">
        <v>104</v>
      </c>
      <c r="D25" s="123">
        <f>+[1]Contract_Budget!E$228/1000+[1]Contract_Budget!E$244/1000</f>
        <v>898.51641434417888</v>
      </c>
      <c r="E25" s="123">
        <f>+[1]Contract_Budget!F$228/1000+[1]Contract_Budget!F$244/1000</f>
        <v>810.10650204513274</v>
      </c>
      <c r="F25" s="123">
        <f>+[1]Contract_Budget!G$228/1000+[1]Contract_Budget!G$244/1000</f>
        <v>897.59784532490403</v>
      </c>
      <c r="G25" s="123">
        <f>+[1]Contract_Budget!H$228/1000+[1]Contract_Budget!H$244/1000</f>
        <v>874.82453902165594</v>
      </c>
      <c r="H25" s="123">
        <f>+[1]Contract_Budget!I$228/1000+[1]Contract_Budget!I$244/1000</f>
        <v>904.76860992698528</v>
      </c>
      <c r="I25" s="123">
        <f>+[1]Contract_Budget!J$228/1000+[1]Contract_Budget!J$244/1000</f>
        <v>876.86909587100968</v>
      </c>
      <c r="J25" s="123">
        <f>+[1]Contract_Budget!K$228/1000+[1]Contract_Budget!K$244/1000</f>
        <v>907.64284201955525</v>
      </c>
      <c r="K25" s="123">
        <f>+[1]Contract_Budget!L$228/1000+[1]Contract_Budget!L$244/1000</f>
        <v>906.57611670684889</v>
      </c>
      <c r="L25" s="123">
        <f>+[1]Contract_Budget!M$228/1000+[1]Contract_Budget!M$244/1000</f>
        <v>881.04710334577612</v>
      </c>
      <c r="M25" s="123">
        <f>+[1]Contract_Budget!N$228/1000+[1]Contract_Budget!N$244/1000</f>
        <v>906.93169181108442</v>
      </c>
      <c r="N25" s="123">
        <f>+[1]Contract_Budget!O$228/1000+[1]Contract_Budget!O$244/1000</f>
        <v>876.46915469063015</v>
      </c>
      <c r="O25" s="123">
        <f>+[1]Contract_Budget!P$228/1000+[1]Contract_Budget!P$244/1000</f>
        <v>904.65008489224033</v>
      </c>
      <c r="P25" s="123">
        <f>+[1]Contract_Budget!Q$228/1000+[1]Contract_Budget!Q$244/1000</f>
        <v>898.51641434417888</v>
      </c>
      <c r="Q25" s="123">
        <f>+[1]Contract_Budget!R$228/1000+[1]Contract_Budget!R$244/1000</f>
        <v>810.10650204513274</v>
      </c>
      <c r="R25" s="123">
        <f>+[1]Contract_Budget!S$228/1000+[1]Contract_Budget!S$244/1000</f>
        <v>897.59784532490403</v>
      </c>
      <c r="S25" s="123">
        <f>+[1]Contract_Budget!T$228/1000+[1]Contract_Budget!T$244/1000</f>
        <v>874.82453902165594</v>
      </c>
      <c r="T25" s="123">
        <f>+[1]Contract_Budget!U$228/1000+[1]Contract_Budget!U$244/1000</f>
        <v>904.76860992698528</v>
      </c>
      <c r="U25" s="123">
        <f>+[1]Contract_Budget!V$228/1000+[1]Contract_Budget!V$244/1000</f>
        <v>876.86909587100968</v>
      </c>
      <c r="V25" s="123">
        <f>+[1]Contract_Budget!W$228/1000+[1]Contract_Budget!W$244/1000</f>
        <v>907.64284201955525</v>
      </c>
      <c r="W25" s="123">
        <f>+[1]Contract_Budget!X$228/1000+[1]Contract_Budget!X$244/1000</f>
        <v>906.57611670684889</v>
      </c>
      <c r="X25" s="123">
        <f>+[1]Contract_Budget!Y$228/1000+[1]Contract_Budget!Y$244/1000</f>
        <v>881.04710334577612</v>
      </c>
      <c r="Y25" s="123">
        <f>+[1]Contract_Budget!Z$228/1000+[1]Contract_Budget!Z$244/1000</f>
        <v>906.93169181108442</v>
      </c>
      <c r="Z25" s="123">
        <f>+[1]Contract_Budget!AA$228/1000+[1]Contract_Budget!AA$244/1000</f>
        <v>876.46915469063015</v>
      </c>
      <c r="AA25" s="123">
        <f>+[1]Contract_Budget!AB$228/1000+[1]Contract_Budget!AB$244/1000</f>
        <v>904.65008489224033</v>
      </c>
      <c r="AB25" s="123">
        <f>+[1]Contract_Budget!AC$228/1000+[1]Contract_Budget!AC$244/1000</f>
        <v>898.51641434417888</v>
      </c>
      <c r="AC25" s="123">
        <f>+[1]Contract_Budget!AD$228/1000+[1]Contract_Budget!AD$244/1000</f>
        <v>839.0388771181731</v>
      </c>
      <c r="AD25" s="123">
        <f>+[1]Contract_Budget!AE$228/1000+[1]Contract_Budget!AE$244/1000</f>
        <v>897.59784532490403</v>
      </c>
      <c r="AE25" s="123">
        <f>+[1]Contract_Budget!AF$228/1000+[1]Contract_Budget!AF$244/1000</f>
        <v>874.82453902165594</v>
      </c>
      <c r="AF25" s="123">
        <f>+[1]Contract_Budget!AG$228/1000+[1]Contract_Budget!AG$244/1000</f>
        <v>904.76860992698528</v>
      </c>
      <c r="AG25" s="123">
        <f>+[1]Contract_Budget!AH$228/1000+[1]Contract_Budget!AH$244/1000</f>
        <v>876.86909587100968</v>
      </c>
      <c r="AH25" s="123">
        <f>+[1]Contract_Budget!AI$228/1000+[1]Contract_Budget!AI$244/1000</f>
        <v>907.64284201955525</v>
      </c>
      <c r="AI25" s="123">
        <f>+[1]Contract_Budget!AJ$228/1000+[1]Contract_Budget!AJ$244/1000</f>
        <v>906.57611670684889</v>
      </c>
      <c r="AJ25" s="123">
        <f>+[1]Contract_Budget!AK$228/1000+[1]Contract_Budget!AK$244/1000</f>
        <v>881.04710334577612</v>
      </c>
      <c r="AK25" s="123">
        <f>+[1]Contract_Budget!AL$228/1000+[1]Contract_Budget!AL$244/1000</f>
        <v>906.93169181108442</v>
      </c>
      <c r="AL25" s="123">
        <f>+[1]Contract_Budget!AM$228/1000+[1]Contract_Budget!AM$244/1000</f>
        <v>876.46915469063015</v>
      </c>
      <c r="AM25" s="123">
        <f>+[1]Contract_Budget!AN$228/1000+[1]Contract_Budget!AN$244/1000</f>
        <v>904.65008489224033</v>
      </c>
      <c r="AN25" s="123">
        <f>+[1]Contract_Budget!AO$228/1000+[1]Contract_Budget!AO$244/1000</f>
        <v>898.51641434417888</v>
      </c>
      <c r="AO25" s="123">
        <f>+[1]Contract_Budget!AP$228/1000+[1]Contract_Budget!AP$244/1000</f>
        <v>810.10650204513274</v>
      </c>
      <c r="AP25" s="123">
        <f>+[1]Contract_Budget!AQ$228/1000+[1]Contract_Budget!AQ$244/1000</f>
        <v>897.59784532490403</v>
      </c>
      <c r="AQ25" s="123">
        <f>+[1]Contract_Budget!AR$228/1000+[1]Contract_Budget!AR$244/1000</f>
        <v>874.82453902165594</v>
      </c>
      <c r="AR25" s="123">
        <f>+[1]Contract_Budget!AS$228/1000+[1]Contract_Budget!AS$244/1000</f>
        <v>904.76860992698528</v>
      </c>
      <c r="AS25" s="123">
        <f>+[1]Contract_Budget!AT$228/1000+[1]Contract_Budget!AT$244/1000</f>
        <v>876.86909587100968</v>
      </c>
      <c r="AT25" s="123">
        <f>+[1]Contract_Budget!AU$228/1000+[1]Contract_Budget!AU$244/1000</f>
        <v>907.64284201955525</v>
      </c>
      <c r="AU25" s="123">
        <f>+[1]Contract_Budget!AV$228/1000+[1]Contract_Budget!AV$244/1000</f>
        <v>906.57611670684889</v>
      </c>
      <c r="AV25" s="123">
        <f>+[1]Contract_Budget!AW$228/1000+[1]Contract_Budget!AW$244/1000</f>
        <v>881.04710334577612</v>
      </c>
      <c r="AW25" s="123">
        <f>+[1]Contract_Budget!AX$228/1000+[1]Contract_Budget!AX$244/1000</f>
        <v>906.93169181108442</v>
      </c>
      <c r="AX25" s="123">
        <f>+[1]Contract_Budget!AY$228/1000+[1]Contract_Budget!AY$244/1000</f>
        <v>876.46915469063015</v>
      </c>
      <c r="AY25" s="123">
        <f>+[1]Contract_Budget!AZ$228/1000+[1]Contract_Budget!AZ$244/1000</f>
        <v>904.65008489224033</v>
      </c>
      <c r="AZ25" s="123">
        <f>+[1]Contract_Budget!BA$228/1000+[1]Contract_Budget!BA$244/1000</f>
        <v>898.51641434417888</v>
      </c>
      <c r="BA25" s="123">
        <f>+[1]Contract_Budget!BB$228/1000+[1]Contract_Budget!BB$244/1000</f>
        <v>810.10650204513274</v>
      </c>
      <c r="BB25" s="123">
        <f>+[1]Contract_Budget!BC$228/1000+[1]Contract_Budget!BC$244/1000</f>
        <v>897.59784532490403</v>
      </c>
      <c r="BC25" s="123">
        <f>+[1]Contract_Budget!BD$228/1000+[1]Contract_Budget!BD$244/1000</f>
        <v>874.82453902165594</v>
      </c>
      <c r="BD25" s="123">
        <f>+[1]Contract_Budget!BE$228/1000+[1]Contract_Budget!BE$244/1000</f>
        <v>904.76860992698528</v>
      </c>
      <c r="BE25" s="123">
        <f>+[1]Contract_Budget!BF$228/1000+[1]Contract_Budget!BF$244/1000</f>
        <v>876.86909587100968</v>
      </c>
      <c r="BF25" s="123">
        <f>+[1]Contract_Budget!BG$228/1000+[1]Contract_Budget!BG$244/1000</f>
        <v>907.64284201955525</v>
      </c>
      <c r="BG25" s="123">
        <f>+[1]Contract_Budget!BH$228/1000+[1]Contract_Budget!BH$244/1000</f>
        <v>906.57611670684889</v>
      </c>
      <c r="BH25" s="123">
        <f>+[1]Contract_Budget!BI$228/1000+[1]Contract_Budget!BI$244/1000</f>
        <v>881.04710334577612</v>
      </c>
      <c r="BI25" s="123">
        <f>+[1]Contract_Budget!BJ$228/1000+[1]Contract_Budget!BJ$244/1000</f>
        <v>906.93169181108442</v>
      </c>
      <c r="BJ25" s="123">
        <f>+[1]Contract_Budget!BK$228/1000+[1]Contract_Budget!BK$244/1000</f>
        <v>876.46915469063015</v>
      </c>
      <c r="BK25" s="123">
        <f>+[1]Contract_Budget!BL$228/1000+[1]Contract_Budget!BL$244/1000</f>
        <v>904.65008489224033</v>
      </c>
      <c r="BL25" s="123">
        <f>+[1]Contract_Budget!BM$228/1000+[1]Contract_Budget!BM$244/1000</f>
        <v>898.51641434417888</v>
      </c>
      <c r="BM25" s="123">
        <f>+[1]Contract_Budget!BN$228/1000+[1]Contract_Budget!BN$244/1000</f>
        <v>810.10650204513274</v>
      </c>
      <c r="BN25" s="123">
        <f>+[1]Contract_Budget!BO$228/1000+[1]Contract_Budget!BO$244/1000</f>
        <v>897.59784532490403</v>
      </c>
      <c r="BO25" s="123">
        <f>+[1]Contract_Budget!BP$228/1000+[1]Contract_Budget!BP$244/1000</f>
        <v>874.82453902165594</v>
      </c>
      <c r="BP25" s="123">
        <f>+[1]Contract_Budget!BQ$228/1000+[1]Contract_Budget!BQ$244/1000</f>
        <v>904.76860992698528</v>
      </c>
      <c r="BQ25" s="123">
        <f>+[1]Contract_Budget!BR$228/1000+[1]Contract_Budget!BR$244/1000</f>
        <v>876.86909587100968</v>
      </c>
      <c r="BR25" s="123">
        <f>+[1]Contract_Budget!BS$228/1000+[1]Contract_Budget!BS$244/1000</f>
        <v>907.64284201955525</v>
      </c>
      <c r="BS25" s="123">
        <f>+[1]Contract_Budget!BT$228/1000+[1]Contract_Budget!BT$244/1000</f>
        <v>906.57611670684889</v>
      </c>
      <c r="BT25" s="123">
        <f>+[1]Contract_Budget!BU$228/1000+[1]Contract_Budget!BU$244/1000</f>
        <v>881.04710334577612</v>
      </c>
      <c r="BU25" s="123">
        <f>+[1]Contract_Budget!BV$228/1000+[1]Contract_Budget!BV$244/1000</f>
        <v>906.93169181108442</v>
      </c>
      <c r="BV25" s="123">
        <f>+[1]Contract_Budget!BW$228/1000+[1]Contract_Budget!BW$244/1000</f>
        <v>876.46915469063015</v>
      </c>
      <c r="BW25" s="123">
        <f>+[1]Contract_Budget!BX$228/1000+[1]Contract_Budget!BX$244/1000</f>
        <v>904.65008489224033</v>
      </c>
      <c r="BX25" s="123">
        <f>+[1]Contract_Budget!BY$228/1000+[1]Contract_Budget!BY$244/1000</f>
        <v>898.51641434417888</v>
      </c>
      <c r="BY25" s="123">
        <f>+[1]Contract_Budget!BZ$228/1000+[1]Contract_Budget!BZ$244/1000</f>
        <v>839.0388771181731</v>
      </c>
      <c r="BZ25" s="123">
        <f>+[1]Contract_Budget!CA$228/1000+[1]Contract_Budget!CA$244/1000</f>
        <v>897.59784532490403</v>
      </c>
      <c r="CA25" s="123">
        <f>+[1]Contract_Budget!CB$228/1000+[1]Contract_Budget!CB$244/1000</f>
        <v>874.82453902165594</v>
      </c>
      <c r="CB25" s="123">
        <f>+[1]Contract_Budget!CC$228/1000+[1]Contract_Budget!CC$244/1000</f>
        <v>904.76860992698528</v>
      </c>
      <c r="CC25" s="123">
        <f>+[1]Contract_Budget!CD$228/1000+[1]Contract_Budget!CD$244/1000</f>
        <v>876.86909587100968</v>
      </c>
      <c r="CD25" s="123">
        <f>+[1]Contract_Budget!CE$228/1000+[1]Contract_Budget!CE$244/1000</f>
        <v>907.64284201955525</v>
      </c>
      <c r="CE25" s="123">
        <f>+[1]Contract_Budget!CF$228/1000+[1]Contract_Budget!CF$244/1000</f>
        <v>906.57611670684889</v>
      </c>
      <c r="CF25" s="123">
        <f>+[1]Contract_Budget!CG$228/1000+[1]Contract_Budget!CG$244/1000</f>
        <v>881.04710334577612</v>
      </c>
      <c r="CG25" s="123">
        <f>+[1]Contract_Budget!CH$228/1000+[1]Contract_Budget!CH$244/1000</f>
        <v>906.93169181108442</v>
      </c>
      <c r="CH25" s="123">
        <f>+[1]Contract_Budget!CI$228/1000+[1]Contract_Budget!CI$244/1000</f>
        <v>876.46915469063015</v>
      </c>
      <c r="CI25" s="123">
        <f>+[1]Contract_Budget!CJ$228/1000+[1]Contract_Budget!CJ$244/1000</f>
        <v>904.65008489224033</v>
      </c>
      <c r="CJ25" s="123">
        <f>+[1]Contract_Budget!CK$228/1000+[1]Contract_Budget!CK$244/1000</f>
        <v>898.51641434417888</v>
      </c>
      <c r="CK25" s="123">
        <f>+[1]Contract_Budget!CL$228/1000+[1]Contract_Budget!CL$244/1000</f>
        <v>810.10650204513274</v>
      </c>
      <c r="CL25" s="123">
        <f>+[1]Contract_Budget!CM$228/1000+[1]Contract_Budget!CM$244/1000</f>
        <v>897.59784532490403</v>
      </c>
      <c r="CM25" s="123">
        <f>+[1]Contract_Budget!CN$228/1000+[1]Contract_Budget!CN$244/1000</f>
        <v>874.82453902165594</v>
      </c>
      <c r="CN25" s="123">
        <f>+[1]Contract_Budget!CO$228/1000+[1]Contract_Budget!CO$244/1000</f>
        <v>904.76860992698528</v>
      </c>
      <c r="CO25" s="123">
        <f>+[1]Contract_Budget!CP$228/1000+[1]Contract_Budget!CP$244/1000</f>
        <v>876.86909587100968</v>
      </c>
      <c r="CP25" s="123">
        <f>+[1]Contract_Budget!CQ$228/1000+[1]Contract_Budget!CQ$244/1000</f>
        <v>907.64284201955525</v>
      </c>
      <c r="CQ25" s="123">
        <f>+[1]Contract_Budget!CR$228/1000+[1]Contract_Budget!CR$244/1000</f>
        <v>906.57611670684889</v>
      </c>
      <c r="CR25" s="123">
        <f>+[1]Contract_Budget!CS$228/1000+[1]Contract_Budget!CS$244/1000</f>
        <v>881.04710334577612</v>
      </c>
      <c r="CS25" s="123">
        <f>+[1]Contract_Budget!CT$228/1000+[1]Contract_Budget!CT$244/1000</f>
        <v>906.93169181108442</v>
      </c>
      <c r="CT25" s="123">
        <f>+[1]Contract_Budget!CU$228/1000+[1]Contract_Budget!CU$244/1000</f>
        <v>876.46915469063015</v>
      </c>
      <c r="CU25" s="123">
        <f>+[1]Contract_Budget!CV$228/1000+[1]Contract_Budget!CV$244/1000</f>
        <v>904.65008489224033</v>
      </c>
      <c r="CV25" s="123">
        <f>+[1]Contract_Budget!CW$228/1000+[1]Contract_Budget!CW$244/1000</f>
        <v>898.51641434417888</v>
      </c>
      <c r="CW25" s="123">
        <f>+[1]Contract_Budget!CX$228/1000+[1]Contract_Budget!CX$244/1000</f>
        <v>810.10650204513274</v>
      </c>
      <c r="CX25" s="123">
        <f>+[1]Contract_Budget!CY$228/1000+[1]Contract_Budget!CY$244/1000</f>
        <v>897.59784532490403</v>
      </c>
      <c r="CY25" s="123">
        <f>+[1]Contract_Budget!CZ$228/1000+[1]Contract_Budget!CZ$244/1000</f>
        <v>874.82453902165594</v>
      </c>
      <c r="CZ25" s="123">
        <f>+[1]Contract_Budget!DA$228/1000+[1]Contract_Budget!DA$244/1000</f>
        <v>904.76860992698528</v>
      </c>
      <c r="DA25" s="123">
        <f>+[1]Contract_Budget!DB$228/1000+[1]Contract_Budget!DB$244/1000</f>
        <v>876.86909587100968</v>
      </c>
      <c r="DB25" s="123">
        <f>+[1]Contract_Budget!DC$228/1000+[1]Contract_Budget!DC$244/1000</f>
        <v>907.64284201955525</v>
      </c>
      <c r="DC25" s="123">
        <f>+[1]Contract_Budget!DD$228/1000+[1]Contract_Budget!DD$244/1000</f>
        <v>906.57611670684889</v>
      </c>
      <c r="DD25" s="123">
        <f>+[1]Contract_Budget!DE$228/1000+[1]Contract_Budget!DE$244/1000</f>
        <v>881.04710334577612</v>
      </c>
      <c r="DE25" s="123">
        <f>+[1]Contract_Budget!DF$228/1000+[1]Contract_Budget!DF$244/1000</f>
        <v>906.93169181108442</v>
      </c>
      <c r="DF25" s="123">
        <f>+[1]Contract_Budget!DG$228/1000+[1]Contract_Budget!DG$244/1000</f>
        <v>876.46915469063015</v>
      </c>
      <c r="DG25" s="123">
        <f>+[1]Contract_Budget!DH$228/1000+[1]Contract_Budget!DH$244/1000</f>
        <v>904.65008489224033</v>
      </c>
      <c r="DH25" s="123">
        <f>+[1]Contract_Budget!DI$228/1000+[1]Contract_Budget!DI$244/1000</f>
        <v>898.51641434417888</v>
      </c>
      <c r="DI25" s="123">
        <f>+[1]Contract_Budget!DJ$228/1000+[1]Contract_Budget!DJ$244/1000</f>
        <v>810.10650204513274</v>
      </c>
      <c r="DJ25" s="123">
        <f>+[1]Contract_Budget!DK$228/1000+[1]Contract_Budget!DK$244/1000</f>
        <v>897.59784532490403</v>
      </c>
      <c r="DK25" s="123">
        <f>+[1]Contract_Budget!DL$228/1000+[1]Contract_Budget!DL$244/1000</f>
        <v>874.82453902165594</v>
      </c>
      <c r="DL25" s="123">
        <f>+[1]Contract_Budget!DM$228/1000+[1]Contract_Budget!DM$244/1000</f>
        <v>904.76860992698528</v>
      </c>
      <c r="DM25" s="123">
        <f>+[1]Contract_Budget!DN$228/1000+[1]Contract_Budget!DN$244/1000</f>
        <v>876.86909587100968</v>
      </c>
      <c r="DN25" s="123">
        <f>+[1]Contract_Budget!DO$228/1000+[1]Contract_Budget!DO$244/1000</f>
        <v>907.64284201955525</v>
      </c>
      <c r="DO25" s="123">
        <f>+[1]Contract_Budget!DP$228/1000+[1]Contract_Budget!DP$244/1000</f>
        <v>906.57611670684889</v>
      </c>
      <c r="DP25" s="123">
        <f>+[1]Contract_Budget!DQ$228/1000+[1]Contract_Budget!DQ$244/1000</f>
        <v>881.04710334577612</v>
      </c>
      <c r="DQ25" s="123">
        <f>+[1]Contract_Budget!DR$228/1000+[1]Contract_Budget!DR$244/1000</f>
        <v>906.93169181108442</v>
      </c>
      <c r="DR25" s="123">
        <f>+[1]Contract_Budget!DS$228/1000+[1]Contract_Budget!DS$244/1000</f>
        <v>876.46915469063015</v>
      </c>
      <c r="DS25" s="123">
        <f>+[1]Contract_Budget!DT$228/1000+[1]Contract_Budget!DT$244/1000</f>
        <v>904.65008489224033</v>
      </c>
      <c r="DT25" s="123">
        <f>+[1]Contract_Budget!DU$228/1000+[1]Contract_Budget!DU$244/1000</f>
        <v>898.51641434417888</v>
      </c>
      <c r="DU25" s="123">
        <f>+[1]Contract_Budget!DV$228/1000+[1]Contract_Budget!DV$244/1000</f>
        <v>839.0388771181731</v>
      </c>
      <c r="DV25" s="123">
        <f>+[1]Contract_Budget!DW$228/1000+[1]Contract_Budget!DW$244/1000</f>
        <v>897.59784532490403</v>
      </c>
      <c r="DW25" s="123">
        <f>+[1]Contract_Budget!DX$228/1000+[1]Contract_Budget!DX$244/1000</f>
        <v>874.82453902165594</v>
      </c>
      <c r="DX25" s="123">
        <f>+[1]Contract_Budget!DY$228/1000+[1]Contract_Budget!DY$244/1000</f>
        <v>904.76860992698528</v>
      </c>
      <c r="DY25" s="123">
        <f>+[1]Contract_Budget!DZ$228/1000+[1]Contract_Budget!DZ$244/1000</f>
        <v>876.86909587100968</v>
      </c>
      <c r="DZ25" s="123">
        <f>+[1]Contract_Budget!EA$228/1000+[1]Contract_Budget!EA$244/1000</f>
        <v>907.64284201955525</v>
      </c>
      <c r="EA25" s="123">
        <f>+[1]Contract_Budget!EB$228/1000+[1]Contract_Budget!EB$244/1000</f>
        <v>906.57611670684889</v>
      </c>
      <c r="EB25" s="123">
        <f>+[1]Contract_Budget!EC$228/1000+[1]Contract_Budget!EC$244/1000</f>
        <v>881.04710334577612</v>
      </c>
      <c r="EC25" s="123">
        <f>+[1]Contract_Budget!ED$228/1000+[1]Contract_Budget!ED$244/1000</f>
        <v>906.93169181108442</v>
      </c>
      <c r="ED25" s="123">
        <f>+[1]Contract_Budget!EE$228/1000+[1]Contract_Budget!EE$244/1000</f>
        <v>876.46915469063015</v>
      </c>
      <c r="EE25" s="123">
        <f>+[1]Contract_Budget!EF$228/1000+[1]Contract_Budget!EF$244/1000</f>
        <v>904.65008489224033</v>
      </c>
      <c r="EF25" s="123">
        <f>+[1]Contract_Budget!EG$228/1000+[1]Contract_Budget!EG$244/1000</f>
        <v>898.51641434417888</v>
      </c>
      <c r="EG25" s="123">
        <f>+[1]Contract_Budget!EH$228/1000+[1]Contract_Budget!EH$244/1000</f>
        <v>810.10650204513274</v>
      </c>
      <c r="EH25" s="123">
        <f>+[1]Contract_Budget!EI$228/1000+[1]Contract_Budget!EI$244/1000</f>
        <v>897.59784532490403</v>
      </c>
      <c r="EI25" s="123">
        <f>+[1]Contract_Budget!EJ$228/1000+[1]Contract_Budget!EJ$244/1000</f>
        <v>874.82453902165594</v>
      </c>
      <c r="EJ25" s="123">
        <f>+[1]Contract_Budget!EK$228/1000+[1]Contract_Budget!EK$244/1000</f>
        <v>904.76860992698528</v>
      </c>
      <c r="EK25" s="123">
        <f>+[1]Contract_Budget!EL$228/1000+[1]Contract_Budget!EL$244/1000</f>
        <v>876.86909587100968</v>
      </c>
      <c r="EL25" s="123">
        <f>+[1]Contract_Budget!EM$228/1000+[1]Contract_Budget!EM$244/1000</f>
        <v>907.64284201955525</v>
      </c>
      <c r="EM25" s="123">
        <f>+[1]Contract_Budget!EN$228/1000+[1]Contract_Budget!EN$244/1000</f>
        <v>906.57611670684889</v>
      </c>
      <c r="EN25" s="123">
        <f>+[1]Contract_Budget!EO$228/1000+[1]Contract_Budget!EO$244/1000</f>
        <v>881.04710334577612</v>
      </c>
      <c r="EO25" s="123">
        <f>+[1]Contract_Budget!EP$228/1000+[1]Contract_Budget!EP$244/1000</f>
        <v>906.93169181108442</v>
      </c>
      <c r="EP25" s="123">
        <f>+[1]Contract_Budget!EQ$228/1000+[1]Contract_Budget!EQ$244/1000</f>
        <v>876.46915469063015</v>
      </c>
      <c r="EQ25" s="123">
        <f>+[1]Contract_Budget!ER$228/1000+[1]Contract_Budget!ER$244/1000</f>
        <v>904.65008489224033</v>
      </c>
      <c r="ER25" s="123">
        <f>+[1]Contract_Budget!ES$228/1000+[1]Contract_Budget!ES$244/1000</f>
        <v>898.51641434417888</v>
      </c>
      <c r="ES25" s="123">
        <f>+[1]Contract_Budget!ET$228/1000+[1]Contract_Budget!ET$244/1000</f>
        <v>810.10650204513274</v>
      </c>
      <c r="ET25" s="123">
        <f>+[1]Contract_Budget!EU$228/1000+[1]Contract_Budget!EU$244/1000</f>
        <v>897.59784532490403</v>
      </c>
      <c r="EU25" s="123">
        <f>+[1]Contract_Budget!EV$228/1000+[1]Contract_Budget!EV$244/1000</f>
        <v>874.82453902165594</v>
      </c>
      <c r="EV25" s="123">
        <f>+[1]Contract_Budget!EW$228/1000+[1]Contract_Budget!EW$244/1000</f>
        <v>904.76860992698528</v>
      </c>
      <c r="EW25" s="123">
        <f>+[1]Contract_Budget!EX$228/1000+[1]Contract_Budget!EX$244/1000</f>
        <v>876.86909587100968</v>
      </c>
      <c r="EX25" s="123">
        <f>+[1]Contract_Budget!EY$228/1000+[1]Contract_Budget!EY$244/1000</f>
        <v>907.64284201955525</v>
      </c>
      <c r="EY25" s="123">
        <f>+[1]Contract_Budget!EZ$228/1000+[1]Contract_Budget!EZ$244/1000</f>
        <v>906.57611670684889</v>
      </c>
      <c r="EZ25" s="123">
        <f>+[1]Contract_Budget!FA$228/1000+[1]Contract_Budget!FA$244/1000</f>
        <v>881.04710334577612</v>
      </c>
      <c r="FA25" s="123">
        <f>+[1]Contract_Budget!FB$228/1000+[1]Contract_Budget!FB$244/1000</f>
        <v>906.93169181108442</v>
      </c>
      <c r="FB25" s="123">
        <f>+[1]Contract_Budget!FC$228/1000+[1]Contract_Budget!FC$244/1000</f>
        <v>876.46915469063015</v>
      </c>
      <c r="FC25" s="123">
        <f>+[1]Contract_Budget!FD$228/1000+[1]Contract_Budget!FD$244/1000</f>
        <v>904.65008489224033</v>
      </c>
      <c r="FD25" s="123">
        <f>+[1]Contract_Budget!FE$228/1000+[1]Contract_Budget!FE$244/1000</f>
        <v>898.51641434417888</v>
      </c>
      <c r="FE25" s="123">
        <f>+[1]Contract_Budget!FF$228/1000+[1]Contract_Budget!FF$244/1000</f>
        <v>810.10650204513274</v>
      </c>
      <c r="FF25" s="123">
        <f>+[1]Contract_Budget!FG$228/1000+[1]Contract_Budget!FG$244/1000</f>
        <v>897.59784532490403</v>
      </c>
      <c r="FG25" s="123">
        <f>+[1]Contract_Budget!FH$228/1000+[1]Contract_Budget!FH$244/1000</f>
        <v>874.82453902165594</v>
      </c>
      <c r="FH25" s="123">
        <f>+[1]Contract_Budget!FI$228/1000+[1]Contract_Budget!FI$244/1000</f>
        <v>904.76860992698528</v>
      </c>
      <c r="FI25" s="123">
        <f>+[1]Contract_Budget!FJ$228/1000+[1]Contract_Budget!FJ$244/1000</f>
        <v>876.86909587100968</v>
      </c>
      <c r="FJ25" s="123">
        <f>+[1]Contract_Budget!FK$228/1000+[1]Contract_Budget!FK$244/1000</f>
        <v>907.64284201955525</v>
      </c>
      <c r="FK25" s="123">
        <f>+[1]Contract_Budget!FL$228/1000+[1]Contract_Budget!FL$244/1000</f>
        <v>906.57611670684889</v>
      </c>
      <c r="FL25" s="123">
        <f>+[1]Contract_Budget!FM$228/1000+[1]Contract_Budget!FM$244/1000</f>
        <v>881.04710334577612</v>
      </c>
      <c r="FM25" s="123">
        <f>+[1]Contract_Budget!FN$228/1000+[1]Contract_Budget!FN$244/1000</f>
        <v>906.93169181108442</v>
      </c>
      <c r="FN25" s="123">
        <f>+[1]Contract_Budget!FO$228/1000+[1]Contract_Budget!FO$244/1000</f>
        <v>876.46915469063015</v>
      </c>
      <c r="FO25" s="123">
        <f>+[1]Contract_Budget!FP$228/1000+[1]Contract_Budget!FP$244/1000</f>
        <v>904.65008489224033</v>
      </c>
      <c r="FP25" s="123">
        <f>+[1]Contract_Budget!FQ$228/1000+[1]Contract_Budget!FQ$244/1000</f>
        <v>898.51641434417888</v>
      </c>
      <c r="FQ25" s="123">
        <f>+[1]Contract_Budget!FR$228/1000+[1]Contract_Budget!FR$244/1000</f>
        <v>839.0388771181731</v>
      </c>
      <c r="FR25" s="123">
        <f>+[1]Contract_Budget!FS$228/1000+[1]Contract_Budget!FS$244/1000</f>
        <v>897.59784532490403</v>
      </c>
      <c r="FS25" s="123">
        <f>+[1]Contract_Budget!FT$228/1000+[1]Contract_Budget!FT$244/1000</f>
        <v>874.82453902165594</v>
      </c>
      <c r="FT25" s="123">
        <f>+[1]Contract_Budget!FU$228/1000+[1]Contract_Budget!FU$244/1000</f>
        <v>904.76860992698528</v>
      </c>
      <c r="FU25" s="123">
        <f>+[1]Contract_Budget!FV$228/1000+[1]Contract_Budget!FV$244/1000</f>
        <v>876.86909587100968</v>
      </c>
      <c r="FV25" s="123">
        <f>+[1]Contract_Budget!FW$228/1000+[1]Contract_Budget!FW$244/1000</f>
        <v>907.64284201955525</v>
      </c>
      <c r="FW25" s="123">
        <f>+[1]Contract_Budget!FX$228/1000+[1]Contract_Budget!FX$244/1000</f>
        <v>906.57611670684889</v>
      </c>
      <c r="FX25" s="123">
        <f>+[1]Contract_Budget!FY$228/1000+[1]Contract_Budget!FY$244/1000</f>
        <v>881.04710334577612</v>
      </c>
      <c r="FY25" s="123">
        <f>+[1]Contract_Budget!FZ$228/1000+[1]Contract_Budget!FZ$244/1000</f>
        <v>906.93169181108442</v>
      </c>
      <c r="FZ25" s="123">
        <f>+[1]Contract_Budget!GA$228/1000+[1]Contract_Budget!GA$244/1000</f>
        <v>876.46915469063015</v>
      </c>
      <c r="GA25" s="123">
        <f>+[1]Contract_Budget!GB$228/1000+[1]Contract_Budget!GB$244/1000</f>
        <v>904.65008489224033</v>
      </c>
      <c r="GB25" s="123">
        <f>+[1]Contract_Budget!GC$228/1000+[1]Contract_Budget!GC$244/1000</f>
        <v>898.51641434417888</v>
      </c>
      <c r="GC25" s="123">
        <f>+[1]Contract_Budget!GD$228/1000+[1]Contract_Budget!GD$244/1000</f>
        <v>810.10650204513274</v>
      </c>
      <c r="GD25" s="123">
        <f>+[1]Contract_Budget!GE$228/1000+[1]Contract_Budget!GE$244/1000</f>
        <v>897.59784532490403</v>
      </c>
      <c r="GE25" s="123">
        <f>+[1]Contract_Budget!GF$228/1000+[1]Contract_Budget!GF$244/1000</f>
        <v>874.82453902165594</v>
      </c>
      <c r="GF25" s="123">
        <f>+[1]Contract_Budget!GG$228/1000+[1]Contract_Budget!GG$244/1000</f>
        <v>904.76860992698528</v>
      </c>
      <c r="GG25" s="123">
        <f>+[1]Contract_Budget!GH$228/1000+[1]Contract_Budget!GH$244/1000</f>
        <v>876.86909587100968</v>
      </c>
      <c r="GH25" s="123">
        <f>+[1]Contract_Budget!GI$228/1000+[1]Contract_Budget!GI$244/1000</f>
        <v>907.64284201955525</v>
      </c>
      <c r="GI25" s="123">
        <f>+[1]Contract_Budget!GJ$228/1000+[1]Contract_Budget!GJ$244/1000</f>
        <v>906.57611670684889</v>
      </c>
      <c r="GJ25" s="123">
        <f>+[1]Contract_Budget!GK$228/1000+[1]Contract_Budget!GK$244/1000</f>
        <v>881.04710334577612</v>
      </c>
      <c r="GK25" s="123">
        <f>+[1]Contract_Budget!GL$228/1000+[1]Contract_Budget!GL$244/1000</f>
        <v>906.93169181108442</v>
      </c>
      <c r="GL25" s="123">
        <f>+[1]Contract_Budget!GM$228/1000+[1]Contract_Budget!GM$244/1000</f>
        <v>876.46915469063015</v>
      </c>
      <c r="GM25" s="123">
        <f>+[1]Contract_Budget!GN$228/1000+[1]Contract_Budget!GN$244/1000</f>
        <v>904.65008489224033</v>
      </c>
      <c r="GN25" s="123">
        <f>+[1]Contract_Budget!GO$228/1000+[1]Contract_Budget!GO$244/1000</f>
        <v>898.51641434417888</v>
      </c>
      <c r="GO25" s="123">
        <f>+[1]Contract_Budget!GP$228/1000+[1]Contract_Budget!GP$244/1000</f>
        <v>810.10650204513274</v>
      </c>
      <c r="GP25" s="123">
        <f>+[1]Contract_Budget!GQ$228/1000+[1]Contract_Budget!GQ$244/1000</f>
        <v>897.59784532490403</v>
      </c>
      <c r="GQ25" s="123">
        <f>+[1]Contract_Budget!GR$228/1000+[1]Contract_Budget!GR$244/1000</f>
        <v>874.82453902165594</v>
      </c>
      <c r="GR25" s="123">
        <f>+[1]Contract_Budget!GS$228/1000+[1]Contract_Budget!GS$244/1000</f>
        <v>904.76860992698528</v>
      </c>
      <c r="GS25" s="123">
        <f>+[1]Contract_Budget!GT$228/1000+[1]Contract_Budget!GT$244/1000</f>
        <v>876.86909587100968</v>
      </c>
      <c r="GT25" s="123">
        <f>+[1]Contract_Budget!GU$228/1000+[1]Contract_Budget!GU$244/1000</f>
        <v>907.64284201955525</v>
      </c>
      <c r="GU25" s="123">
        <f>+[1]Contract_Budget!GV$228/1000+[1]Contract_Budget!GV$244/1000</f>
        <v>906.57611670684889</v>
      </c>
      <c r="GV25" s="123">
        <f>+[1]Contract_Budget!GW$228/1000+[1]Contract_Budget!GW$244/1000</f>
        <v>881.04710334577612</v>
      </c>
      <c r="GW25" s="123">
        <f>+[1]Contract_Budget!GX$228/1000+[1]Contract_Budget!GX$244/1000</f>
        <v>906.93169181108442</v>
      </c>
      <c r="GX25" s="123">
        <f>+[1]Contract_Budget!GY$228/1000+[1]Contract_Budget!GY$244/1000</f>
        <v>876.46915469063015</v>
      </c>
      <c r="GY25" s="123">
        <f>+[1]Contract_Budget!GZ$228/1000+[1]Contract_Budget!GZ$244/1000</f>
        <v>904.65008489224033</v>
      </c>
      <c r="GZ25" s="123">
        <f>+[1]Contract_Budget!HA$228/1000+[1]Contract_Budget!HA$244/1000</f>
        <v>898.51641434417888</v>
      </c>
      <c r="HA25" s="123">
        <f>+[1]Contract_Budget!HB$228/1000+[1]Contract_Budget!HB$244/1000</f>
        <v>810.10650204513274</v>
      </c>
      <c r="HB25" s="123">
        <f>+[1]Contract_Budget!HC$228/1000+[1]Contract_Budget!HC$244/1000</f>
        <v>897.59784532490403</v>
      </c>
      <c r="HC25" s="123">
        <f>+[1]Contract_Budget!HD$228/1000+[1]Contract_Budget!HD$244/1000</f>
        <v>874.82453902165594</v>
      </c>
      <c r="HD25" s="123">
        <f>+[1]Contract_Budget!HE$228/1000+[1]Contract_Budget!HE$244/1000</f>
        <v>904.76860992698528</v>
      </c>
      <c r="HE25" s="123">
        <f>+[1]Contract_Budget!HF$228/1000+[1]Contract_Budget!HF$244/1000</f>
        <v>876.86909587100968</v>
      </c>
      <c r="HF25" s="123">
        <f>+[1]Contract_Budget!HG$228/1000+[1]Contract_Budget!HG$244/1000</f>
        <v>907.64284201955525</v>
      </c>
      <c r="HG25" s="123">
        <f>+[1]Contract_Budget!HH$228/1000+[1]Contract_Budget!HH$244/1000</f>
        <v>906.57611670684889</v>
      </c>
      <c r="HH25" s="123">
        <f>+[1]Contract_Budget!HI$228/1000+[1]Contract_Budget!HI$244/1000</f>
        <v>881.04710334577612</v>
      </c>
      <c r="HI25" s="123">
        <f>+[1]Contract_Budget!HJ$228/1000+[1]Contract_Budget!HJ$244/1000</f>
        <v>906.93169181108442</v>
      </c>
      <c r="HJ25" s="123">
        <f>+[1]Contract_Budget!HK$228/1000+[1]Contract_Budget!HK$244/1000</f>
        <v>876.46915469063015</v>
      </c>
      <c r="HK25" s="123">
        <f>+[1]Contract_Budget!HL$228/1000+[1]Contract_Budget!HL$244/1000</f>
        <v>904.65008489224033</v>
      </c>
      <c r="HL25" s="123">
        <f>+[1]Contract_Budget!HM$228/1000+[1]Contract_Budget!HM$244/1000</f>
        <v>898.51641434417888</v>
      </c>
      <c r="HM25" s="123">
        <f>+[1]Contract_Budget!HN$228/1000+[1]Contract_Budget!HN$244/1000</f>
        <v>839.0388771181731</v>
      </c>
      <c r="HN25" s="123">
        <f>+[1]Contract_Budget!HO$228/1000+[1]Contract_Budget!HO$244/1000</f>
        <v>897.59784532490403</v>
      </c>
      <c r="HO25" s="123">
        <f>+[1]Contract_Budget!HP$228/1000+[1]Contract_Budget!HP$244/1000</f>
        <v>874.82453902165594</v>
      </c>
      <c r="HP25" s="123">
        <f>+[1]Contract_Budget!HQ$228/1000+[1]Contract_Budget!HQ$244/1000</f>
        <v>904.76860992698528</v>
      </c>
      <c r="HQ25" s="123">
        <f>+[1]Contract_Budget!HR$228/1000+[1]Contract_Budget!HR$244/1000</f>
        <v>876.86909587100968</v>
      </c>
      <c r="HR25" s="123">
        <f>+[1]Contract_Budget!HS$228/1000+[1]Contract_Budget!HS$244/1000</f>
        <v>907.64284201955525</v>
      </c>
      <c r="HS25" s="123">
        <f>+[1]Contract_Budget!HT$228/1000+[1]Contract_Budget!HT$244/1000</f>
        <v>906.57611670684889</v>
      </c>
      <c r="HT25" s="123">
        <f>+[1]Contract_Budget!HU$228/1000+[1]Contract_Budget!HU$244/1000</f>
        <v>881.04710334577612</v>
      </c>
      <c r="HU25" s="123">
        <f>+[1]Contract_Budget!HV$228/1000+[1]Contract_Budget!HV$244/1000</f>
        <v>906.93169181108442</v>
      </c>
      <c r="HV25" s="123">
        <f>+[1]Contract_Budget!HW$228/1000+[1]Contract_Budget!HW$244/1000</f>
        <v>876.46915469063015</v>
      </c>
      <c r="HW25" s="123">
        <f>+[1]Contract_Budget!HX$228/1000+[1]Contract_Budget!HX$244/1000</f>
        <v>904.65008489224033</v>
      </c>
      <c r="HX25" s="123">
        <f>+[1]Contract_Budget!HY$228/1000+[1]Contract_Budget!HY$244/1000</f>
        <v>898.51641434417888</v>
      </c>
      <c r="HY25" s="123">
        <f>+[1]Contract_Budget!HZ$228/1000+[1]Contract_Budget!HZ$244/1000</f>
        <v>810.10650204513274</v>
      </c>
      <c r="HZ25" s="123">
        <f>+[1]Contract_Budget!IA$228/1000+[1]Contract_Budget!IA$244/1000</f>
        <v>897.59784532490403</v>
      </c>
      <c r="IA25" s="123">
        <f>+[1]Contract_Budget!IB$228/1000+[1]Contract_Budget!IB$244/1000</f>
        <v>874.82453902165594</v>
      </c>
      <c r="IB25" s="123">
        <f>+[1]Contract_Budget!IC$228/1000+[1]Contract_Budget!IC$244/1000</f>
        <v>904.76860992698528</v>
      </c>
      <c r="IC25" s="123">
        <f>+[1]Contract_Budget!ID$228/1000+[1]Contract_Budget!ID$244/1000</f>
        <v>876.86909587100968</v>
      </c>
      <c r="ID25" s="123">
        <f>+[1]Contract_Budget!IE$228/1000+[1]Contract_Budget!IE$244/1000</f>
        <v>907.64284201955525</v>
      </c>
      <c r="IE25" s="123">
        <f>+[1]Contract_Budget!IF$228/1000+[1]Contract_Budget!IF$244/1000</f>
        <v>906.57611670684889</v>
      </c>
      <c r="IF25" s="123">
        <f>+[1]Contract_Budget!IG$228/1000+[1]Contract_Budget!IG$244/1000</f>
        <v>881.04710334577612</v>
      </c>
      <c r="IG25" s="123">
        <f>+[1]Contract_Budget!IH$228/1000+[1]Contract_Budget!IH$244/1000</f>
        <v>906.93169181108442</v>
      </c>
      <c r="IH25" s="123">
        <f>+[1]Contract_Budget!II$228/1000+[1]Contract_Budget!II$244/1000</f>
        <v>876.46915469063015</v>
      </c>
      <c r="II25" s="123">
        <f>+[1]Contract_Budget!IJ$228/1000+[1]Contract_Budget!IJ$244/1000</f>
        <v>904.65008489224033</v>
      </c>
      <c r="IJ25" s="123">
        <f>+[1]Contract_Budget!IK$228/1000+[1]Contract_Budget!IK$244/1000</f>
        <v>898.51641434417888</v>
      </c>
      <c r="IK25" s="123">
        <f>+[1]Contract_Budget!IL$228/1000+[1]Contract_Budget!IL$244/1000</f>
        <v>810.10650204513274</v>
      </c>
      <c r="IL25" s="123">
        <f>+[1]Contract_Budget!IM$228/1000+[1]Contract_Budget!IM$244/1000</f>
        <v>897.59784532490403</v>
      </c>
      <c r="IM25" s="123">
        <f>+[1]Contract_Budget!IN$228/1000+[1]Contract_Budget!IN$244/1000</f>
        <v>874.82453902165594</v>
      </c>
      <c r="IN25" s="123">
        <f>+[1]Contract_Budget!IO$228/1000+[1]Contract_Budget!IO$244/1000</f>
        <v>904.76860992698528</v>
      </c>
      <c r="IO25" s="123">
        <f>+[1]Contract_Budget!IP$228/1000+[1]Contract_Budget!IP$244/1000</f>
        <v>876.86909587100968</v>
      </c>
      <c r="IP25" s="123">
        <f>+[1]Contract_Budget!IQ$228/1000+[1]Contract_Budget!IQ$244/1000</f>
        <v>907.64284201955525</v>
      </c>
      <c r="IQ25" s="123">
        <f>+[1]Contract_Budget!IR$228/1000+[1]Contract_Budget!IR$244/1000</f>
        <v>906.57611670684889</v>
      </c>
      <c r="IR25" s="123">
        <f>+[1]Contract_Budget!IS$228/1000+[1]Contract_Budget!IS$244/1000</f>
        <v>881.04710334577612</v>
      </c>
      <c r="IS25" s="123">
        <f>+[1]Contract_Budget!IT$228/1000+[1]Contract_Budget!IT$244/1000</f>
        <v>906.93169181108442</v>
      </c>
      <c r="IT25" s="123">
        <f>+[1]Contract_Budget!IU$228/1000+[1]Contract_Budget!IU$244/1000</f>
        <v>876.46915469063015</v>
      </c>
      <c r="IU25" s="123">
        <f>+[1]Contract_Budget!IV$228/1000+[1]Contract_Budget!IV$244/1000</f>
        <v>904.65008489224033</v>
      </c>
      <c r="IV25" s="123">
        <f>+[1]Contract_Budget!IW$228/1000+[1]Contract_Budget!IW$244/1000</f>
        <v>898.51641434417888</v>
      </c>
      <c r="IW25" s="123">
        <f>+[1]Contract_Budget!IX$228/1000+[1]Contract_Budget!IX$244/1000</f>
        <v>810.10650204513274</v>
      </c>
      <c r="IX25" s="123">
        <f>+[1]Contract_Budget!IY$228/1000+[1]Contract_Budget!IY$244/1000</f>
        <v>897.59784532490403</v>
      </c>
      <c r="IY25" s="123">
        <f>+[1]Contract_Budget!IZ$228/1000+[1]Contract_Budget!IZ$244/1000</f>
        <v>874.82453902165594</v>
      </c>
      <c r="IZ25" s="123">
        <f>+[1]Contract_Budget!JA$228/1000+[1]Contract_Budget!JA$244/1000</f>
        <v>904.76860992698528</v>
      </c>
      <c r="JA25" s="123">
        <f>+[1]Contract_Budget!JB$228/1000+[1]Contract_Budget!JB$244/1000</f>
        <v>876.86909587100968</v>
      </c>
      <c r="JB25" s="123">
        <f>+[1]Contract_Budget!JC$228/1000+[1]Contract_Budget!JC$244/1000</f>
        <v>907.64284201955525</v>
      </c>
      <c r="JC25" s="123">
        <f>+[1]Contract_Budget!JD$228/1000+[1]Contract_Budget!JD$244/1000</f>
        <v>906.57611670684889</v>
      </c>
      <c r="JD25" s="123">
        <f>+[1]Contract_Budget!JE$228/1000+[1]Contract_Budget!JE$244/1000</f>
        <v>881.04710334577612</v>
      </c>
      <c r="JE25" s="123">
        <f>+[1]Contract_Budget!JF$228/1000+[1]Contract_Budget!JF$244/1000</f>
        <v>906.93169181108442</v>
      </c>
      <c r="JF25" s="123">
        <f>+[1]Contract_Budget!JG$228/1000+[1]Contract_Budget!JG$244/1000</f>
        <v>876.46915469063015</v>
      </c>
      <c r="JG25" s="123">
        <f>+[1]Contract_Budget!JH$228/1000+[1]Contract_Budget!JH$244/1000</f>
        <v>904.65008489224033</v>
      </c>
      <c r="JH25" s="123">
        <f>+[1]Contract_Budget!JI$228/1000+[1]Contract_Budget!JI$244/1000</f>
        <v>898.51641434417888</v>
      </c>
      <c r="JI25" s="123">
        <f>+[1]Contract_Budget!JJ$228/1000+[1]Contract_Budget!JJ$244/1000</f>
        <v>839.0388771181731</v>
      </c>
      <c r="JJ25" s="123">
        <f>+[1]Contract_Budget!JK$228/1000+[1]Contract_Budget!JK$244/1000</f>
        <v>897.59784532490403</v>
      </c>
      <c r="JK25" s="123">
        <f>+[1]Contract_Budget!JL$228/1000+[1]Contract_Budget!JL$244/1000</f>
        <v>874.82453902165594</v>
      </c>
      <c r="JL25" s="123">
        <f>+[1]Contract_Budget!JM$228/1000+[1]Contract_Budget!JM$244/1000</f>
        <v>904.76860992698528</v>
      </c>
      <c r="JM25" s="123">
        <f>+[1]Contract_Budget!JN$228/1000+[1]Contract_Budget!JN$244/1000</f>
        <v>876.86909587100968</v>
      </c>
      <c r="JN25" s="123">
        <f>+[1]Contract_Budget!JO$228/1000+[1]Contract_Budget!JO$244/1000</f>
        <v>907.64284201955525</v>
      </c>
      <c r="JO25" s="123">
        <f>+[1]Contract_Budget!JP$228/1000+[1]Contract_Budget!JP$244/1000</f>
        <v>906.57611670684889</v>
      </c>
      <c r="JP25" s="123">
        <f>+[1]Contract_Budget!JQ$228/1000+[1]Contract_Budget!JQ$244/1000</f>
        <v>881.04710334577612</v>
      </c>
      <c r="JQ25" s="123">
        <f>+[1]Contract_Budget!JR$228/1000+[1]Contract_Budget!JR$244/1000</f>
        <v>906.93169181108442</v>
      </c>
      <c r="JR25" s="123">
        <f>+[1]Contract_Budget!JS$228/1000+[1]Contract_Budget!JS$244/1000</f>
        <v>876.46915469063015</v>
      </c>
      <c r="JS25" s="123">
        <f>+[1]Contract_Budget!JT$228/1000+[1]Contract_Budget!JT$244/1000</f>
        <v>904.65008489224033</v>
      </c>
      <c r="JT25" s="123">
        <f>+[1]Contract_Budget!JU$228/1000+[1]Contract_Budget!JU$244/1000</f>
        <v>898.51641434417888</v>
      </c>
      <c r="JU25" s="123">
        <f>+[1]Contract_Budget!JV$228/1000+[1]Contract_Budget!JV$244/1000</f>
        <v>810.10650204513274</v>
      </c>
      <c r="JV25" s="123">
        <f>+[1]Contract_Budget!JW$228/1000+[1]Contract_Budget!JW$244/1000</f>
        <v>897.59784532490403</v>
      </c>
      <c r="JW25" s="123">
        <f>+[1]Contract_Budget!JX$228/1000+[1]Contract_Budget!JX$244/1000</f>
        <v>874.82453902165594</v>
      </c>
      <c r="JX25" s="123">
        <f>+[1]Contract_Budget!JY$228/1000+[1]Contract_Budget!JY$244/1000</f>
        <v>904.76860992698528</v>
      </c>
      <c r="JY25" s="123">
        <f>+[1]Contract_Budget!JZ$228/1000+[1]Contract_Budget!JZ$244/1000</f>
        <v>876.86909587100968</v>
      </c>
      <c r="JZ25" s="123">
        <f>+[1]Contract_Budget!KA$228/1000+[1]Contract_Budget!KA$244/1000</f>
        <v>907.64284201955525</v>
      </c>
      <c r="KA25" s="123">
        <f>+[1]Contract_Budget!KB$228/1000+[1]Contract_Budget!KB$244/1000</f>
        <v>906.57611670684889</v>
      </c>
      <c r="KB25" s="123">
        <f>+[1]Contract_Budget!KC$228/1000+[1]Contract_Budget!KC$244/1000</f>
        <v>881.04710334577612</v>
      </c>
      <c r="KC25" s="123">
        <f>+[1]Contract_Budget!KD$228/1000+[1]Contract_Budget!KD$244/1000</f>
        <v>906.93169181108442</v>
      </c>
      <c r="KD25" s="123">
        <f>+[1]Contract_Budget!KE$228/1000+[1]Contract_Budget!KE$244/1000</f>
        <v>876.46915469063015</v>
      </c>
      <c r="KE25" s="123">
        <f>+[1]Contract_Budget!KF$228/1000+[1]Contract_Budget!KF$244/1000</f>
        <v>904.65008489224033</v>
      </c>
      <c r="KF25" s="123">
        <f>+[1]Contract_Budget!KG$228/1000+[1]Contract_Budget!KG$244/1000</f>
        <v>898.51641434417888</v>
      </c>
      <c r="KG25" s="123">
        <f>+[1]Contract_Budget!KH$228/1000+[1]Contract_Budget!KH$244/1000</f>
        <v>810.10650204513274</v>
      </c>
      <c r="KH25" s="123">
        <f>+[1]Contract_Budget!KI$228/1000+[1]Contract_Budget!KI$244/1000</f>
        <v>897.59784532490403</v>
      </c>
      <c r="KI25" s="123">
        <f>+[1]Contract_Budget!KJ$228/1000+[1]Contract_Budget!KJ$244/1000</f>
        <v>874.82453902165594</v>
      </c>
      <c r="KJ25" s="123">
        <f>+[1]Contract_Budget!KK$228/1000+[1]Contract_Budget!KK$244/1000</f>
        <v>904.76860992698528</v>
      </c>
      <c r="KK25" s="123">
        <f>+[1]Contract_Budget!KL$228/1000+[1]Contract_Budget!KL$244/1000</f>
        <v>876.86909587100968</v>
      </c>
      <c r="KL25" s="123">
        <f>+[1]Contract_Budget!KM$228/1000+[1]Contract_Budget!KM$244/1000</f>
        <v>907.64284201955525</v>
      </c>
      <c r="KM25" s="123">
        <f>+[1]Contract_Budget!KN$228/1000+[1]Contract_Budget!KN$244/1000</f>
        <v>906.57611670684889</v>
      </c>
      <c r="KN25" s="123">
        <f>+[1]Contract_Budget!KO$228/1000+[1]Contract_Budget!KO$244/1000</f>
        <v>881.04710334577612</v>
      </c>
      <c r="KO25" s="123">
        <f>+[1]Contract_Budget!KP$228/1000+[1]Contract_Budget!KP$244/1000</f>
        <v>906.93169181108442</v>
      </c>
      <c r="KP25" s="123">
        <f>+[1]Contract_Budget!KQ$228/1000+[1]Contract_Budget!KQ$244/1000</f>
        <v>876.46915469063015</v>
      </c>
      <c r="KQ25" s="123">
        <f>+[1]Contract_Budget!KR$228/1000+[1]Contract_Budget!KR$244/1000</f>
        <v>904.65008489224033</v>
      </c>
      <c r="KR25" s="123">
        <f>+[1]Contract_Budget!KS$228/1000+[1]Contract_Budget!KS$244/1000</f>
        <v>898.51641434417888</v>
      </c>
      <c r="KS25" s="123">
        <f>+[1]Contract_Budget!KT$228/1000+[1]Contract_Budget!KT$244/1000</f>
        <v>810.10650204513274</v>
      </c>
      <c r="KT25" s="123">
        <f>+[1]Contract_Budget!KU$228/1000+[1]Contract_Budget!KU$244/1000</f>
        <v>897.59784532490403</v>
      </c>
      <c r="KU25" s="123">
        <f>+[1]Contract_Budget!KV$228/1000+[1]Contract_Budget!KV$244/1000</f>
        <v>874.82453902165594</v>
      </c>
      <c r="KV25" s="123">
        <f>+[1]Contract_Budget!KW$228/1000+[1]Contract_Budget!KW$244/1000</f>
        <v>904.76860992698528</v>
      </c>
      <c r="KW25" s="123">
        <f>+[1]Contract_Budget!KX$228/1000+[1]Contract_Budget!KX$244/1000</f>
        <v>876.86909587100968</v>
      </c>
      <c r="KX25" s="123">
        <f>+[1]Contract_Budget!KY$228/1000+[1]Contract_Budget!KY$244/1000</f>
        <v>907.64284201955525</v>
      </c>
      <c r="KY25" s="123">
        <f>+[1]Contract_Budget!KZ$228/1000+[1]Contract_Budget!KZ$244/1000</f>
        <v>906.57611670684889</v>
      </c>
      <c r="KZ25" s="123">
        <f>+[1]Contract_Budget!LA$228/1000+[1]Contract_Budget!LA$244/1000</f>
        <v>881.04710334577612</v>
      </c>
      <c r="LA25" s="123">
        <f>+[1]Contract_Budget!LB$228/1000+[1]Contract_Budget!LB$244/1000</f>
        <v>906.93169181108442</v>
      </c>
      <c r="LB25" s="123">
        <f>+[1]Contract_Budget!LC$228/1000+[1]Contract_Budget!LC$244/1000</f>
        <v>876.46915469063015</v>
      </c>
      <c r="LC25" s="123">
        <f>+[1]Contract_Budget!LD$228/1000+[1]Contract_Budget!LD$244/1000</f>
        <v>904.65008489224033</v>
      </c>
      <c r="LD25" s="123">
        <f>+[1]Contract_Budget!LE$228/1000+[1]Contract_Budget!LE$244/1000</f>
        <v>898.51641434417888</v>
      </c>
      <c r="LE25" s="123">
        <f>+[1]Contract_Budget!LF$228/1000+[1]Contract_Budget!LF$244/1000</f>
        <v>839.0388771181731</v>
      </c>
      <c r="LF25" s="123">
        <f>+[1]Contract_Budget!LG$228/1000+[1]Contract_Budget!LG$244/1000</f>
        <v>897.59784532490403</v>
      </c>
      <c r="LG25" s="123">
        <f>+[1]Contract_Budget!LH$228/1000+[1]Contract_Budget!LH$244/1000</f>
        <v>874.82453902165594</v>
      </c>
      <c r="LH25" s="123">
        <f>+[1]Contract_Budget!LI$228/1000+[1]Contract_Budget!LI$244/1000</f>
        <v>904.76860992698528</v>
      </c>
      <c r="LI25" s="123">
        <f>+[1]Contract_Budget!LJ$228/1000+[1]Contract_Budget!LJ$244/1000</f>
        <v>876.86909587100968</v>
      </c>
      <c r="LJ25" s="123">
        <f>+[1]Contract_Budget!LK$228/1000+[1]Contract_Budget!LK$244/1000</f>
        <v>907.64284201955525</v>
      </c>
      <c r="LK25" s="123">
        <f>+[1]Contract_Budget!LL$228/1000+[1]Contract_Budget!LL$244/1000</f>
        <v>906.57611670684889</v>
      </c>
      <c r="LL25" s="123">
        <f>+[1]Contract_Budget!LM$228/1000+[1]Contract_Budget!LM$244/1000</f>
        <v>881.04710334577612</v>
      </c>
      <c r="LM25" s="123">
        <f>+[1]Contract_Budget!LN$228/1000+[1]Contract_Budget!LN$244/1000</f>
        <v>906.93169181108442</v>
      </c>
      <c r="LN25" s="123">
        <f>+[1]Contract_Budget!LO$228/1000+[1]Contract_Budget!LO$244/1000</f>
        <v>876.46915469063015</v>
      </c>
      <c r="LO25" s="123">
        <f>+[1]Contract_Budget!LP$228/1000+[1]Contract_Budget!LP$244/1000</f>
        <v>904.65008489224033</v>
      </c>
      <c r="LP25" s="123">
        <f>+[1]Contract_Budget!LQ$228/1000+[1]Contract_Budget!LQ$244/1000</f>
        <v>898.51641434417888</v>
      </c>
      <c r="LQ25" s="123">
        <f>+[1]Contract_Budget!LR$228/1000+[1]Contract_Budget!LR$244/1000</f>
        <v>810.10650204513274</v>
      </c>
      <c r="LR25" s="123">
        <f>+[1]Contract_Budget!LS$228/1000+[1]Contract_Budget!LS$244/1000</f>
        <v>897.59784532490403</v>
      </c>
      <c r="LS25" s="123">
        <f>+[1]Contract_Budget!LT$228/1000+[1]Contract_Budget!LT$244/1000</f>
        <v>874.82453902165594</v>
      </c>
      <c r="LT25" s="123">
        <f>+[1]Contract_Budget!LU$228/1000+[1]Contract_Budget!LU$244/1000</f>
        <v>904.76860992698528</v>
      </c>
      <c r="LU25" s="123">
        <f>+[1]Contract_Budget!LV$228/1000+[1]Contract_Budget!LV$244/1000</f>
        <v>876.86909587100968</v>
      </c>
      <c r="LV25" s="123">
        <f>+[1]Contract_Budget!LW$228/1000+[1]Contract_Budget!LW$244/1000</f>
        <v>907.64284201955525</v>
      </c>
      <c r="LW25" s="123">
        <f>+[1]Contract_Budget!LX$228/1000+[1]Contract_Budget!LX$244/1000</f>
        <v>906.57611670684889</v>
      </c>
      <c r="LX25" s="123">
        <f>+[1]Contract_Budget!LY$228/1000+[1]Contract_Budget!LY$244/1000</f>
        <v>881.04710334577612</v>
      </c>
      <c r="LY25" s="123">
        <f>+[1]Contract_Budget!LZ$228/1000+[1]Contract_Budget!LZ$244/1000</f>
        <v>906.93169181108442</v>
      </c>
      <c r="LZ25" s="123">
        <f>+[1]Contract_Budget!MA$228/1000+[1]Contract_Budget!MA$244/1000</f>
        <v>876.46915469063015</v>
      </c>
      <c r="MA25" s="123">
        <f>+[1]Contract_Budget!MB$228/1000+[1]Contract_Budget!MB$244/1000</f>
        <v>904.65008489224033</v>
      </c>
      <c r="MB25" s="123">
        <f>+[1]Contract_Budget!MC$228/1000+[1]Contract_Budget!MC$244/1000</f>
        <v>898.51641434417888</v>
      </c>
      <c r="MC25" s="123">
        <f>+[1]Contract_Budget!MD$228/1000+[1]Contract_Budget!MD$244/1000</f>
        <v>810.10650204513274</v>
      </c>
      <c r="MD25" s="123">
        <f>+[1]Contract_Budget!ME$228/1000+[1]Contract_Budget!ME$244/1000</f>
        <v>897.59784532490403</v>
      </c>
      <c r="ME25" s="123">
        <f>+[1]Contract_Budget!MF$228/1000+[1]Contract_Budget!MF$244/1000</f>
        <v>874.82453902165594</v>
      </c>
      <c r="MF25" s="123">
        <f>+[1]Contract_Budget!MG$228/1000+[1]Contract_Budget!MG$244/1000</f>
        <v>0</v>
      </c>
      <c r="MG25" s="123">
        <f>+[1]Contract_Budget!MH$228/1000+[1]Contract_Budget!MH$244/1000</f>
        <v>0</v>
      </c>
      <c r="MH25" s="123">
        <f>+[1]Contract_Budget!MI$228/1000+[1]Contract_Budget!MI$244/1000</f>
        <v>0</v>
      </c>
      <c r="MI25" s="123">
        <f>+[1]Contract_Budget!MJ$228/1000+[1]Contract_Budget!MJ$244/1000</f>
        <v>0</v>
      </c>
      <c r="MJ25" s="123">
        <f>+[1]Contract_Budget!MK$228/1000+[1]Contract_Budget!MK$244/1000</f>
        <v>0</v>
      </c>
      <c r="MK25" s="123">
        <f>+[1]Contract_Budget!ML$228/1000+[1]Contract_Budget!ML$244/1000</f>
        <v>0</v>
      </c>
      <c r="ML25" s="123">
        <f>+[1]Contract_Budget!MM$228/1000+[1]Contract_Budget!MM$244/1000</f>
        <v>0</v>
      </c>
      <c r="MM25" s="123">
        <f>+[1]Contract_Budget!MN$228/1000+[1]Contract_Budget!MN$244/1000</f>
        <v>0</v>
      </c>
      <c r="MO25" s="5" t="str">
        <f t="shared" si="128"/>
        <v>NYPA</v>
      </c>
      <c r="MP25" s="22">
        <f t="shared" si="131"/>
        <v>10646.000000000002</v>
      </c>
      <c r="MQ25" s="22">
        <f t="shared" si="129"/>
        <v>10646.000000000002</v>
      </c>
      <c r="MR25" s="22">
        <f t="shared" si="129"/>
        <v>10674.932375073042</v>
      </c>
      <c r="MS25" s="22">
        <f t="shared" si="129"/>
        <v>10646.000000000002</v>
      </c>
      <c r="MT25" s="22">
        <f t="shared" si="129"/>
        <v>10646.000000000002</v>
      </c>
      <c r="MU25" s="22">
        <f t="shared" si="129"/>
        <v>10646.000000000002</v>
      </c>
      <c r="MV25" s="22">
        <f t="shared" si="129"/>
        <v>10674.932375073042</v>
      </c>
      <c r="MW25" s="22">
        <f t="shared" si="129"/>
        <v>10646.000000000002</v>
      </c>
      <c r="MX25" s="22">
        <f t="shared" si="129"/>
        <v>10646.000000000002</v>
      </c>
      <c r="MY25" s="22">
        <f t="shared" si="129"/>
        <v>10646.000000000002</v>
      </c>
      <c r="MZ25" s="22">
        <f t="shared" si="129"/>
        <v>10674.932375073042</v>
      </c>
      <c r="NA25" s="22">
        <f t="shared" si="129"/>
        <v>10646.000000000002</v>
      </c>
      <c r="NB25" s="22">
        <f t="shared" si="129"/>
        <v>10646.000000000002</v>
      </c>
      <c r="NC25" s="22">
        <f t="shared" si="129"/>
        <v>10646.000000000002</v>
      </c>
      <c r="ND25" s="22">
        <f t="shared" si="129"/>
        <v>10674.932375073042</v>
      </c>
      <c r="NE25" s="22">
        <f t="shared" si="129"/>
        <v>10646.000000000002</v>
      </c>
      <c r="NF25" s="22">
        <f t="shared" si="129"/>
        <v>10646.000000000002</v>
      </c>
      <c r="NG25" s="22">
        <f t="shared" si="130"/>
        <v>10646.000000000002</v>
      </c>
      <c r="NH25" s="22">
        <f t="shared" si="130"/>
        <v>10674.932375073042</v>
      </c>
      <c r="NI25" s="22">
        <f t="shared" si="130"/>
        <v>10646.000000000002</v>
      </c>
      <c r="NJ25" s="22">
        <f t="shared" si="130"/>
        <v>10646.000000000002</v>
      </c>
      <c r="NK25" s="22">
        <f t="shared" si="130"/>
        <v>10646.000000000002</v>
      </c>
      <c r="NL25" s="22">
        <f t="shared" si="130"/>
        <v>10674.932375073042</v>
      </c>
      <c r="NM25" s="22">
        <f t="shared" si="130"/>
        <v>10646.000000000002</v>
      </c>
      <c r="NN25" s="22">
        <f t="shared" si="130"/>
        <v>10646.000000000002</v>
      </c>
      <c r="NO25" s="22">
        <f t="shared" si="130"/>
        <v>10646.000000000002</v>
      </c>
      <c r="NP25" s="22">
        <f t="shared" si="130"/>
        <v>10674.932375073042</v>
      </c>
      <c r="NQ25" s="22">
        <f t="shared" si="130"/>
        <v>10646.000000000002</v>
      </c>
      <c r="NR25" s="22">
        <f t="shared" si="130"/>
        <v>3481.0453007358719</v>
      </c>
    </row>
    <row r="26" spans="2:382" x14ac:dyDescent="0.25">
      <c r="B26" s="43" t="s">
        <v>143</v>
      </c>
      <c r="C26" s="12" t="s">
        <v>104</v>
      </c>
      <c r="D26" s="44">
        <f t="shared" ref="D26:BO26" si="132">SUM(D14:D25)</f>
        <v>898.51641434417888</v>
      </c>
      <c r="E26" s="44">
        <f t="shared" si="132"/>
        <v>810.10650204513274</v>
      </c>
      <c r="F26" s="44">
        <f t="shared" si="132"/>
        <v>897.59784532490403</v>
      </c>
      <c r="G26" s="44">
        <f t="shared" si="132"/>
        <v>874.82453902165594</v>
      </c>
      <c r="H26" s="44">
        <f t="shared" si="132"/>
        <v>904.76860992698528</v>
      </c>
      <c r="I26" s="44">
        <f t="shared" si="132"/>
        <v>876.86909587100968</v>
      </c>
      <c r="J26" s="44">
        <f t="shared" si="132"/>
        <v>907.64284201955525</v>
      </c>
      <c r="K26" s="44">
        <f t="shared" si="132"/>
        <v>906.57611670684889</v>
      </c>
      <c r="L26" s="44">
        <f t="shared" si="132"/>
        <v>881.04710334577612</v>
      </c>
      <c r="M26" s="44">
        <f t="shared" si="132"/>
        <v>906.93169181108442</v>
      </c>
      <c r="N26" s="44">
        <f t="shared" si="132"/>
        <v>876.46915469063015</v>
      </c>
      <c r="O26" s="44">
        <f t="shared" si="132"/>
        <v>904.65008489224033</v>
      </c>
      <c r="P26" s="44">
        <f t="shared" si="132"/>
        <v>898.51641434417888</v>
      </c>
      <c r="Q26" s="44">
        <f t="shared" si="132"/>
        <v>810.10650204513274</v>
      </c>
      <c r="R26" s="44">
        <f t="shared" si="132"/>
        <v>897.59784532490403</v>
      </c>
      <c r="S26" s="44">
        <f t="shared" si="132"/>
        <v>874.82453902165594</v>
      </c>
      <c r="T26" s="44">
        <f t="shared" si="132"/>
        <v>904.76860992698528</v>
      </c>
      <c r="U26" s="44">
        <f t="shared" si="132"/>
        <v>1836.8690958710133</v>
      </c>
      <c r="V26" s="44">
        <f t="shared" si="132"/>
        <v>1899.6428420195589</v>
      </c>
      <c r="W26" s="44">
        <f t="shared" si="132"/>
        <v>1898.5761167068526</v>
      </c>
      <c r="X26" s="44">
        <f t="shared" si="132"/>
        <v>1841.0471033457798</v>
      </c>
      <c r="Y26" s="44">
        <f t="shared" si="132"/>
        <v>1898.9316918110881</v>
      </c>
      <c r="Z26" s="44">
        <f t="shared" si="132"/>
        <v>1835.1376706407032</v>
      </c>
      <c r="AA26" s="44">
        <f t="shared" si="132"/>
        <v>1896.6500848922442</v>
      </c>
      <c r="AB26" s="44">
        <f t="shared" si="132"/>
        <v>1890.5164143441823</v>
      </c>
      <c r="AC26" s="44">
        <f t="shared" si="132"/>
        <v>1767.0388771181765</v>
      </c>
      <c r="AD26" s="44">
        <f t="shared" si="132"/>
        <v>1890.9329731849348</v>
      </c>
      <c r="AE26" s="44">
        <f t="shared" si="132"/>
        <v>1834.8245390216596</v>
      </c>
      <c r="AF26" s="44">
        <f t="shared" si="132"/>
        <v>1896.768609926989</v>
      </c>
      <c r="AG26" s="44">
        <f t="shared" si="132"/>
        <v>1836.8690958710133</v>
      </c>
      <c r="AH26" s="44">
        <f t="shared" si="132"/>
        <v>1899.6428420195589</v>
      </c>
      <c r="AI26" s="44">
        <f t="shared" si="132"/>
        <v>1898.5761167068526</v>
      </c>
      <c r="AJ26" s="44">
        <f t="shared" si="132"/>
        <v>1841.0471033457798</v>
      </c>
      <c r="AK26" s="44">
        <f t="shared" si="132"/>
        <v>1898.9316918110881</v>
      </c>
      <c r="AL26" s="44">
        <f t="shared" si="132"/>
        <v>1835.1376706407032</v>
      </c>
      <c r="AM26" s="44">
        <f t="shared" si="132"/>
        <v>1896.6500848922442</v>
      </c>
      <c r="AN26" s="44">
        <f t="shared" si="132"/>
        <v>1890.5164143441823</v>
      </c>
      <c r="AO26" s="44">
        <f t="shared" si="132"/>
        <v>1706.106502045136</v>
      </c>
      <c r="AP26" s="44">
        <f t="shared" si="132"/>
        <v>1890.9329731849348</v>
      </c>
      <c r="AQ26" s="44">
        <f t="shared" si="132"/>
        <v>1834.8245390216596</v>
      </c>
      <c r="AR26" s="44">
        <f t="shared" si="132"/>
        <v>1896.768609926989</v>
      </c>
      <c r="AS26" s="44">
        <f t="shared" si="132"/>
        <v>1836.8690958710133</v>
      </c>
      <c r="AT26" s="44">
        <f t="shared" si="132"/>
        <v>1899.6428420195589</v>
      </c>
      <c r="AU26" s="44">
        <f t="shared" si="132"/>
        <v>1898.5761167068526</v>
      </c>
      <c r="AV26" s="44">
        <f t="shared" si="132"/>
        <v>1841.0471033457798</v>
      </c>
      <c r="AW26" s="44">
        <f t="shared" si="132"/>
        <v>1898.9316918110881</v>
      </c>
      <c r="AX26" s="44">
        <f t="shared" si="132"/>
        <v>1835.1376706407032</v>
      </c>
      <c r="AY26" s="44">
        <f t="shared" si="132"/>
        <v>1896.6500848922442</v>
      </c>
      <c r="AZ26" s="44">
        <f t="shared" si="132"/>
        <v>1890.5164143441823</v>
      </c>
      <c r="BA26" s="44">
        <f t="shared" si="132"/>
        <v>1706.106502045136</v>
      </c>
      <c r="BB26" s="44">
        <f t="shared" si="132"/>
        <v>1890.9329731849348</v>
      </c>
      <c r="BC26" s="44">
        <f t="shared" si="132"/>
        <v>1834.8245390216596</v>
      </c>
      <c r="BD26" s="44">
        <f t="shared" si="132"/>
        <v>1896.768609926989</v>
      </c>
      <c r="BE26" s="44">
        <f t="shared" si="132"/>
        <v>1836.8690958710133</v>
      </c>
      <c r="BF26" s="44">
        <f t="shared" si="132"/>
        <v>1899.6428420195589</v>
      </c>
      <c r="BG26" s="44">
        <f t="shared" si="132"/>
        <v>1898.5761167068526</v>
      </c>
      <c r="BH26" s="44">
        <f t="shared" si="132"/>
        <v>1841.0471033457798</v>
      </c>
      <c r="BI26" s="44">
        <f t="shared" si="132"/>
        <v>1898.9316918110881</v>
      </c>
      <c r="BJ26" s="44">
        <f t="shared" si="132"/>
        <v>1835.1376706407032</v>
      </c>
      <c r="BK26" s="44">
        <f t="shared" si="132"/>
        <v>1896.6500848922442</v>
      </c>
      <c r="BL26" s="44">
        <f t="shared" si="132"/>
        <v>1890.5164143441823</v>
      </c>
      <c r="BM26" s="44">
        <f t="shared" si="132"/>
        <v>1706.106502045136</v>
      </c>
      <c r="BN26" s="44">
        <f t="shared" si="132"/>
        <v>1890.9329731849348</v>
      </c>
      <c r="BO26" s="44">
        <f t="shared" si="132"/>
        <v>1834.8245390216596</v>
      </c>
      <c r="BP26" s="44">
        <f t="shared" ref="BP26:EA26" si="133">SUM(BP14:BP25)</f>
        <v>1896.768609926989</v>
      </c>
      <c r="BQ26" s="44">
        <f t="shared" si="133"/>
        <v>1836.8690958710133</v>
      </c>
      <c r="BR26" s="44">
        <f t="shared" si="133"/>
        <v>1899.6428420195589</v>
      </c>
      <c r="BS26" s="44">
        <f t="shared" si="133"/>
        <v>1898.5761167068526</v>
      </c>
      <c r="BT26" s="44">
        <f t="shared" si="133"/>
        <v>1841.0471033457798</v>
      </c>
      <c r="BU26" s="44">
        <f t="shared" si="133"/>
        <v>1898.9316918110881</v>
      </c>
      <c r="BV26" s="44">
        <f t="shared" si="133"/>
        <v>1835.1376706407032</v>
      </c>
      <c r="BW26" s="44">
        <f t="shared" si="133"/>
        <v>1896.6500848922442</v>
      </c>
      <c r="BX26" s="44">
        <f t="shared" si="133"/>
        <v>1890.5164143441823</v>
      </c>
      <c r="BY26" s="44">
        <f t="shared" si="133"/>
        <v>1767.0388771181765</v>
      </c>
      <c r="BZ26" s="44">
        <f t="shared" si="133"/>
        <v>1890.9329731849348</v>
      </c>
      <c r="CA26" s="44">
        <f t="shared" si="133"/>
        <v>1834.8245390216596</v>
      </c>
      <c r="CB26" s="44">
        <f t="shared" si="133"/>
        <v>1896.768609926989</v>
      </c>
      <c r="CC26" s="44">
        <f t="shared" si="133"/>
        <v>1836.8690958710133</v>
      </c>
      <c r="CD26" s="44">
        <f t="shared" si="133"/>
        <v>1899.6428420195589</v>
      </c>
      <c r="CE26" s="44">
        <f t="shared" si="133"/>
        <v>1898.5761167068526</v>
      </c>
      <c r="CF26" s="44">
        <f t="shared" si="133"/>
        <v>1841.0471033457798</v>
      </c>
      <c r="CG26" s="44">
        <f t="shared" si="133"/>
        <v>1898.9316918110881</v>
      </c>
      <c r="CH26" s="44">
        <f t="shared" si="133"/>
        <v>1835.1376706407032</v>
      </c>
      <c r="CI26" s="44">
        <f t="shared" si="133"/>
        <v>1896.6500848922442</v>
      </c>
      <c r="CJ26" s="44">
        <f t="shared" si="133"/>
        <v>1890.5164143441823</v>
      </c>
      <c r="CK26" s="44">
        <f t="shared" si="133"/>
        <v>1706.106502045136</v>
      </c>
      <c r="CL26" s="44">
        <f t="shared" si="133"/>
        <v>1890.9329731849348</v>
      </c>
      <c r="CM26" s="44">
        <f t="shared" si="133"/>
        <v>1834.8245390216596</v>
      </c>
      <c r="CN26" s="44">
        <f t="shared" si="133"/>
        <v>1896.768609926989</v>
      </c>
      <c r="CO26" s="44">
        <f t="shared" si="133"/>
        <v>1836.8690958710133</v>
      </c>
      <c r="CP26" s="44">
        <f t="shared" si="133"/>
        <v>1899.6428420195589</v>
      </c>
      <c r="CQ26" s="44">
        <f t="shared" si="133"/>
        <v>1898.5761167068526</v>
      </c>
      <c r="CR26" s="44">
        <f t="shared" si="133"/>
        <v>1841.0471033457798</v>
      </c>
      <c r="CS26" s="44">
        <f t="shared" si="133"/>
        <v>1898.9316918110881</v>
      </c>
      <c r="CT26" s="44">
        <f t="shared" si="133"/>
        <v>1835.1376706407032</v>
      </c>
      <c r="CU26" s="44">
        <f t="shared" si="133"/>
        <v>1896.6500848922442</v>
      </c>
      <c r="CV26" s="44">
        <f t="shared" si="133"/>
        <v>1890.5164143441823</v>
      </c>
      <c r="CW26" s="44">
        <f t="shared" si="133"/>
        <v>1706.106502045136</v>
      </c>
      <c r="CX26" s="44">
        <f t="shared" si="133"/>
        <v>1890.9329731849348</v>
      </c>
      <c r="CY26" s="44">
        <f t="shared" si="133"/>
        <v>1834.8245390216596</v>
      </c>
      <c r="CZ26" s="44">
        <f t="shared" si="133"/>
        <v>1896.768609926989</v>
      </c>
      <c r="DA26" s="44">
        <f t="shared" si="133"/>
        <v>1836.8690958710133</v>
      </c>
      <c r="DB26" s="44">
        <f t="shared" si="133"/>
        <v>1899.6428420195589</v>
      </c>
      <c r="DC26" s="44">
        <f t="shared" si="133"/>
        <v>1898.5761167068526</v>
      </c>
      <c r="DD26" s="44">
        <f t="shared" si="133"/>
        <v>1841.0471033457798</v>
      </c>
      <c r="DE26" s="44">
        <f t="shared" si="133"/>
        <v>1898.9316918110881</v>
      </c>
      <c r="DF26" s="44">
        <f t="shared" si="133"/>
        <v>1835.1683528265526</v>
      </c>
      <c r="DG26" s="44">
        <f t="shared" si="133"/>
        <v>1896.6818338522403</v>
      </c>
      <c r="DH26" s="44">
        <f t="shared" si="133"/>
        <v>1890.5481633041786</v>
      </c>
      <c r="DI26" s="44">
        <f t="shared" si="133"/>
        <v>1706.1351785251327</v>
      </c>
      <c r="DJ26" s="44">
        <f t="shared" si="133"/>
        <v>1890.9647648756982</v>
      </c>
      <c r="DK26" s="44">
        <f t="shared" si="133"/>
        <v>1834.8552638216561</v>
      </c>
      <c r="DL26" s="44">
        <f t="shared" si="133"/>
        <v>1896.8003588869851</v>
      </c>
      <c r="DM26" s="44">
        <f t="shared" si="133"/>
        <v>1836.8998206710098</v>
      </c>
      <c r="DN26" s="44">
        <f t="shared" si="133"/>
        <v>1899.6745909795552</v>
      </c>
      <c r="DO26" s="44">
        <f t="shared" si="133"/>
        <v>1898.6078656668487</v>
      </c>
      <c r="DP26" s="44">
        <f t="shared" si="133"/>
        <v>1841.0778281457763</v>
      </c>
      <c r="DQ26" s="44">
        <f t="shared" si="133"/>
        <v>1898.9634407710844</v>
      </c>
      <c r="DR26" s="44">
        <f t="shared" si="133"/>
        <v>1835.1683528265526</v>
      </c>
      <c r="DS26" s="44">
        <f t="shared" si="133"/>
        <v>1896.6818338522403</v>
      </c>
      <c r="DT26" s="44">
        <f t="shared" si="133"/>
        <v>1890.5481633041786</v>
      </c>
      <c r="DU26" s="44">
        <f t="shared" si="133"/>
        <v>1767.068577758173</v>
      </c>
      <c r="DV26" s="44">
        <f t="shared" si="133"/>
        <v>1890.9647648756982</v>
      </c>
      <c r="DW26" s="44">
        <f t="shared" si="133"/>
        <v>1834.8552638216561</v>
      </c>
      <c r="DX26" s="44">
        <f t="shared" si="133"/>
        <v>1896.8003588869851</v>
      </c>
      <c r="DY26" s="44">
        <f t="shared" si="133"/>
        <v>1836.8998206710098</v>
      </c>
      <c r="DZ26" s="44">
        <f t="shared" si="133"/>
        <v>1899.6745909795552</v>
      </c>
      <c r="EA26" s="44">
        <f t="shared" si="133"/>
        <v>1898.6078656668487</v>
      </c>
      <c r="EB26" s="44">
        <f t="shared" ref="EB26:GM26" si="134">SUM(EB14:EB25)</f>
        <v>1841.0778281457763</v>
      </c>
      <c r="EC26" s="44">
        <f t="shared" si="134"/>
        <v>1898.9634407710844</v>
      </c>
      <c r="ED26" s="44">
        <f t="shared" si="134"/>
        <v>1835.1683528265526</v>
      </c>
      <c r="EE26" s="44">
        <f t="shared" si="134"/>
        <v>1896.6818338522403</v>
      </c>
      <c r="EF26" s="44">
        <f t="shared" si="134"/>
        <v>1890.5481633041786</v>
      </c>
      <c r="EG26" s="44">
        <f t="shared" si="134"/>
        <v>1706.1351785251327</v>
      </c>
      <c r="EH26" s="44">
        <f t="shared" si="134"/>
        <v>1890.9647648756982</v>
      </c>
      <c r="EI26" s="44">
        <f t="shared" si="134"/>
        <v>1834.8552638216561</v>
      </c>
      <c r="EJ26" s="44">
        <f t="shared" si="134"/>
        <v>1896.8003588869851</v>
      </c>
      <c r="EK26" s="44">
        <f t="shared" si="134"/>
        <v>1836.8998206710098</v>
      </c>
      <c r="EL26" s="44">
        <f t="shared" si="134"/>
        <v>1899.6745909795552</v>
      </c>
      <c r="EM26" s="44">
        <f t="shared" si="134"/>
        <v>1898.6078656668487</v>
      </c>
      <c r="EN26" s="44">
        <f t="shared" si="134"/>
        <v>1841.0778281457763</v>
      </c>
      <c r="EO26" s="44">
        <f t="shared" si="134"/>
        <v>1898.9634407710844</v>
      </c>
      <c r="EP26" s="44">
        <f t="shared" si="134"/>
        <v>1835.1683528265526</v>
      </c>
      <c r="EQ26" s="44">
        <f t="shared" si="134"/>
        <v>1896.6818338522403</v>
      </c>
      <c r="ER26" s="44">
        <f t="shared" si="134"/>
        <v>1890.5481633041786</v>
      </c>
      <c r="ES26" s="44">
        <f t="shared" si="134"/>
        <v>1706.1351785251327</v>
      </c>
      <c r="ET26" s="44">
        <f t="shared" si="134"/>
        <v>1890.9647648756982</v>
      </c>
      <c r="EU26" s="44">
        <f t="shared" si="134"/>
        <v>1834.8552638216561</v>
      </c>
      <c r="EV26" s="44">
        <f t="shared" si="134"/>
        <v>1896.8003588869851</v>
      </c>
      <c r="EW26" s="44">
        <f t="shared" si="134"/>
        <v>1836.8998206710098</v>
      </c>
      <c r="EX26" s="44">
        <f t="shared" si="134"/>
        <v>1899.6745909795552</v>
      </c>
      <c r="EY26" s="44">
        <f t="shared" si="134"/>
        <v>1898.6078656668487</v>
      </c>
      <c r="EZ26" s="44">
        <f t="shared" si="134"/>
        <v>1841.0778281457763</v>
      </c>
      <c r="FA26" s="44">
        <f t="shared" si="134"/>
        <v>1898.9634407710844</v>
      </c>
      <c r="FB26" s="44">
        <f t="shared" si="134"/>
        <v>1835.1683528265526</v>
      </c>
      <c r="FC26" s="44">
        <f t="shared" si="134"/>
        <v>1896.6818338522403</v>
      </c>
      <c r="FD26" s="44">
        <f t="shared" si="134"/>
        <v>1890.5481633041786</v>
      </c>
      <c r="FE26" s="44">
        <f t="shared" si="134"/>
        <v>1706.1351785251327</v>
      </c>
      <c r="FF26" s="44">
        <f t="shared" si="134"/>
        <v>1890.9647648756982</v>
      </c>
      <c r="FG26" s="44">
        <f t="shared" si="134"/>
        <v>1834.8552638216561</v>
      </c>
      <c r="FH26" s="44">
        <f t="shared" si="134"/>
        <v>1896.8003588869851</v>
      </c>
      <c r="FI26" s="44">
        <f t="shared" si="134"/>
        <v>1836.8998206710098</v>
      </c>
      <c r="FJ26" s="44">
        <f t="shared" si="134"/>
        <v>1899.6745909795552</v>
      </c>
      <c r="FK26" s="44">
        <f t="shared" si="134"/>
        <v>1898.6078656668487</v>
      </c>
      <c r="FL26" s="44">
        <f t="shared" si="134"/>
        <v>1841.0778281457763</v>
      </c>
      <c r="FM26" s="44">
        <f t="shared" si="134"/>
        <v>1898.9634407710844</v>
      </c>
      <c r="FN26" s="44">
        <f t="shared" si="134"/>
        <v>1835.1568440110184</v>
      </c>
      <c r="FO26" s="44">
        <f t="shared" si="134"/>
        <v>1896.6699248922403</v>
      </c>
      <c r="FP26" s="44">
        <f t="shared" si="134"/>
        <v>1890.5362543441786</v>
      </c>
      <c r="FQ26" s="44">
        <f t="shared" si="134"/>
        <v>1767.0574371181731</v>
      </c>
      <c r="FR26" s="44">
        <f t="shared" si="134"/>
        <v>1890.9528398874882</v>
      </c>
      <c r="FS26" s="44">
        <f t="shared" si="134"/>
        <v>1834.8437390216559</v>
      </c>
      <c r="FT26" s="44">
        <f t="shared" si="134"/>
        <v>1896.7884499269853</v>
      </c>
      <c r="FU26" s="44">
        <f t="shared" si="134"/>
        <v>1836.8882958710096</v>
      </c>
      <c r="FV26" s="44">
        <f t="shared" si="134"/>
        <v>1899.6626820195552</v>
      </c>
      <c r="FW26" s="44">
        <f t="shared" si="134"/>
        <v>1898.5959567068489</v>
      </c>
      <c r="FX26" s="44">
        <f t="shared" si="134"/>
        <v>1841.0663033457761</v>
      </c>
      <c r="FY26" s="44">
        <f t="shared" si="134"/>
        <v>1898.9515318110844</v>
      </c>
      <c r="FZ26" s="44">
        <f t="shared" si="134"/>
        <v>1835.1568440110184</v>
      </c>
      <c r="GA26" s="44">
        <f t="shared" si="134"/>
        <v>1896.6699248922403</v>
      </c>
      <c r="GB26" s="44">
        <f t="shared" si="134"/>
        <v>1890.5362543441786</v>
      </c>
      <c r="GC26" s="44">
        <f t="shared" si="134"/>
        <v>1706.1244220451326</v>
      </c>
      <c r="GD26" s="44">
        <f t="shared" si="134"/>
        <v>1890.9528398874882</v>
      </c>
      <c r="GE26" s="44">
        <f t="shared" si="134"/>
        <v>1834.8437390216559</v>
      </c>
      <c r="GF26" s="44">
        <f t="shared" si="134"/>
        <v>1896.7884499269853</v>
      </c>
      <c r="GG26" s="44">
        <f t="shared" si="134"/>
        <v>1836.8882958710096</v>
      </c>
      <c r="GH26" s="44">
        <f t="shared" si="134"/>
        <v>1899.6626820195552</v>
      </c>
      <c r="GI26" s="44">
        <f t="shared" si="134"/>
        <v>1898.5959567068489</v>
      </c>
      <c r="GJ26" s="44">
        <f t="shared" si="134"/>
        <v>1841.0663033457761</v>
      </c>
      <c r="GK26" s="44">
        <f t="shared" si="134"/>
        <v>1898.9515318110844</v>
      </c>
      <c r="GL26" s="44">
        <f t="shared" si="134"/>
        <v>1835.1568440110184</v>
      </c>
      <c r="GM26" s="44">
        <f t="shared" si="134"/>
        <v>1896.6699248922403</v>
      </c>
      <c r="GN26" s="44">
        <f t="shared" ref="GN26:IU26" si="135">SUM(GN14:GN25)</f>
        <v>1890.5362543441786</v>
      </c>
      <c r="GO26" s="44">
        <f t="shared" si="135"/>
        <v>1706.1244220451326</v>
      </c>
      <c r="GP26" s="44">
        <f t="shared" si="135"/>
        <v>1890.9528398874882</v>
      </c>
      <c r="GQ26" s="44">
        <f t="shared" si="135"/>
        <v>1834.8437390216559</v>
      </c>
      <c r="GR26" s="44">
        <f t="shared" si="135"/>
        <v>1896.7884499269853</v>
      </c>
      <c r="GS26" s="44">
        <f t="shared" si="135"/>
        <v>1836.8882958710096</v>
      </c>
      <c r="GT26" s="44">
        <f t="shared" si="135"/>
        <v>1899.6626820195552</v>
      </c>
      <c r="GU26" s="44">
        <f t="shared" si="135"/>
        <v>1898.5959567068489</v>
      </c>
      <c r="GV26" s="44">
        <f t="shared" si="135"/>
        <v>1841.0663033457761</v>
      </c>
      <c r="GW26" s="44">
        <f t="shared" si="135"/>
        <v>1898.9515318110844</v>
      </c>
      <c r="GX26" s="44">
        <f t="shared" si="135"/>
        <v>876.46915469063015</v>
      </c>
      <c r="GY26" s="44">
        <f t="shared" si="135"/>
        <v>904.65008489224033</v>
      </c>
      <c r="GZ26" s="44">
        <f t="shared" si="135"/>
        <v>898.51641434417888</v>
      </c>
      <c r="HA26" s="44">
        <f t="shared" si="135"/>
        <v>810.10650204513274</v>
      </c>
      <c r="HB26" s="44">
        <f t="shared" si="135"/>
        <v>897.59784532490403</v>
      </c>
      <c r="HC26" s="44">
        <f t="shared" si="135"/>
        <v>874.82453902165594</v>
      </c>
      <c r="HD26" s="44">
        <f t="shared" si="135"/>
        <v>904.76860992698528</v>
      </c>
      <c r="HE26" s="44">
        <f t="shared" si="135"/>
        <v>876.86909587100968</v>
      </c>
      <c r="HF26" s="44">
        <f t="shared" si="135"/>
        <v>907.64284201955525</v>
      </c>
      <c r="HG26" s="44">
        <f t="shared" si="135"/>
        <v>906.57611670684889</v>
      </c>
      <c r="HH26" s="44">
        <f t="shared" si="135"/>
        <v>881.04710334577612</v>
      </c>
      <c r="HI26" s="44">
        <f t="shared" si="135"/>
        <v>906.93169181108442</v>
      </c>
      <c r="HJ26" s="44">
        <f t="shared" si="135"/>
        <v>876.46915469063015</v>
      </c>
      <c r="HK26" s="44">
        <f t="shared" si="135"/>
        <v>904.65008489224033</v>
      </c>
      <c r="HL26" s="44">
        <f t="shared" si="135"/>
        <v>898.51641434417888</v>
      </c>
      <c r="HM26" s="44">
        <f t="shared" si="135"/>
        <v>839.0388771181731</v>
      </c>
      <c r="HN26" s="44">
        <f t="shared" si="135"/>
        <v>897.59784532490403</v>
      </c>
      <c r="HO26" s="44">
        <f t="shared" si="135"/>
        <v>874.82453902165594</v>
      </c>
      <c r="HP26" s="44">
        <f t="shared" si="135"/>
        <v>904.76860992698528</v>
      </c>
      <c r="HQ26" s="44">
        <f t="shared" si="135"/>
        <v>876.86909587100968</v>
      </c>
      <c r="HR26" s="44">
        <f t="shared" si="135"/>
        <v>907.64284201955525</v>
      </c>
      <c r="HS26" s="44">
        <f t="shared" si="135"/>
        <v>906.57611670684889</v>
      </c>
      <c r="HT26" s="44">
        <f t="shared" si="135"/>
        <v>881.04710334577612</v>
      </c>
      <c r="HU26" s="44">
        <f t="shared" si="135"/>
        <v>906.93169181108442</v>
      </c>
      <c r="HV26" s="44">
        <f t="shared" si="135"/>
        <v>876.46915469063015</v>
      </c>
      <c r="HW26" s="44">
        <f t="shared" si="135"/>
        <v>904.65008489224033</v>
      </c>
      <c r="HX26" s="44">
        <f t="shared" si="135"/>
        <v>898.51641434417888</v>
      </c>
      <c r="HY26" s="44">
        <f t="shared" si="135"/>
        <v>810.10650204513274</v>
      </c>
      <c r="HZ26" s="44">
        <f t="shared" si="135"/>
        <v>897.59784532490403</v>
      </c>
      <c r="IA26" s="44">
        <f t="shared" si="135"/>
        <v>874.82453902165594</v>
      </c>
      <c r="IB26" s="44">
        <f t="shared" si="135"/>
        <v>904.76860992698528</v>
      </c>
      <c r="IC26" s="44">
        <f t="shared" si="135"/>
        <v>876.86909587100968</v>
      </c>
      <c r="ID26" s="44">
        <f t="shared" si="135"/>
        <v>907.64284201955525</v>
      </c>
      <c r="IE26" s="44">
        <f t="shared" si="135"/>
        <v>906.57611670684889</v>
      </c>
      <c r="IF26" s="44">
        <f t="shared" si="135"/>
        <v>881.04710334577612</v>
      </c>
      <c r="IG26" s="44">
        <f t="shared" si="135"/>
        <v>906.93169181108442</v>
      </c>
      <c r="IH26" s="44">
        <f t="shared" si="135"/>
        <v>876.46915469063015</v>
      </c>
      <c r="II26" s="44">
        <f t="shared" si="135"/>
        <v>904.65008489224033</v>
      </c>
      <c r="IJ26" s="44">
        <f t="shared" si="135"/>
        <v>898.51641434417888</v>
      </c>
      <c r="IK26" s="44">
        <f t="shared" si="135"/>
        <v>810.10650204513274</v>
      </c>
      <c r="IL26" s="44">
        <f t="shared" si="135"/>
        <v>897.59784532490403</v>
      </c>
      <c r="IM26" s="44">
        <f t="shared" si="135"/>
        <v>874.82453902165594</v>
      </c>
      <c r="IN26" s="44">
        <f t="shared" si="135"/>
        <v>904.76860992698528</v>
      </c>
      <c r="IO26" s="44">
        <f t="shared" si="135"/>
        <v>876.86909587100968</v>
      </c>
      <c r="IP26" s="44">
        <f t="shared" si="135"/>
        <v>907.64284201955525</v>
      </c>
      <c r="IQ26" s="44">
        <f t="shared" si="135"/>
        <v>906.57611670684889</v>
      </c>
      <c r="IR26" s="44">
        <f t="shared" si="135"/>
        <v>881.04710334577612</v>
      </c>
      <c r="IS26" s="44">
        <f t="shared" si="135"/>
        <v>906.93169181108442</v>
      </c>
      <c r="IT26" s="44">
        <f t="shared" si="135"/>
        <v>876.46915469063015</v>
      </c>
      <c r="IU26" s="44">
        <f t="shared" si="135"/>
        <v>904.65008489224033</v>
      </c>
      <c r="IV26" s="44">
        <f t="shared" ref="IV26:LG26" si="136">SUM(IV14:IV25)</f>
        <v>898.51641434417888</v>
      </c>
      <c r="IW26" s="44">
        <f t="shared" si="136"/>
        <v>810.10650204513274</v>
      </c>
      <c r="IX26" s="44">
        <f t="shared" si="136"/>
        <v>897.59784532490403</v>
      </c>
      <c r="IY26" s="44">
        <f t="shared" si="136"/>
        <v>874.82453902165594</v>
      </c>
      <c r="IZ26" s="44">
        <f t="shared" si="136"/>
        <v>904.76860992698528</v>
      </c>
      <c r="JA26" s="44">
        <f t="shared" si="136"/>
        <v>876.86909587100968</v>
      </c>
      <c r="JB26" s="44">
        <f t="shared" si="136"/>
        <v>907.64284201955525</v>
      </c>
      <c r="JC26" s="44">
        <f t="shared" si="136"/>
        <v>906.57611670684889</v>
      </c>
      <c r="JD26" s="44">
        <f t="shared" si="136"/>
        <v>881.04710334577612</v>
      </c>
      <c r="JE26" s="44">
        <f t="shared" si="136"/>
        <v>906.93169181108442</v>
      </c>
      <c r="JF26" s="44">
        <f t="shared" si="136"/>
        <v>876.46915469063015</v>
      </c>
      <c r="JG26" s="44">
        <f t="shared" si="136"/>
        <v>904.65008489224033</v>
      </c>
      <c r="JH26" s="44">
        <f t="shared" si="136"/>
        <v>898.51641434417888</v>
      </c>
      <c r="JI26" s="44">
        <f t="shared" si="136"/>
        <v>839.0388771181731</v>
      </c>
      <c r="JJ26" s="44">
        <f t="shared" si="136"/>
        <v>897.59784532490403</v>
      </c>
      <c r="JK26" s="44">
        <f t="shared" si="136"/>
        <v>874.82453902165594</v>
      </c>
      <c r="JL26" s="44">
        <f t="shared" si="136"/>
        <v>904.76860992698528</v>
      </c>
      <c r="JM26" s="44">
        <f t="shared" si="136"/>
        <v>876.86909587100968</v>
      </c>
      <c r="JN26" s="44">
        <f t="shared" si="136"/>
        <v>907.64284201955525</v>
      </c>
      <c r="JO26" s="44">
        <f t="shared" si="136"/>
        <v>906.57611670684889</v>
      </c>
      <c r="JP26" s="44">
        <f t="shared" si="136"/>
        <v>881.04710334577612</v>
      </c>
      <c r="JQ26" s="44">
        <f t="shared" si="136"/>
        <v>906.93169181108442</v>
      </c>
      <c r="JR26" s="44">
        <f t="shared" si="136"/>
        <v>876.46915469063015</v>
      </c>
      <c r="JS26" s="44">
        <f t="shared" si="136"/>
        <v>904.65008489224033</v>
      </c>
      <c r="JT26" s="44">
        <f t="shared" si="136"/>
        <v>898.51641434417888</v>
      </c>
      <c r="JU26" s="44">
        <f t="shared" si="136"/>
        <v>810.10650204513274</v>
      </c>
      <c r="JV26" s="44">
        <f t="shared" si="136"/>
        <v>897.59784532490403</v>
      </c>
      <c r="JW26" s="44">
        <f t="shared" si="136"/>
        <v>874.82453902165594</v>
      </c>
      <c r="JX26" s="44">
        <f t="shared" si="136"/>
        <v>904.76860992698528</v>
      </c>
      <c r="JY26" s="44">
        <f t="shared" si="136"/>
        <v>876.86909587100968</v>
      </c>
      <c r="JZ26" s="44">
        <f t="shared" si="136"/>
        <v>907.64284201955525</v>
      </c>
      <c r="KA26" s="44">
        <f t="shared" si="136"/>
        <v>906.57611670684889</v>
      </c>
      <c r="KB26" s="44">
        <f t="shared" si="136"/>
        <v>881.04710334577612</v>
      </c>
      <c r="KC26" s="44">
        <f t="shared" si="136"/>
        <v>906.93169181108442</v>
      </c>
      <c r="KD26" s="44">
        <f t="shared" si="136"/>
        <v>876.46915469063015</v>
      </c>
      <c r="KE26" s="44">
        <f t="shared" si="136"/>
        <v>904.65008489224033</v>
      </c>
      <c r="KF26" s="44">
        <f t="shared" si="136"/>
        <v>898.51641434417888</v>
      </c>
      <c r="KG26" s="44">
        <f t="shared" si="136"/>
        <v>810.10650204513274</v>
      </c>
      <c r="KH26" s="44">
        <f t="shared" si="136"/>
        <v>897.59784532490403</v>
      </c>
      <c r="KI26" s="44">
        <f t="shared" si="136"/>
        <v>874.82453902165594</v>
      </c>
      <c r="KJ26" s="44">
        <f t="shared" si="136"/>
        <v>904.76860992698528</v>
      </c>
      <c r="KK26" s="44">
        <f t="shared" si="136"/>
        <v>876.86909587100968</v>
      </c>
      <c r="KL26" s="44">
        <f t="shared" si="136"/>
        <v>907.64284201955525</v>
      </c>
      <c r="KM26" s="44">
        <f t="shared" si="136"/>
        <v>906.57611670684889</v>
      </c>
      <c r="KN26" s="44">
        <f t="shared" si="136"/>
        <v>881.04710334577612</v>
      </c>
      <c r="KO26" s="44">
        <f t="shared" si="136"/>
        <v>906.93169181108442</v>
      </c>
      <c r="KP26" s="44">
        <f t="shared" si="136"/>
        <v>876.46915469063015</v>
      </c>
      <c r="KQ26" s="44">
        <f t="shared" si="136"/>
        <v>904.65008489224033</v>
      </c>
      <c r="KR26" s="44">
        <f t="shared" si="136"/>
        <v>898.51641434417888</v>
      </c>
      <c r="KS26" s="44">
        <f t="shared" si="136"/>
        <v>810.10650204513274</v>
      </c>
      <c r="KT26" s="44">
        <f t="shared" si="136"/>
        <v>897.59784532490403</v>
      </c>
      <c r="KU26" s="44">
        <f t="shared" si="136"/>
        <v>874.82453902165594</v>
      </c>
      <c r="KV26" s="44">
        <f t="shared" si="136"/>
        <v>904.76860992698528</v>
      </c>
      <c r="KW26" s="44">
        <f t="shared" si="136"/>
        <v>876.86909587100968</v>
      </c>
      <c r="KX26" s="44">
        <f t="shared" si="136"/>
        <v>907.64284201955525</v>
      </c>
      <c r="KY26" s="44">
        <f t="shared" si="136"/>
        <v>906.57611670684889</v>
      </c>
      <c r="KZ26" s="44">
        <f t="shared" si="136"/>
        <v>881.04710334577612</v>
      </c>
      <c r="LA26" s="44">
        <f t="shared" si="136"/>
        <v>906.93169181108442</v>
      </c>
      <c r="LB26" s="44">
        <f t="shared" si="136"/>
        <v>876.46915469063015</v>
      </c>
      <c r="LC26" s="44">
        <f t="shared" si="136"/>
        <v>904.65008489224033</v>
      </c>
      <c r="LD26" s="44">
        <f t="shared" si="136"/>
        <v>898.51641434417888</v>
      </c>
      <c r="LE26" s="44">
        <f t="shared" si="136"/>
        <v>839.0388771181731</v>
      </c>
      <c r="LF26" s="44">
        <f t="shared" si="136"/>
        <v>897.59784532490403</v>
      </c>
      <c r="LG26" s="44">
        <f t="shared" si="136"/>
        <v>874.82453902165594</v>
      </c>
      <c r="LH26" s="44">
        <f t="shared" ref="LH26:MM26" si="137">SUM(LH14:LH25)</f>
        <v>904.76860992698528</v>
      </c>
      <c r="LI26" s="44">
        <f t="shared" si="137"/>
        <v>876.86909587100968</v>
      </c>
      <c r="LJ26" s="44">
        <f t="shared" si="137"/>
        <v>907.64284201955525</v>
      </c>
      <c r="LK26" s="44">
        <f t="shared" si="137"/>
        <v>906.57611670684889</v>
      </c>
      <c r="LL26" s="44">
        <f t="shared" si="137"/>
        <v>881.04710334577612</v>
      </c>
      <c r="LM26" s="44">
        <f t="shared" si="137"/>
        <v>906.93169181108442</v>
      </c>
      <c r="LN26" s="44">
        <f t="shared" si="137"/>
        <v>876.46915469063015</v>
      </c>
      <c r="LO26" s="44">
        <f t="shared" si="137"/>
        <v>904.65008489224033</v>
      </c>
      <c r="LP26" s="44">
        <f t="shared" si="137"/>
        <v>898.51641434417888</v>
      </c>
      <c r="LQ26" s="44">
        <f t="shared" si="137"/>
        <v>810.10650204513274</v>
      </c>
      <c r="LR26" s="44">
        <f t="shared" si="137"/>
        <v>897.59784532490403</v>
      </c>
      <c r="LS26" s="44">
        <f t="shared" si="137"/>
        <v>874.82453902165594</v>
      </c>
      <c r="LT26" s="44">
        <f t="shared" si="137"/>
        <v>904.76860992698528</v>
      </c>
      <c r="LU26" s="44">
        <f t="shared" si="137"/>
        <v>876.86909587100968</v>
      </c>
      <c r="LV26" s="44">
        <f t="shared" si="137"/>
        <v>907.64284201955525</v>
      </c>
      <c r="LW26" s="44">
        <f t="shared" si="137"/>
        <v>906.57611670684889</v>
      </c>
      <c r="LX26" s="44">
        <f t="shared" si="137"/>
        <v>881.04710334577612</v>
      </c>
      <c r="LY26" s="44">
        <f t="shared" si="137"/>
        <v>906.93169181108442</v>
      </c>
      <c r="LZ26" s="44">
        <f t="shared" si="137"/>
        <v>876.46915469063015</v>
      </c>
      <c r="MA26" s="44">
        <f t="shared" si="137"/>
        <v>904.65008489224033</v>
      </c>
      <c r="MB26" s="44">
        <f t="shared" si="137"/>
        <v>898.51641434417888</v>
      </c>
      <c r="MC26" s="44">
        <f t="shared" si="137"/>
        <v>810.10650204513274</v>
      </c>
      <c r="MD26" s="44">
        <f t="shared" si="137"/>
        <v>897.59784532490403</v>
      </c>
      <c r="ME26" s="44">
        <f t="shared" si="137"/>
        <v>874.82453902165594</v>
      </c>
      <c r="MF26" s="44">
        <f t="shared" si="137"/>
        <v>0</v>
      </c>
      <c r="MG26" s="44">
        <f t="shared" si="137"/>
        <v>0</v>
      </c>
      <c r="MH26" s="44">
        <f t="shared" si="137"/>
        <v>0</v>
      </c>
      <c r="MI26" s="44">
        <f t="shared" si="137"/>
        <v>0</v>
      </c>
      <c r="MJ26" s="44">
        <f t="shared" si="137"/>
        <v>0</v>
      </c>
      <c r="MK26" s="44">
        <f t="shared" si="137"/>
        <v>0</v>
      </c>
      <c r="ML26" s="44">
        <f t="shared" si="137"/>
        <v>0</v>
      </c>
      <c r="MM26" s="44">
        <f t="shared" si="137"/>
        <v>0</v>
      </c>
      <c r="MO26" s="5" t="str">
        <f t="shared" si="128"/>
        <v>TOTAL VT_1 SUPPLY</v>
      </c>
      <c r="MP26" s="22">
        <f t="shared" si="131"/>
        <v>10646.000000000002</v>
      </c>
      <c r="MQ26" s="22">
        <f t="shared" si="129"/>
        <v>17492.668515950096</v>
      </c>
      <c r="MR26" s="22">
        <f t="shared" si="129"/>
        <v>22386.936018883182</v>
      </c>
      <c r="MS26" s="22">
        <f t="shared" si="129"/>
        <v>22326.003643810142</v>
      </c>
      <c r="MT26" s="22">
        <f t="shared" si="129"/>
        <v>22326.003643810142</v>
      </c>
      <c r="MU26" s="22">
        <f t="shared" si="129"/>
        <v>22326.003643810142</v>
      </c>
      <c r="MV26" s="22">
        <f t="shared" si="129"/>
        <v>22386.936018883182</v>
      </c>
      <c r="MW26" s="22">
        <f t="shared" si="129"/>
        <v>22326.003643810142</v>
      </c>
      <c r="MX26" s="22">
        <f t="shared" si="129"/>
        <v>22326.066074955987</v>
      </c>
      <c r="MY26" s="22">
        <f t="shared" si="129"/>
        <v>22326.377462326716</v>
      </c>
      <c r="MZ26" s="22">
        <f t="shared" si="129"/>
        <v>22387.310861559756</v>
      </c>
      <c r="NA26" s="22">
        <f t="shared" si="129"/>
        <v>22326.377462326716</v>
      </c>
      <c r="NB26" s="22">
        <f t="shared" si="129"/>
        <v>22326.377462326716</v>
      </c>
      <c r="NC26" s="22">
        <f t="shared" si="129"/>
        <v>22326.354044551183</v>
      </c>
      <c r="ND26" s="22">
        <f t="shared" si="129"/>
        <v>22387.170258956015</v>
      </c>
      <c r="NE26" s="22">
        <f t="shared" si="129"/>
        <v>22326.23724388297</v>
      </c>
      <c r="NF26" s="22">
        <f t="shared" si="129"/>
        <v>20375.529714562581</v>
      </c>
      <c r="NG26" s="22">
        <f t="shared" si="130"/>
        <v>10646.000000000002</v>
      </c>
      <c r="NH26" s="22">
        <f t="shared" si="130"/>
        <v>10674.932375073042</v>
      </c>
      <c r="NI26" s="22">
        <f t="shared" si="130"/>
        <v>10646.000000000002</v>
      </c>
      <c r="NJ26" s="22">
        <f t="shared" si="130"/>
        <v>10646.000000000002</v>
      </c>
      <c r="NK26" s="22">
        <f t="shared" si="130"/>
        <v>10646.000000000002</v>
      </c>
      <c r="NL26" s="22">
        <f t="shared" si="130"/>
        <v>10674.932375073042</v>
      </c>
      <c r="NM26" s="22">
        <f t="shared" si="130"/>
        <v>10646.000000000002</v>
      </c>
      <c r="NN26" s="22">
        <f t="shared" si="130"/>
        <v>10646.000000000002</v>
      </c>
      <c r="NO26" s="22">
        <f t="shared" si="130"/>
        <v>10646.000000000002</v>
      </c>
      <c r="NP26" s="22">
        <f t="shared" si="130"/>
        <v>10674.932375073042</v>
      </c>
      <c r="NQ26" s="22">
        <f t="shared" si="130"/>
        <v>10646.000000000002</v>
      </c>
      <c r="NR26" s="22">
        <f t="shared" si="130"/>
        <v>3481.0453007358719</v>
      </c>
    </row>
    <row r="27" spans="2:382" x14ac:dyDescent="0.25">
      <c r="MQ27" s="48" t="e">
        <f>+MQ28/MQ10</f>
        <v>#N/A</v>
      </c>
      <c r="MR27" s="48" t="e">
        <f t="shared" ref="MR27:NR27" si="138">+MR28/MR10</f>
        <v>#N/A</v>
      </c>
      <c r="MS27" s="48" t="e">
        <f t="shared" si="138"/>
        <v>#N/A</v>
      </c>
      <c r="MT27" s="48" t="e">
        <f t="shared" si="138"/>
        <v>#N/A</v>
      </c>
      <c r="MU27" s="48" t="e">
        <f t="shared" si="138"/>
        <v>#N/A</v>
      </c>
      <c r="MV27" s="48" t="e">
        <f t="shared" si="138"/>
        <v>#N/A</v>
      </c>
      <c r="MW27" s="48" t="e">
        <f t="shared" si="138"/>
        <v>#N/A</v>
      </c>
      <c r="MX27" s="48" t="e">
        <f t="shared" si="138"/>
        <v>#N/A</v>
      </c>
      <c r="MY27" s="48" t="e">
        <f t="shared" si="138"/>
        <v>#N/A</v>
      </c>
      <c r="MZ27" s="48" t="e">
        <f t="shared" si="138"/>
        <v>#N/A</v>
      </c>
      <c r="NA27" s="48" t="e">
        <f t="shared" si="138"/>
        <v>#N/A</v>
      </c>
      <c r="NB27" s="48" t="e">
        <f t="shared" si="138"/>
        <v>#N/A</v>
      </c>
      <c r="NC27" s="48" t="e">
        <f t="shared" si="138"/>
        <v>#N/A</v>
      </c>
      <c r="ND27" s="48" t="e">
        <f t="shared" si="138"/>
        <v>#N/A</v>
      </c>
      <c r="NE27" s="48" t="e">
        <f t="shared" si="138"/>
        <v>#N/A</v>
      </c>
      <c r="NF27" s="48" t="e">
        <f t="shared" si="138"/>
        <v>#N/A</v>
      </c>
      <c r="NG27" s="48" t="e">
        <f t="shared" si="138"/>
        <v>#N/A</v>
      </c>
      <c r="NH27" s="48" t="e">
        <f t="shared" si="138"/>
        <v>#N/A</v>
      </c>
      <c r="NI27" s="48" t="e">
        <f t="shared" si="138"/>
        <v>#N/A</v>
      </c>
      <c r="NJ27" s="48" t="e">
        <f t="shared" si="138"/>
        <v>#N/A</v>
      </c>
      <c r="NK27" s="48" t="e">
        <f t="shared" si="138"/>
        <v>#N/A</v>
      </c>
      <c r="NL27" s="48" t="e">
        <f t="shared" si="138"/>
        <v>#N/A</v>
      </c>
      <c r="NM27" s="48" t="e">
        <f t="shared" si="138"/>
        <v>#N/A</v>
      </c>
      <c r="NN27" s="48" t="e">
        <f t="shared" si="138"/>
        <v>#N/A</v>
      </c>
      <c r="NO27" s="48" t="e">
        <f t="shared" si="138"/>
        <v>#N/A</v>
      </c>
      <c r="NP27" s="48" t="e">
        <f t="shared" si="138"/>
        <v>#N/A</v>
      </c>
      <c r="NQ27" s="48" t="e">
        <f t="shared" si="138"/>
        <v>#N/A</v>
      </c>
      <c r="NR27" s="48" t="e">
        <f t="shared" si="138"/>
        <v>#N/A</v>
      </c>
    </row>
    <row r="28" spans="2:382" x14ac:dyDescent="0.25">
      <c r="MO28" s="5" t="s">
        <v>169</v>
      </c>
      <c r="MP28" s="22" t="e">
        <f t="shared" ref="MP28:NJ28" si="139">(MP26)-MP10</f>
        <v>#N/A</v>
      </c>
      <c r="MQ28" s="22" t="e">
        <f t="shared" si="139"/>
        <v>#N/A</v>
      </c>
      <c r="MR28" s="22" t="e">
        <f t="shared" si="139"/>
        <v>#N/A</v>
      </c>
      <c r="MS28" s="22" t="e">
        <f t="shared" si="139"/>
        <v>#N/A</v>
      </c>
      <c r="MT28" s="22" t="e">
        <f t="shared" si="139"/>
        <v>#N/A</v>
      </c>
      <c r="MU28" s="22" t="e">
        <f t="shared" si="139"/>
        <v>#N/A</v>
      </c>
      <c r="MV28" s="22" t="e">
        <f t="shared" si="139"/>
        <v>#N/A</v>
      </c>
      <c r="MW28" s="22" t="e">
        <f t="shared" si="139"/>
        <v>#N/A</v>
      </c>
      <c r="MX28" s="22" t="e">
        <f t="shared" si="139"/>
        <v>#N/A</v>
      </c>
      <c r="MY28" s="22" t="e">
        <f t="shared" si="139"/>
        <v>#N/A</v>
      </c>
      <c r="MZ28" s="22" t="e">
        <f t="shared" si="139"/>
        <v>#N/A</v>
      </c>
      <c r="NA28" s="22" t="e">
        <f t="shared" si="139"/>
        <v>#N/A</v>
      </c>
      <c r="NB28" s="22" t="e">
        <f t="shared" si="139"/>
        <v>#N/A</v>
      </c>
      <c r="NC28" s="22" t="e">
        <f t="shared" si="139"/>
        <v>#N/A</v>
      </c>
      <c r="ND28" s="22" t="e">
        <f t="shared" si="139"/>
        <v>#N/A</v>
      </c>
      <c r="NE28" s="22" t="e">
        <f t="shared" si="139"/>
        <v>#N/A</v>
      </c>
      <c r="NF28" s="22" t="e">
        <f t="shared" si="139"/>
        <v>#N/A</v>
      </c>
      <c r="NG28" s="22" t="e">
        <f t="shared" si="139"/>
        <v>#N/A</v>
      </c>
      <c r="NH28" s="22" t="e">
        <f t="shared" si="139"/>
        <v>#N/A</v>
      </c>
      <c r="NI28" s="22" t="e">
        <f t="shared" si="139"/>
        <v>#N/A</v>
      </c>
      <c r="NJ28" s="22" t="e">
        <f t="shared" si="139"/>
        <v>#N/A</v>
      </c>
      <c r="NK28" s="22" t="e">
        <f t="shared" ref="NK28:NR28" si="140">(NK26)-NK10</f>
        <v>#N/A</v>
      </c>
      <c r="NL28" s="22" t="e">
        <f t="shared" si="140"/>
        <v>#N/A</v>
      </c>
      <c r="NM28" s="22" t="e">
        <f t="shared" si="140"/>
        <v>#N/A</v>
      </c>
      <c r="NN28" s="22" t="e">
        <f t="shared" si="140"/>
        <v>#N/A</v>
      </c>
      <c r="NO28" s="22" t="e">
        <f t="shared" si="140"/>
        <v>#N/A</v>
      </c>
      <c r="NP28" s="22" t="e">
        <f t="shared" si="140"/>
        <v>#N/A</v>
      </c>
      <c r="NQ28" s="22" t="e">
        <f t="shared" si="140"/>
        <v>#N/A</v>
      </c>
      <c r="NR28" s="22" t="e">
        <f t="shared" si="140"/>
        <v>#N/A</v>
      </c>
    </row>
    <row r="29" spans="2:382" x14ac:dyDescent="0.25">
      <c r="MO29" s="5" t="s">
        <v>158</v>
      </c>
      <c r="MP29" s="51">
        <v>0</v>
      </c>
      <c r="MQ29" s="22" t="e">
        <f>IF(MP30&gt;0,MP30,0)</f>
        <v>#N/A</v>
      </c>
      <c r="MR29" s="22" t="e">
        <f t="shared" ref="MR29:NJ29" si="141">IF(MQ30&gt;0,MQ30,0)</f>
        <v>#N/A</v>
      </c>
      <c r="MS29" s="22" t="e">
        <f t="shared" si="141"/>
        <v>#N/A</v>
      </c>
      <c r="MT29" s="22" t="e">
        <f t="shared" si="141"/>
        <v>#N/A</v>
      </c>
      <c r="MU29" s="22" t="e">
        <f t="shared" si="141"/>
        <v>#N/A</v>
      </c>
      <c r="MV29" s="22" t="e">
        <f t="shared" si="141"/>
        <v>#N/A</v>
      </c>
      <c r="MW29" s="22" t="e">
        <f t="shared" si="141"/>
        <v>#N/A</v>
      </c>
      <c r="MX29" s="22" t="e">
        <f t="shared" si="141"/>
        <v>#N/A</v>
      </c>
      <c r="MY29" s="22" t="e">
        <f t="shared" si="141"/>
        <v>#N/A</v>
      </c>
      <c r="MZ29" s="22" t="e">
        <f t="shared" si="141"/>
        <v>#N/A</v>
      </c>
      <c r="NA29" s="22" t="e">
        <f t="shared" si="141"/>
        <v>#N/A</v>
      </c>
      <c r="NB29" s="22" t="e">
        <f t="shared" si="141"/>
        <v>#N/A</v>
      </c>
      <c r="NC29" s="22" t="e">
        <f t="shared" si="141"/>
        <v>#N/A</v>
      </c>
      <c r="ND29" s="22" t="e">
        <f t="shared" si="141"/>
        <v>#N/A</v>
      </c>
      <c r="NE29" s="22" t="e">
        <f t="shared" si="141"/>
        <v>#N/A</v>
      </c>
      <c r="NF29" s="22" t="e">
        <f t="shared" si="141"/>
        <v>#N/A</v>
      </c>
      <c r="NG29" s="22" t="e">
        <f t="shared" si="141"/>
        <v>#N/A</v>
      </c>
      <c r="NH29" s="22" t="e">
        <f t="shared" si="141"/>
        <v>#N/A</v>
      </c>
      <c r="NI29" s="22" t="e">
        <f t="shared" si="141"/>
        <v>#N/A</v>
      </c>
      <c r="NJ29" s="22" t="e">
        <f t="shared" si="141"/>
        <v>#N/A</v>
      </c>
      <c r="NK29" s="22" t="e">
        <f t="shared" ref="NK29" si="142">IF(NJ30&gt;0,NJ30,0)</f>
        <v>#N/A</v>
      </c>
      <c r="NL29" s="22" t="e">
        <f t="shared" ref="NL29" si="143">IF(NK30&gt;0,NK30,0)</f>
        <v>#N/A</v>
      </c>
      <c r="NM29" s="22" t="e">
        <f t="shared" ref="NM29" si="144">IF(NL30&gt;0,NL30,0)</f>
        <v>#N/A</v>
      </c>
      <c r="NN29" s="22" t="e">
        <f t="shared" ref="NN29" si="145">IF(NM30&gt;0,NM30,0)</f>
        <v>#N/A</v>
      </c>
      <c r="NO29" s="22" t="e">
        <f t="shared" ref="NO29" si="146">IF(NN30&gt;0,NN30,0)</f>
        <v>#N/A</v>
      </c>
      <c r="NP29" s="22" t="e">
        <f t="shared" ref="NP29" si="147">IF(NO30&gt;0,NO30,0)</f>
        <v>#N/A</v>
      </c>
      <c r="NQ29" s="22" t="e">
        <f t="shared" ref="NQ29" si="148">IF(NP30&gt;0,NP30,0)</f>
        <v>#N/A</v>
      </c>
      <c r="NR29" s="22" t="e">
        <f t="shared" ref="NR29" si="149">IF(NQ30&gt;0,NQ30,0)</f>
        <v>#N/A</v>
      </c>
    </row>
    <row r="30" spans="2:382" x14ac:dyDescent="0.25">
      <c r="MO30" s="5" t="s">
        <v>170</v>
      </c>
      <c r="MP30" s="22" t="e">
        <f>+SUM(MP28:MP29)</f>
        <v>#N/A</v>
      </c>
      <c r="MQ30" s="22" t="e">
        <f>+SUM(MQ28:MQ29)</f>
        <v>#N/A</v>
      </c>
      <c r="MR30" s="22" t="e">
        <f t="shared" ref="MR30:NJ30" si="150">+SUM(MR28:MR29)</f>
        <v>#N/A</v>
      </c>
      <c r="MS30" s="22" t="e">
        <f t="shared" si="150"/>
        <v>#N/A</v>
      </c>
      <c r="MT30" s="22" t="e">
        <f t="shared" si="150"/>
        <v>#N/A</v>
      </c>
      <c r="MU30" s="22" t="e">
        <f t="shared" si="150"/>
        <v>#N/A</v>
      </c>
      <c r="MV30" s="22" t="e">
        <f t="shared" si="150"/>
        <v>#N/A</v>
      </c>
      <c r="MW30" s="22" t="e">
        <f t="shared" si="150"/>
        <v>#N/A</v>
      </c>
      <c r="MX30" s="22" t="e">
        <f t="shared" si="150"/>
        <v>#N/A</v>
      </c>
      <c r="MY30" s="22" t="e">
        <f t="shared" si="150"/>
        <v>#N/A</v>
      </c>
      <c r="MZ30" s="22" t="e">
        <f t="shared" si="150"/>
        <v>#N/A</v>
      </c>
      <c r="NA30" s="22" t="e">
        <f t="shared" si="150"/>
        <v>#N/A</v>
      </c>
      <c r="NB30" s="22" t="e">
        <f t="shared" si="150"/>
        <v>#N/A</v>
      </c>
      <c r="NC30" s="22" t="e">
        <f t="shared" si="150"/>
        <v>#N/A</v>
      </c>
      <c r="ND30" s="22" t="e">
        <f t="shared" si="150"/>
        <v>#N/A</v>
      </c>
      <c r="NE30" s="22" t="e">
        <f t="shared" si="150"/>
        <v>#N/A</v>
      </c>
      <c r="NF30" s="22" t="e">
        <f t="shared" si="150"/>
        <v>#N/A</v>
      </c>
      <c r="NG30" s="22" t="e">
        <f t="shared" si="150"/>
        <v>#N/A</v>
      </c>
      <c r="NH30" s="22" t="e">
        <f t="shared" si="150"/>
        <v>#N/A</v>
      </c>
      <c r="NI30" s="22" t="e">
        <f t="shared" si="150"/>
        <v>#N/A</v>
      </c>
      <c r="NJ30" s="22" t="e">
        <f t="shared" si="150"/>
        <v>#N/A</v>
      </c>
      <c r="NK30" s="22" t="e">
        <f t="shared" ref="NK30:NR30" si="151">+SUM(NK28:NK29)</f>
        <v>#N/A</v>
      </c>
      <c r="NL30" s="22" t="e">
        <f t="shared" si="151"/>
        <v>#N/A</v>
      </c>
      <c r="NM30" s="22" t="e">
        <f t="shared" si="151"/>
        <v>#N/A</v>
      </c>
      <c r="NN30" s="22" t="e">
        <f t="shared" si="151"/>
        <v>#N/A</v>
      </c>
      <c r="NO30" s="22" t="e">
        <f t="shared" si="151"/>
        <v>#N/A</v>
      </c>
      <c r="NP30" s="22" t="e">
        <f t="shared" si="151"/>
        <v>#N/A</v>
      </c>
      <c r="NQ30" s="22" t="e">
        <f t="shared" si="151"/>
        <v>#N/A</v>
      </c>
      <c r="NR30" s="22" t="e">
        <f t="shared" si="151"/>
        <v>#N/A</v>
      </c>
    </row>
    <row r="31" spans="2:382" x14ac:dyDescent="0.25">
      <c r="MO31" s="5" t="s">
        <v>138</v>
      </c>
      <c r="MP31" s="45">
        <f>+REC_PRICE_FCST!D20</f>
        <v>10</v>
      </c>
      <c r="MQ31" s="45">
        <f>+REC_PRICE_FCST!E20</f>
        <v>10</v>
      </c>
      <c r="MR31" s="45">
        <f>+REC_PRICE_FCST!F20</f>
        <v>10.3</v>
      </c>
      <c r="MS31" s="45">
        <f>+REC_PRICE_FCST!G20</f>
        <v>10.609000000000002</v>
      </c>
      <c r="MT31" s="45">
        <f>+REC_PRICE_FCST!H20</f>
        <v>10.927270000000002</v>
      </c>
      <c r="MU31" s="45">
        <f>+REC_PRICE_FCST!I20</f>
        <v>11.255088100000002</v>
      </c>
      <c r="MV31" s="45">
        <f>+REC_PRICE_FCST!J20</f>
        <v>11.592740743000002</v>
      </c>
      <c r="MW31" s="45">
        <f>+REC_PRICE_FCST!K20</f>
        <v>11.940522965290002</v>
      </c>
      <c r="MX31" s="45">
        <f>+REC_PRICE_FCST!L20</f>
        <v>12.298738654248703</v>
      </c>
      <c r="MY31" s="45">
        <f>+REC_PRICE_FCST!M20</f>
        <v>12.667700813876165</v>
      </c>
      <c r="MZ31" s="45">
        <f>+REC_PRICE_FCST!N20</f>
        <v>13.047731838292449</v>
      </c>
      <c r="NA31" s="45">
        <f>+REC_PRICE_FCST!O20</f>
        <v>13.439163793441223</v>
      </c>
      <c r="NB31" s="45">
        <f>+REC_PRICE_FCST!P20</f>
        <v>13.84233870724446</v>
      </c>
      <c r="NC31" s="45">
        <f>+REC_PRICE_FCST!Q20</f>
        <v>14.257608868461794</v>
      </c>
      <c r="ND31" s="45">
        <f>+REC_PRICE_FCST!R20</f>
        <v>14.685337134515649</v>
      </c>
      <c r="NE31" s="45">
        <f>+REC_PRICE_FCST!S20</f>
        <v>15.125897248551119</v>
      </c>
      <c r="NF31" s="45">
        <f>+REC_PRICE_FCST!T20</f>
        <v>15.579674166007653</v>
      </c>
      <c r="NG31" s="45">
        <f>+REC_PRICE_FCST!U20</f>
        <v>16.047064390987885</v>
      </c>
      <c r="NH31" s="45">
        <f>+REC_PRICE_FCST!V20</f>
        <v>16.52847632271752</v>
      </c>
      <c r="NI31" s="45">
        <f>+REC_PRICE_FCST!W20</f>
        <v>17.024330612399044</v>
      </c>
      <c r="NJ31" s="45">
        <f>+REC_PRICE_FCST!X20</f>
        <v>17.535060530771016</v>
      </c>
      <c r="NK31" s="45">
        <f>+REC_PRICE_FCST!Y20</f>
        <v>18.061112346694149</v>
      </c>
      <c r="NL31" s="45">
        <f>+REC_PRICE_FCST!Z20</f>
        <v>18.602945717094972</v>
      </c>
      <c r="NM31" s="45">
        <f>+REC_PRICE_FCST!AA20</f>
        <v>19.161034088607821</v>
      </c>
      <c r="NN31" s="45">
        <f>+REC_PRICE_FCST!AB20</f>
        <v>19.735865111266055</v>
      </c>
      <c r="NO31" s="45">
        <f>+REC_PRICE_FCST!AC20</f>
        <v>20.327941064604037</v>
      </c>
      <c r="NP31" s="45">
        <f>+REC_PRICE_FCST!AD20</f>
        <v>20.937779296542157</v>
      </c>
      <c r="NQ31" s="45">
        <f>+REC_PRICE_FCST!AE20</f>
        <v>21.565912675438422</v>
      </c>
      <c r="NR31" s="45">
        <f>+REC_PRICE_FCST!AF20</f>
        <v>22.212890055701575</v>
      </c>
    </row>
    <row r="32" spans="2:382" x14ac:dyDescent="0.25">
      <c r="MO32" s="5" t="s">
        <v>148</v>
      </c>
      <c r="MP32" s="46" t="e">
        <f>IF(MP30&gt;0,0,-MP30*MP31)+(MP23*10*1.025^(2022-MP4))</f>
        <v>#N/A</v>
      </c>
      <c r="MQ32" s="46" t="e">
        <f>IF(MQ30&gt;0,0,-MQ30*MQ31)+(MQ23*10*1.025^(2022-MQ4))</f>
        <v>#N/A</v>
      </c>
      <c r="MR32" s="46" t="e">
        <f t="shared" ref="MR32:NR32" si="152">IF(MR30&gt;0,0,-MR30*MR31)+(MR23*10*1.025^(2022-MR4))</f>
        <v>#N/A</v>
      </c>
      <c r="MS32" s="46" t="e">
        <f t="shared" si="152"/>
        <v>#N/A</v>
      </c>
      <c r="MT32" s="46" t="e">
        <f t="shared" si="152"/>
        <v>#N/A</v>
      </c>
      <c r="MU32" s="46" t="e">
        <f t="shared" si="152"/>
        <v>#N/A</v>
      </c>
      <c r="MV32" s="46" t="e">
        <f t="shared" si="152"/>
        <v>#N/A</v>
      </c>
      <c r="MW32" s="46" t="e">
        <f t="shared" si="152"/>
        <v>#N/A</v>
      </c>
      <c r="MX32" s="46" t="e">
        <f t="shared" si="152"/>
        <v>#N/A</v>
      </c>
      <c r="MY32" s="46" t="e">
        <f t="shared" si="152"/>
        <v>#N/A</v>
      </c>
      <c r="MZ32" s="46" t="e">
        <f t="shared" si="152"/>
        <v>#N/A</v>
      </c>
      <c r="NA32" s="46" t="e">
        <f t="shared" si="152"/>
        <v>#N/A</v>
      </c>
      <c r="NB32" s="46" t="e">
        <f t="shared" si="152"/>
        <v>#N/A</v>
      </c>
      <c r="NC32" s="46" t="e">
        <f t="shared" si="152"/>
        <v>#N/A</v>
      </c>
      <c r="ND32" s="46" t="e">
        <f t="shared" si="152"/>
        <v>#N/A</v>
      </c>
      <c r="NE32" s="46" t="e">
        <f t="shared" si="152"/>
        <v>#N/A</v>
      </c>
      <c r="NF32" s="46" t="e">
        <f t="shared" si="152"/>
        <v>#N/A</v>
      </c>
      <c r="NG32" s="46" t="e">
        <f t="shared" si="152"/>
        <v>#N/A</v>
      </c>
      <c r="NH32" s="46" t="e">
        <f t="shared" si="152"/>
        <v>#N/A</v>
      </c>
      <c r="NI32" s="46" t="e">
        <f t="shared" si="152"/>
        <v>#N/A</v>
      </c>
      <c r="NJ32" s="46" t="e">
        <f t="shared" si="152"/>
        <v>#N/A</v>
      </c>
      <c r="NK32" s="46" t="e">
        <f t="shared" si="152"/>
        <v>#N/A</v>
      </c>
      <c r="NL32" s="46" t="e">
        <f t="shared" si="152"/>
        <v>#N/A</v>
      </c>
      <c r="NM32" s="46" t="e">
        <f t="shared" si="152"/>
        <v>#N/A</v>
      </c>
      <c r="NN32" s="46" t="e">
        <f t="shared" si="152"/>
        <v>#N/A</v>
      </c>
      <c r="NO32" s="46" t="e">
        <f t="shared" si="152"/>
        <v>#N/A</v>
      </c>
      <c r="NP32" s="46" t="e">
        <f t="shared" si="152"/>
        <v>#N/A</v>
      </c>
      <c r="NQ32" s="46" t="e">
        <f t="shared" si="152"/>
        <v>#N/A</v>
      </c>
      <c r="NR32" s="46" t="e">
        <f t="shared" si="152"/>
        <v>#N/A</v>
      </c>
    </row>
    <row r="33" spans="1:382" x14ac:dyDescent="0.25">
      <c r="MR33">
        <f>+'[5]Resources Detail'!MQ$524</f>
        <v>0</v>
      </c>
      <c r="MS33">
        <f>+'[5]Resources Detail'!MR$524</f>
        <v>0</v>
      </c>
      <c r="MT33">
        <f>+'[5]Resources Detail'!MS$524</f>
        <v>0</v>
      </c>
      <c r="MU33">
        <f>+'[5]Resources Detail'!MT$524</f>
        <v>0</v>
      </c>
      <c r="MV33">
        <f>+'[5]Resources Detail'!MU$524</f>
        <v>0</v>
      </c>
      <c r="MW33">
        <f>+'[5]Resources Detail'!MV$524</f>
        <v>0</v>
      </c>
      <c r="MX33">
        <f>+'[5]Resources Detail'!MW$524</f>
        <v>0</v>
      </c>
      <c r="MY33">
        <f>+'[5]Resources Detail'!MX$524</f>
        <v>0</v>
      </c>
      <c r="MZ33">
        <f>+'[5]Resources Detail'!MY$524</f>
        <v>0</v>
      </c>
      <c r="NA33">
        <f>+'[5]Resources Detail'!MZ$524</f>
        <v>0</v>
      </c>
      <c r="NB33">
        <f>+'[5]Resources Detail'!NA$524</f>
        <v>0</v>
      </c>
      <c r="NC33">
        <f>+'[5]Resources Detail'!NB$524</f>
        <v>0</v>
      </c>
      <c r="ND33">
        <f>+'[5]Resources Detail'!NC$524</f>
        <v>0</v>
      </c>
      <c r="NE33">
        <f>+'[5]Resources Detail'!ND$524</f>
        <v>0</v>
      </c>
      <c r="NF33">
        <f>+'[5]Resources Detail'!NE$524</f>
        <v>0</v>
      </c>
      <c r="NG33">
        <f>+'[5]Resources Detail'!NF$524</f>
        <v>0</v>
      </c>
      <c r="NH33">
        <f>+'[5]Resources Detail'!NG$524</f>
        <v>0</v>
      </c>
      <c r="NI33">
        <f>+'[5]Resources Detail'!NH$524</f>
        <v>0</v>
      </c>
    </row>
    <row r="34" spans="1:382" x14ac:dyDescent="0.25">
      <c r="B34" s="121" t="str">
        <f>+[1]Generation_Budget!C$24</f>
        <v>Billings Road Solar</v>
      </c>
      <c r="C34" s="122" t="s">
        <v>105</v>
      </c>
      <c r="D34" s="122">
        <f>+[1]Generation_Budget!E$36/1000</f>
        <v>0</v>
      </c>
      <c r="E34" s="122">
        <f>+[1]Generation_Budget!F$36/1000</f>
        <v>0</v>
      </c>
      <c r="F34" s="122">
        <f>+[1]Generation_Budget!G$36/1000</f>
        <v>0</v>
      </c>
      <c r="G34" s="122">
        <f>+[1]Generation_Budget!H$36/1000</f>
        <v>0</v>
      </c>
      <c r="H34" s="122">
        <f>+[1]Generation_Budget!I$36/1000</f>
        <v>0</v>
      </c>
      <c r="I34" s="127">
        <f>+[1]Generation_Budget!J$36/1000</f>
        <v>0</v>
      </c>
      <c r="J34" s="127">
        <f>+[1]Generation_Budget!K$36/1000</f>
        <v>0</v>
      </c>
      <c r="K34" s="127">
        <f>+[1]Generation_Budget!L$36/1000</f>
        <v>0</v>
      </c>
      <c r="L34" s="127">
        <f>+[1]Generation_Budget!M$36/1000</f>
        <v>0</v>
      </c>
      <c r="M34" s="127">
        <f>+[1]Generation_Budget!N$36/1000</f>
        <v>0</v>
      </c>
      <c r="N34" s="127">
        <f>+[1]Generation_Budget!O$36/1000</f>
        <v>0</v>
      </c>
      <c r="O34" s="127">
        <f>+[1]Generation_Budget!P$36/1000</f>
        <v>0</v>
      </c>
      <c r="P34" s="127">
        <f>+[1]Generation_Budget!Q$36/1000</f>
        <v>0</v>
      </c>
      <c r="Q34" s="127">
        <f>+[1]Generation_Budget!R$36/1000</f>
        <v>0</v>
      </c>
      <c r="R34" s="127">
        <f>+[1]Generation_Budget!S$36/1000</f>
        <v>0</v>
      </c>
      <c r="S34" s="127">
        <f>+[1]Generation_Budget!T$36/1000</f>
        <v>0</v>
      </c>
      <c r="T34" s="127">
        <f>+[1]Generation_Budget!U$36/1000</f>
        <v>0</v>
      </c>
      <c r="U34" s="127">
        <f>+[1]Generation_Budget!V$36/1000</f>
        <v>0</v>
      </c>
      <c r="V34" s="127">
        <f>+[1]Generation_Budget!W$36/1000</f>
        <v>0</v>
      </c>
      <c r="W34" s="127">
        <f>+[1]Generation_Budget!X$36/1000</f>
        <v>0</v>
      </c>
      <c r="X34" s="127">
        <f>+[1]Generation_Budget!Y$36/1000</f>
        <v>0</v>
      </c>
      <c r="Y34" s="127">
        <f>+[1]Generation_Budget!Z$36/1000</f>
        <v>0</v>
      </c>
      <c r="Z34" s="127">
        <f>+[1]Generation_Budget!AA$36/1000</f>
        <v>0</v>
      </c>
      <c r="AA34" s="127">
        <f>+[1]Generation_Budget!AB$36/1000</f>
        <v>0</v>
      </c>
      <c r="AB34" s="127">
        <f>+[1]Generation_Budget!AC$36/1000</f>
        <v>0</v>
      </c>
      <c r="AC34" s="127">
        <f>+[1]Generation_Budget!AD$36/1000</f>
        <v>0</v>
      </c>
      <c r="AD34" s="127">
        <f>+[1]Generation_Budget!AE$36/1000</f>
        <v>0</v>
      </c>
      <c r="AE34" s="127">
        <f>+[1]Generation_Budget!AF$36/1000</f>
        <v>0</v>
      </c>
      <c r="AF34" s="127">
        <f>+[1]Generation_Budget!AG$36/1000</f>
        <v>0</v>
      </c>
      <c r="AG34" s="127">
        <f>+[1]Generation_Budget!AH$36/1000</f>
        <v>0</v>
      </c>
      <c r="AH34" s="127">
        <f>+[1]Generation_Budget!AI$36/1000</f>
        <v>0</v>
      </c>
      <c r="AI34" s="127">
        <f>+[1]Generation_Budget!AJ$36/1000</f>
        <v>0</v>
      </c>
      <c r="AJ34" s="127">
        <f>+[1]Generation_Budget!AK$36/1000</f>
        <v>0</v>
      </c>
      <c r="AK34" s="127">
        <f>+[1]Generation_Budget!AL$36/1000</f>
        <v>0</v>
      </c>
      <c r="AL34" s="127">
        <f>+[1]Generation_Budget!AM$36/1000</f>
        <v>0</v>
      </c>
      <c r="AM34" s="127">
        <f>+[1]Generation_Budget!AN$36/1000</f>
        <v>0</v>
      </c>
      <c r="AN34" s="127">
        <f>+[1]Generation_Budget!AO$36/1000</f>
        <v>0</v>
      </c>
      <c r="AO34" s="127">
        <f>+[1]Generation_Budget!AP$36/1000</f>
        <v>0</v>
      </c>
      <c r="AP34" s="127">
        <f>+[1]Generation_Budget!AQ$36/1000</f>
        <v>0</v>
      </c>
      <c r="AQ34" s="127">
        <f>+[1]Generation_Budget!AR$36/1000</f>
        <v>0</v>
      </c>
      <c r="AR34" s="127">
        <f>+[1]Generation_Budget!AS$36/1000</f>
        <v>0</v>
      </c>
      <c r="AS34" s="127">
        <f>+[1]Generation_Budget!AT$36/1000</f>
        <v>0</v>
      </c>
      <c r="AT34" s="127">
        <f>+[1]Generation_Budget!AU$36/1000</f>
        <v>0</v>
      </c>
      <c r="AU34" s="127">
        <f>+[1]Generation_Budget!AV$36/1000</f>
        <v>0</v>
      </c>
      <c r="AV34" s="127">
        <f>+[1]Generation_Budget!AW$36/1000</f>
        <v>0</v>
      </c>
      <c r="AW34" s="127">
        <f>+[1]Generation_Budget!AX$36/1000</f>
        <v>0</v>
      </c>
      <c r="AX34" s="127">
        <f>+[1]Generation_Budget!AY$36/1000</f>
        <v>0</v>
      </c>
      <c r="AY34" s="127">
        <f>+[1]Generation_Budget!AZ$36/1000</f>
        <v>0</v>
      </c>
      <c r="AZ34" s="127">
        <f>+[1]Generation_Budget!BA$36/1000</f>
        <v>0</v>
      </c>
      <c r="BA34" s="127">
        <f>+[1]Generation_Budget!BB$36/1000</f>
        <v>0</v>
      </c>
      <c r="BB34" s="127">
        <f>+[1]Generation_Budget!BC$36/1000</f>
        <v>0</v>
      </c>
      <c r="BC34" s="127">
        <f>+[1]Generation_Budget!BD$36/1000</f>
        <v>0</v>
      </c>
      <c r="BD34" s="127">
        <f>+[1]Generation_Budget!BE$36/1000</f>
        <v>0</v>
      </c>
      <c r="BE34" s="127">
        <f>+[1]Generation_Budget!BF$36/1000</f>
        <v>0</v>
      </c>
      <c r="BF34" s="127">
        <f>+[1]Generation_Budget!BG$36/1000</f>
        <v>0</v>
      </c>
      <c r="BG34" s="127">
        <f>+[1]Generation_Budget!BH$36/1000</f>
        <v>0</v>
      </c>
      <c r="BH34" s="127">
        <f>+[1]Generation_Budget!BI$36/1000</f>
        <v>0</v>
      </c>
      <c r="BI34" s="127">
        <f>+[1]Generation_Budget!BJ$36/1000</f>
        <v>0</v>
      </c>
      <c r="BJ34" s="127">
        <f>+[1]Generation_Budget!BK$36/1000</f>
        <v>0</v>
      </c>
      <c r="BK34" s="127">
        <f>+[1]Generation_Budget!BL$36/1000</f>
        <v>0</v>
      </c>
      <c r="BL34" s="127">
        <f>+[1]Generation_Budget!BM$36/1000</f>
        <v>0</v>
      </c>
      <c r="BM34" s="127">
        <f>+[1]Generation_Budget!BN$36/1000</f>
        <v>0</v>
      </c>
      <c r="BN34" s="127">
        <f>+[1]Generation_Budget!BO$36/1000</f>
        <v>0</v>
      </c>
      <c r="BO34" s="127">
        <f>+[1]Generation_Budget!BP$36/1000</f>
        <v>0</v>
      </c>
      <c r="BP34" s="127">
        <f>+[1]Generation_Budget!BQ$36/1000</f>
        <v>0</v>
      </c>
      <c r="BQ34" s="127">
        <f>+[1]Generation_Budget!BR$36/1000</f>
        <v>0</v>
      </c>
      <c r="BR34" s="127">
        <f>+[1]Generation_Budget!BS$36/1000</f>
        <v>0</v>
      </c>
      <c r="BS34" s="127">
        <f>+[1]Generation_Budget!BT$36/1000</f>
        <v>0</v>
      </c>
      <c r="BT34" s="127">
        <f>+[1]Generation_Budget!BU$36/1000</f>
        <v>0</v>
      </c>
      <c r="BU34" s="127">
        <f>+[1]Generation_Budget!BV$36/1000</f>
        <v>0</v>
      </c>
      <c r="BV34" s="127">
        <f>+[1]Generation_Budget!BW$36/1000</f>
        <v>0</v>
      </c>
      <c r="BW34" s="127">
        <f>+[1]Generation_Budget!BX$36/1000</f>
        <v>0</v>
      </c>
      <c r="BX34" s="127">
        <f>+[1]Generation_Budget!BY$36/1000</f>
        <v>0</v>
      </c>
      <c r="BY34" s="127">
        <f>+[1]Generation_Budget!BZ$36/1000</f>
        <v>0</v>
      </c>
      <c r="BZ34" s="127">
        <f>+[1]Generation_Budget!CA$36/1000</f>
        <v>0</v>
      </c>
      <c r="CA34" s="127">
        <f>+[1]Generation_Budget!CB$36/1000</f>
        <v>0</v>
      </c>
      <c r="CB34" s="127">
        <f>+[1]Generation_Budget!CC$36/1000</f>
        <v>0</v>
      </c>
      <c r="CC34" s="127">
        <f>+[1]Generation_Budget!CD$36/1000</f>
        <v>0</v>
      </c>
      <c r="CD34" s="127">
        <f>+[1]Generation_Budget!CE$36/1000</f>
        <v>0</v>
      </c>
      <c r="CE34" s="127">
        <f>+[1]Generation_Budget!CF$36/1000</f>
        <v>0</v>
      </c>
      <c r="CF34" s="127">
        <f>+[1]Generation_Budget!CG$36/1000</f>
        <v>0</v>
      </c>
      <c r="CG34" s="127">
        <f>+[1]Generation_Budget!CH$36/1000</f>
        <v>0</v>
      </c>
      <c r="CH34" s="127">
        <f>+[1]Generation_Budget!CI$36/1000</f>
        <v>0</v>
      </c>
      <c r="CI34" s="127">
        <f>+[1]Generation_Budget!CJ$36/1000</f>
        <v>0</v>
      </c>
      <c r="CJ34" s="127">
        <f>+[1]Generation_Budget!CK$36/1000</f>
        <v>0</v>
      </c>
      <c r="CK34" s="127">
        <f>+[1]Generation_Budget!CL$36/1000</f>
        <v>0</v>
      </c>
      <c r="CL34" s="127">
        <f>+[1]Generation_Budget!CM$36/1000</f>
        <v>0</v>
      </c>
      <c r="CM34" s="127">
        <f>+[1]Generation_Budget!CN$36/1000</f>
        <v>0</v>
      </c>
      <c r="CN34" s="127">
        <f>+[1]Generation_Budget!CO$36/1000</f>
        <v>0</v>
      </c>
      <c r="CO34" s="127">
        <f>+[1]Generation_Budget!CP$36/1000</f>
        <v>0</v>
      </c>
      <c r="CP34" s="127">
        <f>+[1]Generation_Budget!CQ$36/1000</f>
        <v>0</v>
      </c>
      <c r="CQ34" s="127">
        <f>+[1]Generation_Budget!CR$36/1000</f>
        <v>0</v>
      </c>
      <c r="CR34" s="127">
        <f>+[1]Generation_Budget!CS$36/1000</f>
        <v>0</v>
      </c>
      <c r="CS34" s="127">
        <f>+[1]Generation_Budget!CT$36/1000</f>
        <v>0</v>
      </c>
      <c r="CT34" s="127">
        <f>+[1]Generation_Budget!CU$36/1000</f>
        <v>0</v>
      </c>
      <c r="CU34" s="127">
        <f>+[1]Generation_Budget!CV$36/1000</f>
        <v>0</v>
      </c>
      <c r="CV34" s="127">
        <f>+[1]Generation_Budget!CW$36/1000</f>
        <v>0</v>
      </c>
      <c r="CW34" s="127">
        <f>+[1]Generation_Budget!CX$36/1000</f>
        <v>0</v>
      </c>
      <c r="CX34" s="127">
        <f>+[1]Generation_Budget!CY$36/1000</f>
        <v>0</v>
      </c>
      <c r="CY34" s="127">
        <f>+[1]Generation_Budget!CZ$36/1000</f>
        <v>0</v>
      </c>
      <c r="CZ34" s="127">
        <f>+[1]Generation_Budget!DA$36/1000</f>
        <v>0</v>
      </c>
      <c r="DA34" s="127">
        <f>+[1]Generation_Budget!DB$36/1000</f>
        <v>0</v>
      </c>
      <c r="DB34" s="127">
        <f>+[1]Generation_Budget!DC$36/1000</f>
        <v>0</v>
      </c>
      <c r="DC34" s="127">
        <f>+[1]Generation_Budget!DD$36/1000</f>
        <v>0</v>
      </c>
      <c r="DD34" s="127">
        <f>+[1]Generation_Budget!DE$36/1000</f>
        <v>0</v>
      </c>
      <c r="DE34" s="127">
        <f>+[1]Generation_Budget!DF$36/1000</f>
        <v>0</v>
      </c>
      <c r="DF34" s="127">
        <f>+[1]Generation_Budget!DG$36/1000</f>
        <v>0</v>
      </c>
      <c r="DG34" s="127">
        <f>+[1]Generation_Budget!DH$36/1000</f>
        <v>0</v>
      </c>
      <c r="DH34" s="127">
        <f>+[1]Generation_Budget!DI$36/1000</f>
        <v>0</v>
      </c>
      <c r="DI34" s="127">
        <f>+[1]Generation_Budget!DJ$36/1000</f>
        <v>0</v>
      </c>
      <c r="DJ34" s="127">
        <f>+[1]Generation_Budget!DK$36/1000</f>
        <v>0</v>
      </c>
      <c r="DK34" s="127">
        <f>+[1]Generation_Budget!DL$36/1000</f>
        <v>0</v>
      </c>
      <c r="DL34" s="127">
        <f>+[1]Generation_Budget!DM$36/1000</f>
        <v>0</v>
      </c>
      <c r="DM34" s="127">
        <f>+[1]Generation_Budget!DN$36/1000</f>
        <v>0</v>
      </c>
      <c r="DN34" s="127">
        <f>+[1]Generation_Budget!DO$36/1000</f>
        <v>0</v>
      </c>
      <c r="DO34" s="127">
        <f>+[1]Generation_Budget!DP$36/1000</f>
        <v>0</v>
      </c>
      <c r="DP34" s="127">
        <f>+[1]Generation_Budget!DQ$36/1000</f>
        <v>0</v>
      </c>
      <c r="DQ34" s="127">
        <f>+[1]Generation_Budget!DR$36/1000</f>
        <v>0</v>
      </c>
      <c r="DR34" s="127">
        <f>+[1]Generation_Budget!DS$36/1000</f>
        <v>0</v>
      </c>
      <c r="DS34" s="127">
        <f>+[1]Generation_Budget!DT$36/1000</f>
        <v>0</v>
      </c>
      <c r="DT34" s="127">
        <f>+[1]Generation_Budget!DU$36/1000</f>
        <v>0</v>
      </c>
      <c r="DU34" s="127">
        <f>+[1]Generation_Budget!DV$36/1000</f>
        <v>0</v>
      </c>
      <c r="DV34" s="127">
        <f>+[1]Generation_Budget!DW$36/1000</f>
        <v>0</v>
      </c>
      <c r="DW34" s="127">
        <f>+[1]Generation_Budget!DX$36/1000</f>
        <v>0</v>
      </c>
      <c r="DX34" s="127">
        <f>+[1]Generation_Budget!DY$36/1000</f>
        <v>0</v>
      </c>
      <c r="DY34" s="127">
        <f>+[1]Generation_Budget!DZ$36/1000</f>
        <v>0</v>
      </c>
      <c r="DZ34" s="127">
        <f>+[1]Generation_Budget!EA$36/1000</f>
        <v>0</v>
      </c>
      <c r="EA34" s="127">
        <f>+[1]Generation_Budget!EB$36/1000</f>
        <v>0</v>
      </c>
      <c r="EB34" s="127">
        <f>+[1]Generation_Budget!EC$36/1000</f>
        <v>0</v>
      </c>
      <c r="EC34" s="127">
        <f>+[1]Generation_Budget!ED$36/1000</f>
        <v>0</v>
      </c>
      <c r="ED34" s="127">
        <f>+[1]Generation_Budget!EE$36/1000</f>
        <v>0</v>
      </c>
      <c r="EE34" s="127">
        <f>+[1]Generation_Budget!EF$36/1000</f>
        <v>0</v>
      </c>
      <c r="EF34" s="127">
        <f>+[1]Generation_Budget!EG$36/1000</f>
        <v>0</v>
      </c>
      <c r="EG34" s="127">
        <f>+[1]Generation_Budget!EH$36/1000</f>
        <v>0</v>
      </c>
      <c r="EH34" s="127">
        <f>+[1]Generation_Budget!EI$36/1000</f>
        <v>0</v>
      </c>
      <c r="EI34" s="127">
        <f>+[1]Generation_Budget!EJ$36/1000</f>
        <v>0</v>
      </c>
      <c r="EJ34" s="127">
        <f>+[1]Generation_Budget!EK$36/1000</f>
        <v>0</v>
      </c>
      <c r="EK34" s="127">
        <f>+[1]Generation_Budget!EL$36/1000</f>
        <v>0</v>
      </c>
      <c r="EL34" s="127">
        <f>+[1]Generation_Budget!EM$36/1000</f>
        <v>0</v>
      </c>
      <c r="EM34" s="127">
        <f>+[1]Generation_Budget!EN$36/1000</f>
        <v>0</v>
      </c>
      <c r="EN34" s="127">
        <f>+[1]Generation_Budget!EO$36/1000</f>
        <v>0</v>
      </c>
      <c r="EO34" s="127">
        <f>+[1]Generation_Budget!EP$36/1000</f>
        <v>0</v>
      </c>
      <c r="EP34" s="127">
        <f>+[1]Generation_Budget!EQ$36/1000</f>
        <v>0</v>
      </c>
      <c r="EQ34" s="127">
        <f>+[1]Generation_Budget!ER$36/1000</f>
        <v>0</v>
      </c>
      <c r="ER34" s="127">
        <f>+[1]Generation_Budget!ES$36/1000</f>
        <v>0</v>
      </c>
      <c r="ES34" s="127">
        <f>+[1]Generation_Budget!ET$36/1000</f>
        <v>0</v>
      </c>
      <c r="ET34" s="127">
        <f>+[1]Generation_Budget!EU$36/1000</f>
        <v>0</v>
      </c>
      <c r="EU34" s="127">
        <f>+[1]Generation_Budget!EV$36/1000</f>
        <v>0</v>
      </c>
      <c r="EV34" s="127">
        <f>+[1]Generation_Budget!EW$36/1000</f>
        <v>0</v>
      </c>
      <c r="EW34" s="127">
        <f>+[1]Generation_Budget!EX$36/1000</f>
        <v>0</v>
      </c>
      <c r="EX34" s="127">
        <f>+[1]Generation_Budget!EY$36/1000</f>
        <v>0</v>
      </c>
      <c r="EY34" s="127">
        <f>+[1]Generation_Budget!EZ$36/1000</f>
        <v>0</v>
      </c>
      <c r="EZ34" s="127">
        <f>+[1]Generation_Budget!FA$36/1000</f>
        <v>0</v>
      </c>
      <c r="FA34" s="127">
        <f>+[1]Generation_Budget!FB$36/1000</f>
        <v>0</v>
      </c>
      <c r="FB34" s="127">
        <f>+[1]Generation_Budget!FC$36/1000</f>
        <v>0</v>
      </c>
      <c r="FC34" s="127">
        <f>+[1]Generation_Budget!FD$36/1000</f>
        <v>0</v>
      </c>
      <c r="FD34" s="127">
        <f>+[1]Generation_Budget!FE$36/1000</f>
        <v>0</v>
      </c>
      <c r="FE34" s="127">
        <f>+[1]Generation_Budget!FF$36/1000</f>
        <v>0</v>
      </c>
      <c r="FF34" s="127">
        <f>+[1]Generation_Budget!FG$36/1000</f>
        <v>0</v>
      </c>
      <c r="FG34" s="127">
        <f>+[1]Generation_Budget!FH$36/1000</f>
        <v>0</v>
      </c>
      <c r="FH34" s="127">
        <f>+[1]Generation_Budget!FI$36/1000</f>
        <v>0</v>
      </c>
      <c r="FI34" s="127">
        <f>+[1]Generation_Budget!FJ$36/1000</f>
        <v>0</v>
      </c>
      <c r="FJ34" s="127">
        <f>+[1]Generation_Budget!FK$36/1000</f>
        <v>0</v>
      </c>
      <c r="FK34" s="127">
        <f>+[1]Generation_Budget!FL$36/1000</f>
        <v>0</v>
      </c>
      <c r="FL34" s="127">
        <f>+[1]Generation_Budget!FM$36/1000</f>
        <v>0</v>
      </c>
      <c r="FM34" s="127">
        <f>+[1]Generation_Budget!FN$36/1000</f>
        <v>0</v>
      </c>
      <c r="FN34" s="127">
        <f>+[1]Generation_Budget!FO$36/1000</f>
        <v>0</v>
      </c>
      <c r="FO34" s="127">
        <f>+[1]Generation_Budget!FP$36/1000</f>
        <v>0</v>
      </c>
      <c r="FP34" s="127">
        <f>+[1]Generation_Budget!FQ$36/1000</f>
        <v>0</v>
      </c>
      <c r="FQ34" s="127">
        <f>+[1]Generation_Budget!FR$36/1000</f>
        <v>0</v>
      </c>
      <c r="FR34" s="127">
        <f>+[1]Generation_Budget!FS$36/1000</f>
        <v>0</v>
      </c>
      <c r="FS34" s="127">
        <f>+[1]Generation_Budget!FT$36/1000</f>
        <v>0</v>
      </c>
      <c r="FT34" s="127">
        <f>+[1]Generation_Budget!FU$36/1000</f>
        <v>0</v>
      </c>
      <c r="FU34" s="127">
        <f>+[1]Generation_Budget!FV$36/1000</f>
        <v>0</v>
      </c>
      <c r="FV34" s="127">
        <f>+[1]Generation_Budget!FW$36/1000</f>
        <v>0</v>
      </c>
      <c r="FW34" s="127">
        <f>+[1]Generation_Budget!FX$36/1000</f>
        <v>0</v>
      </c>
      <c r="FX34" s="127">
        <f>+[1]Generation_Budget!FY$36/1000</f>
        <v>0</v>
      </c>
      <c r="FY34" s="127">
        <f>+[1]Generation_Budget!FZ$36/1000</f>
        <v>0</v>
      </c>
      <c r="FZ34" s="127">
        <f>+[1]Generation_Budget!GA$36/1000</f>
        <v>0</v>
      </c>
      <c r="GA34" s="127">
        <f>+[1]Generation_Budget!GB$36/1000</f>
        <v>0</v>
      </c>
      <c r="GB34" s="127">
        <f>+[1]Generation_Budget!GC$36/1000</f>
        <v>0</v>
      </c>
      <c r="GC34" s="127">
        <f>+[1]Generation_Budget!GD$36/1000</f>
        <v>0</v>
      </c>
      <c r="GD34" s="127">
        <f>+[1]Generation_Budget!GE$36/1000</f>
        <v>0</v>
      </c>
      <c r="GE34" s="127">
        <f>+[1]Generation_Budget!GF$36/1000</f>
        <v>0</v>
      </c>
      <c r="GF34" s="127">
        <f>+[1]Generation_Budget!GG$36/1000</f>
        <v>0</v>
      </c>
      <c r="GG34" s="127">
        <f>+[1]Generation_Budget!GH$36/1000</f>
        <v>0</v>
      </c>
      <c r="GH34" s="127">
        <f>+[1]Generation_Budget!GI$36/1000</f>
        <v>0</v>
      </c>
      <c r="GI34" s="127">
        <f>+[1]Generation_Budget!GJ$36/1000</f>
        <v>0</v>
      </c>
      <c r="GJ34" s="127">
        <f>+[1]Generation_Budget!GK$36/1000</f>
        <v>0</v>
      </c>
      <c r="GK34" s="127">
        <f>+[1]Generation_Budget!GL$36/1000</f>
        <v>0</v>
      </c>
      <c r="GL34" s="127">
        <f>+[1]Generation_Budget!GM$36/1000</f>
        <v>0</v>
      </c>
      <c r="GM34" s="127">
        <f>+[1]Generation_Budget!GN$36/1000</f>
        <v>0</v>
      </c>
      <c r="GN34" s="127">
        <f>+[1]Generation_Budget!GO$36/1000</f>
        <v>0</v>
      </c>
      <c r="GO34" s="127">
        <f>+[1]Generation_Budget!GP$36/1000</f>
        <v>0</v>
      </c>
      <c r="GP34" s="127">
        <f>+[1]Generation_Budget!GQ$36/1000</f>
        <v>0</v>
      </c>
      <c r="GQ34" s="127">
        <f>+[1]Generation_Budget!GR$36/1000</f>
        <v>0</v>
      </c>
      <c r="GR34" s="127">
        <f>+[1]Generation_Budget!GS$36/1000</f>
        <v>0</v>
      </c>
      <c r="GS34" s="127">
        <f>+[1]Generation_Budget!GT$36/1000</f>
        <v>0</v>
      </c>
      <c r="GT34" s="127">
        <f>+[1]Generation_Budget!GU$36/1000</f>
        <v>0</v>
      </c>
      <c r="GU34" s="127">
        <f>+[1]Generation_Budget!GV$36/1000</f>
        <v>0</v>
      </c>
      <c r="GV34" s="127">
        <f>+[1]Generation_Budget!GW$36/1000</f>
        <v>0</v>
      </c>
      <c r="GW34" s="127">
        <f>+[1]Generation_Budget!GX$36/1000</f>
        <v>0</v>
      </c>
      <c r="GX34" s="127">
        <f>+[1]Generation_Budget!GY$36/1000</f>
        <v>0</v>
      </c>
      <c r="GY34" s="127">
        <f>+[1]Generation_Budget!GZ$36/1000</f>
        <v>0</v>
      </c>
      <c r="GZ34" s="127">
        <f>+[1]Generation_Budget!HA$36/1000</f>
        <v>0</v>
      </c>
      <c r="HA34" s="127">
        <f>+[1]Generation_Budget!HB$36/1000</f>
        <v>0</v>
      </c>
      <c r="HB34" s="127">
        <f>+[1]Generation_Budget!HC$36/1000</f>
        <v>0</v>
      </c>
      <c r="HC34" s="127">
        <f>+[1]Generation_Budget!HD$36/1000</f>
        <v>0</v>
      </c>
      <c r="HD34" s="127">
        <f>+[1]Generation_Budget!HE$36/1000</f>
        <v>0</v>
      </c>
      <c r="HE34" s="127">
        <f>+[1]Generation_Budget!HF$36/1000</f>
        <v>0</v>
      </c>
      <c r="HF34" s="127">
        <f>+[1]Generation_Budget!HG$36/1000</f>
        <v>0</v>
      </c>
      <c r="HG34" s="127">
        <f>+[1]Generation_Budget!HH$36/1000</f>
        <v>0</v>
      </c>
      <c r="HH34" s="127">
        <f>+[1]Generation_Budget!HI$36/1000</f>
        <v>0</v>
      </c>
      <c r="HI34" s="127">
        <f>+[1]Generation_Budget!HJ$36/1000</f>
        <v>0</v>
      </c>
      <c r="HJ34" s="127">
        <f>+[1]Generation_Budget!HK$36/1000</f>
        <v>0</v>
      </c>
      <c r="HK34" s="127">
        <f>+[1]Generation_Budget!HL$36/1000</f>
        <v>0</v>
      </c>
      <c r="HL34" s="127">
        <f>+[1]Generation_Budget!HM$36/1000</f>
        <v>0</v>
      </c>
      <c r="HM34" s="127">
        <f>+[1]Generation_Budget!HN$36/1000</f>
        <v>0</v>
      </c>
      <c r="HN34" s="127">
        <f>+[1]Generation_Budget!HO$36/1000</f>
        <v>0</v>
      </c>
      <c r="HO34" s="127">
        <f>+[1]Generation_Budget!HP$36/1000</f>
        <v>0</v>
      </c>
      <c r="HP34" s="127">
        <f>+[1]Generation_Budget!HQ$36/1000</f>
        <v>0</v>
      </c>
      <c r="HQ34" s="127">
        <f>+[1]Generation_Budget!HR$36/1000</f>
        <v>0</v>
      </c>
      <c r="HR34" s="127">
        <f>+[1]Generation_Budget!HS$36/1000</f>
        <v>0</v>
      </c>
      <c r="HS34" s="127">
        <f>+[1]Generation_Budget!HT$36/1000</f>
        <v>0</v>
      </c>
      <c r="HT34" s="127">
        <f>+[1]Generation_Budget!HU$36/1000</f>
        <v>0</v>
      </c>
      <c r="HU34" s="127">
        <f>+[1]Generation_Budget!HV$36/1000</f>
        <v>0</v>
      </c>
      <c r="HV34" s="127">
        <f>+[1]Generation_Budget!HW$36/1000</f>
        <v>0</v>
      </c>
      <c r="HW34" s="127">
        <f>+[1]Generation_Budget!HX$36/1000</f>
        <v>0</v>
      </c>
      <c r="HX34" s="127">
        <f>+[1]Generation_Budget!HY$36/1000</f>
        <v>0</v>
      </c>
      <c r="HY34" s="127">
        <f>+[1]Generation_Budget!HZ$36/1000</f>
        <v>0</v>
      </c>
      <c r="HZ34" s="127">
        <f>+[1]Generation_Budget!IA$36/1000</f>
        <v>0</v>
      </c>
      <c r="IA34" s="127">
        <f>+[1]Generation_Budget!IB$36/1000</f>
        <v>0</v>
      </c>
      <c r="IB34" s="127">
        <f>+[1]Generation_Budget!IC$36/1000</f>
        <v>0</v>
      </c>
      <c r="IC34" s="127">
        <f>+[1]Generation_Budget!ID$36/1000</f>
        <v>0</v>
      </c>
      <c r="ID34" s="127">
        <f>+[1]Generation_Budget!IE$36/1000</f>
        <v>0</v>
      </c>
      <c r="IE34" s="127">
        <f>+[1]Generation_Budget!IF$36/1000</f>
        <v>0</v>
      </c>
      <c r="IF34" s="127">
        <f>+[1]Generation_Budget!IG$36/1000</f>
        <v>0</v>
      </c>
      <c r="IG34" s="127">
        <f>+[1]Generation_Budget!IH$36/1000</f>
        <v>0</v>
      </c>
      <c r="IH34" s="127">
        <f>+[1]Generation_Budget!II$36/1000</f>
        <v>0</v>
      </c>
      <c r="II34" s="127">
        <f>+[1]Generation_Budget!IJ$36/1000</f>
        <v>0</v>
      </c>
      <c r="IJ34" s="127">
        <f>+[1]Generation_Budget!IK$36/1000</f>
        <v>0</v>
      </c>
      <c r="IK34" s="127">
        <f>+[1]Generation_Budget!IL$36/1000</f>
        <v>0</v>
      </c>
      <c r="IL34" s="127">
        <f>+[1]Generation_Budget!IM$36/1000</f>
        <v>0</v>
      </c>
      <c r="IM34" s="127">
        <f>+[1]Generation_Budget!IN$36/1000</f>
        <v>0</v>
      </c>
      <c r="IN34" s="127">
        <f>+[1]Generation_Budget!IO$36/1000</f>
        <v>0</v>
      </c>
      <c r="IO34" s="127">
        <f>+[1]Generation_Budget!IP$36/1000</f>
        <v>0</v>
      </c>
      <c r="IP34" s="127">
        <f>+[1]Generation_Budget!IQ$36/1000</f>
        <v>0</v>
      </c>
      <c r="IQ34" s="127">
        <f>+[1]Generation_Budget!IR$36/1000</f>
        <v>0</v>
      </c>
      <c r="IR34" s="127">
        <f>+[1]Generation_Budget!IS$36/1000</f>
        <v>0</v>
      </c>
      <c r="IS34" s="127">
        <f>+[1]Generation_Budget!IT$36/1000</f>
        <v>0</v>
      </c>
      <c r="IT34" s="127">
        <f>+[1]Generation_Budget!IU$36/1000</f>
        <v>0</v>
      </c>
      <c r="IU34" s="127">
        <f>+[1]Generation_Budget!IV$36/1000</f>
        <v>0</v>
      </c>
      <c r="IV34" s="127">
        <f>+[1]Generation_Budget!IW$36/1000</f>
        <v>0</v>
      </c>
      <c r="IW34" s="127">
        <f>+[1]Generation_Budget!IX$36/1000</f>
        <v>0</v>
      </c>
      <c r="IX34" s="127">
        <f>+[1]Generation_Budget!IY$36/1000</f>
        <v>0</v>
      </c>
      <c r="IY34" s="127">
        <f>+[1]Generation_Budget!IZ$36/1000</f>
        <v>0</v>
      </c>
      <c r="IZ34" s="127">
        <f>+[1]Generation_Budget!JA$36/1000</f>
        <v>0</v>
      </c>
      <c r="JA34" s="127">
        <f>+[1]Generation_Budget!JB$36/1000</f>
        <v>0</v>
      </c>
      <c r="JB34" s="127">
        <f>+[1]Generation_Budget!JC$36/1000</f>
        <v>0</v>
      </c>
      <c r="JC34" s="127">
        <f>+[1]Generation_Budget!JD$36/1000</f>
        <v>0</v>
      </c>
      <c r="JD34" s="127">
        <f>+[1]Generation_Budget!JE$36/1000</f>
        <v>0</v>
      </c>
      <c r="JE34" s="127">
        <f>+[1]Generation_Budget!JF$36/1000</f>
        <v>0</v>
      </c>
      <c r="JF34" s="127">
        <f>+[1]Generation_Budget!JG$36/1000</f>
        <v>0</v>
      </c>
      <c r="JG34" s="127">
        <f>+[1]Generation_Budget!JH$36/1000</f>
        <v>0</v>
      </c>
      <c r="JH34" s="127">
        <f>+[1]Generation_Budget!JI$36/1000</f>
        <v>0</v>
      </c>
      <c r="JI34" s="127">
        <f>+[1]Generation_Budget!JJ$36/1000</f>
        <v>0</v>
      </c>
      <c r="JJ34" s="127">
        <f>+[1]Generation_Budget!JK$36/1000</f>
        <v>0</v>
      </c>
      <c r="JK34" s="127">
        <f>+[1]Generation_Budget!JL$36/1000</f>
        <v>0</v>
      </c>
      <c r="JL34" s="127">
        <f>+[1]Generation_Budget!JM$36/1000</f>
        <v>0</v>
      </c>
      <c r="JM34" s="127">
        <f>+[1]Generation_Budget!JN$36/1000</f>
        <v>0</v>
      </c>
      <c r="JN34" s="127">
        <f>+[1]Generation_Budget!JO$36/1000</f>
        <v>0</v>
      </c>
      <c r="JO34" s="127">
        <f>+[1]Generation_Budget!JP$36/1000</f>
        <v>0</v>
      </c>
      <c r="JP34" s="127">
        <f>+[1]Generation_Budget!JQ$36/1000</f>
        <v>0</v>
      </c>
      <c r="JQ34" s="127">
        <f>+[1]Generation_Budget!JR$36/1000</f>
        <v>0</v>
      </c>
      <c r="JR34" s="127">
        <f>+[1]Generation_Budget!JS$36/1000</f>
        <v>0</v>
      </c>
      <c r="JS34" s="127">
        <f>+[1]Generation_Budget!JT$36/1000</f>
        <v>0</v>
      </c>
      <c r="JT34" s="127">
        <f>+[1]Generation_Budget!JU$36/1000</f>
        <v>0</v>
      </c>
      <c r="JU34" s="127">
        <f>+[1]Generation_Budget!JV$36/1000</f>
        <v>0</v>
      </c>
      <c r="JV34" s="127">
        <f>+[1]Generation_Budget!JW$36/1000</f>
        <v>0</v>
      </c>
      <c r="JW34" s="127">
        <f>+[1]Generation_Budget!JX$36/1000</f>
        <v>0</v>
      </c>
      <c r="JX34" s="127">
        <f>+[1]Generation_Budget!JY$36/1000</f>
        <v>0</v>
      </c>
      <c r="JY34" s="127">
        <f>+[1]Generation_Budget!JZ$36/1000</f>
        <v>0</v>
      </c>
      <c r="JZ34" s="127">
        <f>+[1]Generation_Budget!KA$36/1000</f>
        <v>0</v>
      </c>
      <c r="KA34" s="127">
        <f>+[1]Generation_Budget!KB$36/1000</f>
        <v>0</v>
      </c>
      <c r="KB34" s="127">
        <f>+[1]Generation_Budget!KC$36/1000</f>
        <v>0</v>
      </c>
      <c r="KC34" s="127">
        <f>+[1]Generation_Budget!KD$36/1000</f>
        <v>0</v>
      </c>
      <c r="KD34" s="127">
        <f>+[1]Generation_Budget!KE$36/1000</f>
        <v>0</v>
      </c>
      <c r="KE34" s="127">
        <f>+[1]Generation_Budget!KF$36/1000</f>
        <v>0</v>
      </c>
      <c r="KF34" s="127">
        <f>+[1]Generation_Budget!KG$36/1000</f>
        <v>0</v>
      </c>
      <c r="KG34" s="127">
        <f>+[1]Generation_Budget!KH$36/1000</f>
        <v>0</v>
      </c>
      <c r="KH34" s="127">
        <f>+[1]Generation_Budget!KI$36/1000</f>
        <v>0</v>
      </c>
      <c r="KI34" s="127">
        <f>+[1]Generation_Budget!KJ$36/1000</f>
        <v>0</v>
      </c>
      <c r="KJ34" s="127">
        <f>+[1]Generation_Budget!KK$36/1000</f>
        <v>0</v>
      </c>
      <c r="KK34" s="127">
        <f>+[1]Generation_Budget!KL$36/1000</f>
        <v>0</v>
      </c>
      <c r="KL34" s="127">
        <f>+[1]Generation_Budget!KM$36/1000</f>
        <v>0</v>
      </c>
      <c r="KM34" s="127">
        <f>+[1]Generation_Budget!KN$36/1000</f>
        <v>0</v>
      </c>
      <c r="KN34" s="127">
        <f>+[1]Generation_Budget!KO$36/1000</f>
        <v>0</v>
      </c>
      <c r="KO34" s="127">
        <f>+[1]Generation_Budget!KP$36/1000</f>
        <v>0</v>
      </c>
      <c r="KP34" s="127">
        <f>+[1]Generation_Budget!KQ$36/1000</f>
        <v>0</v>
      </c>
      <c r="KQ34" s="127">
        <f>+[1]Generation_Budget!KR$36/1000</f>
        <v>0</v>
      </c>
      <c r="KR34" s="127">
        <f>+[1]Generation_Budget!KS$36/1000</f>
        <v>0</v>
      </c>
      <c r="KS34" s="127">
        <f>+[1]Generation_Budget!KT$36/1000</f>
        <v>0</v>
      </c>
      <c r="KT34" s="127">
        <f>+[1]Generation_Budget!KU$36/1000</f>
        <v>0</v>
      </c>
      <c r="KU34" s="127">
        <f>+[1]Generation_Budget!KV$36/1000</f>
        <v>0</v>
      </c>
      <c r="KV34" s="127">
        <f>+[1]Generation_Budget!KW$36/1000</f>
        <v>0</v>
      </c>
      <c r="KW34" s="127">
        <f>+[1]Generation_Budget!KX$36/1000</f>
        <v>0</v>
      </c>
      <c r="KX34" s="127">
        <f>+[1]Generation_Budget!KY$36/1000</f>
        <v>0</v>
      </c>
      <c r="KY34" s="127">
        <f>+[1]Generation_Budget!KZ$36/1000</f>
        <v>0</v>
      </c>
      <c r="KZ34" s="127">
        <f>+[1]Generation_Budget!LA$36/1000</f>
        <v>0</v>
      </c>
      <c r="LA34" s="127">
        <f>+[1]Generation_Budget!LB$36/1000</f>
        <v>0</v>
      </c>
      <c r="LB34" s="127">
        <f>+[1]Generation_Budget!LC$36/1000</f>
        <v>0</v>
      </c>
      <c r="LC34" s="127">
        <f>+[1]Generation_Budget!LD$36/1000</f>
        <v>0</v>
      </c>
      <c r="LD34" s="127">
        <f>+[1]Generation_Budget!LE$36/1000</f>
        <v>0</v>
      </c>
      <c r="LE34" s="127">
        <f>+[1]Generation_Budget!LF$36/1000</f>
        <v>0</v>
      </c>
      <c r="LF34" s="127">
        <f>+[1]Generation_Budget!LG$36/1000</f>
        <v>0</v>
      </c>
      <c r="LG34" s="127">
        <f>+[1]Generation_Budget!LH$36/1000</f>
        <v>0</v>
      </c>
      <c r="LH34" s="127">
        <f>+[1]Generation_Budget!LI$36/1000</f>
        <v>0</v>
      </c>
      <c r="LI34" s="127">
        <f>+[1]Generation_Budget!LJ$36/1000</f>
        <v>0</v>
      </c>
      <c r="LJ34" s="127">
        <f>+[1]Generation_Budget!LK$36/1000</f>
        <v>0</v>
      </c>
      <c r="LK34" s="127">
        <f>+[1]Generation_Budget!LL$36/1000</f>
        <v>0</v>
      </c>
      <c r="LL34" s="127">
        <f>+[1]Generation_Budget!LM$36/1000</f>
        <v>0</v>
      </c>
      <c r="LM34" s="127">
        <f>+[1]Generation_Budget!LN$36/1000</f>
        <v>0</v>
      </c>
      <c r="LN34" s="127">
        <f>+[1]Generation_Budget!LO$36/1000</f>
        <v>0</v>
      </c>
      <c r="LO34" s="127">
        <f>+[1]Generation_Budget!LP$36/1000</f>
        <v>0</v>
      </c>
      <c r="LP34" s="127">
        <f>+[1]Generation_Budget!LQ$36/1000</f>
        <v>0</v>
      </c>
      <c r="LQ34" s="127">
        <f>+[1]Generation_Budget!LR$36/1000</f>
        <v>0</v>
      </c>
      <c r="LR34" s="127">
        <f>+[1]Generation_Budget!LS$36/1000</f>
        <v>0</v>
      </c>
      <c r="LS34" s="127">
        <f>+[1]Generation_Budget!LT$36/1000</f>
        <v>0</v>
      </c>
      <c r="LT34" s="127">
        <f>+[1]Generation_Budget!LU$36/1000</f>
        <v>0</v>
      </c>
      <c r="LU34" s="127">
        <f>+[1]Generation_Budget!LV$36/1000</f>
        <v>0</v>
      </c>
      <c r="LV34" s="127">
        <f>+[1]Generation_Budget!LW$36/1000</f>
        <v>0</v>
      </c>
      <c r="LW34" s="127">
        <f>+[1]Generation_Budget!LX$36/1000</f>
        <v>0</v>
      </c>
      <c r="LX34" s="127">
        <f>+[1]Generation_Budget!LY$36/1000</f>
        <v>0</v>
      </c>
      <c r="LY34" s="127">
        <f>+[1]Generation_Budget!LZ$36/1000</f>
        <v>0</v>
      </c>
      <c r="LZ34" s="127">
        <f>+[1]Generation_Budget!MA$36/1000</f>
        <v>0</v>
      </c>
      <c r="MA34" s="127">
        <f>+[1]Generation_Budget!MB$36/1000</f>
        <v>0</v>
      </c>
      <c r="MB34" s="127">
        <f>+[1]Generation_Budget!MC$36/1000</f>
        <v>0</v>
      </c>
      <c r="MC34" s="127">
        <f>+[1]Generation_Budget!MD$36/1000</f>
        <v>0</v>
      </c>
      <c r="MD34" s="127">
        <f>+[1]Generation_Budget!ME$36/1000</f>
        <v>0</v>
      </c>
      <c r="ME34" s="127">
        <f>+[1]Generation_Budget!MF$36/1000</f>
        <v>0</v>
      </c>
      <c r="MF34" s="127">
        <f>+[1]Generation_Budget!MG$36/1000</f>
        <v>0</v>
      </c>
      <c r="MG34" s="127">
        <f>+[1]Generation_Budget!MH$36/1000</f>
        <v>0</v>
      </c>
      <c r="MH34" s="127">
        <f>+[1]Generation_Budget!MI$36/1000</f>
        <v>0</v>
      </c>
      <c r="MI34" s="127">
        <f>+[1]Generation_Budget!MJ$36/1000</f>
        <v>0</v>
      </c>
      <c r="MJ34" s="127">
        <f>+[1]Generation_Budget!MK$36/1000</f>
        <v>0</v>
      </c>
      <c r="MK34" s="127">
        <f>+[1]Generation_Budget!ML$36/1000</f>
        <v>0</v>
      </c>
      <c r="ML34" s="127">
        <f>+[1]Generation_Budget!MM$36/1000</f>
        <v>0</v>
      </c>
      <c r="MM34" s="127">
        <f>+[1]Generation_Budget!MN$36/1000</f>
        <v>0</v>
      </c>
      <c r="MO34" s="5" t="str">
        <f t="shared" ref="MO34:MO41" si="153">+B34</f>
        <v>Billings Road Solar</v>
      </c>
      <c r="MP34" s="22">
        <f>SUMIF($D$3:$MM$3,MP$4,$D34:$MM34)</f>
        <v>0</v>
      </c>
      <c r="MQ34" s="22">
        <f t="shared" ref="MQ34:NF40" si="154">SUMIF($D$3:$MM$3,MQ$4,$D34:$MM34)</f>
        <v>0</v>
      </c>
      <c r="MR34" s="22">
        <f t="shared" si="154"/>
        <v>0</v>
      </c>
      <c r="MS34" s="22">
        <f t="shared" si="154"/>
        <v>0</v>
      </c>
      <c r="MT34" s="22">
        <f t="shared" si="154"/>
        <v>0</v>
      </c>
      <c r="MU34" s="22">
        <f t="shared" si="154"/>
        <v>0</v>
      </c>
      <c r="MV34" s="22">
        <f t="shared" si="154"/>
        <v>0</v>
      </c>
      <c r="MW34" s="22">
        <f t="shared" si="154"/>
        <v>0</v>
      </c>
      <c r="MX34" s="22">
        <f t="shared" si="154"/>
        <v>0</v>
      </c>
      <c r="MY34" s="22">
        <f t="shared" si="154"/>
        <v>0</v>
      </c>
      <c r="MZ34" s="22">
        <f t="shared" si="154"/>
        <v>0</v>
      </c>
      <c r="NA34" s="22">
        <f t="shared" si="154"/>
        <v>0</v>
      </c>
      <c r="NB34" s="22">
        <f t="shared" si="154"/>
        <v>0</v>
      </c>
      <c r="NC34" s="22">
        <f t="shared" si="154"/>
        <v>0</v>
      </c>
      <c r="ND34" s="22">
        <f t="shared" si="154"/>
        <v>0</v>
      </c>
      <c r="NE34" s="22">
        <f t="shared" si="154"/>
        <v>0</v>
      </c>
      <c r="NF34" s="22">
        <f t="shared" si="154"/>
        <v>0</v>
      </c>
      <c r="NG34" s="22">
        <f t="shared" ref="NG34:NR40" si="155">SUMIF($D$3:$MM$3,NG$4,$D34:$MM34)</f>
        <v>0</v>
      </c>
      <c r="NH34" s="22">
        <f t="shared" si="155"/>
        <v>0</v>
      </c>
      <c r="NI34" s="22">
        <f t="shared" si="155"/>
        <v>0</v>
      </c>
      <c r="NJ34" s="22">
        <f t="shared" si="155"/>
        <v>0</v>
      </c>
      <c r="NK34" s="22">
        <f t="shared" si="155"/>
        <v>0</v>
      </c>
      <c r="NL34" s="22">
        <f t="shared" si="155"/>
        <v>0</v>
      </c>
      <c r="NM34" s="22">
        <f t="shared" si="155"/>
        <v>0</v>
      </c>
      <c r="NN34" s="22">
        <f t="shared" si="155"/>
        <v>0</v>
      </c>
      <c r="NO34" s="22">
        <f t="shared" si="155"/>
        <v>0</v>
      </c>
      <c r="NP34" s="22">
        <f t="shared" si="155"/>
        <v>0</v>
      </c>
      <c r="NQ34" s="22">
        <f t="shared" si="155"/>
        <v>0</v>
      </c>
      <c r="NR34" s="22">
        <f t="shared" si="155"/>
        <v>0</v>
      </c>
    </row>
    <row r="35" spans="1:382" x14ac:dyDescent="0.25">
      <c r="B35" s="121" t="str">
        <f>+[1]Generation_Budget!$C$40</f>
        <v>Bone Hill Solar</v>
      </c>
      <c r="C35" s="122" t="s">
        <v>105</v>
      </c>
      <c r="D35" s="123">
        <f>+[1]Generation_Budget!E52/1000</f>
        <v>0</v>
      </c>
      <c r="E35" s="123">
        <f>+[1]Generation_Budget!F52/1000</f>
        <v>0</v>
      </c>
      <c r="F35" s="123">
        <f>+[1]Generation_Budget!G52/1000</f>
        <v>0</v>
      </c>
      <c r="G35" s="123">
        <f>+[1]Generation_Budget!H52/1000</f>
        <v>0</v>
      </c>
      <c r="H35" s="123">
        <f>+[1]Generation_Budget!I52/1000</f>
        <v>0</v>
      </c>
      <c r="I35" s="123">
        <f>+[1]Generation_Budget!J52/1000</f>
        <v>0</v>
      </c>
      <c r="J35" s="123">
        <f>+[1]Generation_Budget!K52/1000</f>
        <v>0</v>
      </c>
      <c r="K35" s="123">
        <f>+[1]Generation_Budget!L52/1000</f>
        <v>0</v>
      </c>
      <c r="L35" s="123">
        <f>+[1]Generation_Budget!M52/1000</f>
        <v>0</v>
      </c>
      <c r="M35" s="123">
        <f>+[1]Generation_Budget!N52/1000</f>
        <v>0</v>
      </c>
      <c r="N35" s="123">
        <f>+[1]Generation_Budget!O52/1000</f>
        <v>0</v>
      </c>
      <c r="O35" s="123">
        <f>+[1]Generation_Budget!P52/1000</f>
        <v>0</v>
      </c>
      <c r="P35" s="123">
        <f>+[1]Generation_Budget!Q52/1000</f>
        <v>0</v>
      </c>
      <c r="Q35" s="123">
        <f>+[1]Generation_Budget!R52/1000</f>
        <v>0</v>
      </c>
      <c r="R35" s="123">
        <f>+[1]Generation_Budget!S52/1000</f>
        <v>0</v>
      </c>
      <c r="S35" s="123">
        <f>+[1]Generation_Budget!T52/1000</f>
        <v>0</v>
      </c>
      <c r="T35" s="123">
        <f>+[1]Generation_Budget!U52/1000</f>
        <v>0</v>
      </c>
      <c r="U35" s="123">
        <f>+[1]Generation_Budget!V52/1000</f>
        <v>0</v>
      </c>
      <c r="V35" s="123">
        <f>+[1]Generation_Budget!W52/1000</f>
        <v>0</v>
      </c>
      <c r="W35" s="123">
        <f>+[1]Generation_Budget!X52/1000</f>
        <v>0</v>
      </c>
      <c r="X35" s="123">
        <f>+[1]Generation_Budget!Y52/1000</f>
        <v>0</v>
      </c>
      <c r="Y35" s="123">
        <f>+[1]Generation_Budget!Z52/1000</f>
        <v>0</v>
      </c>
      <c r="Z35" s="123">
        <f>+[1]Generation_Budget!AA52/1000</f>
        <v>0</v>
      </c>
      <c r="AA35" s="123">
        <f>+[1]Generation_Budget!AB52/1000</f>
        <v>0</v>
      </c>
      <c r="AB35" s="123">
        <f>+[1]Generation_Budget!AC52/1000</f>
        <v>0</v>
      </c>
      <c r="AC35" s="123">
        <f>+[1]Generation_Budget!AD52/1000</f>
        <v>0</v>
      </c>
      <c r="AD35" s="123">
        <f>+[1]Generation_Budget!AE52/1000</f>
        <v>0</v>
      </c>
      <c r="AE35" s="123">
        <f>+[1]Generation_Budget!AF52/1000</f>
        <v>0</v>
      </c>
      <c r="AF35" s="123">
        <f>+[1]Generation_Budget!AG52/1000</f>
        <v>0</v>
      </c>
      <c r="AG35" s="123">
        <f>+[1]Generation_Budget!AH52/1000</f>
        <v>0</v>
      </c>
      <c r="AH35" s="123">
        <f>+[1]Generation_Budget!AI52/1000</f>
        <v>0</v>
      </c>
      <c r="AI35" s="123">
        <f>+[1]Generation_Budget!AJ52/1000</f>
        <v>0</v>
      </c>
      <c r="AJ35" s="123">
        <f>+[1]Generation_Budget!AK52/1000</f>
        <v>0</v>
      </c>
      <c r="AK35" s="123">
        <f>+[1]Generation_Budget!AL52/1000</f>
        <v>0</v>
      </c>
      <c r="AL35" s="123">
        <f>+[1]Generation_Budget!AM52/1000</f>
        <v>0</v>
      </c>
      <c r="AM35" s="123">
        <f>+[1]Generation_Budget!AN52/1000</f>
        <v>0</v>
      </c>
      <c r="AN35" s="123">
        <f>+[1]Generation_Budget!AO52/1000</f>
        <v>0</v>
      </c>
      <c r="AO35" s="123">
        <f>+[1]Generation_Budget!AP52/1000</f>
        <v>0</v>
      </c>
      <c r="AP35" s="123">
        <f>+[1]Generation_Budget!AQ52/1000</f>
        <v>0</v>
      </c>
      <c r="AQ35" s="123">
        <f>+[1]Generation_Budget!AR52/1000</f>
        <v>0</v>
      </c>
      <c r="AR35" s="123">
        <f>+[1]Generation_Budget!AS52/1000</f>
        <v>0</v>
      </c>
      <c r="AS35" s="123">
        <f>+[1]Generation_Budget!AT52/1000</f>
        <v>0</v>
      </c>
      <c r="AT35" s="123">
        <f>+[1]Generation_Budget!AU52/1000</f>
        <v>0</v>
      </c>
      <c r="AU35" s="123">
        <f>+[1]Generation_Budget!AV52/1000</f>
        <v>0</v>
      </c>
      <c r="AV35" s="123">
        <f>+[1]Generation_Budget!AW52/1000</f>
        <v>0</v>
      </c>
      <c r="AW35" s="123">
        <f>+[1]Generation_Budget!AX52/1000</f>
        <v>0</v>
      </c>
      <c r="AX35" s="123">
        <f>+[1]Generation_Budget!AY52/1000</f>
        <v>0</v>
      </c>
      <c r="AY35" s="123">
        <f>+[1]Generation_Budget!AZ52/1000</f>
        <v>0</v>
      </c>
      <c r="AZ35" s="123">
        <f>+[1]Generation_Budget!BA52/1000</f>
        <v>0</v>
      </c>
      <c r="BA35" s="123">
        <f>+[1]Generation_Budget!BB52/1000</f>
        <v>0</v>
      </c>
      <c r="BB35" s="123">
        <f>+[1]Generation_Budget!BC52/1000</f>
        <v>0</v>
      </c>
      <c r="BC35" s="123">
        <f>+[1]Generation_Budget!BD52/1000</f>
        <v>0</v>
      </c>
      <c r="BD35" s="123">
        <f>+[1]Generation_Budget!BE52/1000</f>
        <v>0</v>
      </c>
      <c r="BE35" s="123">
        <f>+[1]Generation_Budget!BF52/1000</f>
        <v>0</v>
      </c>
      <c r="BF35" s="123">
        <f>+[1]Generation_Budget!BG52/1000</f>
        <v>0</v>
      </c>
      <c r="BG35" s="123">
        <f>+[1]Generation_Budget!BH52/1000</f>
        <v>0</v>
      </c>
      <c r="BH35" s="123">
        <f>+[1]Generation_Budget!BI52/1000</f>
        <v>0</v>
      </c>
      <c r="BI35" s="123">
        <f>+[1]Generation_Budget!BJ52/1000</f>
        <v>0</v>
      </c>
      <c r="BJ35" s="123">
        <f>+[1]Generation_Budget!BK52/1000</f>
        <v>0</v>
      </c>
      <c r="BK35" s="123">
        <f>+[1]Generation_Budget!BL52/1000</f>
        <v>0</v>
      </c>
      <c r="BL35" s="123">
        <f>+[1]Generation_Budget!BM52/1000</f>
        <v>0</v>
      </c>
      <c r="BM35" s="123">
        <f>+[1]Generation_Budget!BN52/1000</f>
        <v>0</v>
      </c>
      <c r="BN35" s="123">
        <f>+[1]Generation_Budget!BO52/1000</f>
        <v>0</v>
      </c>
      <c r="BO35" s="123">
        <f>+[1]Generation_Budget!BP52/1000</f>
        <v>0</v>
      </c>
      <c r="BP35" s="123">
        <f>+[1]Generation_Budget!BQ52/1000</f>
        <v>0</v>
      </c>
      <c r="BQ35" s="123">
        <f>+[1]Generation_Budget!BR52/1000</f>
        <v>0</v>
      </c>
      <c r="BR35" s="123">
        <f>+[1]Generation_Budget!BS52/1000</f>
        <v>0</v>
      </c>
      <c r="BS35" s="123">
        <f>+[1]Generation_Budget!BT52/1000</f>
        <v>0</v>
      </c>
      <c r="BT35" s="123">
        <f>+[1]Generation_Budget!BU52/1000</f>
        <v>0</v>
      </c>
      <c r="BU35" s="123">
        <f>+[1]Generation_Budget!BV52/1000</f>
        <v>0</v>
      </c>
      <c r="BV35" s="123">
        <f>+[1]Generation_Budget!BW52/1000</f>
        <v>0</v>
      </c>
      <c r="BW35" s="123">
        <f>+[1]Generation_Budget!BX52/1000</f>
        <v>0</v>
      </c>
      <c r="BX35" s="123">
        <f>+[1]Generation_Budget!BY52/1000</f>
        <v>0</v>
      </c>
      <c r="BY35" s="123">
        <f>+[1]Generation_Budget!BZ52/1000</f>
        <v>0</v>
      </c>
      <c r="BZ35" s="123">
        <f>+[1]Generation_Budget!CA52/1000</f>
        <v>0</v>
      </c>
      <c r="CA35" s="123">
        <f>+[1]Generation_Budget!CB52/1000</f>
        <v>0</v>
      </c>
      <c r="CB35" s="123">
        <f>+[1]Generation_Budget!CC52/1000</f>
        <v>0</v>
      </c>
      <c r="CC35" s="123">
        <f>+[1]Generation_Budget!CD52/1000</f>
        <v>0</v>
      </c>
      <c r="CD35" s="123">
        <f>+[1]Generation_Budget!CE52/1000</f>
        <v>0</v>
      </c>
      <c r="CE35" s="123">
        <f>+[1]Generation_Budget!CF52/1000</f>
        <v>0</v>
      </c>
      <c r="CF35" s="123">
        <f>+[1]Generation_Budget!CG52/1000</f>
        <v>0</v>
      </c>
      <c r="CG35" s="123">
        <f>+[1]Generation_Budget!CH52/1000</f>
        <v>0</v>
      </c>
      <c r="CH35" s="123">
        <f>+[1]Generation_Budget!CI52/1000</f>
        <v>0</v>
      </c>
      <c r="CI35" s="123">
        <f>+[1]Generation_Budget!CJ52/1000</f>
        <v>0</v>
      </c>
      <c r="CJ35" s="123">
        <f>+[1]Generation_Budget!CK52/1000</f>
        <v>0</v>
      </c>
      <c r="CK35" s="123">
        <f>+[1]Generation_Budget!CL52/1000</f>
        <v>0</v>
      </c>
      <c r="CL35" s="123">
        <f>+[1]Generation_Budget!CM52/1000</f>
        <v>0</v>
      </c>
      <c r="CM35" s="123">
        <f>+[1]Generation_Budget!CN52/1000</f>
        <v>0</v>
      </c>
      <c r="CN35" s="123">
        <f>+[1]Generation_Budget!CO52/1000</f>
        <v>0</v>
      </c>
      <c r="CO35" s="123">
        <f>+[1]Generation_Budget!CP52/1000</f>
        <v>0</v>
      </c>
      <c r="CP35" s="123">
        <f>+[1]Generation_Budget!CQ52/1000</f>
        <v>0</v>
      </c>
      <c r="CQ35" s="123">
        <f>+[1]Generation_Budget!CR52/1000</f>
        <v>0</v>
      </c>
      <c r="CR35" s="123">
        <f>+[1]Generation_Budget!CS52/1000</f>
        <v>0</v>
      </c>
      <c r="CS35" s="123">
        <f>+[1]Generation_Budget!CT52/1000</f>
        <v>0</v>
      </c>
      <c r="CT35" s="123">
        <f>+[1]Generation_Budget!CU52/1000</f>
        <v>0</v>
      </c>
      <c r="CU35" s="123">
        <f>+[1]Generation_Budget!CV52/1000</f>
        <v>0</v>
      </c>
      <c r="CV35" s="123">
        <f>+[1]Generation_Budget!CW52/1000</f>
        <v>0</v>
      </c>
      <c r="CW35" s="123">
        <f>+[1]Generation_Budget!CX52/1000</f>
        <v>0</v>
      </c>
      <c r="CX35" s="123">
        <f>+[1]Generation_Budget!CY52/1000</f>
        <v>0</v>
      </c>
      <c r="CY35" s="123">
        <f>+[1]Generation_Budget!CZ52/1000</f>
        <v>0</v>
      </c>
      <c r="CZ35" s="123">
        <f>+[1]Generation_Budget!DA52/1000</f>
        <v>0</v>
      </c>
      <c r="DA35" s="123">
        <f>+[1]Generation_Budget!DB52/1000</f>
        <v>0</v>
      </c>
      <c r="DB35" s="123">
        <f>+[1]Generation_Budget!DC52/1000</f>
        <v>0</v>
      </c>
      <c r="DC35" s="123">
        <f>+[1]Generation_Budget!DD52/1000</f>
        <v>0</v>
      </c>
      <c r="DD35" s="123">
        <f>+[1]Generation_Budget!DE52/1000</f>
        <v>0</v>
      </c>
      <c r="DE35" s="123">
        <f>+[1]Generation_Budget!DF52/1000</f>
        <v>0</v>
      </c>
      <c r="DF35" s="123">
        <f>+[1]Generation_Budget!DG52/1000</f>
        <v>0</v>
      </c>
      <c r="DG35" s="123">
        <f>+[1]Generation_Budget!DH52/1000</f>
        <v>0</v>
      </c>
      <c r="DH35" s="123">
        <f>+[1]Generation_Budget!DI52/1000</f>
        <v>0</v>
      </c>
      <c r="DI35" s="123">
        <f>+[1]Generation_Budget!DJ52/1000</f>
        <v>0</v>
      </c>
      <c r="DJ35" s="123">
        <f>+[1]Generation_Budget!DK52/1000</f>
        <v>0</v>
      </c>
      <c r="DK35" s="123">
        <f>+[1]Generation_Budget!DL52/1000</f>
        <v>0</v>
      </c>
      <c r="DL35" s="123">
        <f>+[1]Generation_Budget!DM52/1000</f>
        <v>0</v>
      </c>
      <c r="DM35" s="123">
        <f>+[1]Generation_Budget!DN52/1000</f>
        <v>0</v>
      </c>
      <c r="DN35" s="123">
        <f>+[1]Generation_Budget!DO52/1000</f>
        <v>0</v>
      </c>
      <c r="DO35" s="123">
        <f>+[1]Generation_Budget!DP52/1000</f>
        <v>0</v>
      </c>
      <c r="DP35" s="123">
        <f>+[1]Generation_Budget!DQ52/1000</f>
        <v>0</v>
      </c>
      <c r="DQ35" s="123">
        <f>+[1]Generation_Budget!DR52/1000</f>
        <v>0</v>
      </c>
      <c r="DR35" s="123">
        <f>+[1]Generation_Budget!DS52/1000</f>
        <v>0</v>
      </c>
      <c r="DS35" s="123">
        <f>+[1]Generation_Budget!DT52/1000</f>
        <v>0</v>
      </c>
      <c r="DT35" s="123">
        <f>+[1]Generation_Budget!DU52/1000</f>
        <v>0</v>
      </c>
      <c r="DU35" s="123">
        <f>+[1]Generation_Budget!DV52/1000</f>
        <v>0</v>
      </c>
      <c r="DV35" s="123">
        <f>+[1]Generation_Budget!DW52/1000</f>
        <v>0</v>
      </c>
      <c r="DW35" s="123">
        <f>+[1]Generation_Budget!DX52/1000</f>
        <v>0</v>
      </c>
      <c r="DX35" s="123">
        <f>+[1]Generation_Budget!DY52/1000</f>
        <v>0</v>
      </c>
      <c r="DY35" s="123">
        <f>+[1]Generation_Budget!DZ52/1000</f>
        <v>0</v>
      </c>
      <c r="DZ35" s="123">
        <f>+[1]Generation_Budget!EA52/1000</f>
        <v>0</v>
      </c>
      <c r="EA35" s="123">
        <f>+[1]Generation_Budget!EB52/1000</f>
        <v>0</v>
      </c>
      <c r="EB35" s="123">
        <f>+[1]Generation_Budget!EC52/1000</f>
        <v>0</v>
      </c>
      <c r="EC35" s="123">
        <f>+[1]Generation_Budget!ED52/1000</f>
        <v>0</v>
      </c>
      <c r="ED35" s="123">
        <f>+[1]Generation_Budget!EE52/1000</f>
        <v>0</v>
      </c>
      <c r="EE35" s="123">
        <f>+[1]Generation_Budget!EF52/1000</f>
        <v>0</v>
      </c>
      <c r="EF35" s="123">
        <f>+[1]Generation_Budget!EG52/1000</f>
        <v>0</v>
      </c>
      <c r="EG35" s="123">
        <f>+[1]Generation_Budget!EH52/1000</f>
        <v>0</v>
      </c>
      <c r="EH35" s="123">
        <f>+[1]Generation_Budget!EI52/1000</f>
        <v>0</v>
      </c>
      <c r="EI35" s="123">
        <f>+[1]Generation_Budget!EJ52/1000</f>
        <v>0</v>
      </c>
      <c r="EJ35" s="123">
        <f>+[1]Generation_Budget!EK52/1000</f>
        <v>0</v>
      </c>
      <c r="EK35" s="123">
        <f>+[1]Generation_Budget!EL52/1000</f>
        <v>0</v>
      </c>
      <c r="EL35" s="123">
        <f>+[1]Generation_Budget!EM52/1000</f>
        <v>0</v>
      </c>
      <c r="EM35" s="123">
        <f>+[1]Generation_Budget!EN52/1000</f>
        <v>0</v>
      </c>
      <c r="EN35" s="123">
        <f>+[1]Generation_Budget!EO52/1000</f>
        <v>0</v>
      </c>
      <c r="EO35" s="123">
        <f>+[1]Generation_Budget!EP52/1000</f>
        <v>0</v>
      </c>
      <c r="EP35" s="123">
        <f>+[1]Generation_Budget!EQ52/1000</f>
        <v>0</v>
      </c>
      <c r="EQ35" s="123">
        <f>+[1]Generation_Budget!ER52/1000</f>
        <v>0</v>
      </c>
      <c r="ER35" s="123">
        <f>+[1]Generation_Budget!ES52/1000</f>
        <v>0</v>
      </c>
      <c r="ES35" s="123">
        <f>+[1]Generation_Budget!ET52/1000</f>
        <v>0</v>
      </c>
      <c r="ET35" s="123">
        <f>+[1]Generation_Budget!EU52/1000</f>
        <v>0</v>
      </c>
      <c r="EU35" s="123">
        <f>+[1]Generation_Budget!EV52/1000</f>
        <v>0</v>
      </c>
      <c r="EV35" s="123">
        <f>+[1]Generation_Budget!EW52/1000</f>
        <v>0</v>
      </c>
      <c r="EW35" s="123">
        <f>+[1]Generation_Budget!EX52/1000</f>
        <v>0</v>
      </c>
      <c r="EX35" s="123">
        <f>+[1]Generation_Budget!EY52/1000</f>
        <v>0</v>
      </c>
      <c r="EY35" s="123">
        <f>+[1]Generation_Budget!EZ52/1000</f>
        <v>0</v>
      </c>
      <c r="EZ35" s="123">
        <f>+[1]Generation_Budget!FA52/1000</f>
        <v>0</v>
      </c>
      <c r="FA35" s="123">
        <f>+[1]Generation_Budget!FB52/1000</f>
        <v>0</v>
      </c>
      <c r="FB35" s="123">
        <f>+[1]Generation_Budget!FC52/1000</f>
        <v>0</v>
      </c>
      <c r="FC35" s="123">
        <f>+[1]Generation_Budget!FD52/1000</f>
        <v>0</v>
      </c>
      <c r="FD35" s="123">
        <f>+[1]Generation_Budget!FE52/1000</f>
        <v>0</v>
      </c>
      <c r="FE35" s="123">
        <f>+[1]Generation_Budget!FF52/1000</f>
        <v>0</v>
      </c>
      <c r="FF35" s="123">
        <f>+[1]Generation_Budget!FG52/1000</f>
        <v>0</v>
      </c>
      <c r="FG35" s="123">
        <f>+[1]Generation_Budget!FH52/1000</f>
        <v>0</v>
      </c>
      <c r="FH35" s="123">
        <f>+[1]Generation_Budget!FI52/1000</f>
        <v>0</v>
      </c>
      <c r="FI35" s="123">
        <f>+[1]Generation_Budget!FJ52/1000</f>
        <v>0</v>
      </c>
      <c r="FJ35" s="123">
        <f>+[1]Generation_Budget!FK52/1000</f>
        <v>0</v>
      </c>
      <c r="FK35" s="123">
        <f>+[1]Generation_Budget!FL52/1000</f>
        <v>0</v>
      </c>
      <c r="FL35" s="123">
        <f>+[1]Generation_Budget!FM52/1000</f>
        <v>0</v>
      </c>
      <c r="FM35" s="123">
        <f>+[1]Generation_Budget!FN52/1000</f>
        <v>0</v>
      </c>
      <c r="FN35" s="123">
        <f>+[1]Generation_Budget!FO52/1000</f>
        <v>0</v>
      </c>
      <c r="FO35" s="123">
        <f>+[1]Generation_Budget!FP52/1000</f>
        <v>0</v>
      </c>
      <c r="FP35" s="123">
        <f>+[1]Generation_Budget!FQ52/1000</f>
        <v>0</v>
      </c>
      <c r="FQ35" s="123">
        <f>+[1]Generation_Budget!FR52/1000</f>
        <v>0</v>
      </c>
      <c r="FR35" s="123">
        <f>+[1]Generation_Budget!FS52/1000</f>
        <v>0</v>
      </c>
      <c r="FS35" s="123">
        <f>+[1]Generation_Budget!FT52/1000</f>
        <v>0</v>
      </c>
      <c r="FT35" s="123">
        <f>+[1]Generation_Budget!FU52/1000</f>
        <v>0</v>
      </c>
      <c r="FU35" s="123">
        <f>+[1]Generation_Budget!FV52/1000</f>
        <v>0</v>
      </c>
      <c r="FV35" s="123">
        <f>+[1]Generation_Budget!FW52/1000</f>
        <v>0</v>
      </c>
      <c r="FW35" s="123">
        <f>+[1]Generation_Budget!FX52/1000</f>
        <v>0</v>
      </c>
      <c r="FX35" s="123">
        <f>+[1]Generation_Budget!FY52/1000</f>
        <v>0</v>
      </c>
      <c r="FY35" s="123">
        <f>+[1]Generation_Budget!FZ52/1000</f>
        <v>0</v>
      </c>
      <c r="FZ35" s="123">
        <f>+[1]Generation_Budget!GA52/1000</f>
        <v>0</v>
      </c>
      <c r="GA35" s="123">
        <f>+[1]Generation_Budget!GB52/1000</f>
        <v>0</v>
      </c>
      <c r="GB35" s="123">
        <f>+[1]Generation_Budget!GC52/1000</f>
        <v>0</v>
      </c>
      <c r="GC35" s="123">
        <f>+[1]Generation_Budget!GD52/1000</f>
        <v>0</v>
      </c>
      <c r="GD35" s="123">
        <f>+[1]Generation_Budget!GE52/1000</f>
        <v>0</v>
      </c>
      <c r="GE35" s="123">
        <f>+[1]Generation_Budget!GF52/1000</f>
        <v>0</v>
      </c>
      <c r="GF35" s="123">
        <f>+[1]Generation_Budget!GG52/1000</f>
        <v>0</v>
      </c>
      <c r="GG35" s="123">
        <f>+[1]Generation_Budget!GH52/1000</f>
        <v>0</v>
      </c>
      <c r="GH35" s="123">
        <f>+[1]Generation_Budget!GI52/1000</f>
        <v>0</v>
      </c>
      <c r="GI35" s="123">
        <f>+[1]Generation_Budget!GJ52/1000</f>
        <v>0</v>
      </c>
      <c r="GJ35" s="123">
        <f>+[1]Generation_Budget!GK52/1000</f>
        <v>0</v>
      </c>
      <c r="GK35" s="123">
        <f>+[1]Generation_Budget!GL52/1000</f>
        <v>0</v>
      </c>
      <c r="GL35" s="123">
        <f>+[1]Generation_Budget!GM52/1000</f>
        <v>0</v>
      </c>
      <c r="GM35" s="123">
        <f>+[1]Generation_Budget!GN52/1000</f>
        <v>0</v>
      </c>
      <c r="GN35" s="123">
        <f>+[1]Generation_Budget!GO52/1000</f>
        <v>0</v>
      </c>
      <c r="GO35" s="123">
        <f>+[1]Generation_Budget!GP52/1000</f>
        <v>0</v>
      </c>
      <c r="GP35" s="123">
        <f>+[1]Generation_Budget!GQ52/1000</f>
        <v>0</v>
      </c>
      <c r="GQ35" s="123">
        <f>+[1]Generation_Budget!GR52/1000</f>
        <v>0</v>
      </c>
      <c r="GR35" s="123">
        <f>+[1]Generation_Budget!GS52/1000</f>
        <v>0</v>
      </c>
      <c r="GS35" s="123">
        <f>+[1]Generation_Budget!GT52/1000</f>
        <v>0</v>
      </c>
      <c r="GT35" s="123">
        <f>+[1]Generation_Budget!GU52/1000</f>
        <v>0</v>
      </c>
      <c r="GU35" s="123">
        <f>+[1]Generation_Budget!GV52/1000</f>
        <v>0</v>
      </c>
      <c r="GV35" s="123">
        <f>+[1]Generation_Budget!GW52/1000</f>
        <v>0</v>
      </c>
      <c r="GW35" s="123">
        <f>+[1]Generation_Budget!GX52/1000</f>
        <v>0</v>
      </c>
      <c r="GX35" s="123">
        <f>+[1]Generation_Budget!GY52/1000</f>
        <v>0</v>
      </c>
      <c r="GY35" s="123">
        <f>+[1]Generation_Budget!GZ52/1000</f>
        <v>0</v>
      </c>
      <c r="GZ35" s="123">
        <f>+[1]Generation_Budget!HA52/1000</f>
        <v>0</v>
      </c>
      <c r="HA35" s="123">
        <f>+[1]Generation_Budget!HB52/1000</f>
        <v>0</v>
      </c>
      <c r="HB35" s="123">
        <f>+[1]Generation_Budget!HC52/1000</f>
        <v>0</v>
      </c>
      <c r="HC35" s="123">
        <f>+[1]Generation_Budget!HD52/1000</f>
        <v>0</v>
      </c>
      <c r="HD35" s="123">
        <f>+[1]Generation_Budget!HE52/1000</f>
        <v>0</v>
      </c>
      <c r="HE35" s="123">
        <f>+[1]Generation_Budget!HF52/1000</f>
        <v>0</v>
      </c>
      <c r="HF35" s="123">
        <f>+[1]Generation_Budget!HG52/1000</f>
        <v>0</v>
      </c>
      <c r="HG35" s="123">
        <f>+[1]Generation_Budget!HH52/1000</f>
        <v>0</v>
      </c>
      <c r="HH35" s="123">
        <f>+[1]Generation_Budget!HI52/1000</f>
        <v>0</v>
      </c>
      <c r="HI35" s="123">
        <f>+[1]Generation_Budget!HJ52/1000</f>
        <v>0</v>
      </c>
      <c r="HJ35" s="123">
        <f>+[1]Generation_Budget!HK52/1000</f>
        <v>0</v>
      </c>
      <c r="HK35" s="123">
        <f>+[1]Generation_Budget!HL52/1000</f>
        <v>0</v>
      </c>
      <c r="HL35" s="123">
        <f>+[1]Generation_Budget!HM52/1000</f>
        <v>0</v>
      </c>
      <c r="HM35" s="123">
        <f>+[1]Generation_Budget!HN52/1000</f>
        <v>0</v>
      </c>
      <c r="HN35" s="123">
        <f>+[1]Generation_Budget!HO52/1000</f>
        <v>0</v>
      </c>
      <c r="HO35" s="123">
        <f>+[1]Generation_Budget!HP52/1000</f>
        <v>0</v>
      </c>
      <c r="HP35" s="123">
        <f>+[1]Generation_Budget!HQ52/1000</f>
        <v>0</v>
      </c>
      <c r="HQ35" s="123">
        <f>+[1]Generation_Budget!HR52/1000</f>
        <v>0</v>
      </c>
      <c r="HR35" s="123">
        <f>+[1]Generation_Budget!HS52/1000</f>
        <v>0</v>
      </c>
      <c r="HS35" s="123">
        <f>+[1]Generation_Budget!HT52/1000</f>
        <v>0</v>
      </c>
      <c r="HT35" s="123">
        <f>+[1]Generation_Budget!HU52/1000</f>
        <v>0</v>
      </c>
      <c r="HU35" s="123">
        <f>+[1]Generation_Budget!HV52/1000</f>
        <v>0</v>
      </c>
      <c r="HV35" s="123">
        <f>+[1]Generation_Budget!HW52/1000</f>
        <v>0</v>
      </c>
      <c r="HW35" s="123">
        <f>+[1]Generation_Budget!HX52/1000</f>
        <v>0</v>
      </c>
      <c r="HX35" s="123">
        <f>+[1]Generation_Budget!HY52/1000</f>
        <v>0</v>
      </c>
      <c r="HY35" s="123">
        <f>+[1]Generation_Budget!HZ52/1000</f>
        <v>0</v>
      </c>
      <c r="HZ35" s="123">
        <f>+[1]Generation_Budget!IA52/1000</f>
        <v>0</v>
      </c>
      <c r="IA35" s="123">
        <f>+[1]Generation_Budget!IB52/1000</f>
        <v>0</v>
      </c>
      <c r="IB35" s="123">
        <f>+[1]Generation_Budget!IC52/1000</f>
        <v>0</v>
      </c>
      <c r="IC35" s="123">
        <f>+[1]Generation_Budget!ID52/1000</f>
        <v>0</v>
      </c>
      <c r="ID35" s="123">
        <f>+[1]Generation_Budget!IE52/1000</f>
        <v>0</v>
      </c>
      <c r="IE35" s="123">
        <f>+[1]Generation_Budget!IF52/1000</f>
        <v>0</v>
      </c>
      <c r="IF35" s="123">
        <f>+[1]Generation_Budget!IG52/1000</f>
        <v>0</v>
      </c>
      <c r="IG35" s="123">
        <f>+[1]Generation_Budget!IH52/1000</f>
        <v>0</v>
      </c>
      <c r="IH35" s="123">
        <f>+[1]Generation_Budget!II52/1000</f>
        <v>0</v>
      </c>
      <c r="II35" s="123">
        <f>+[1]Generation_Budget!IJ52/1000</f>
        <v>0</v>
      </c>
      <c r="IJ35" s="123">
        <f>+[1]Generation_Budget!IK52/1000</f>
        <v>0</v>
      </c>
      <c r="IK35" s="123">
        <f>+[1]Generation_Budget!IL52/1000</f>
        <v>0</v>
      </c>
      <c r="IL35" s="123">
        <f>+[1]Generation_Budget!IM52/1000</f>
        <v>0</v>
      </c>
      <c r="IM35" s="123">
        <f>+[1]Generation_Budget!IN52/1000</f>
        <v>0</v>
      </c>
      <c r="IN35" s="123">
        <f>+[1]Generation_Budget!IO52/1000</f>
        <v>0</v>
      </c>
      <c r="IO35" s="123">
        <f>+[1]Generation_Budget!IP52/1000</f>
        <v>0</v>
      </c>
      <c r="IP35" s="123">
        <f>+[1]Generation_Budget!IQ52/1000</f>
        <v>0</v>
      </c>
      <c r="IQ35" s="123">
        <f>+[1]Generation_Budget!IR52/1000</f>
        <v>0</v>
      </c>
      <c r="IR35" s="123">
        <f>+[1]Generation_Budget!IS52/1000</f>
        <v>0</v>
      </c>
      <c r="IS35" s="123">
        <f>+[1]Generation_Budget!IT52/1000</f>
        <v>0</v>
      </c>
      <c r="IT35" s="123">
        <f>+[1]Generation_Budget!IU52/1000</f>
        <v>0</v>
      </c>
      <c r="IU35" s="123">
        <f>+[1]Generation_Budget!IV52/1000</f>
        <v>0</v>
      </c>
      <c r="IV35" s="123">
        <f>+[1]Generation_Budget!IW52/1000</f>
        <v>0</v>
      </c>
      <c r="IW35" s="123">
        <f>+[1]Generation_Budget!IX52/1000</f>
        <v>0</v>
      </c>
      <c r="IX35" s="123">
        <f>+[1]Generation_Budget!IY52/1000</f>
        <v>0</v>
      </c>
      <c r="IY35" s="123">
        <f>+[1]Generation_Budget!IZ52/1000</f>
        <v>0</v>
      </c>
      <c r="IZ35" s="123">
        <f>+[1]Generation_Budget!JA52/1000</f>
        <v>0</v>
      </c>
      <c r="JA35" s="123">
        <f>+[1]Generation_Budget!JB52/1000</f>
        <v>0</v>
      </c>
      <c r="JB35" s="123">
        <f>+[1]Generation_Budget!JC52/1000</f>
        <v>0</v>
      </c>
      <c r="JC35" s="123">
        <f>+[1]Generation_Budget!JD52/1000</f>
        <v>0</v>
      </c>
      <c r="JD35" s="123">
        <f>+[1]Generation_Budget!JE52/1000</f>
        <v>0</v>
      </c>
      <c r="JE35" s="123">
        <f>+[1]Generation_Budget!JF52/1000</f>
        <v>0</v>
      </c>
      <c r="JF35" s="123">
        <f>+[1]Generation_Budget!JG52/1000</f>
        <v>0</v>
      </c>
      <c r="JG35" s="123">
        <f>+[1]Generation_Budget!JH52/1000</f>
        <v>0</v>
      </c>
      <c r="JH35" s="123">
        <f>+[1]Generation_Budget!JI52/1000</f>
        <v>0</v>
      </c>
      <c r="JI35" s="123">
        <f>+[1]Generation_Budget!JJ52/1000</f>
        <v>0</v>
      </c>
      <c r="JJ35" s="123">
        <f>+[1]Generation_Budget!JK52/1000</f>
        <v>0</v>
      </c>
      <c r="JK35" s="123">
        <f>+[1]Generation_Budget!JL52/1000</f>
        <v>0</v>
      </c>
      <c r="JL35" s="123">
        <f>+[1]Generation_Budget!JM52/1000</f>
        <v>0</v>
      </c>
      <c r="JM35" s="123">
        <f>+[1]Generation_Budget!JN52/1000</f>
        <v>0</v>
      </c>
      <c r="JN35" s="123">
        <f>+[1]Generation_Budget!JO52/1000</f>
        <v>0</v>
      </c>
      <c r="JO35" s="123">
        <f>+[1]Generation_Budget!JP52/1000</f>
        <v>0</v>
      </c>
      <c r="JP35" s="123">
        <f>+[1]Generation_Budget!JQ52/1000</f>
        <v>0</v>
      </c>
      <c r="JQ35" s="123">
        <f>+[1]Generation_Budget!JR52/1000</f>
        <v>0</v>
      </c>
      <c r="JR35" s="123">
        <f>+[1]Generation_Budget!JS52/1000</f>
        <v>0</v>
      </c>
      <c r="JS35" s="123">
        <f>+[1]Generation_Budget!JT52/1000</f>
        <v>0</v>
      </c>
      <c r="JT35" s="123">
        <f>+[1]Generation_Budget!JU52/1000</f>
        <v>0</v>
      </c>
      <c r="JU35" s="123">
        <f>+[1]Generation_Budget!JV52/1000</f>
        <v>0</v>
      </c>
      <c r="JV35" s="123">
        <f>+[1]Generation_Budget!JW52/1000</f>
        <v>0</v>
      </c>
      <c r="JW35" s="123">
        <f>+[1]Generation_Budget!JX52/1000</f>
        <v>0</v>
      </c>
      <c r="JX35" s="123">
        <f>+[1]Generation_Budget!JY52/1000</f>
        <v>0</v>
      </c>
      <c r="JY35" s="123">
        <f>+[1]Generation_Budget!JZ52/1000</f>
        <v>0</v>
      </c>
      <c r="JZ35" s="123">
        <f>+[1]Generation_Budget!KA52/1000</f>
        <v>0</v>
      </c>
      <c r="KA35" s="123">
        <f>+[1]Generation_Budget!KB52/1000</f>
        <v>0</v>
      </c>
      <c r="KB35" s="123">
        <f>+[1]Generation_Budget!KC52/1000</f>
        <v>0</v>
      </c>
      <c r="KC35" s="123">
        <f>+[1]Generation_Budget!KD52/1000</f>
        <v>0</v>
      </c>
      <c r="KD35" s="123">
        <f>+[1]Generation_Budget!KE52/1000</f>
        <v>0</v>
      </c>
      <c r="KE35" s="123">
        <f>+[1]Generation_Budget!KF52/1000</f>
        <v>0</v>
      </c>
      <c r="KF35" s="123">
        <f>+[1]Generation_Budget!KG52/1000</f>
        <v>0</v>
      </c>
      <c r="KG35" s="123">
        <f>+[1]Generation_Budget!KH52/1000</f>
        <v>0</v>
      </c>
      <c r="KH35" s="123">
        <f>+[1]Generation_Budget!KI52/1000</f>
        <v>0</v>
      </c>
      <c r="KI35" s="123">
        <f>+[1]Generation_Budget!KJ52/1000</f>
        <v>0</v>
      </c>
      <c r="KJ35" s="123">
        <f>+[1]Generation_Budget!KK52/1000</f>
        <v>0</v>
      </c>
      <c r="KK35" s="123">
        <f>+[1]Generation_Budget!KL52/1000</f>
        <v>0</v>
      </c>
      <c r="KL35" s="123">
        <f>+[1]Generation_Budget!KM52/1000</f>
        <v>0</v>
      </c>
      <c r="KM35" s="123">
        <f>+[1]Generation_Budget!KN52/1000</f>
        <v>0</v>
      </c>
      <c r="KN35" s="123">
        <f>+[1]Generation_Budget!KO52/1000</f>
        <v>0</v>
      </c>
      <c r="KO35" s="123">
        <f>+[1]Generation_Budget!KP52/1000</f>
        <v>0</v>
      </c>
      <c r="KP35" s="123">
        <f>+[1]Generation_Budget!KQ52/1000</f>
        <v>0</v>
      </c>
      <c r="KQ35" s="123">
        <f>+[1]Generation_Budget!KR52/1000</f>
        <v>0</v>
      </c>
      <c r="KR35" s="123">
        <f>+[1]Generation_Budget!KS52/1000</f>
        <v>0</v>
      </c>
      <c r="KS35" s="123">
        <f>+[1]Generation_Budget!KT52/1000</f>
        <v>0</v>
      </c>
      <c r="KT35" s="123">
        <f>+[1]Generation_Budget!KU52/1000</f>
        <v>0</v>
      </c>
      <c r="KU35" s="123">
        <f>+[1]Generation_Budget!KV52/1000</f>
        <v>0</v>
      </c>
      <c r="KV35" s="123">
        <f>+[1]Generation_Budget!KW52/1000</f>
        <v>0</v>
      </c>
      <c r="KW35" s="123">
        <f>+[1]Generation_Budget!KX52/1000</f>
        <v>0</v>
      </c>
      <c r="KX35" s="123">
        <f>+[1]Generation_Budget!KY52/1000</f>
        <v>0</v>
      </c>
      <c r="KY35" s="123">
        <f>+[1]Generation_Budget!KZ52/1000</f>
        <v>0</v>
      </c>
      <c r="KZ35" s="123">
        <f>+[1]Generation_Budget!LA52/1000</f>
        <v>0</v>
      </c>
      <c r="LA35" s="123">
        <f>+[1]Generation_Budget!LB52/1000</f>
        <v>0</v>
      </c>
      <c r="LB35" s="123">
        <f>+[1]Generation_Budget!LC52/1000</f>
        <v>0</v>
      </c>
      <c r="LC35" s="123">
        <f>+[1]Generation_Budget!LD52/1000</f>
        <v>0</v>
      </c>
      <c r="LD35" s="123">
        <f>+[1]Generation_Budget!LE52/1000</f>
        <v>0</v>
      </c>
      <c r="LE35" s="123">
        <f>+[1]Generation_Budget!LF52/1000</f>
        <v>0</v>
      </c>
      <c r="LF35" s="123">
        <f>+[1]Generation_Budget!LG52/1000</f>
        <v>0</v>
      </c>
      <c r="LG35" s="123">
        <f>+[1]Generation_Budget!LH52/1000</f>
        <v>0</v>
      </c>
      <c r="LH35" s="123">
        <f>+[1]Generation_Budget!LI52/1000</f>
        <v>0</v>
      </c>
      <c r="LI35" s="123">
        <f>+[1]Generation_Budget!LJ52/1000</f>
        <v>0</v>
      </c>
      <c r="LJ35" s="123">
        <f>+[1]Generation_Budget!LK52/1000</f>
        <v>0</v>
      </c>
      <c r="LK35" s="123">
        <f>+[1]Generation_Budget!LL52/1000</f>
        <v>0</v>
      </c>
      <c r="LL35" s="123">
        <f>+[1]Generation_Budget!LM52/1000</f>
        <v>0</v>
      </c>
      <c r="LM35" s="123">
        <f>+[1]Generation_Budget!LN52/1000</f>
        <v>0</v>
      </c>
      <c r="LN35" s="123">
        <f>+[1]Generation_Budget!LO52/1000</f>
        <v>0</v>
      </c>
      <c r="LO35" s="123">
        <f>+[1]Generation_Budget!LP52/1000</f>
        <v>0</v>
      </c>
      <c r="LP35" s="123">
        <f>+[1]Generation_Budget!LQ52/1000</f>
        <v>0</v>
      </c>
      <c r="LQ35" s="123">
        <f>+[1]Generation_Budget!LR52/1000</f>
        <v>0</v>
      </c>
      <c r="LR35" s="123">
        <f>+[1]Generation_Budget!LS52/1000</f>
        <v>0</v>
      </c>
      <c r="LS35" s="123">
        <f>+[1]Generation_Budget!LT52/1000</f>
        <v>0</v>
      </c>
      <c r="LT35" s="123">
        <f>+[1]Generation_Budget!LU52/1000</f>
        <v>0</v>
      </c>
      <c r="LU35" s="123">
        <f>+[1]Generation_Budget!LV52/1000</f>
        <v>0</v>
      </c>
      <c r="LV35" s="123">
        <f>+[1]Generation_Budget!LW52/1000</f>
        <v>0</v>
      </c>
      <c r="LW35" s="123">
        <f>+[1]Generation_Budget!LX52/1000</f>
        <v>0</v>
      </c>
      <c r="LX35" s="123">
        <f>+[1]Generation_Budget!LY52/1000</f>
        <v>0</v>
      </c>
      <c r="LY35" s="123">
        <f>+[1]Generation_Budget!LZ52/1000</f>
        <v>0</v>
      </c>
      <c r="LZ35" s="123">
        <f>+[1]Generation_Budget!MA52/1000</f>
        <v>0</v>
      </c>
      <c r="MA35" s="123">
        <f>+[1]Generation_Budget!MB52/1000</f>
        <v>0</v>
      </c>
      <c r="MB35" s="123">
        <f>+[1]Generation_Budget!MC52/1000</f>
        <v>0</v>
      </c>
      <c r="MC35" s="123">
        <f>+[1]Generation_Budget!MD52/1000</f>
        <v>0</v>
      </c>
      <c r="MD35" s="123">
        <f>+[1]Generation_Budget!ME52/1000</f>
        <v>0</v>
      </c>
      <c r="ME35" s="123">
        <f>+[1]Generation_Budget!MF52/1000</f>
        <v>0</v>
      </c>
      <c r="MF35" s="123">
        <f>+[1]Generation_Budget!MG52/1000</f>
        <v>0</v>
      </c>
      <c r="MG35" s="123">
        <f>+[1]Generation_Budget!MH52/1000</f>
        <v>0</v>
      </c>
      <c r="MH35" s="123">
        <f>+[1]Generation_Budget!MI52/1000</f>
        <v>0</v>
      </c>
      <c r="MI35" s="123">
        <f>+[1]Generation_Budget!MJ52/1000</f>
        <v>0</v>
      </c>
      <c r="MJ35" s="123">
        <f>+[1]Generation_Budget!MK52/1000</f>
        <v>0</v>
      </c>
      <c r="MK35" s="123">
        <f>+[1]Generation_Budget!ML52/1000</f>
        <v>0</v>
      </c>
      <c r="ML35" s="123">
        <f>+[1]Generation_Budget!MM52/1000</f>
        <v>0</v>
      </c>
      <c r="MM35" s="123">
        <f>+[1]Generation_Budget!MN52/1000</f>
        <v>0</v>
      </c>
      <c r="MO35" s="5" t="str">
        <f t="shared" si="153"/>
        <v>Bone Hill Solar</v>
      </c>
      <c r="MP35" s="22">
        <f t="shared" ref="MP35:MP40" si="156">SUMIF($D$3:$MM$3,MP$4,$D35:$MM35)</f>
        <v>0</v>
      </c>
      <c r="MQ35" s="22">
        <f t="shared" si="154"/>
        <v>0</v>
      </c>
      <c r="MR35" s="22">
        <f t="shared" si="154"/>
        <v>0</v>
      </c>
      <c r="MS35" s="22">
        <f t="shared" si="154"/>
        <v>0</v>
      </c>
      <c r="MT35" s="22">
        <f t="shared" si="154"/>
        <v>0</v>
      </c>
      <c r="MU35" s="22">
        <f t="shared" si="154"/>
        <v>0</v>
      </c>
      <c r="MV35" s="22">
        <f t="shared" si="154"/>
        <v>0</v>
      </c>
      <c r="MW35" s="22">
        <f t="shared" si="154"/>
        <v>0</v>
      </c>
      <c r="MX35" s="22">
        <f t="shared" si="154"/>
        <v>0</v>
      </c>
      <c r="MY35" s="22">
        <f t="shared" si="154"/>
        <v>0</v>
      </c>
      <c r="MZ35" s="22">
        <f t="shared" si="154"/>
        <v>0</v>
      </c>
      <c r="NA35" s="22">
        <f t="shared" si="154"/>
        <v>0</v>
      </c>
      <c r="NB35" s="22">
        <f t="shared" si="154"/>
        <v>0</v>
      </c>
      <c r="NC35" s="22">
        <f t="shared" si="154"/>
        <v>0</v>
      </c>
      <c r="ND35" s="22">
        <f t="shared" si="154"/>
        <v>0</v>
      </c>
      <c r="NE35" s="22">
        <f t="shared" si="154"/>
        <v>0</v>
      </c>
      <c r="NF35" s="22">
        <f t="shared" si="154"/>
        <v>0</v>
      </c>
      <c r="NG35" s="22">
        <f t="shared" si="155"/>
        <v>0</v>
      </c>
      <c r="NH35" s="22">
        <f t="shared" si="155"/>
        <v>0</v>
      </c>
      <c r="NI35" s="22">
        <f t="shared" si="155"/>
        <v>0</v>
      </c>
      <c r="NJ35" s="22">
        <f t="shared" si="155"/>
        <v>0</v>
      </c>
      <c r="NK35" s="22">
        <f t="shared" si="155"/>
        <v>0</v>
      </c>
      <c r="NL35" s="22">
        <f t="shared" si="155"/>
        <v>0</v>
      </c>
      <c r="NM35" s="22">
        <f t="shared" si="155"/>
        <v>0</v>
      </c>
      <c r="NN35" s="22">
        <f t="shared" si="155"/>
        <v>0</v>
      </c>
      <c r="NO35" s="22">
        <f t="shared" si="155"/>
        <v>0</v>
      </c>
      <c r="NP35" s="22">
        <f t="shared" si="155"/>
        <v>0</v>
      </c>
      <c r="NQ35" s="22">
        <f t="shared" si="155"/>
        <v>0</v>
      </c>
      <c r="NR35" s="22">
        <f t="shared" si="155"/>
        <v>0</v>
      </c>
    </row>
    <row r="36" spans="1:382" x14ac:dyDescent="0.25">
      <c r="B36" s="121" t="str">
        <f>+[1]Generation_Budget!$C$216</f>
        <v>Lawrence Brook Solar</v>
      </c>
      <c r="C36" s="122" t="s">
        <v>105</v>
      </c>
      <c r="D36" s="123">
        <f>+[1]Generation_Budget!E228/1000</f>
        <v>0</v>
      </c>
      <c r="E36" s="123">
        <f>+[1]Generation_Budget!F228/1000</f>
        <v>0</v>
      </c>
      <c r="F36" s="123">
        <f>+[1]Generation_Budget!G228/1000</f>
        <v>0</v>
      </c>
      <c r="G36" s="123">
        <f>+[1]Generation_Budget!H228/1000</f>
        <v>0</v>
      </c>
      <c r="H36" s="123">
        <f>+[1]Generation_Budget!I228/1000</f>
        <v>0</v>
      </c>
      <c r="I36" s="123">
        <f>+[1]Generation_Budget!J228/1000</f>
        <v>0</v>
      </c>
      <c r="J36" s="123">
        <f>+[1]Generation_Budget!K228/1000</f>
        <v>0</v>
      </c>
      <c r="K36" s="123">
        <f>+[1]Generation_Budget!L228/1000</f>
        <v>0</v>
      </c>
      <c r="L36" s="123">
        <f>+[1]Generation_Budget!M228/1000</f>
        <v>0</v>
      </c>
      <c r="M36" s="123">
        <f>+[1]Generation_Budget!N228/1000</f>
        <v>0</v>
      </c>
      <c r="N36" s="123">
        <f>+[1]Generation_Budget!O228/1000</f>
        <v>0</v>
      </c>
      <c r="O36" s="123">
        <f>+[1]Generation_Budget!P228/1000</f>
        <v>0</v>
      </c>
      <c r="P36" s="123">
        <f>+[1]Generation_Budget!Q228/1000</f>
        <v>0</v>
      </c>
      <c r="Q36" s="123">
        <f>+[1]Generation_Budget!R228/1000</f>
        <v>0</v>
      </c>
      <c r="R36" s="123">
        <f>+[1]Generation_Budget!S228/1000</f>
        <v>0</v>
      </c>
      <c r="S36" s="123">
        <f>+[1]Generation_Budget!T228/1000</f>
        <v>0</v>
      </c>
      <c r="T36" s="123">
        <f>+[1]Generation_Budget!U228/1000</f>
        <v>0</v>
      </c>
      <c r="U36" s="123">
        <f>+[1]Generation_Budget!V228/1000</f>
        <v>0</v>
      </c>
      <c r="V36" s="123">
        <f>+[1]Generation_Budget!W228/1000</f>
        <v>0</v>
      </c>
      <c r="W36" s="123">
        <f>+[1]Generation_Budget!X228/1000</f>
        <v>0</v>
      </c>
      <c r="X36" s="123">
        <f>+[1]Generation_Budget!Y228/1000</f>
        <v>0</v>
      </c>
      <c r="Y36" s="123">
        <f>+[1]Generation_Budget!Z228/1000</f>
        <v>0</v>
      </c>
      <c r="Z36" s="123">
        <f>+[1]Generation_Budget!AA228/1000</f>
        <v>0</v>
      </c>
      <c r="AA36" s="123">
        <f>+[1]Generation_Budget!AB228/1000</f>
        <v>0</v>
      </c>
      <c r="AB36" s="123">
        <f>+[1]Generation_Budget!AC228/1000</f>
        <v>0</v>
      </c>
      <c r="AC36" s="123">
        <f>+[1]Generation_Budget!AD228/1000</f>
        <v>0</v>
      </c>
      <c r="AD36" s="123">
        <f>+[1]Generation_Budget!AE228/1000</f>
        <v>0</v>
      </c>
      <c r="AE36" s="123">
        <f>+[1]Generation_Budget!AF228/1000</f>
        <v>0</v>
      </c>
      <c r="AF36" s="123">
        <f>+[1]Generation_Budget!AG228/1000</f>
        <v>0</v>
      </c>
      <c r="AG36" s="123">
        <f>+[1]Generation_Budget!AH228/1000</f>
        <v>0</v>
      </c>
      <c r="AH36" s="123">
        <f>+[1]Generation_Budget!AI228/1000</f>
        <v>0</v>
      </c>
      <c r="AI36" s="123">
        <f>+[1]Generation_Budget!AJ228/1000</f>
        <v>0</v>
      </c>
      <c r="AJ36" s="123">
        <f>+[1]Generation_Budget!AK228/1000</f>
        <v>0</v>
      </c>
      <c r="AK36" s="123">
        <f>+[1]Generation_Budget!AL228/1000</f>
        <v>0</v>
      </c>
      <c r="AL36" s="123">
        <f>+[1]Generation_Budget!AM228/1000</f>
        <v>0</v>
      </c>
      <c r="AM36" s="123">
        <f>+[1]Generation_Budget!AN228/1000</f>
        <v>0</v>
      </c>
      <c r="AN36" s="123">
        <f>+[1]Generation_Budget!AO228/1000</f>
        <v>0</v>
      </c>
      <c r="AO36" s="123">
        <f>+[1]Generation_Budget!AP228/1000</f>
        <v>0</v>
      </c>
      <c r="AP36" s="123">
        <f>+[1]Generation_Budget!AQ228/1000</f>
        <v>0</v>
      </c>
      <c r="AQ36" s="123">
        <f>+[1]Generation_Budget!AR228/1000</f>
        <v>0</v>
      </c>
      <c r="AR36" s="123">
        <f>+[1]Generation_Budget!AS228/1000</f>
        <v>0</v>
      </c>
      <c r="AS36" s="123">
        <f>+[1]Generation_Budget!AT228/1000</f>
        <v>0</v>
      </c>
      <c r="AT36" s="123">
        <f>+[1]Generation_Budget!AU228/1000</f>
        <v>0</v>
      </c>
      <c r="AU36" s="123">
        <f>+[1]Generation_Budget!AV228/1000</f>
        <v>0</v>
      </c>
      <c r="AV36" s="123">
        <f>+[1]Generation_Budget!AW228/1000</f>
        <v>0</v>
      </c>
      <c r="AW36" s="123">
        <f>+[1]Generation_Budget!AX228/1000</f>
        <v>0</v>
      </c>
      <c r="AX36" s="123">
        <f>+[1]Generation_Budget!AY228/1000</f>
        <v>0</v>
      </c>
      <c r="AY36" s="123">
        <f>+[1]Generation_Budget!AZ228/1000</f>
        <v>0</v>
      </c>
      <c r="AZ36" s="123">
        <f>+[1]Generation_Budget!BA228/1000</f>
        <v>0</v>
      </c>
      <c r="BA36" s="123">
        <f>+[1]Generation_Budget!BB228/1000</f>
        <v>0</v>
      </c>
      <c r="BB36" s="123">
        <f>+[1]Generation_Budget!BC228/1000</f>
        <v>0</v>
      </c>
      <c r="BC36" s="123">
        <f>+[1]Generation_Budget!BD228/1000</f>
        <v>0</v>
      </c>
      <c r="BD36" s="123">
        <f>+[1]Generation_Budget!BE228/1000</f>
        <v>0</v>
      </c>
      <c r="BE36" s="123">
        <f>+[1]Generation_Budget!BF228/1000</f>
        <v>0</v>
      </c>
      <c r="BF36" s="123">
        <f>+[1]Generation_Budget!BG228/1000</f>
        <v>0</v>
      </c>
      <c r="BG36" s="123">
        <f>+[1]Generation_Budget!BH228/1000</f>
        <v>0</v>
      </c>
      <c r="BH36" s="123">
        <f>+[1]Generation_Budget!BI228/1000</f>
        <v>0</v>
      </c>
      <c r="BI36" s="123">
        <f>+[1]Generation_Budget!BJ228/1000</f>
        <v>0</v>
      </c>
      <c r="BJ36" s="123">
        <f>+[1]Generation_Budget!BK228/1000</f>
        <v>0</v>
      </c>
      <c r="BK36" s="123">
        <f>+[1]Generation_Budget!BL228/1000</f>
        <v>0</v>
      </c>
      <c r="BL36" s="123">
        <f>+[1]Generation_Budget!BM228/1000</f>
        <v>0</v>
      </c>
      <c r="BM36" s="123">
        <f>+[1]Generation_Budget!BN228/1000</f>
        <v>0</v>
      </c>
      <c r="BN36" s="123">
        <f>+[1]Generation_Budget!BO228/1000</f>
        <v>0</v>
      </c>
      <c r="BO36" s="123">
        <f>+[1]Generation_Budget!BP228/1000</f>
        <v>0</v>
      </c>
      <c r="BP36" s="123">
        <f>+[1]Generation_Budget!BQ228/1000</f>
        <v>0</v>
      </c>
      <c r="BQ36" s="123">
        <f>+[1]Generation_Budget!BR228/1000</f>
        <v>0</v>
      </c>
      <c r="BR36" s="123">
        <f>+[1]Generation_Budget!BS228/1000</f>
        <v>0</v>
      </c>
      <c r="BS36" s="123">
        <f>+[1]Generation_Budget!BT228/1000</f>
        <v>0</v>
      </c>
      <c r="BT36" s="123">
        <f>+[1]Generation_Budget!BU228/1000</f>
        <v>0</v>
      </c>
      <c r="BU36" s="123">
        <f>+[1]Generation_Budget!BV228/1000</f>
        <v>0</v>
      </c>
      <c r="BV36" s="123">
        <f>+[1]Generation_Budget!BW228/1000</f>
        <v>0</v>
      </c>
      <c r="BW36" s="123">
        <f>+[1]Generation_Budget!BX228/1000</f>
        <v>0</v>
      </c>
      <c r="BX36" s="123">
        <f>+[1]Generation_Budget!BY228/1000</f>
        <v>0</v>
      </c>
      <c r="BY36" s="123">
        <f>+[1]Generation_Budget!BZ228/1000</f>
        <v>0</v>
      </c>
      <c r="BZ36" s="123">
        <f>+[1]Generation_Budget!CA228/1000</f>
        <v>0</v>
      </c>
      <c r="CA36" s="123">
        <f>+[1]Generation_Budget!CB228/1000</f>
        <v>0</v>
      </c>
      <c r="CB36" s="123">
        <f>+[1]Generation_Budget!CC228/1000</f>
        <v>0</v>
      </c>
      <c r="CC36" s="123">
        <f>+[1]Generation_Budget!CD228/1000</f>
        <v>0</v>
      </c>
      <c r="CD36" s="123">
        <f>+[1]Generation_Budget!CE228/1000</f>
        <v>0</v>
      </c>
      <c r="CE36" s="123">
        <f>+[1]Generation_Budget!CF228/1000</f>
        <v>0</v>
      </c>
      <c r="CF36" s="123">
        <f>+[1]Generation_Budget!CG228/1000</f>
        <v>0</v>
      </c>
      <c r="CG36" s="123">
        <f>+[1]Generation_Budget!CH228/1000</f>
        <v>0</v>
      </c>
      <c r="CH36" s="123">
        <f>+[1]Generation_Budget!CI228/1000</f>
        <v>0</v>
      </c>
      <c r="CI36" s="123">
        <f>+[1]Generation_Budget!CJ228/1000</f>
        <v>0</v>
      </c>
      <c r="CJ36" s="123">
        <f>+[1]Generation_Budget!CK228/1000</f>
        <v>0</v>
      </c>
      <c r="CK36" s="123">
        <f>+[1]Generation_Budget!CL228/1000</f>
        <v>0</v>
      </c>
      <c r="CL36" s="123">
        <f>+[1]Generation_Budget!CM228/1000</f>
        <v>0</v>
      </c>
      <c r="CM36" s="123">
        <f>+[1]Generation_Budget!CN228/1000</f>
        <v>0</v>
      </c>
      <c r="CN36" s="123">
        <f>+[1]Generation_Budget!CO228/1000</f>
        <v>0</v>
      </c>
      <c r="CO36" s="123">
        <f>+[1]Generation_Budget!CP228/1000</f>
        <v>0</v>
      </c>
      <c r="CP36" s="123">
        <f>+[1]Generation_Budget!CQ228/1000</f>
        <v>0</v>
      </c>
      <c r="CQ36" s="123">
        <f>+[1]Generation_Budget!CR228/1000</f>
        <v>0</v>
      </c>
      <c r="CR36" s="123">
        <f>+[1]Generation_Budget!CS228/1000</f>
        <v>0</v>
      </c>
      <c r="CS36" s="123">
        <f>+[1]Generation_Budget!CT228/1000</f>
        <v>0</v>
      </c>
      <c r="CT36" s="123">
        <f>+[1]Generation_Budget!CU228/1000</f>
        <v>0</v>
      </c>
      <c r="CU36" s="123">
        <f>+[1]Generation_Budget!CV228/1000</f>
        <v>0</v>
      </c>
      <c r="CV36" s="123">
        <f>+[1]Generation_Budget!CW228/1000</f>
        <v>0</v>
      </c>
      <c r="CW36" s="123">
        <f>+[1]Generation_Budget!CX228/1000</f>
        <v>0</v>
      </c>
      <c r="CX36" s="123">
        <f>+[1]Generation_Budget!CY228/1000</f>
        <v>0</v>
      </c>
      <c r="CY36" s="123">
        <f>+[1]Generation_Budget!CZ228/1000</f>
        <v>0</v>
      </c>
      <c r="CZ36" s="123">
        <f>+[1]Generation_Budget!DA228/1000</f>
        <v>0</v>
      </c>
      <c r="DA36" s="123">
        <f>+[1]Generation_Budget!DB228/1000</f>
        <v>0</v>
      </c>
      <c r="DB36" s="123">
        <f>+[1]Generation_Budget!DC228/1000</f>
        <v>0</v>
      </c>
      <c r="DC36" s="123">
        <f>+[1]Generation_Budget!DD228/1000</f>
        <v>0</v>
      </c>
      <c r="DD36" s="123">
        <f>+[1]Generation_Budget!DE228/1000</f>
        <v>0</v>
      </c>
      <c r="DE36" s="123">
        <f>+[1]Generation_Budget!DF228/1000</f>
        <v>0</v>
      </c>
      <c r="DF36" s="123">
        <f>+[1]Generation_Budget!DG228/1000</f>
        <v>0</v>
      </c>
      <c r="DG36" s="123">
        <f>+[1]Generation_Budget!DH228/1000</f>
        <v>0</v>
      </c>
      <c r="DH36" s="123">
        <f>+[1]Generation_Budget!DI228/1000</f>
        <v>0</v>
      </c>
      <c r="DI36" s="123">
        <f>+[1]Generation_Budget!DJ228/1000</f>
        <v>0</v>
      </c>
      <c r="DJ36" s="123">
        <f>+[1]Generation_Budget!DK228/1000</f>
        <v>0</v>
      </c>
      <c r="DK36" s="123">
        <f>+[1]Generation_Budget!DL228/1000</f>
        <v>0</v>
      </c>
      <c r="DL36" s="123">
        <f>+[1]Generation_Budget!DM228/1000</f>
        <v>0</v>
      </c>
      <c r="DM36" s="123">
        <f>+[1]Generation_Budget!DN228/1000</f>
        <v>0</v>
      </c>
      <c r="DN36" s="123">
        <f>+[1]Generation_Budget!DO228/1000</f>
        <v>0</v>
      </c>
      <c r="DO36" s="123">
        <f>+[1]Generation_Budget!DP228/1000</f>
        <v>0</v>
      </c>
      <c r="DP36" s="123">
        <f>+[1]Generation_Budget!DQ228/1000</f>
        <v>0</v>
      </c>
      <c r="DQ36" s="123">
        <f>+[1]Generation_Budget!DR228/1000</f>
        <v>0</v>
      </c>
      <c r="DR36" s="123">
        <f>+[1]Generation_Budget!DS228/1000</f>
        <v>0</v>
      </c>
      <c r="DS36" s="123">
        <f>+[1]Generation_Budget!DT228/1000</f>
        <v>0</v>
      </c>
      <c r="DT36" s="123">
        <f>+[1]Generation_Budget!DU228/1000</f>
        <v>0</v>
      </c>
      <c r="DU36" s="123">
        <f>+[1]Generation_Budget!DV228/1000</f>
        <v>0</v>
      </c>
      <c r="DV36" s="123">
        <f>+[1]Generation_Budget!DW228/1000</f>
        <v>0</v>
      </c>
      <c r="DW36" s="123">
        <f>+[1]Generation_Budget!DX228/1000</f>
        <v>0</v>
      </c>
      <c r="DX36" s="123">
        <f>+[1]Generation_Budget!DY228/1000</f>
        <v>0</v>
      </c>
      <c r="DY36" s="123">
        <f>+[1]Generation_Budget!DZ228/1000</f>
        <v>0</v>
      </c>
      <c r="DZ36" s="123">
        <f>+[1]Generation_Budget!EA228/1000</f>
        <v>0</v>
      </c>
      <c r="EA36" s="123">
        <f>+[1]Generation_Budget!EB228/1000</f>
        <v>0</v>
      </c>
      <c r="EB36" s="123">
        <f>+[1]Generation_Budget!EC228/1000</f>
        <v>0</v>
      </c>
      <c r="EC36" s="123">
        <f>+[1]Generation_Budget!ED228/1000</f>
        <v>0</v>
      </c>
      <c r="ED36" s="123">
        <f>+[1]Generation_Budget!EE228/1000</f>
        <v>0</v>
      </c>
      <c r="EE36" s="123">
        <f>+[1]Generation_Budget!EF228/1000</f>
        <v>0</v>
      </c>
      <c r="EF36" s="123">
        <f>+[1]Generation_Budget!EG228/1000</f>
        <v>0</v>
      </c>
      <c r="EG36" s="123">
        <f>+[1]Generation_Budget!EH228/1000</f>
        <v>0</v>
      </c>
      <c r="EH36" s="123">
        <f>+[1]Generation_Budget!EI228/1000</f>
        <v>0</v>
      </c>
      <c r="EI36" s="123">
        <f>+[1]Generation_Budget!EJ228/1000</f>
        <v>0</v>
      </c>
      <c r="EJ36" s="123">
        <f>+[1]Generation_Budget!EK228/1000</f>
        <v>0</v>
      </c>
      <c r="EK36" s="123">
        <f>+[1]Generation_Budget!EL228/1000</f>
        <v>0</v>
      </c>
      <c r="EL36" s="123">
        <f>+[1]Generation_Budget!EM228/1000</f>
        <v>0</v>
      </c>
      <c r="EM36" s="123">
        <f>+[1]Generation_Budget!EN228/1000</f>
        <v>0</v>
      </c>
      <c r="EN36" s="123">
        <f>+[1]Generation_Budget!EO228/1000</f>
        <v>0</v>
      </c>
      <c r="EO36" s="123">
        <f>+[1]Generation_Budget!EP228/1000</f>
        <v>0</v>
      </c>
      <c r="EP36" s="123">
        <f>+[1]Generation_Budget!EQ228/1000</f>
        <v>0</v>
      </c>
      <c r="EQ36" s="123">
        <f>+[1]Generation_Budget!ER228/1000</f>
        <v>0</v>
      </c>
      <c r="ER36" s="123">
        <f>+[1]Generation_Budget!ES228/1000</f>
        <v>0</v>
      </c>
      <c r="ES36" s="123">
        <f>+[1]Generation_Budget!ET228/1000</f>
        <v>0</v>
      </c>
      <c r="ET36" s="123">
        <f>+[1]Generation_Budget!EU228/1000</f>
        <v>0</v>
      </c>
      <c r="EU36" s="123">
        <f>+[1]Generation_Budget!EV228/1000</f>
        <v>0</v>
      </c>
      <c r="EV36" s="123">
        <f>+[1]Generation_Budget!EW228/1000</f>
        <v>0</v>
      </c>
      <c r="EW36" s="123">
        <f>+[1]Generation_Budget!EX228/1000</f>
        <v>0</v>
      </c>
      <c r="EX36" s="123">
        <f>+[1]Generation_Budget!EY228/1000</f>
        <v>0</v>
      </c>
      <c r="EY36" s="123">
        <f>+[1]Generation_Budget!EZ228/1000</f>
        <v>0</v>
      </c>
      <c r="EZ36" s="123">
        <f>+[1]Generation_Budget!FA228/1000</f>
        <v>0</v>
      </c>
      <c r="FA36" s="123">
        <f>+[1]Generation_Budget!FB228/1000</f>
        <v>0</v>
      </c>
      <c r="FB36" s="123">
        <f>+[1]Generation_Budget!FC228/1000</f>
        <v>0</v>
      </c>
      <c r="FC36" s="123">
        <f>+[1]Generation_Budget!FD228/1000</f>
        <v>0</v>
      </c>
      <c r="FD36" s="123">
        <f>+[1]Generation_Budget!FE228/1000</f>
        <v>0</v>
      </c>
      <c r="FE36" s="123">
        <f>+[1]Generation_Budget!FF228/1000</f>
        <v>0</v>
      </c>
      <c r="FF36" s="123">
        <f>+[1]Generation_Budget!FG228/1000</f>
        <v>0</v>
      </c>
      <c r="FG36" s="123">
        <f>+[1]Generation_Budget!FH228/1000</f>
        <v>0</v>
      </c>
      <c r="FH36" s="123">
        <f>+[1]Generation_Budget!FI228/1000</f>
        <v>0</v>
      </c>
      <c r="FI36" s="123">
        <f>+[1]Generation_Budget!FJ228/1000</f>
        <v>0</v>
      </c>
      <c r="FJ36" s="123">
        <f>+[1]Generation_Budget!FK228/1000</f>
        <v>0</v>
      </c>
      <c r="FK36" s="123">
        <f>+[1]Generation_Budget!FL228/1000</f>
        <v>0</v>
      </c>
      <c r="FL36" s="123">
        <f>+[1]Generation_Budget!FM228/1000</f>
        <v>0</v>
      </c>
      <c r="FM36" s="123">
        <f>+[1]Generation_Budget!FN228/1000</f>
        <v>0</v>
      </c>
      <c r="FN36" s="123">
        <f>+[1]Generation_Budget!FO228/1000</f>
        <v>0</v>
      </c>
      <c r="FO36" s="123">
        <f>+[1]Generation_Budget!FP228/1000</f>
        <v>0</v>
      </c>
      <c r="FP36" s="123">
        <f>+[1]Generation_Budget!FQ228/1000</f>
        <v>0</v>
      </c>
      <c r="FQ36" s="123">
        <f>+[1]Generation_Budget!FR228/1000</f>
        <v>0</v>
      </c>
      <c r="FR36" s="123">
        <f>+[1]Generation_Budget!FS228/1000</f>
        <v>0</v>
      </c>
      <c r="FS36" s="123">
        <f>+[1]Generation_Budget!FT228/1000</f>
        <v>0</v>
      </c>
      <c r="FT36" s="123">
        <f>+[1]Generation_Budget!FU228/1000</f>
        <v>0</v>
      </c>
      <c r="FU36" s="123">
        <f>+[1]Generation_Budget!FV228/1000</f>
        <v>0</v>
      </c>
      <c r="FV36" s="123">
        <f>+[1]Generation_Budget!FW228/1000</f>
        <v>0</v>
      </c>
      <c r="FW36" s="123">
        <f>+[1]Generation_Budget!FX228/1000</f>
        <v>0</v>
      </c>
      <c r="FX36" s="123">
        <f>+[1]Generation_Budget!FY228/1000</f>
        <v>0</v>
      </c>
      <c r="FY36" s="123">
        <f>+[1]Generation_Budget!FZ228/1000</f>
        <v>0</v>
      </c>
      <c r="FZ36" s="123">
        <f>+[1]Generation_Budget!GA228/1000</f>
        <v>0</v>
      </c>
      <c r="GA36" s="123">
        <f>+[1]Generation_Budget!GB228/1000</f>
        <v>0</v>
      </c>
      <c r="GB36" s="123">
        <f>+[1]Generation_Budget!GC228/1000</f>
        <v>0</v>
      </c>
      <c r="GC36" s="123">
        <f>+[1]Generation_Budget!GD228/1000</f>
        <v>0</v>
      </c>
      <c r="GD36" s="123">
        <f>+[1]Generation_Budget!GE228/1000</f>
        <v>0</v>
      </c>
      <c r="GE36" s="123">
        <f>+[1]Generation_Budget!GF228/1000</f>
        <v>0</v>
      </c>
      <c r="GF36" s="123">
        <f>+[1]Generation_Budget!GG228/1000</f>
        <v>0</v>
      </c>
      <c r="GG36" s="123">
        <f>+[1]Generation_Budget!GH228/1000</f>
        <v>0</v>
      </c>
      <c r="GH36" s="123">
        <f>+[1]Generation_Budget!GI228/1000</f>
        <v>0</v>
      </c>
      <c r="GI36" s="123">
        <f>+[1]Generation_Budget!GJ228/1000</f>
        <v>0</v>
      </c>
      <c r="GJ36" s="123">
        <f>+[1]Generation_Budget!GK228/1000</f>
        <v>0</v>
      </c>
      <c r="GK36" s="123">
        <f>+[1]Generation_Budget!GL228/1000</f>
        <v>0</v>
      </c>
      <c r="GL36" s="123">
        <f>+[1]Generation_Budget!GM228/1000</f>
        <v>0</v>
      </c>
      <c r="GM36" s="123">
        <f>+[1]Generation_Budget!GN228/1000</f>
        <v>0</v>
      </c>
      <c r="GN36" s="123">
        <f>+[1]Generation_Budget!GO228/1000</f>
        <v>0</v>
      </c>
      <c r="GO36" s="123">
        <f>+[1]Generation_Budget!GP228/1000</f>
        <v>0</v>
      </c>
      <c r="GP36" s="123">
        <f>+[1]Generation_Budget!GQ228/1000</f>
        <v>0</v>
      </c>
      <c r="GQ36" s="123">
        <f>+[1]Generation_Budget!GR228/1000</f>
        <v>0</v>
      </c>
      <c r="GR36" s="123">
        <f>+[1]Generation_Budget!GS228/1000</f>
        <v>0</v>
      </c>
      <c r="GS36" s="123">
        <f>+[1]Generation_Budget!GT228/1000</f>
        <v>0</v>
      </c>
      <c r="GT36" s="123">
        <f>+[1]Generation_Budget!GU228/1000</f>
        <v>0</v>
      </c>
      <c r="GU36" s="123">
        <f>+[1]Generation_Budget!GV228/1000</f>
        <v>0</v>
      </c>
      <c r="GV36" s="123">
        <f>+[1]Generation_Budget!GW228/1000</f>
        <v>0</v>
      </c>
      <c r="GW36" s="123">
        <f>+[1]Generation_Budget!GX228/1000</f>
        <v>0</v>
      </c>
      <c r="GX36" s="123">
        <f>+[1]Generation_Budget!GY228/1000</f>
        <v>0</v>
      </c>
      <c r="GY36" s="123">
        <f>+[1]Generation_Budget!GZ228/1000</f>
        <v>0</v>
      </c>
      <c r="GZ36" s="123">
        <f>+[1]Generation_Budget!HA228/1000</f>
        <v>0</v>
      </c>
      <c r="HA36" s="123">
        <f>+[1]Generation_Budget!HB228/1000</f>
        <v>0</v>
      </c>
      <c r="HB36" s="123">
        <f>+[1]Generation_Budget!HC228/1000</f>
        <v>0</v>
      </c>
      <c r="HC36" s="123">
        <f>+[1]Generation_Budget!HD228/1000</f>
        <v>0</v>
      </c>
      <c r="HD36" s="123">
        <f>+[1]Generation_Budget!HE228/1000</f>
        <v>0</v>
      </c>
      <c r="HE36" s="123">
        <f>+[1]Generation_Budget!HF228/1000</f>
        <v>0</v>
      </c>
      <c r="HF36" s="123">
        <f>+[1]Generation_Budget!HG228/1000</f>
        <v>0</v>
      </c>
      <c r="HG36" s="123">
        <f>+[1]Generation_Budget!HH228/1000</f>
        <v>0</v>
      </c>
      <c r="HH36" s="123">
        <f>+[1]Generation_Budget!HI228/1000</f>
        <v>0</v>
      </c>
      <c r="HI36" s="123">
        <f>+[1]Generation_Budget!HJ228/1000</f>
        <v>0</v>
      </c>
      <c r="HJ36" s="123">
        <f>+[1]Generation_Budget!HK228/1000</f>
        <v>0</v>
      </c>
      <c r="HK36" s="123">
        <f>+[1]Generation_Budget!HL228/1000</f>
        <v>0</v>
      </c>
      <c r="HL36" s="123">
        <f>+[1]Generation_Budget!HM228/1000</f>
        <v>0</v>
      </c>
      <c r="HM36" s="123">
        <f>+[1]Generation_Budget!HN228/1000</f>
        <v>0</v>
      </c>
      <c r="HN36" s="123">
        <f>+[1]Generation_Budget!HO228/1000</f>
        <v>0</v>
      </c>
      <c r="HO36" s="123">
        <f>+[1]Generation_Budget!HP228/1000</f>
        <v>0</v>
      </c>
      <c r="HP36" s="123">
        <f>+[1]Generation_Budget!HQ228/1000</f>
        <v>0</v>
      </c>
      <c r="HQ36" s="123">
        <f>+[1]Generation_Budget!HR228/1000</f>
        <v>0</v>
      </c>
      <c r="HR36" s="123">
        <f>+[1]Generation_Budget!HS228/1000</f>
        <v>0</v>
      </c>
      <c r="HS36" s="123">
        <f>+[1]Generation_Budget!HT228/1000</f>
        <v>0</v>
      </c>
      <c r="HT36" s="123">
        <f>+[1]Generation_Budget!HU228/1000</f>
        <v>0</v>
      </c>
      <c r="HU36" s="123">
        <f>+[1]Generation_Budget!HV228/1000</f>
        <v>0</v>
      </c>
      <c r="HV36" s="123">
        <f>+[1]Generation_Budget!HW228/1000</f>
        <v>0</v>
      </c>
      <c r="HW36" s="123">
        <f>+[1]Generation_Budget!HX228/1000</f>
        <v>0</v>
      </c>
      <c r="HX36" s="123">
        <f>+[1]Generation_Budget!HY228/1000</f>
        <v>0</v>
      </c>
      <c r="HY36" s="123">
        <f>+[1]Generation_Budget!HZ228/1000</f>
        <v>0</v>
      </c>
      <c r="HZ36" s="123">
        <f>+[1]Generation_Budget!IA228/1000</f>
        <v>0</v>
      </c>
      <c r="IA36" s="123">
        <f>+[1]Generation_Budget!IB228/1000</f>
        <v>0</v>
      </c>
      <c r="IB36" s="123">
        <f>+[1]Generation_Budget!IC228/1000</f>
        <v>0</v>
      </c>
      <c r="IC36" s="123">
        <f>+[1]Generation_Budget!ID228/1000</f>
        <v>0</v>
      </c>
      <c r="ID36" s="123">
        <f>+[1]Generation_Budget!IE228/1000</f>
        <v>0</v>
      </c>
      <c r="IE36" s="123">
        <f>+[1]Generation_Budget!IF228/1000</f>
        <v>0</v>
      </c>
      <c r="IF36" s="123">
        <f>+[1]Generation_Budget!IG228/1000</f>
        <v>0</v>
      </c>
      <c r="IG36" s="123">
        <f>+[1]Generation_Budget!IH228/1000</f>
        <v>0</v>
      </c>
      <c r="IH36" s="123">
        <f>+[1]Generation_Budget!II228/1000</f>
        <v>0</v>
      </c>
      <c r="II36" s="123">
        <f>+[1]Generation_Budget!IJ228/1000</f>
        <v>0</v>
      </c>
      <c r="IJ36" s="123">
        <f>+[1]Generation_Budget!IK228/1000</f>
        <v>0</v>
      </c>
      <c r="IK36" s="123">
        <f>+[1]Generation_Budget!IL228/1000</f>
        <v>0</v>
      </c>
      <c r="IL36" s="123">
        <f>+[1]Generation_Budget!IM228/1000</f>
        <v>0</v>
      </c>
      <c r="IM36" s="123">
        <f>+[1]Generation_Budget!IN228/1000</f>
        <v>0</v>
      </c>
      <c r="IN36" s="123">
        <f>+[1]Generation_Budget!IO228/1000</f>
        <v>0</v>
      </c>
      <c r="IO36" s="123">
        <f>+[1]Generation_Budget!IP228/1000</f>
        <v>0</v>
      </c>
      <c r="IP36" s="123">
        <f>+[1]Generation_Budget!IQ228/1000</f>
        <v>0</v>
      </c>
      <c r="IQ36" s="123">
        <f>+[1]Generation_Budget!IR228/1000</f>
        <v>0</v>
      </c>
      <c r="IR36" s="123">
        <f>+[1]Generation_Budget!IS228/1000</f>
        <v>0</v>
      </c>
      <c r="IS36" s="123">
        <f>+[1]Generation_Budget!IT228/1000</f>
        <v>0</v>
      </c>
      <c r="IT36" s="123">
        <f>+[1]Generation_Budget!IU228/1000</f>
        <v>0</v>
      </c>
      <c r="IU36" s="123">
        <f>+[1]Generation_Budget!IV228/1000</f>
        <v>0</v>
      </c>
      <c r="IV36" s="123">
        <f>+[1]Generation_Budget!IW228/1000</f>
        <v>0</v>
      </c>
      <c r="IW36" s="123">
        <f>+[1]Generation_Budget!IX228/1000</f>
        <v>0</v>
      </c>
      <c r="IX36" s="123">
        <f>+[1]Generation_Budget!IY228/1000</f>
        <v>0</v>
      </c>
      <c r="IY36" s="123">
        <f>+[1]Generation_Budget!IZ228/1000</f>
        <v>0</v>
      </c>
      <c r="IZ36" s="123">
        <f>+[1]Generation_Budget!JA228/1000</f>
        <v>0</v>
      </c>
      <c r="JA36" s="123">
        <f>+[1]Generation_Budget!JB228/1000</f>
        <v>0</v>
      </c>
      <c r="JB36" s="123">
        <f>+[1]Generation_Budget!JC228/1000</f>
        <v>0</v>
      </c>
      <c r="JC36" s="123">
        <f>+[1]Generation_Budget!JD228/1000</f>
        <v>0</v>
      </c>
      <c r="JD36" s="123">
        <f>+[1]Generation_Budget!JE228/1000</f>
        <v>0</v>
      </c>
      <c r="JE36" s="123">
        <f>+[1]Generation_Budget!JF228/1000</f>
        <v>0</v>
      </c>
      <c r="JF36" s="123">
        <f>+[1]Generation_Budget!JG228/1000</f>
        <v>0</v>
      </c>
      <c r="JG36" s="123">
        <f>+[1]Generation_Budget!JH228/1000</f>
        <v>0</v>
      </c>
      <c r="JH36" s="123">
        <f>+[1]Generation_Budget!JI228/1000</f>
        <v>0</v>
      </c>
      <c r="JI36" s="123">
        <f>+[1]Generation_Budget!JJ228/1000</f>
        <v>0</v>
      </c>
      <c r="JJ36" s="123">
        <f>+[1]Generation_Budget!JK228/1000</f>
        <v>0</v>
      </c>
      <c r="JK36" s="123">
        <f>+[1]Generation_Budget!JL228/1000</f>
        <v>0</v>
      </c>
      <c r="JL36" s="123">
        <f>+[1]Generation_Budget!JM228/1000</f>
        <v>0</v>
      </c>
      <c r="JM36" s="123">
        <f>+[1]Generation_Budget!JN228/1000</f>
        <v>0</v>
      </c>
      <c r="JN36" s="123">
        <f>+[1]Generation_Budget!JO228/1000</f>
        <v>0</v>
      </c>
      <c r="JO36" s="123">
        <f>+[1]Generation_Budget!JP228/1000</f>
        <v>0</v>
      </c>
      <c r="JP36" s="123">
        <f>+[1]Generation_Budget!JQ228/1000</f>
        <v>0</v>
      </c>
      <c r="JQ36" s="123">
        <f>+[1]Generation_Budget!JR228/1000</f>
        <v>0</v>
      </c>
      <c r="JR36" s="123">
        <f>+[1]Generation_Budget!JS228/1000</f>
        <v>0</v>
      </c>
      <c r="JS36" s="123">
        <f>+[1]Generation_Budget!JT228/1000</f>
        <v>0</v>
      </c>
      <c r="JT36" s="123">
        <f>+[1]Generation_Budget!JU228/1000</f>
        <v>0</v>
      </c>
      <c r="JU36" s="123">
        <f>+[1]Generation_Budget!JV228/1000</f>
        <v>0</v>
      </c>
      <c r="JV36" s="123">
        <f>+[1]Generation_Budget!JW228/1000</f>
        <v>0</v>
      </c>
      <c r="JW36" s="123">
        <f>+[1]Generation_Budget!JX228/1000</f>
        <v>0</v>
      </c>
      <c r="JX36" s="123">
        <f>+[1]Generation_Budget!JY228/1000</f>
        <v>0</v>
      </c>
      <c r="JY36" s="123">
        <f>+[1]Generation_Budget!JZ228/1000</f>
        <v>0</v>
      </c>
      <c r="JZ36" s="123">
        <f>+[1]Generation_Budget!KA228/1000</f>
        <v>0</v>
      </c>
      <c r="KA36" s="123">
        <f>+[1]Generation_Budget!KB228/1000</f>
        <v>0</v>
      </c>
      <c r="KB36" s="123">
        <f>+[1]Generation_Budget!KC228/1000</f>
        <v>0</v>
      </c>
      <c r="KC36" s="123">
        <f>+[1]Generation_Budget!KD228/1000</f>
        <v>0</v>
      </c>
      <c r="KD36" s="123">
        <f>+[1]Generation_Budget!KE228/1000</f>
        <v>0</v>
      </c>
      <c r="KE36" s="123">
        <f>+[1]Generation_Budget!KF228/1000</f>
        <v>0</v>
      </c>
      <c r="KF36" s="123">
        <f>+[1]Generation_Budget!KG228/1000</f>
        <v>0</v>
      </c>
      <c r="KG36" s="123">
        <f>+[1]Generation_Budget!KH228/1000</f>
        <v>0</v>
      </c>
      <c r="KH36" s="123">
        <f>+[1]Generation_Budget!KI228/1000</f>
        <v>0</v>
      </c>
      <c r="KI36" s="123">
        <f>+[1]Generation_Budget!KJ228/1000</f>
        <v>0</v>
      </c>
      <c r="KJ36" s="123">
        <f>+[1]Generation_Budget!KK228/1000</f>
        <v>0</v>
      </c>
      <c r="KK36" s="123">
        <f>+[1]Generation_Budget!KL228/1000</f>
        <v>0</v>
      </c>
      <c r="KL36" s="123">
        <f>+[1]Generation_Budget!KM228/1000</f>
        <v>0</v>
      </c>
      <c r="KM36" s="123">
        <f>+[1]Generation_Budget!KN228/1000</f>
        <v>0</v>
      </c>
      <c r="KN36" s="123">
        <f>+[1]Generation_Budget!KO228/1000</f>
        <v>0</v>
      </c>
      <c r="KO36" s="123">
        <f>+[1]Generation_Budget!KP228/1000</f>
        <v>0</v>
      </c>
      <c r="KP36" s="123">
        <f>+[1]Generation_Budget!KQ228/1000</f>
        <v>0</v>
      </c>
      <c r="KQ36" s="123">
        <f>+[1]Generation_Budget!KR228/1000</f>
        <v>0</v>
      </c>
      <c r="KR36" s="123">
        <f>+[1]Generation_Budget!KS228/1000</f>
        <v>0</v>
      </c>
      <c r="KS36" s="123">
        <f>+[1]Generation_Budget!KT228/1000</f>
        <v>0</v>
      </c>
      <c r="KT36" s="123">
        <f>+[1]Generation_Budget!KU228/1000</f>
        <v>0</v>
      </c>
      <c r="KU36" s="123">
        <f>+[1]Generation_Budget!KV228/1000</f>
        <v>0</v>
      </c>
      <c r="KV36" s="123">
        <f>+[1]Generation_Budget!KW228/1000</f>
        <v>0</v>
      </c>
      <c r="KW36" s="123">
        <f>+[1]Generation_Budget!KX228/1000</f>
        <v>0</v>
      </c>
      <c r="KX36" s="123">
        <f>+[1]Generation_Budget!KY228/1000</f>
        <v>0</v>
      </c>
      <c r="KY36" s="123">
        <f>+[1]Generation_Budget!KZ228/1000</f>
        <v>0</v>
      </c>
      <c r="KZ36" s="123">
        <f>+[1]Generation_Budget!LA228/1000</f>
        <v>0</v>
      </c>
      <c r="LA36" s="123">
        <f>+[1]Generation_Budget!LB228/1000</f>
        <v>0</v>
      </c>
      <c r="LB36" s="123">
        <f>+[1]Generation_Budget!LC228/1000</f>
        <v>0</v>
      </c>
      <c r="LC36" s="123">
        <f>+[1]Generation_Budget!LD228/1000</f>
        <v>0</v>
      </c>
      <c r="LD36" s="123">
        <f>+[1]Generation_Budget!LE228/1000</f>
        <v>0</v>
      </c>
      <c r="LE36" s="123">
        <f>+[1]Generation_Budget!LF228/1000</f>
        <v>0</v>
      </c>
      <c r="LF36" s="123">
        <f>+[1]Generation_Budget!LG228/1000</f>
        <v>0</v>
      </c>
      <c r="LG36" s="123">
        <f>+[1]Generation_Budget!LH228/1000</f>
        <v>0</v>
      </c>
      <c r="LH36" s="123">
        <f>+[1]Generation_Budget!LI228/1000</f>
        <v>0</v>
      </c>
      <c r="LI36" s="123">
        <f>+[1]Generation_Budget!LJ228/1000</f>
        <v>0</v>
      </c>
      <c r="LJ36" s="123">
        <f>+[1]Generation_Budget!LK228/1000</f>
        <v>0</v>
      </c>
      <c r="LK36" s="123">
        <f>+[1]Generation_Budget!LL228/1000</f>
        <v>0</v>
      </c>
      <c r="LL36" s="123">
        <f>+[1]Generation_Budget!LM228/1000</f>
        <v>0</v>
      </c>
      <c r="LM36" s="123">
        <f>+[1]Generation_Budget!LN228/1000</f>
        <v>0</v>
      </c>
      <c r="LN36" s="123">
        <f>+[1]Generation_Budget!LO228/1000</f>
        <v>0</v>
      </c>
      <c r="LO36" s="123">
        <f>+[1]Generation_Budget!LP228/1000</f>
        <v>0</v>
      </c>
      <c r="LP36" s="123">
        <f>+[1]Generation_Budget!LQ228/1000</f>
        <v>0</v>
      </c>
      <c r="LQ36" s="123">
        <f>+[1]Generation_Budget!LR228/1000</f>
        <v>0</v>
      </c>
      <c r="LR36" s="123">
        <f>+[1]Generation_Budget!LS228/1000</f>
        <v>0</v>
      </c>
      <c r="LS36" s="123">
        <f>+[1]Generation_Budget!LT228/1000</f>
        <v>0</v>
      </c>
      <c r="LT36" s="123">
        <f>+[1]Generation_Budget!LU228/1000</f>
        <v>0</v>
      </c>
      <c r="LU36" s="123">
        <f>+[1]Generation_Budget!LV228/1000</f>
        <v>0</v>
      </c>
      <c r="LV36" s="123">
        <f>+[1]Generation_Budget!LW228/1000</f>
        <v>0</v>
      </c>
      <c r="LW36" s="123">
        <f>+[1]Generation_Budget!LX228/1000</f>
        <v>0</v>
      </c>
      <c r="LX36" s="123">
        <f>+[1]Generation_Budget!LY228/1000</f>
        <v>0</v>
      </c>
      <c r="LY36" s="123">
        <f>+[1]Generation_Budget!LZ228/1000</f>
        <v>0</v>
      </c>
      <c r="LZ36" s="123">
        <f>+[1]Generation_Budget!MA228/1000</f>
        <v>0</v>
      </c>
      <c r="MA36" s="123">
        <f>+[1]Generation_Budget!MB228/1000</f>
        <v>0</v>
      </c>
      <c r="MB36" s="123">
        <f>+[1]Generation_Budget!MC228/1000</f>
        <v>0</v>
      </c>
      <c r="MC36" s="123">
        <f>+[1]Generation_Budget!MD228/1000</f>
        <v>0</v>
      </c>
      <c r="MD36" s="123">
        <f>+[1]Generation_Budget!ME228/1000</f>
        <v>0</v>
      </c>
      <c r="ME36" s="123">
        <f>+[1]Generation_Budget!MF228/1000</f>
        <v>0</v>
      </c>
      <c r="MF36" s="123">
        <f>+[1]Generation_Budget!MG228/1000</f>
        <v>0</v>
      </c>
      <c r="MG36" s="123">
        <f>+[1]Generation_Budget!MH228/1000</f>
        <v>0</v>
      </c>
      <c r="MH36" s="123">
        <f>+[1]Generation_Budget!MI228/1000</f>
        <v>0</v>
      </c>
      <c r="MI36" s="123">
        <f>+[1]Generation_Budget!MJ228/1000</f>
        <v>0</v>
      </c>
      <c r="MJ36" s="123">
        <f>+[1]Generation_Budget!MK228/1000</f>
        <v>0</v>
      </c>
      <c r="MK36" s="123">
        <f>+[1]Generation_Budget!ML228/1000</f>
        <v>0</v>
      </c>
      <c r="ML36" s="123">
        <f>+[1]Generation_Budget!MM228/1000</f>
        <v>0</v>
      </c>
      <c r="MM36" s="123">
        <f>+[1]Generation_Budget!MN228/1000</f>
        <v>0</v>
      </c>
      <c r="MO36" s="5" t="str">
        <f t="shared" si="153"/>
        <v>Lawrence Brook Solar</v>
      </c>
      <c r="MP36" s="22">
        <f t="shared" si="156"/>
        <v>0</v>
      </c>
      <c r="MQ36" s="22">
        <f t="shared" si="154"/>
        <v>0</v>
      </c>
      <c r="MR36" s="22">
        <f t="shared" si="154"/>
        <v>0</v>
      </c>
      <c r="MS36" s="22">
        <f t="shared" si="154"/>
        <v>0</v>
      </c>
      <c r="MT36" s="22">
        <f t="shared" si="154"/>
        <v>0</v>
      </c>
      <c r="MU36" s="22">
        <f t="shared" si="154"/>
        <v>0</v>
      </c>
      <c r="MV36" s="22">
        <f t="shared" si="154"/>
        <v>0</v>
      </c>
      <c r="MW36" s="22">
        <f t="shared" si="154"/>
        <v>0</v>
      </c>
      <c r="MX36" s="22">
        <f t="shared" si="154"/>
        <v>0</v>
      </c>
      <c r="MY36" s="22">
        <f t="shared" si="154"/>
        <v>0</v>
      </c>
      <c r="MZ36" s="22">
        <f t="shared" si="154"/>
        <v>0</v>
      </c>
      <c r="NA36" s="22">
        <f t="shared" si="154"/>
        <v>0</v>
      </c>
      <c r="NB36" s="22">
        <f t="shared" si="154"/>
        <v>0</v>
      </c>
      <c r="NC36" s="22">
        <f t="shared" si="154"/>
        <v>0</v>
      </c>
      <c r="ND36" s="22">
        <f t="shared" si="154"/>
        <v>0</v>
      </c>
      <c r="NE36" s="22">
        <f t="shared" si="154"/>
        <v>0</v>
      </c>
      <c r="NF36" s="22">
        <f t="shared" si="154"/>
        <v>0</v>
      </c>
      <c r="NG36" s="22">
        <f t="shared" si="155"/>
        <v>0</v>
      </c>
      <c r="NH36" s="22">
        <f t="shared" si="155"/>
        <v>0</v>
      </c>
      <c r="NI36" s="22">
        <f t="shared" si="155"/>
        <v>0</v>
      </c>
      <c r="NJ36" s="22">
        <f t="shared" si="155"/>
        <v>0</v>
      </c>
      <c r="NK36" s="22">
        <f t="shared" si="155"/>
        <v>0</v>
      </c>
      <c r="NL36" s="22">
        <f t="shared" si="155"/>
        <v>0</v>
      </c>
      <c r="NM36" s="22">
        <f t="shared" si="155"/>
        <v>0</v>
      </c>
      <c r="NN36" s="22">
        <f t="shared" si="155"/>
        <v>0</v>
      </c>
      <c r="NO36" s="22">
        <f t="shared" si="155"/>
        <v>0</v>
      </c>
      <c r="NP36" s="22">
        <f t="shared" si="155"/>
        <v>0</v>
      </c>
      <c r="NQ36" s="22">
        <f t="shared" si="155"/>
        <v>0</v>
      </c>
      <c r="NR36" s="22">
        <f t="shared" si="155"/>
        <v>0</v>
      </c>
    </row>
    <row r="37" spans="1:382" x14ac:dyDescent="0.25">
      <c r="B37" s="121" t="str">
        <f>+[1]Generation_Budget!$C$360</f>
        <v>Vail &amp; Great Falls Hydro</v>
      </c>
      <c r="C37" s="122" t="s">
        <v>105</v>
      </c>
      <c r="D37" s="123">
        <f>+D19*1.33*0.33</f>
        <v>0</v>
      </c>
      <c r="E37" s="123">
        <f t="shared" ref="E37:BP37" si="157">+E19*1.33*0.33</f>
        <v>0</v>
      </c>
      <c r="F37" s="123">
        <f t="shared" si="157"/>
        <v>0</v>
      </c>
      <c r="G37" s="123">
        <f t="shared" si="157"/>
        <v>0</v>
      </c>
      <c r="H37" s="123">
        <f t="shared" si="157"/>
        <v>0</v>
      </c>
      <c r="I37" s="123">
        <f t="shared" si="157"/>
        <v>0</v>
      </c>
      <c r="J37" s="123">
        <f t="shared" si="157"/>
        <v>0</v>
      </c>
      <c r="K37" s="123">
        <f t="shared" si="157"/>
        <v>0</v>
      </c>
      <c r="L37" s="123">
        <f t="shared" si="157"/>
        <v>0</v>
      </c>
      <c r="M37" s="123">
        <f t="shared" si="157"/>
        <v>0</v>
      </c>
      <c r="N37" s="123">
        <f t="shared" si="157"/>
        <v>0</v>
      </c>
      <c r="O37" s="123">
        <f t="shared" si="157"/>
        <v>0</v>
      </c>
      <c r="P37" s="123">
        <f t="shared" si="157"/>
        <v>0</v>
      </c>
      <c r="Q37" s="123">
        <f t="shared" si="157"/>
        <v>0</v>
      </c>
      <c r="R37" s="123">
        <f t="shared" si="157"/>
        <v>0</v>
      </c>
      <c r="S37" s="123">
        <f t="shared" si="157"/>
        <v>0</v>
      </c>
      <c r="T37" s="123">
        <f t="shared" si="157"/>
        <v>0</v>
      </c>
      <c r="U37" s="123">
        <f t="shared" si="157"/>
        <v>0</v>
      </c>
      <c r="V37" s="123">
        <f t="shared" si="157"/>
        <v>0</v>
      </c>
      <c r="W37" s="123">
        <f t="shared" si="157"/>
        <v>0</v>
      </c>
      <c r="X37" s="123">
        <f t="shared" si="157"/>
        <v>0</v>
      </c>
      <c r="Y37" s="123">
        <f t="shared" si="157"/>
        <v>0</v>
      </c>
      <c r="Z37" s="123">
        <f t="shared" si="157"/>
        <v>0</v>
      </c>
      <c r="AA37" s="123">
        <f t="shared" si="157"/>
        <v>0</v>
      </c>
      <c r="AB37" s="123">
        <f t="shared" si="157"/>
        <v>0</v>
      </c>
      <c r="AC37" s="123">
        <f t="shared" si="157"/>
        <v>0</v>
      </c>
      <c r="AD37" s="123">
        <f t="shared" si="157"/>
        <v>0</v>
      </c>
      <c r="AE37" s="123">
        <f t="shared" si="157"/>
        <v>0</v>
      </c>
      <c r="AF37" s="123">
        <f t="shared" si="157"/>
        <v>0</v>
      </c>
      <c r="AG37" s="123">
        <f t="shared" si="157"/>
        <v>0</v>
      </c>
      <c r="AH37" s="123">
        <f t="shared" si="157"/>
        <v>0</v>
      </c>
      <c r="AI37" s="123">
        <f t="shared" si="157"/>
        <v>0</v>
      </c>
      <c r="AJ37" s="123">
        <f t="shared" si="157"/>
        <v>0</v>
      </c>
      <c r="AK37" s="123">
        <f t="shared" si="157"/>
        <v>0</v>
      </c>
      <c r="AL37" s="123">
        <f t="shared" si="157"/>
        <v>0</v>
      </c>
      <c r="AM37" s="123">
        <f t="shared" si="157"/>
        <v>0</v>
      </c>
      <c r="AN37" s="123">
        <f t="shared" si="157"/>
        <v>0</v>
      </c>
      <c r="AO37" s="123">
        <f t="shared" si="157"/>
        <v>0</v>
      </c>
      <c r="AP37" s="123">
        <f t="shared" si="157"/>
        <v>0</v>
      </c>
      <c r="AQ37" s="123">
        <f t="shared" si="157"/>
        <v>0</v>
      </c>
      <c r="AR37" s="123">
        <f t="shared" si="157"/>
        <v>0</v>
      </c>
      <c r="AS37" s="123">
        <f t="shared" si="157"/>
        <v>0</v>
      </c>
      <c r="AT37" s="123">
        <f t="shared" si="157"/>
        <v>0</v>
      </c>
      <c r="AU37" s="123">
        <f t="shared" si="157"/>
        <v>0</v>
      </c>
      <c r="AV37" s="123">
        <f t="shared" si="157"/>
        <v>0</v>
      </c>
      <c r="AW37" s="123">
        <f t="shared" si="157"/>
        <v>0</v>
      </c>
      <c r="AX37" s="123">
        <f t="shared" si="157"/>
        <v>0</v>
      </c>
      <c r="AY37" s="123">
        <f t="shared" si="157"/>
        <v>0</v>
      </c>
      <c r="AZ37" s="123">
        <f t="shared" si="157"/>
        <v>0</v>
      </c>
      <c r="BA37" s="123">
        <f t="shared" si="157"/>
        <v>0</v>
      </c>
      <c r="BB37" s="123">
        <f t="shared" si="157"/>
        <v>0</v>
      </c>
      <c r="BC37" s="123">
        <f t="shared" si="157"/>
        <v>0</v>
      </c>
      <c r="BD37" s="123">
        <f t="shared" si="157"/>
        <v>0</v>
      </c>
      <c r="BE37" s="123">
        <f t="shared" si="157"/>
        <v>0</v>
      </c>
      <c r="BF37" s="123">
        <f t="shared" si="157"/>
        <v>0</v>
      </c>
      <c r="BG37" s="123">
        <f t="shared" si="157"/>
        <v>0</v>
      </c>
      <c r="BH37" s="123">
        <f t="shared" si="157"/>
        <v>0</v>
      </c>
      <c r="BI37" s="123">
        <f t="shared" si="157"/>
        <v>0</v>
      </c>
      <c r="BJ37" s="123">
        <f t="shared" si="157"/>
        <v>0</v>
      </c>
      <c r="BK37" s="123">
        <f t="shared" si="157"/>
        <v>0</v>
      </c>
      <c r="BL37" s="123">
        <f t="shared" si="157"/>
        <v>0</v>
      </c>
      <c r="BM37" s="123">
        <f t="shared" si="157"/>
        <v>0</v>
      </c>
      <c r="BN37" s="123">
        <f t="shared" si="157"/>
        <v>0</v>
      </c>
      <c r="BO37" s="123">
        <f t="shared" si="157"/>
        <v>0</v>
      </c>
      <c r="BP37" s="123">
        <f t="shared" si="157"/>
        <v>0</v>
      </c>
      <c r="BQ37" s="123">
        <f t="shared" ref="BQ37:EB37" si="158">+BQ19*1.33*0.33</f>
        <v>0</v>
      </c>
      <c r="BR37" s="123">
        <f t="shared" si="158"/>
        <v>0</v>
      </c>
      <c r="BS37" s="123">
        <f t="shared" si="158"/>
        <v>0</v>
      </c>
      <c r="BT37" s="123">
        <f t="shared" si="158"/>
        <v>0</v>
      </c>
      <c r="BU37" s="123">
        <f t="shared" si="158"/>
        <v>0</v>
      </c>
      <c r="BV37" s="123">
        <f t="shared" si="158"/>
        <v>0</v>
      </c>
      <c r="BW37" s="123">
        <f t="shared" si="158"/>
        <v>0</v>
      </c>
      <c r="BX37" s="123">
        <f t="shared" si="158"/>
        <v>0</v>
      </c>
      <c r="BY37" s="123">
        <f t="shared" si="158"/>
        <v>0</v>
      </c>
      <c r="BZ37" s="123">
        <f t="shared" si="158"/>
        <v>0</v>
      </c>
      <c r="CA37" s="123">
        <f t="shared" si="158"/>
        <v>0</v>
      </c>
      <c r="CB37" s="123">
        <f t="shared" si="158"/>
        <v>0</v>
      </c>
      <c r="CC37" s="123">
        <f t="shared" si="158"/>
        <v>0</v>
      </c>
      <c r="CD37" s="123">
        <f t="shared" si="158"/>
        <v>0</v>
      </c>
      <c r="CE37" s="123">
        <f t="shared" si="158"/>
        <v>0</v>
      </c>
      <c r="CF37" s="123">
        <f t="shared" si="158"/>
        <v>0</v>
      </c>
      <c r="CG37" s="123">
        <f t="shared" si="158"/>
        <v>0</v>
      </c>
      <c r="CH37" s="123">
        <f t="shared" si="158"/>
        <v>0</v>
      </c>
      <c r="CI37" s="123">
        <f t="shared" si="158"/>
        <v>0</v>
      </c>
      <c r="CJ37" s="123">
        <f t="shared" si="158"/>
        <v>0</v>
      </c>
      <c r="CK37" s="123">
        <f t="shared" si="158"/>
        <v>0</v>
      </c>
      <c r="CL37" s="123">
        <f t="shared" si="158"/>
        <v>0</v>
      </c>
      <c r="CM37" s="123">
        <f t="shared" si="158"/>
        <v>0</v>
      </c>
      <c r="CN37" s="123">
        <f t="shared" si="158"/>
        <v>0</v>
      </c>
      <c r="CO37" s="123">
        <f t="shared" si="158"/>
        <v>0</v>
      </c>
      <c r="CP37" s="123">
        <f t="shared" si="158"/>
        <v>0</v>
      </c>
      <c r="CQ37" s="123">
        <f t="shared" si="158"/>
        <v>0</v>
      </c>
      <c r="CR37" s="123">
        <f t="shared" si="158"/>
        <v>0</v>
      </c>
      <c r="CS37" s="123">
        <f t="shared" si="158"/>
        <v>0</v>
      </c>
      <c r="CT37" s="123">
        <f t="shared" si="158"/>
        <v>0</v>
      </c>
      <c r="CU37" s="123">
        <f t="shared" si="158"/>
        <v>0</v>
      </c>
      <c r="CV37" s="123">
        <f t="shared" si="158"/>
        <v>0</v>
      </c>
      <c r="CW37" s="123">
        <f t="shared" si="158"/>
        <v>0</v>
      </c>
      <c r="CX37" s="123">
        <f t="shared" si="158"/>
        <v>0</v>
      </c>
      <c r="CY37" s="123">
        <f t="shared" si="158"/>
        <v>0</v>
      </c>
      <c r="CZ37" s="123">
        <f t="shared" si="158"/>
        <v>0</v>
      </c>
      <c r="DA37" s="123">
        <f t="shared" si="158"/>
        <v>0</v>
      </c>
      <c r="DB37" s="123">
        <f t="shared" si="158"/>
        <v>0</v>
      </c>
      <c r="DC37" s="123">
        <f t="shared" si="158"/>
        <v>0</v>
      </c>
      <c r="DD37" s="123">
        <f t="shared" si="158"/>
        <v>0</v>
      </c>
      <c r="DE37" s="123">
        <f t="shared" si="158"/>
        <v>0</v>
      </c>
      <c r="DF37" s="123">
        <f t="shared" si="158"/>
        <v>0</v>
      </c>
      <c r="DG37" s="123">
        <f t="shared" si="158"/>
        <v>0</v>
      </c>
      <c r="DH37" s="123">
        <f t="shared" si="158"/>
        <v>0</v>
      </c>
      <c r="DI37" s="123">
        <f t="shared" si="158"/>
        <v>0</v>
      </c>
      <c r="DJ37" s="123">
        <f t="shared" si="158"/>
        <v>0</v>
      </c>
      <c r="DK37" s="123">
        <f t="shared" si="158"/>
        <v>0</v>
      </c>
      <c r="DL37" s="123">
        <f t="shared" si="158"/>
        <v>0</v>
      </c>
      <c r="DM37" s="123">
        <f t="shared" si="158"/>
        <v>0</v>
      </c>
      <c r="DN37" s="123">
        <f t="shared" si="158"/>
        <v>0</v>
      </c>
      <c r="DO37" s="123">
        <f t="shared" si="158"/>
        <v>0</v>
      </c>
      <c r="DP37" s="123">
        <f t="shared" si="158"/>
        <v>0</v>
      </c>
      <c r="DQ37" s="123">
        <f t="shared" si="158"/>
        <v>0</v>
      </c>
      <c r="DR37" s="123">
        <f t="shared" si="158"/>
        <v>0</v>
      </c>
      <c r="DS37" s="123">
        <f t="shared" si="158"/>
        <v>0</v>
      </c>
      <c r="DT37" s="123">
        <f t="shared" si="158"/>
        <v>0</v>
      </c>
      <c r="DU37" s="123">
        <f t="shared" si="158"/>
        <v>0</v>
      </c>
      <c r="DV37" s="123">
        <f t="shared" si="158"/>
        <v>0</v>
      </c>
      <c r="DW37" s="123">
        <f t="shared" si="158"/>
        <v>0</v>
      </c>
      <c r="DX37" s="123">
        <f t="shared" si="158"/>
        <v>0</v>
      </c>
      <c r="DY37" s="123">
        <f t="shared" si="158"/>
        <v>0</v>
      </c>
      <c r="DZ37" s="123">
        <f t="shared" si="158"/>
        <v>0</v>
      </c>
      <c r="EA37" s="123">
        <f t="shared" si="158"/>
        <v>0</v>
      </c>
      <c r="EB37" s="123">
        <f t="shared" si="158"/>
        <v>0</v>
      </c>
      <c r="EC37" s="123">
        <f t="shared" ref="EC37:GN37" si="159">+EC19*1.33*0.33</f>
        <v>0</v>
      </c>
      <c r="ED37" s="123">
        <f t="shared" si="159"/>
        <v>0</v>
      </c>
      <c r="EE37" s="123">
        <f t="shared" si="159"/>
        <v>0</v>
      </c>
      <c r="EF37" s="123">
        <f t="shared" si="159"/>
        <v>0</v>
      </c>
      <c r="EG37" s="123">
        <f t="shared" si="159"/>
        <v>0</v>
      </c>
      <c r="EH37" s="123">
        <f t="shared" si="159"/>
        <v>0</v>
      </c>
      <c r="EI37" s="123">
        <f t="shared" si="159"/>
        <v>0</v>
      </c>
      <c r="EJ37" s="123">
        <f t="shared" si="159"/>
        <v>0</v>
      </c>
      <c r="EK37" s="123">
        <f t="shared" si="159"/>
        <v>0</v>
      </c>
      <c r="EL37" s="123">
        <f t="shared" si="159"/>
        <v>0</v>
      </c>
      <c r="EM37" s="123">
        <f t="shared" si="159"/>
        <v>0</v>
      </c>
      <c r="EN37" s="123">
        <f t="shared" si="159"/>
        <v>0</v>
      </c>
      <c r="EO37" s="123">
        <f t="shared" si="159"/>
        <v>0</v>
      </c>
      <c r="EP37" s="123">
        <f t="shared" si="159"/>
        <v>0</v>
      </c>
      <c r="EQ37" s="123">
        <f t="shared" si="159"/>
        <v>0</v>
      </c>
      <c r="ER37" s="123">
        <f t="shared" si="159"/>
        <v>0</v>
      </c>
      <c r="ES37" s="123">
        <f t="shared" si="159"/>
        <v>0</v>
      </c>
      <c r="ET37" s="123">
        <f t="shared" si="159"/>
        <v>0</v>
      </c>
      <c r="EU37" s="123">
        <f t="shared" si="159"/>
        <v>0</v>
      </c>
      <c r="EV37" s="123">
        <f t="shared" si="159"/>
        <v>0</v>
      </c>
      <c r="EW37" s="123">
        <f t="shared" si="159"/>
        <v>0</v>
      </c>
      <c r="EX37" s="123">
        <f t="shared" si="159"/>
        <v>0</v>
      </c>
      <c r="EY37" s="123">
        <f t="shared" si="159"/>
        <v>0</v>
      </c>
      <c r="EZ37" s="123">
        <f t="shared" si="159"/>
        <v>0</v>
      </c>
      <c r="FA37" s="123">
        <f t="shared" si="159"/>
        <v>0</v>
      </c>
      <c r="FB37" s="123">
        <f t="shared" si="159"/>
        <v>0</v>
      </c>
      <c r="FC37" s="123">
        <f t="shared" si="159"/>
        <v>0</v>
      </c>
      <c r="FD37" s="123">
        <f t="shared" si="159"/>
        <v>0</v>
      </c>
      <c r="FE37" s="123">
        <f t="shared" si="159"/>
        <v>0</v>
      </c>
      <c r="FF37" s="123">
        <f t="shared" si="159"/>
        <v>0</v>
      </c>
      <c r="FG37" s="123">
        <f t="shared" si="159"/>
        <v>0</v>
      </c>
      <c r="FH37" s="123">
        <f t="shared" si="159"/>
        <v>0</v>
      </c>
      <c r="FI37" s="123">
        <f t="shared" si="159"/>
        <v>0</v>
      </c>
      <c r="FJ37" s="123">
        <f t="shared" si="159"/>
        <v>0</v>
      </c>
      <c r="FK37" s="123">
        <f t="shared" si="159"/>
        <v>0</v>
      </c>
      <c r="FL37" s="123">
        <f t="shared" si="159"/>
        <v>0</v>
      </c>
      <c r="FM37" s="123">
        <f t="shared" si="159"/>
        <v>0</v>
      </c>
      <c r="FN37" s="123">
        <f t="shared" si="159"/>
        <v>0</v>
      </c>
      <c r="FO37" s="123">
        <f t="shared" si="159"/>
        <v>0</v>
      </c>
      <c r="FP37" s="123">
        <f t="shared" si="159"/>
        <v>0</v>
      </c>
      <c r="FQ37" s="123">
        <f t="shared" si="159"/>
        <v>0</v>
      </c>
      <c r="FR37" s="123">
        <f t="shared" si="159"/>
        <v>0</v>
      </c>
      <c r="FS37" s="123">
        <f t="shared" si="159"/>
        <v>0</v>
      </c>
      <c r="FT37" s="123">
        <f t="shared" si="159"/>
        <v>0</v>
      </c>
      <c r="FU37" s="123">
        <f t="shared" si="159"/>
        <v>0</v>
      </c>
      <c r="FV37" s="123">
        <f t="shared" si="159"/>
        <v>0</v>
      </c>
      <c r="FW37" s="123">
        <f t="shared" si="159"/>
        <v>0</v>
      </c>
      <c r="FX37" s="123">
        <f t="shared" si="159"/>
        <v>0</v>
      </c>
      <c r="FY37" s="123">
        <f t="shared" si="159"/>
        <v>0</v>
      </c>
      <c r="FZ37" s="123">
        <f t="shared" si="159"/>
        <v>0</v>
      </c>
      <c r="GA37" s="123">
        <f t="shared" si="159"/>
        <v>0</v>
      </c>
      <c r="GB37" s="123">
        <f t="shared" si="159"/>
        <v>0</v>
      </c>
      <c r="GC37" s="123">
        <f t="shared" si="159"/>
        <v>0</v>
      </c>
      <c r="GD37" s="123">
        <f t="shared" si="159"/>
        <v>0</v>
      </c>
      <c r="GE37" s="123">
        <f t="shared" si="159"/>
        <v>0</v>
      </c>
      <c r="GF37" s="123">
        <f t="shared" si="159"/>
        <v>0</v>
      </c>
      <c r="GG37" s="123">
        <f t="shared" si="159"/>
        <v>0</v>
      </c>
      <c r="GH37" s="123">
        <f t="shared" si="159"/>
        <v>0</v>
      </c>
      <c r="GI37" s="123">
        <f t="shared" si="159"/>
        <v>0</v>
      </c>
      <c r="GJ37" s="123">
        <f t="shared" si="159"/>
        <v>0</v>
      </c>
      <c r="GK37" s="123">
        <f t="shared" si="159"/>
        <v>0</v>
      </c>
      <c r="GL37" s="123">
        <f t="shared" si="159"/>
        <v>0</v>
      </c>
      <c r="GM37" s="123">
        <f t="shared" si="159"/>
        <v>0</v>
      </c>
      <c r="GN37" s="123">
        <f t="shared" si="159"/>
        <v>0</v>
      </c>
      <c r="GO37" s="123">
        <f t="shared" ref="GO37:IU37" si="160">+GO19*1.33*0.33</f>
        <v>0</v>
      </c>
      <c r="GP37" s="123">
        <f t="shared" si="160"/>
        <v>0</v>
      </c>
      <c r="GQ37" s="123">
        <f t="shared" si="160"/>
        <v>0</v>
      </c>
      <c r="GR37" s="123">
        <f t="shared" si="160"/>
        <v>0</v>
      </c>
      <c r="GS37" s="123">
        <f t="shared" si="160"/>
        <v>0</v>
      </c>
      <c r="GT37" s="123">
        <f t="shared" si="160"/>
        <v>0</v>
      </c>
      <c r="GU37" s="123">
        <f t="shared" si="160"/>
        <v>0</v>
      </c>
      <c r="GV37" s="123">
        <f t="shared" si="160"/>
        <v>0</v>
      </c>
      <c r="GW37" s="123">
        <f t="shared" si="160"/>
        <v>0</v>
      </c>
      <c r="GX37" s="123">
        <f t="shared" si="160"/>
        <v>0</v>
      </c>
      <c r="GY37" s="123">
        <f t="shared" si="160"/>
        <v>0</v>
      </c>
      <c r="GZ37" s="123">
        <f t="shared" si="160"/>
        <v>0</v>
      </c>
      <c r="HA37" s="123">
        <f t="shared" si="160"/>
        <v>0</v>
      </c>
      <c r="HB37" s="123">
        <f t="shared" si="160"/>
        <v>0</v>
      </c>
      <c r="HC37" s="123">
        <f t="shared" si="160"/>
        <v>0</v>
      </c>
      <c r="HD37" s="123">
        <f t="shared" si="160"/>
        <v>0</v>
      </c>
      <c r="HE37" s="123">
        <f t="shared" si="160"/>
        <v>0</v>
      </c>
      <c r="HF37" s="123">
        <f t="shared" si="160"/>
        <v>0</v>
      </c>
      <c r="HG37" s="123">
        <f t="shared" si="160"/>
        <v>0</v>
      </c>
      <c r="HH37" s="123">
        <f t="shared" si="160"/>
        <v>0</v>
      </c>
      <c r="HI37" s="123">
        <f t="shared" si="160"/>
        <v>0</v>
      </c>
      <c r="HJ37" s="123">
        <f t="shared" si="160"/>
        <v>0</v>
      </c>
      <c r="HK37" s="123">
        <f t="shared" si="160"/>
        <v>0</v>
      </c>
      <c r="HL37" s="123">
        <f t="shared" si="160"/>
        <v>0</v>
      </c>
      <c r="HM37" s="123">
        <f t="shared" si="160"/>
        <v>0</v>
      </c>
      <c r="HN37" s="123">
        <f t="shared" si="160"/>
        <v>0</v>
      </c>
      <c r="HO37" s="123">
        <f t="shared" si="160"/>
        <v>0</v>
      </c>
      <c r="HP37" s="123">
        <f t="shared" si="160"/>
        <v>0</v>
      </c>
      <c r="HQ37" s="123">
        <f t="shared" si="160"/>
        <v>0</v>
      </c>
      <c r="HR37" s="123">
        <f t="shared" si="160"/>
        <v>0</v>
      </c>
      <c r="HS37" s="123">
        <f t="shared" si="160"/>
        <v>0</v>
      </c>
      <c r="HT37" s="123">
        <f t="shared" si="160"/>
        <v>0</v>
      </c>
      <c r="HU37" s="123">
        <f t="shared" si="160"/>
        <v>0</v>
      </c>
      <c r="HV37" s="123">
        <f t="shared" si="160"/>
        <v>0</v>
      </c>
      <c r="HW37" s="123">
        <f t="shared" si="160"/>
        <v>0</v>
      </c>
      <c r="HX37" s="123">
        <f t="shared" si="160"/>
        <v>0</v>
      </c>
      <c r="HY37" s="123">
        <f t="shared" si="160"/>
        <v>0</v>
      </c>
      <c r="HZ37" s="123">
        <f t="shared" si="160"/>
        <v>0</v>
      </c>
      <c r="IA37" s="123">
        <f t="shared" si="160"/>
        <v>0</v>
      </c>
      <c r="IB37" s="123">
        <f t="shared" si="160"/>
        <v>0</v>
      </c>
      <c r="IC37" s="123">
        <f t="shared" si="160"/>
        <v>0</v>
      </c>
      <c r="ID37" s="123">
        <f t="shared" si="160"/>
        <v>0</v>
      </c>
      <c r="IE37" s="123">
        <f t="shared" si="160"/>
        <v>0</v>
      </c>
      <c r="IF37" s="123">
        <f t="shared" si="160"/>
        <v>0</v>
      </c>
      <c r="IG37" s="123">
        <f t="shared" si="160"/>
        <v>0</v>
      </c>
      <c r="IH37" s="123">
        <f t="shared" si="160"/>
        <v>0</v>
      </c>
      <c r="II37" s="123">
        <f t="shared" si="160"/>
        <v>0</v>
      </c>
      <c r="IJ37" s="123">
        <f t="shared" si="160"/>
        <v>0</v>
      </c>
      <c r="IK37" s="123">
        <f t="shared" si="160"/>
        <v>0</v>
      </c>
      <c r="IL37" s="123">
        <f t="shared" si="160"/>
        <v>0</v>
      </c>
      <c r="IM37" s="123">
        <f t="shared" si="160"/>
        <v>0</v>
      </c>
      <c r="IN37" s="123">
        <f t="shared" si="160"/>
        <v>0</v>
      </c>
      <c r="IO37" s="123">
        <f t="shared" si="160"/>
        <v>0</v>
      </c>
      <c r="IP37" s="123">
        <f t="shared" si="160"/>
        <v>0</v>
      </c>
      <c r="IQ37" s="123">
        <f t="shared" si="160"/>
        <v>0</v>
      </c>
      <c r="IR37" s="123">
        <f t="shared" si="160"/>
        <v>0</v>
      </c>
      <c r="IS37" s="123">
        <f t="shared" si="160"/>
        <v>0</v>
      </c>
      <c r="IT37" s="123">
        <f t="shared" si="160"/>
        <v>0</v>
      </c>
      <c r="IU37" s="123">
        <f t="shared" si="160"/>
        <v>0</v>
      </c>
      <c r="IV37" s="123">
        <f t="shared" ref="IV37:LG37" si="161">+IV19*1.33*0.33</f>
        <v>0</v>
      </c>
      <c r="IW37" s="123">
        <f t="shared" si="161"/>
        <v>0</v>
      </c>
      <c r="IX37" s="123">
        <f t="shared" si="161"/>
        <v>0</v>
      </c>
      <c r="IY37" s="123">
        <f t="shared" si="161"/>
        <v>0</v>
      </c>
      <c r="IZ37" s="123">
        <f t="shared" si="161"/>
        <v>0</v>
      </c>
      <c r="JA37" s="123">
        <f t="shared" si="161"/>
        <v>0</v>
      </c>
      <c r="JB37" s="123">
        <f t="shared" si="161"/>
        <v>0</v>
      </c>
      <c r="JC37" s="123">
        <f t="shared" si="161"/>
        <v>0</v>
      </c>
      <c r="JD37" s="123">
        <f t="shared" si="161"/>
        <v>0</v>
      </c>
      <c r="JE37" s="123">
        <f t="shared" si="161"/>
        <v>0</v>
      </c>
      <c r="JF37" s="123">
        <f t="shared" si="161"/>
        <v>0</v>
      </c>
      <c r="JG37" s="123">
        <f t="shared" si="161"/>
        <v>0</v>
      </c>
      <c r="JH37" s="123">
        <f t="shared" si="161"/>
        <v>0</v>
      </c>
      <c r="JI37" s="123">
        <f t="shared" si="161"/>
        <v>0</v>
      </c>
      <c r="JJ37" s="123">
        <f t="shared" si="161"/>
        <v>0</v>
      </c>
      <c r="JK37" s="123">
        <f t="shared" si="161"/>
        <v>0</v>
      </c>
      <c r="JL37" s="123">
        <f t="shared" si="161"/>
        <v>0</v>
      </c>
      <c r="JM37" s="123">
        <f t="shared" si="161"/>
        <v>0</v>
      </c>
      <c r="JN37" s="123">
        <f t="shared" si="161"/>
        <v>0</v>
      </c>
      <c r="JO37" s="123">
        <f t="shared" si="161"/>
        <v>0</v>
      </c>
      <c r="JP37" s="123">
        <f t="shared" si="161"/>
        <v>0</v>
      </c>
      <c r="JQ37" s="123">
        <f t="shared" si="161"/>
        <v>0</v>
      </c>
      <c r="JR37" s="123">
        <f t="shared" si="161"/>
        <v>0</v>
      </c>
      <c r="JS37" s="123">
        <f t="shared" si="161"/>
        <v>0</v>
      </c>
      <c r="JT37" s="123">
        <f t="shared" si="161"/>
        <v>0</v>
      </c>
      <c r="JU37" s="123">
        <f t="shared" si="161"/>
        <v>0</v>
      </c>
      <c r="JV37" s="123">
        <f t="shared" si="161"/>
        <v>0</v>
      </c>
      <c r="JW37" s="123">
        <f t="shared" si="161"/>
        <v>0</v>
      </c>
      <c r="JX37" s="123">
        <f t="shared" si="161"/>
        <v>0</v>
      </c>
      <c r="JY37" s="123">
        <f t="shared" si="161"/>
        <v>0</v>
      </c>
      <c r="JZ37" s="123">
        <f t="shared" si="161"/>
        <v>0</v>
      </c>
      <c r="KA37" s="123">
        <f t="shared" si="161"/>
        <v>0</v>
      </c>
      <c r="KB37" s="123">
        <f t="shared" si="161"/>
        <v>0</v>
      </c>
      <c r="KC37" s="123">
        <f t="shared" si="161"/>
        <v>0</v>
      </c>
      <c r="KD37" s="123">
        <f t="shared" si="161"/>
        <v>0</v>
      </c>
      <c r="KE37" s="123">
        <f t="shared" si="161"/>
        <v>0</v>
      </c>
      <c r="KF37" s="123">
        <f t="shared" si="161"/>
        <v>0</v>
      </c>
      <c r="KG37" s="123">
        <f t="shared" si="161"/>
        <v>0</v>
      </c>
      <c r="KH37" s="123">
        <f t="shared" si="161"/>
        <v>0</v>
      </c>
      <c r="KI37" s="123">
        <f t="shared" si="161"/>
        <v>0</v>
      </c>
      <c r="KJ37" s="123">
        <f t="shared" si="161"/>
        <v>0</v>
      </c>
      <c r="KK37" s="123">
        <f t="shared" si="161"/>
        <v>0</v>
      </c>
      <c r="KL37" s="123">
        <f t="shared" si="161"/>
        <v>0</v>
      </c>
      <c r="KM37" s="123">
        <f t="shared" si="161"/>
        <v>0</v>
      </c>
      <c r="KN37" s="123">
        <f t="shared" si="161"/>
        <v>0</v>
      </c>
      <c r="KO37" s="123">
        <f t="shared" si="161"/>
        <v>0</v>
      </c>
      <c r="KP37" s="123">
        <f t="shared" si="161"/>
        <v>0</v>
      </c>
      <c r="KQ37" s="123">
        <f t="shared" si="161"/>
        <v>0</v>
      </c>
      <c r="KR37" s="123">
        <f t="shared" si="161"/>
        <v>0</v>
      </c>
      <c r="KS37" s="123">
        <f t="shared" si="161"/>
        <v>0</v>
      </c>
      <c r="KT37" s="123">
        <f t="shared" si="161"/>
        <v>0</v>
      </c>
      <c r="KU37" s="123">
        <f t="shared" si="161"/>
        <v>0</v>
      </c>
      <c r="KV37" s="123">
        <f t="shared" si="161"/>
        <v>0</v>
      </c>
      <c r="KW37" s="123">
        <f t="shared" si="161"/>
        <v>0</v>
      </c>
      <c r="KX37" s="123">
        <f t="shared" si="161"/>
        <v>0</v>
      </c>
      <c r="KY37" s="123">
        <f t="shared" si="161"/>
        <v>0</v>
      </c>
      <c r="KZ37" s="123">
        <f t="shared" si="161"/>
        <v>0</v>
      </c>
      <c r="LA37" s="123">
        <f t="shared" si="161"/>
        <v>0</v>
      </c>
      <c r="LB37" s="123">
        <f t="shared" si="161"/>
        <v>0</v>
      </c>
      <c r="LC37" s="123">
        <f t="shared" si="161"/>
        <v>0</v>
      </c>
      <c r="LD37" s="123">
        <f t="shared" si="161"/>
        <v>0</v>
      </c>
      <c r="LE37" s="123">
        <f t="shared" si="161"/>
        <v>0</v>
      </c>
      <c r="LF37" s="123">
        <f t="shared" si="161"/>
        <v>0</v>
      </c>
      <c r="LG37" s="123">
        <f t="shared" si="161"/>
        <v>0</v>
      </c>
      <c r="LH37" s="123">
        <f t="shared" ref="LH37:MM37" si="162">+LH19*1.33*0.33</f>
        <v>0</v>
      </c>
      <c r="LI37" s="123">
        <f t="shared" si="162"/>
        <v>0</v>
      </c>
      <c r="LJ37" s="123">
        <f t="shared" si="162"/>
        <v>0</v>
      </c>
      <c r="LK37" s="123">
        <f t="shared" si="162"/>
        <v>0</v>
      </c>
      <c r="LL37" s="123">
        <f t="shared" si="162"/>
        <v>0</v>
      </c>
      <c r="LM37" s="123">
        <f t="shared" si="162"/>
        <v>0</v>
      </c>
      <c r="LN37" s="123">
        <f t="shared" si="162"/>
        <v>0</v>
      </c>
      <c r="LO37" s="123">
        <f t="shared" si="162"/>
        <v>0</v>
      </c>
      <c r="LP37" s="123">
        <f t="shared" si="162"/>
        <v>0</v>
      </c>
      <c r="LQ37" s="123">
        <f t="shared" si="162"/>
        <v>0</v>
      </c>
      <c r="LR37" s="123">
        <f t="shared" si="162"/>
        <v>0</v>
      </c>
      <c r="LS37" s="123">
        <f t="shared" si="162"/>
        <v>0</v>
      </c>
      <c r="LT37" s="123">
        <f t="shared" si="162"/>
        <v>0</v>
      </c>
      <c r="LU37" s="123">
        <f t="shared" si="162"/>
        <v>0</v>
      </c>
      <c r="LV37" s="123">
        <f t="shared" si="162"/>
        <v>0</v>
      </c>
      <c r="LW37" s="123">
        <f t="shared" si="162"/>
        <v>0</v>
      </c>
      <c r="LX37" s="123">
        <f t="shared" si="162"/>
        <v>0</v>
      </c>
      <c r="LY37" s="123">
        <f t="shared" si="162"/>
        <v>0</v>
      </c>
      <c r="LZ37" s="123">
        <f t="shared" si="162"/>
        <v>0</v>
      </c>
      <c r="MA37" s="123">
        <f t="shared" si="162"/>
        <v>0</v>
      </c>
      <c r="MB37" s="123">
        <f t="shared" si="162"/>
        <v>0</v>
      </c>
      <c r="MC37" s="123">
        <f t="shared" si="162"/>
        <v>0</v>
      </c>
      <c r="MD37" s="123">
        <f t="shared" si="162"/>
        <v>0</v>
      </c>
      <c r="ME37" s="123">
        <f t="shared" si="162"/>
        <v>0</v>
      </c>
      <c r="MF37" s="123">
        <f t="shared" si="162"/>
        <v>0</v>
      </c>
      <c r="MG37" s="123">
        <f t="shared" si="162"/>
        <v>0</v>
      </c>
      <c r="MH37" s="123">
        <f t="shared" si="162"/>
        <v>0</v>
      </c>
      <c r="MI37" s="123">
        <f t="shared" si="162"/>
        <v>0</v>
      </c>
      <c r="MJ37" s="123">
        <f t="shared" si="162"/>
        <v>0</v>
      </c>
      <c r="MK37" s="123">
        <f t="shared" si="162"/>
        <v>0</v>
      </c>
      <c r="ML37" s="123">
        <f t="shared" si="162"/>
        <v>0</v>
      </c>
      <c r="MM37" s="123">
        <f t="shared" si="162"/>
        <v>0</v>
      </c>
      <c r="MO37" s="5" t="str">
        <f t="shared" si="153"/>
        <v>Vail &amp; Great Falls Hydro</v>
      </c>
      <c r="MP37" s="22">
        <f t="shared" si="156"/>
        <v>0</v>
      </c>
      <c r="MQ37" s="22">
        <f t="shared" si="154"/>
        <v>0</v>
      </c>
      <c r="MR37" s="22">
        <f t="shared" si="154"/>
        <v>0</v>
      </c>
      <c r="MS37" s="22">
        <f t="shared" si="154"/>
        <v>0</v>
      </c>
      <c r="MT37" s="22">
        <f t="shared" si="154"/>
        <v>0</v>
      </c>
      <c r="MU37" s="22">
        <f t="shared" si="154"/>
        <v>0</v>
      </c>
      <c r="MV37" s="22">
        <f t="shared" si="154"/>
        <v>0</v>
      </c>
      <c r="MW37" s="22">
        <f t="shared" si="154"/>
        <v>0</v>
      </c>
      <c r="MX37" s="22">
        <f t="shared" si="154"/>
        <v>0</v>
      </c>
      <c r="MY37" s="22">
        <f t="shared" si="154"/>
        <v>0</v>
      </c>
      <c r="MZ37" s="22">
        <f t="shared" si="154"/>
        <v>0</v>
      </c>
      <c r="NA37" s="22">
        <f t="shared" si="154"/>
        <v>0</v>
      </c>
      <c r="NB37" s="22">
        <f t="shared" si="154"/>
        <v>0</v>
      </c>
      <c r="NC37" s="22">
        <f t="shared" si="154"/>
        <v>0</v>
      </c>
      <c r="ND37" s="22">
        <f t="shared" si="154"/>
        <v>0</v>
      </c>
      <c r="NE37" s="22">
        <f t="shared" si="154"/>
        <v>0</v>
      </c>
      <c r="NF37" s="22">
        <f t="shared" si="154"/>
        <v>0</v>
      </c>
      <c r="NG37" s="22">
        <f t="shared" si="155"/>
        <v>0</v>
      </c>
      <c r="NH37" s="22">
        <f t="shared" si="155"/>
        <v>0</v>
      </c>
      <c r="NI37" s="22">
        <f t="shared" si="155"/>
        <v>0</v>
      </c>
      <c r="NJ37" s="22">
        <f t="shared" si="155"/>
        <v>0</v>
      </c>
      <c r="NK37" s="22">
        <f t="shared" si="155"/>
        <v>0</v>
      </c>
      <c r="NL37" s="22">
        <f t="shared" si="155"/>
        <v>0</v>
      </c>
      <c r="NM37" s="22">
        <f t="shared" si="155"/>
        <v>0</v>
      </c>
      <c r="NN37" s="22">
        <f t="shared" si="155"/>
        <v>0</v>
      </c>
      <c r="NO37" s="22">
        <f t="shared" si="155"/>
        <v>0</v>
      </c>
      <c r="NP37" s="22">
        <f t="shared" si="155"/>
        <v>0</v>
      </c>
      <c r="NQ37" s="22">
        <f t="shared" si="155"/>
        <v>0</v>
      </c>
      <c r="NR37" s="22">
        <f t="shared" si="155"/>
        <v>0</v>
      </c>
    </row>
    <row r="38" spans="1:382" x14ac:dyDescent="0.25">
      <c r="B38" s="96" t="s">
        <v>227</v>
      </c>
      <c r="C38" s="97" t="s">
        <v>105</v>
      </c>
      <c r="D38" s="120" t="e">
        <f>INDEX(NM_MWH!$A$4:$NI$15,MATCH($B$1,NM_MWH!$A$4:$A$15,0),MATCH(RES_COST_FCST!D4,NM_MWH!$A$4:$NI$4,0))</f>
        <v>#N/A</v>
      </c>
      <c r="E38" s="120" t="e">
        <f>INDEX(NM_MWH!$A$4:$NI$15,MATCH($B$1,NM_MWH!$A$4:$A$15,0),MATCH(RES_COST_FCST!E4,NM_MWH!$A$4:$NI$4,0))</f>
        <v>#N/A</v>
      </c>
      <c r="F38" s="120" t="e">
        <f>INDEX(NM_MWH!$A$4:$NI$15,MATCH($B$1,NM_MWH!$A$4:$A$15,0),MATCH(RES_COST_FCST!F4,NM_MWH!$A$4:$NI$4,0))</f>
        <v>#N/A</v>
      </c>
      <c r="G38" s="120" t="e">
        <f>INDEX(NM_MWH!$A$4:$NI$15,MATCH($B$1,NM_MWH!$A$4:$A$15,0),MATCH(RES_COST_FCST!G4,NM_MWH!$A$4:$NI$4,0))</f>
        <v>#N/A</v>
      </c>
      <c r="H38" s="120" t="e">
        <f>INDEX(NM_MWH!$A$4:$NI$15,MATCH($B$1,NM_MWH!$A$4:$A$15,0),MATCH(RES_COST_FCST!H4,NM_MWH!$A$4:$NI$4,0))</f>
        <v>#N/A</v>
      </c>
      <c r="I38" s="120" t="e">
        <f>INDEX(NM_MWH!$A$4:$NI$15,MATCH($B$1,NM_MWH!$A$4:$A$15,0),MATCH(RES_COST_FCST!I4,NM_MWH!$A$4:$NI$4,0))</f>
        <v>#N/A</v>
      </c>
      <c r="J38" s="120" t="e">
        <f>INDEX(NM_MWH!$A$4:$NI$15,MATCH($B$1,NM_MWH!$A$4:$A$15,0),MATCH(RES_COST_FCST!J4,NM_MWH!$A$4:$NI$4,0))</f>
        <v>#N/A</v>
      </c>
      <c r="K38" s="120" t="e">
        <f>INDEX(NM_MWH!$A$4:$NI$15,MATCH($B$1,NM_MWH!$A$4:$A$15,0),MATCH(RES_COST_FCST!K4,NM_MWH!$A$4:$NI$4,0))</f>
        <v>#N/A</v>
      </c>
      <c r="L38" s="120" t="e">
        <f>INDEX(NM_MWH!$A$4:$NI$15,MATCH($B$1,NM_MWH!$A$4:$A$15,0),MATCH(RES_COST_FCST!L4,NM_MWH!$A$4:$NI$4,0))</f>
        <v>#N/A</v>
      </c>
      <c r="M38" s="120" t="e">
        <f>INDEX(NM_MWH!$A$4:$NI$15,MATCH($B$1,NM_MWH!$A$4:$A$15,0),MATCH(RES_COST_FCST!M4,NM_MWH!$A$4:$NI$4,0))</f>
        <v>#N/A</v>
      </c>
      <c r="N38" s="120" t="e">
        <f>INDEX(NM_MWH!$A$4:$NI$15,MATCH($B$1,NM_MWH!$A$4:$A$15,0),MATCH(RES_COST_FCST!N4,NM_MWH!$A$4:$NI$4,0))</f>
        <v>#N/A</v>
      </c>
      <c r="O38" s="120" t="e">
        <f>INDEX(NM_MWH!$A$4:$NI$15,MATCH($B$1,NM_MWH!$A$4:$A$15,0),MATCH(RES_COST_FCST!O4,NM_MWH!$A$4:$NI$4,0))</f>
        <v>#N/A</v>
      </c>
      <c r="P38" s="120" t="e">
        <f>INDEX(NM_MWH!$A$4:$NI$15,MATCH($B$1,NM_MWH!$A$4:$A$15,0),MATCH(RES_COST_FCST!P4,NM_MWH!$A$4:$NI$4,0))</f>
        <v>#N/A</v>
      </c>
      <c r="Q38" s="120" t="e">
        <f>INDEX(NM_MWH!$A$4:$NI$15,MATCH($B$1,NM_MWH!$A$4:$A$15,0),MATCH(RES_COST_FCST!Q4,NM_MWH!$A$4:$NI$4,0))</f>
        <v>#N/A</v>
      </c>
      <c r="R38" s="120" t="e">
        <f>INDEX(NM_MWH!$A$4:$NI$15,MATCH($B$1,NM_MWH!$A$4:$A$15,0),MATCH(RES_COST_FCST!R4,NM_MWH!$A$4:$NI$4,0))</f>
        <v>#N/A</v>
      </c>
      <c r="S38" s="120" t="e">
        <f>INDEX(NM_MWH!$A$4:$NI$15,MATCH($B$1,NM_MWH!$A$4:$A$15,0),MATCH(RES_COST_FCST!S4,NM_MWH!$A$4:$NI$4,0))</f>
        <v>#N/A</v>
      </c>
      <c r="T38" s="120" t="e">
        <f>INDEX(NM_MWH!$A$4:$NI$15,MATCH($B$1,NM_MWH!$A$4:$A$15,0),MATCH(RES_COST_FCST!T4,NM_MWH!$A$4:$NI$4,0))</f>
        <v>#N/A</v>
      </c>
      <c r="U38" s="120" t="e">
        <f>INDEX(NM_MWH!$A$4:$NI$15,MATCH($B$1,NM_MWH!$A$4:$A$15,0),MATCH(RES_COST_FCST!U4,NM_MWH!$A$4:$NI$4,0))</f>
        <v>#N/A</v>
      </c>
      <c r="V38" s="120" t="e">
        <f>INDEX(NM_MWH!$A$4:$NI$15,MATCH($B$1,NM_MWH!$A$4:$A$15,0),MATCH(RES_COST_FCST!V4,NM_MWH!$A$4:$NI$4,0))</f>
        <v>#N/A</v>
      </c>
      <c r="W38" s="120" t="e">
        <f>INDEX(NM_MWH!$A$4:$NI$15,MATCH($B$1,NM_MWH!$A$4:$A$15,0),MATCH(RES_COST_FCST!W4,NM_MWH!$A$4:$NI$4,0))</f>
        <v>#N/A</v>
      </c>
      <c r="X38" s="120" t="e">
        <f>INDEX(NM_MWH!$A$4:$NI$15,MATCH($B$1,NM_MWH!$A$4:$A$15,0),MATCH(RES_COST_FCST!X4,NM_MWH!$A$4:$NI$4,0))</f>
        <v>#N/A</v>
      </c>
      <c r="Y38" s="120" t="e">
        <f>INDEX(NM_MWH!$A$4:$NI$15,MATCH($B$1,NM_MWH!$A$4:$A$15,0),MATCH(RES_COST_FCST!Y4,NM_MWH!$A$4:$NI$4,0))</f>
        <v>#N/A</v>
      </c>
      <c r="Z38" s="120" t="e">
        <f>INDEX(NM_MWH!$A$4:$NI$15,MATCH($B$1,NM_MWH!$A$4:$A$15,0),MATCH(RES_COST_FCST!Z4,NM_MWH!$A$4:$NI$4,0))</f>
        <v>#N/A</v>
      </c>
      <c r="AA38" s="120" t="e">
        <f>INDEX(NM_MWH!$A$4:$NI$15,MATCH($B$1,NM_MWH!$A$4:$A$15,0),MATCH(RES_COST_FCST!AA4,NM_MWH!$A$4:$NI$4,0))</f>
        <v>#N/A</v>
      </c>
      <c r="AB38" s="120" t="e">
        <f>INDEX(NM_MWH!$A$4:$NI$15,MATCH($B$1,NM_MWH!$A$4:$A$15,0),MATCH(RES_COST_FCST!AB4,NM_MWH!$A$4:$NI$4,0))</f>
        <v>#N/A</v>
      </c>
      <c r="AC38" s="120" t="e">
        <f>INDEX(NM_MWH!$A$4:$NI$15,MATCH($B$1,NM_MWH!$A$4:$A$15,0),MATCH(RES_COST_FCST!AC4,NM_MWH!$A$4:$NI$4,0))</f>
        <v>#N/A</v>
      </c>
      <c r="AD38" s="120" t="e">
        <f>INDEX(NM_MWH!$A$4:$NI$15,MATCH($B$1,NM_MWH!$A$4:$A$15,0),MATCH(RES_COST_FCST!AD4,NM_MWH!$A$4:$NI$4,0))</f>
        <v>#N/A</v>
      </c>
      <c r="AE38" s="120" t="e">
        <f>INDEX(NM_MWH!$A$4:$NI$15,MATCH($B$1,NM_MWH!$A$4:$A$15,0),MATCH(RES_COST_FCST!AE4,NM_MWH!$A$4:$NI$4,0))</f>
        <v>#N/A</v>
      </c>
      <c r="AF38" s="120" t="e">
        <f>INDEX(NM_MWH!$A$4:$NI$15,MATCH($B$1,NM_MWH!$A$4:$A$15,0),MATCH(RES_COST_FCST!AF4,NM_MWH!$A$4:$NI$4,0))</f>
        <v>#N/A</v>
      </c>
      <c r="AG38" s="120" t="e">
        <f>INDEX(NM_MWH!$A$4:$NI$15,MATCH($B$1,NM_MWH!$A$4:$A$15,0),MATCH(RES_COST_FCST!AG4,NM_MWH!$A$4:$NI$4,0))</f>
        <v>#N/A</v>
      </c>
      <c r="AH38" s="120" t="e">
        <f>INDEX(NM_MWH!$A$4:$NI$15,MATCH($B$1,NM_MWH!$A$4:$A$15,0),MATCH(RES_COST_FCST!AH4,NM_MWH!$A$4:$NI$4,0))</f>
        <v>#N/A</v>
      </c>
      <c r="AI38" s="120" t="e">
        <f>INDEX(NM_MWH!$A$4:$NI$15,MATCH($B$1,NM_MWH!$A$4:$A$15,0),MATCH(RES_COST_FCST!AI4,NM_MWH!$A$4:$NI$4,0))</f>
        <v>#N/A</v>
      </c>
      <c r="AJ38" s="120" t="e">
        <f>INDEX(NM_MWH!$A$4:$NI$15,MATCH($B$1,NM_MWH!$A$4:$A$15,0),MATCH(RES_COST_FCST!AJ4,NM_MWH!$A$4:$NI$4,0))</f>
        <v>#N/A</v>
      </c>
      <c r="AK38" s="120" t="e">
        <f>INDEX(NM_MWH!$A$4:$NI$15,MATCH($B$1,NM_MWH!$A$4:$A$15,0),MATCH(RES_COST_FCST!AK4,NM_MWH!$A$4:$NI$4,0))</f>
        <v>#N/A</v>
      </c>
      <c r="AL38" s="120" t="e">
        <f>INDEX(NM_MWH!$A$4:$NI$15,MATCH($B$1,NM_MWH!$A$4:$A$15,0),MATCH(RES_COST_FCST!AL4,NM_MWH!$A$4:$NI$4,0))</f>
        <v>#N/A</v>
      </c>
      <c r="AM38" s="120" t="e">
        <f>INDEX(NM_MWH!$A$4:$NI$15,MATCH($B$1,NM_MWH!$A$4:$A$15,0),MATCH(RES_COST_FCST!AM4,NM_MWH!$A$4:$NI$4,0))</f>
        <v>#N/A</v>
      </c>
      <c r="AN38" s="120" t="e">
        <f>INDEX(NM_MWH!$A$4:$NI$15,MATCH($B$1,NM_MWH!$A$4:$A$15,0),MATCH(RES_COST_FCST!AN4,NM_MWH!$A$4:$NI$4,0))</f>
        <v>#N/A</v>
      </c>
      <c r="AO38" s="120" t="e">
        <f>INDEX(NM_MWH!$A$4:$NI$15,MATCH($B$1,NM_MWH!$A$4:$A$15,0),MATCH(RES_COST_FCST!AO4,NM_MWH!$A$4:$NI$4,0))</f>
        <v>#N/A</v>
      </c>
      <c r="AP38" s="120" t="e">
        <f>INDEX(NM_MWH!$A$4:$NI$15,MATCH($B$1,NM_MWH!$A$4:$A$15,0),MATCH(RES_COST_FCST!AP4,NM_MWH!$A$4:$NI$4,0))</f>
        <v>#N/A</v>
      </c>
      <c r="AQ38" s="120" t="e">
        <f>INDEX(NM_MWH!$A$4:$NI$15,MATCH($B$1,NM_MWH!$A$4:$A$15,0),MATCH(RES_COST_FCST!AQ4,NM_MWH!$A$4:$NI$4,0))</f>
        <v>#N/A</v>
      </c>
      <c r="AR38" s="120" t="e">
        <f>INDEX(NM_MWH!$A$4:$NI$15,MATCH($B$1,NM_MWH!$A$4:$A$15,0),MATCH(RES_COST_FCST!AR4,NM_MWH!$A$4:$NI$4,0))</f>
        <v>#N/A</v>
      </c>
      <c r="AS38" s="120" t="e">
        <f>INDEX(NM_MWH!$A$4:$NI$15,MATCH($B$1,NM_MWH!$A$4:$A$15,0),MATCH(RES_COST_FCST!AS4,NM_MWH!$A$4:$NI$4,0))</f>
        <v>#N/A</v>
      </c>
      <c r="AT38" s="120" t="e">
        <f>INDEX(NM_MWH!$A$4:$NI$15,MATCH($B$1,NM_MWH!$A$4:$A$15,0),MATCH(RES_COST_FCST!AT4,NM_MWH!$A$4:$NI$4,0))</f>
        <v>#N/A</v>
      </c>
      <c r="AU38" s="120" t="e">
        <f>INDEX(NM_MWH!$A$4:$NI$15,MATCH($B$1,NM_MWH!$A$4:$A$15,0),MATCH(RES_COST_FCST!AU4,NM_MWH!$A$4:$NI$4,0))</f>
        <v>#N/A</v>
      </c>
      <c r="AV38" s="120" t="e">
        <f>INDEX(NM_MWH!$A$4:$NI$15,MATCH($B$1,NM_MWH!$A$4:$A$15,0),MATCH(RES_COST_FCST!AV4,NM_MWH!$A$4:$NI$4,0))</f>
        <v>#N/A</v>
      </c>
      <c r="AW38" s="120" t="e">
        <f>INDEX(NM_MWH!$A$4:$NI$15,MATCH($B$1,NM_MWH!$A$4:$A$15,0),MATCH(RES_COST_FCST!AW4,NM_MWH!$A$4:$NI$4,0))</f>
        <v>#N/A</v>
      </c>
      <c r="AX38" s="120" t="e">
        <f>INDEX(NM_MWH!$A$4:$NI$15,MATCH($B$1,NM_MWH!$A$4:$A$15,0),MATCH(RES_COST_FCST!AX4,NM_MWH!$A$4:$NI$4,0))</f>
        <v>#N/A</v>
      </c>
      <c r="AY38" s="120" t="e">
        <f>INDEX(NM_MWH!$A$4:$NI$15,MATCH($B$1,NM_MWH!$A$4:$A$15,0),MATCH(RES_COST_FCST!AY4,NM_MWH!$A$4:$NI$4,0))</f>
        <v>#N/A</v>
      </c>
      <c r="AZ38" s="120" t="e">
        <f>INDEX(NM_MWH!$A$4:$NI$15,MATCH($B$1,NM_MWH!$A$4:$A$15,0),MATCH(RES_COST_FCST!AZ4,NM_MWH!$A$4:$NI$4,0))</f>
        <v>#N/A</v>
      </c>
      <c r="BA38" s="120" t="e">
        <f>INDEX(NM_MWH!$A$4:$NI$15,MATCH($B$1,NM_MWH!$A$4:$A$15,0),MATCH(RES_COST_FCST!BA4,NM_MWH!$A$4:$NI$4,0))</f>
        <v>#N/A</v>
      </c>
      <c r="BB38" s="120" t="e">
        <f>INDEX(NM_MWH!$A$4:$NI$15,MATCH($B$1,NM_MWH!$A$4:$A$15,0),MATCH(RES_COST_FCST!BB4,NM_MWH!$A$4:$NI$4,0))</f>
        <v>#N/A</v>
      </c>
      <c r="BC38" s="120" t="e">
        <f>INDEX(NM_MWH!$A$4:$NI$15,MATCH($B$1,NM_MWH!$A$4:$A$15,0),MATCH(RES_COST_FCST!BC4,NM_MWH!$A$4:$NI$4,0))</f>
        <v>#N/A</v>
      </c>
      <c r="BD38" s="120" t="e">
        <f>INDEX(NM_MWH!$A$4:$NI$15,MATCH($B$1,NM_MWH!$A$4:$A$15,0),MATCH(RES_COST_FCST!BD4,NM_MWH!$A$4:$NI$4,0))</f>
        <v>#N/A</v>
      </c>
      <c r="BE38" s="120" t="e">
        <f>INDEX(NM_MWH!$A$4:$NI$15,MATCH($B$1,NM_MWH!$A$4:$A$15,0),MATCH(RES_COST_FCST!BE4,NM_MWH!$A$4:$NI$4,0))</f>
        <v>#N/A</v>
      </c>
      <c r="BF38" s="120" t="e">
        <f>INDEX(NM_MWH!$A$4:$NI$15,MATCH($B$1,NM_MWH!$A$4:$A$15,0),MATCH(RES_COST_FCST!BF4,NM_MWH!$A$4:$NI$4,0))</f>
        <v>#N/A</v>
      </c>
      <c r="BG38" s="120" t="e">
        <f>INDEX(NM_MWH!$A$4:$NI$15,MATCH($B$1,NM_MWH!$A$4:$A$15,0),MATCH(RES_COST_FCST!BG4,NM_MWH!$A$4:$NI$4,0))</f>
        <v>#N/A</v>
      </c>
      <c r="BH38" s="120" t="e">
        <f>INDEX(NM_MWH!$A$4:$NI$15,MATCH($B$1,NM_MWH!$A$4:$A$15,0),MATCH(RES_COST_FCST!BH4,NM_MWH!$A$4:$NI$4,0))</f>
        <v>#N/A</v>
      </c>
      <c r="BI38" s="120" t="e">
        <f>INDEX(NM_MWH!$A$4:$NI$15,MATCH($B$1,NM_MWH!$A$4:$A$15,0),MATCH(RES_COST_FCST!BI4,NM_MWH!$A$4:$NI$4,0))</f>
        <v>#N/A</v>
      </c>
      <c r="BJ38" s="120" t="e">
        <f>INDEX(NM_MWH!$A$4:$NI$15,MATCH($B$1,NM_MWH!$A$4:$A$15,0),MATCH(RES_COST_FCST!BJ4,NM_MWH!$A$4:$NI$4,0))</f>
        <v>#N/A</v>
      </c>
      <c r="BK38" s="120" t="e">
        <f>INDEX(NM_MWH!$A$4:$NI$15,MATCH($B$1,NM_MWH!$A$4:$A$15,0),MATCH(RES_COST_FCST!BK4,NM_MWH!$A$4:$NI$4,0))</f>
        <v>#N/A</v>
      </c>
      <c r="BL38" s="120" t="e">
        <f>INDEX(NM_MWH!$A$4:$NI$15,MATCH($B$1,NM_MWH!$A$4:$A$15,0),MATCH(RES_COST_FCST!BL4,NM_MWH!$A$4:$NI$4,0))</f>
        <v>#N/A</v>
      </c>
      <c r="BM38" s="120" t="e">
        <f>INDEX(NM_MWH!$A$4:$NI$15,MATCH($B$1,NM_MWH!$A$4:$A$15,0),MATCH(RES_COST_FCST!BM4,NM_MWH!$A$4:$NI$4,0))</f>
        <v>#N/A</v>
      </c>
      <c r="BN38" s="120" t="e">
        <f>INDEX(NM_MWH!$A$4:$NI$15,MATCH($B$1,NM_MWH!$A$4:$A$15,0),MATCH(RES_COST_FCST!BN4,NM_MWH!$A$4:$NI$4,0))</f>
        <v>#N/A</v>
      </c>
      <c r="BO38" s="120" t="e">
        <f>INDEX(NM_MWH!$A$4:$NI$15,MATCH($B$1,NM_MWH!$A$4:$A$15,0),MATCH(RES_COST_FCST!BO4,NM_MWH!$A$4:$NI$4,0))</f>
        <v>#N/A</v>
      </c>
      <c r="BP38" s="120" t="e">
        <f>INDEX(NM_MWH!$A$4:$NI$15,MATCH($B$1,NM_MWH!$A$4:$A$15,0),MATCH(RES_COST_FCST!BP4,NM_MWH!$A$4:$NI$4,0))</f>
        <v>#N/A</v>
      </c>
      <c r="BQ38" s="120" t="e">
        <f>INDEX(NM_MWH!$A$4:$NI$15,MATCH($B$1,NM_MWH!$A$4:$A$15,0),MATCH(RES_COST_FCST!BQ4,NM_MWH!$A$4:$NI$4,0))</f>
        <v>#N/A</v>
      </c>
      <c r="BR38" s="120" t="e">
        <f>INDEX(NM_MWH!$A$4:$NI$15,MATCH($B$1,NM_MWH!$A$4:$A$15,0),MATCH(RES_COST_FCST!BR4,NM_MWH!$A$4:$NI$4,0))</f>
        <v>#N/A</v>
      </c>
      <c r="BS38" s="120" t="e">
        <f>INDEX(NM_MWH!$A$4:$NI$15,MATCH($B$1,NM_MWH!$A$4:$A$15,0),MATCH(RES_COST_FCST!BS4,NM_MWH!$A$4:$NI$4,0))</f>
        <v>#N/A</v>
      </c>
      <c r="BT38" s="120" t="e">
        <f>INDEX(NM_MWH!$A$4:$NI$15,MATCH($B$1,NM_MWH!$A$4:$A$15,0),MATCH(RES_COST_FCST!BT4,NM_MWH!$A$4:$NI$4,0))</f>
        <v>#N/A</v>
      </c>
      <c r="BU38" s="120" t="e">
        <f>INDEX(NM_MWH!$A$4:$NI$15,MATCH($B$1,NM_MWH!$A$4:$A$15,0),MATCH(RES_COST_FCST!BU4,NM_MWH!$A$4:$NI$4,0))</f>
        <v>#N/A</v>
      </c>
      <c r="BV38" s="120" t="e">
        <f>INDEX(NM_MWH!$A$4:$NI$15,MATCH($B$1,NM_MWH!$A$4:$A$15,0),MATCH(RES_COST_FCST!BV4,NM_MWH!$A$4:$NI$4,0))</f>
        <v>#N/A</v>
      </c>
      <c r="BW38" s="120" t="e">
        <f>INDEX(NM_MWH!$A$4:$NI$15,MATCH($B$1,NM_MWH!$A$4:$A$15,0),MATCH(RES_COST_FCST!BW4,NM_MWH!$A$4:$NI$4,0))</f>
        <v>#N/A</v>
      </c>
      <c r="BX38" s="120" t="e">
        <f>INDEX(NM_MWH!$A$4:$NI$15,MATCH($B$1,NM_MWH!$A$4:$A$15,0),MATCH(RES_COST_FCST!BX4,NM_MWH!$A$4:$NI$4,0))</f>
        <v>#N/A</v>
      </c>
      <c r="BY38" s="120" t="e">
        <f>INDEX(NM_MWH!$A$4:$NI$15,MATCH($B$1,NM_MWH!$A$4:$A$15,0),MATCH(RES_COST_FCST!BY4,NM_MWH!$A$4:$NI$4,0))</f>
        <v>#N/A</v>
      </c>
      <c r="BZ38" s="120" t="e">
        <f>INDEX(NM_MWH!$A$4:$NI$15,MATCH($B$1,NM_MWH!$A$4:$A$15,0),MATCH(RES_COST_FCST!BZ4,NM_MWH!$A$4:$NI$4,0))</f>
        <v>#N/A</v>
      </c>
      <c r="CA38" s="120" t="e">
        <f>INDEX(NM_MWH!$A$4:$NI$15,MATCH($B$1,NM_MWH!$A$4:$A$15,0),MATCH(RES_COST_FCST!CA4,NM_MWH!$A$4:$NI$4,0))</f>
        <v>#N/A</v>
      </c>
      <c r="CB38" s="120" t="e">
        <f>INDEX(NM_MWH!$A$4:$NI$15,MATCH($B$1,NM_MWH!$A$4:$A$15,0),MATCH(RES_COST_FCST!CB4,NM_MWH!$A$4:$NI$4,0))</f>
        <v>#N/A</v>
      </c>
      <c r="CC38" s="120" t="e">
        <f>INDEX(NM_MWH!$A$4:$NI$15,MATCH($B$1,NM_MWH!$A$4:$A$15,0),MATCH(RES_COST_FCST!CC4,NM_MWH!$A$4:$NI$4,0))</f>
        <v>#N/A</v>
      </c>
      <c r="CD38" s="120" t="e">
        <f>INDEX(NM_MWH!$A$4:$NI$15,MATCH($B$1,NM_MWH!$A$4:$A$15,0),MATCH(RES_COST_FCST!CD4,NM_MWH!$A$4:$NI$4,0))</f>
        <v>#N/A</v>
      </c>
      <c r="CE38" s="120" t="e">
        <f>INDEX(NM_MWH!$A$4:$NI$15,MATCH($B$1,NM_MWH!$A$4:$A$15,0),MATCH(RES_COST_FCST!CE4,NM_MWH!$A$4:$NI$4,0))</f>
        <v>#N/A</v>
      </c>
      <c r="CF38" s="120" t="e">
        <f>INDEX(NM_MWH!$A$4:$NI$15,MATCH($B$1,NM_MWH!$A$4:$A$15,0),MATCH(RES_COST_FCST!CF4,NM_MWH!$A$4:$NI$4,0))</f>
        <v>#N/A</v>
      </c>
      <c r="CG38" s="120" t="e">
        <f>INDEX(NM_MWH!$A$4:$NI$15,MATCH($B$1,NM_MWH!$A$4:$A$15,0),MATCH(RES_COST_FCST!CG4,NM_MWH!$A$4:$NI$4,0))</f>
        <v>#N/A</v>
      </c>
      <c r="CH38" s="120" t="e">
        <f>INDEX(NM_MWH!$A$4:$NI$15,MATCH($B$1,NM_MWH!$A$4:$A$15,0),MATCH(RES_COST_FCST!CH4,NM_MWH!$A$4:$NI$4,0))</f>
        <v>#N/A</v>
      </c>
      <c r="CI38" s="120" t="e">
        <f>INDEX(NM_MWH!$A$4:$NI$15,MATCH($B$1,NM_MWH!$A$4:$A$15,0),MATCH(RES_COST_FCST!CI4,NM_MWH!$A$4:$NI$4,0))</f>
        <v>#N/A</v>
      </c>
      <c r="CJ38" s="120" t="e">
        <f>INDEX(NM_MWH!$A$4:$NI$15,MATCH($B$1,NM_MWH!$A$4:$A$15,0),MATCH(RES_COST_FCST!CJ4,NM_MWH!$A$4:$NI$4,0))</f>
        <v>#N/A</v>
      </c>
      <c r="CK38" s="120" t="e">
        <f>INDEX(NM_MWH!$A$4:$NI$15,MATCH($B$1,NM_MWH!$A$4:$A$15,0),MATCH(RES_COST_FCST!CK4,NM_MWH!$A$4:$NI$4,0))</f>
        <v>#N/A</v>
      </c>
      <c r="CL38" s="120" t="e">
        <f>INDEX(NM_MWH!$A$4:$NI$15,MATCH($B$1,NM_MWH!$A$4:$A$15,0),MATCH(RES_COST_FCST!CL4,NM_MWH!$A$4:$NI$4,0))</f>
        <v>#N/A</v>
      </c>
      <c r="CM38" s="120" t="e">
        <f>INDEX(NM_MWH!$A$4:$NI$15,MATCH($B$1,NM_MWH!$A$4:$A$15,0),MATCH(RES_COST_FCST!CM4,NM_MWH!$A$4:$NI$4,0))</f>
        <v>#N/A</v>
      </c>
      <c r="CN38" s="120" t="e">
        <f>INDEX(NM_MWH!$A$4:$NI$15,MATCH($B$1,NM_MWH!$A$4:$A$15,0),MATCH(RES_COST_FCST!CN4,NM_MWH!$A$4:$NI$4,0))</f>
        <v>#N/A</v>
      </c>
      <c r="CO38" s="120" t="e">
        <f>INDEX(NM_MWH!$A$4:$NI$15,MATCH($B$1,NM_MWH!$A$4:$A$15,0),MATCH(RES_COST_FCST!CO4,NM_MWH!$A$4:$NI$4,0))</f>
        <v>#N/A</v>
      </c>
      <c r="CP38" s="120" t="e">
        <f>INDEX(NM_MWH!$A$4:$NI$15,MATCH($B$1,NM_MWH!$A$4:$A$15,0),MATCH(RES_COST_FCST!CP4,NM_MWH!$A$4:$NI$4,0))</f>
        <v>#N/A</v>
      </c>
      <c r="CQ38" s="120" t="e">
        <f>INDEX(NM_MWH!$A$4:$NI$15,MATCH($B$1,NM_MWH!$A$4:$A$15,0),MATCH(RES_COST_FCST!CQ4,NM_MWH!$A$4:$NI$4,0))</f>
        <v>#N/A</v>
      </c>
      <c r="CR38" s="120" t="e">
        <f>INDEX(NM_MWH!$A$4:$NI$15,MATCH($B$1,NM_MWH!$A$4:$A$15,0),MATCH(RES_COST_FCST!CR4,NM_MWH!$A$4:$NI$4,0))</f>
        <v>#N/A</v>
      </c>
      <c r="CS38" s="120" t="e">
        <f>INDEX(NM_MWH!$A$4:$NI$15,MATCH($B$1,NM_MWH!$A$4:$A$15,0),MATCH(RES_COST_FCST!CS4,NM_MWH!$A$4:$NI$4,0))</f>
        <v>#N/A</v>
      </c>
      <c r="CT38" s="120" t="e">
        <f>INDEX(NM_MWH!$A$4:$NI$15,MATCH($B$1,NM_MWH!$A$4:$A$15,0),MATCH(RES_COST_FCST!CT4,NM_MWH!$A$4:$NI$4,0))</f>
        <v>#N/A</v>
      </c>
      <c r="CU38" s="120" t="e">
        <f>INDEX(NM_MWH!$A$4:$NI$15,MATCH($B$1,NM_MWH!$A$4:$A$15,0),MATCH(RES_COST_FCST!CU4,NM_MWH!$A$4:$NI$4,0))</f>
        <v>#N/A</v>
      </c>
      <c r="CV38" s="120" t="e">
        <f>INDEX(NM_MWH!$A$4:$NI$15,MATCH($B$1,NM_MWH!$A$4:$A$15,0),MATCH(RES_COST_FCST!CV4,NM_MWH!$A$4:$NI$4,0))</f>
        <v>#N/A</v>
      </c>
      <c r="CW38" s="120" t="e">
        <f>INDEX(NM_MWH!$A$4:$NI$15,MATCH($B$1,NM_MWH!$A$4:$A$15,0),MATCH(RES_COST_FCST!CW4,NM_MWH!$A$4:$NI$4,0))</f>
        <v>#N/A</v>
      </c>
      <c r="CX38" s="120" t="e">
        <f>INDEX(NM_MWH!$A$4:$NI$15,MATCH($B$1,NM_MWH!$A$4:$A$15,0),MATCH(RES_COST_FCST!CX4,NM_MWH!$A$4:$NI$4,0))</f>
        <v>#N/A</v>
      </c>
      <c r="CY38" s="120" t="e">
        <f>INDEX(NM_MWH!$A$4:$NI$15,MATCH($B$1,NM_MWH!$A$4:$A$15,0),MATCH(RES_COST_FCST!CY4,NM_MWH!$A$4:$NI$4,0))</f>
        <v>#N/A</v>
      </c>
      <c r="CZ38" s="120" t="e">
        <f>INDEX(NM_MWH!$A$4:$NI$15,MATCH($B$1,NM_MWH!$A$4:$A$15,0),MATCH(RES_COST_FCST!CZ4,NM_MWH!$A$4:$NI$4,0))</f>
        <v>#N/A</v>
      </c>
      <c r="DA38" s="120" t="e">
        <f>INDEX(NM_MWH!$A$4:$NI$15,MATCH($B$1,NM_MWH!$A$4:$A$15,0),MATCH(RES_COST_FCST!DA4,NM_MWH!$A$4:$NI$4,0))</f>
        <v>#N/A</v>
      </c>
      <c r="DB38" s="120" t="e">
        <f>INDEX(NM_MWH!$A$4:$NI$15,MATCH($B$1,NM_MWH!$A$4:$A$15,0),MATCH(RES_COST_FCST!DB4,NM_MWH!$A$4:$NI$4,0))</f>
        <v>#N/A</v>
      </c>
      <c r="DC38" s="120" t="e">
        <f>INDEX(NM_MWH!$A$4:$NI$15,MATCH($B$1,NM_MWH!$A$4:$A$15,0),MATCH(RES_COST_FCST!DC4,NM_MWH!$A$4:$NI$4,0))</f>
        <v>#N/A</v>
      </c>
      <c r="DD38" s="120" t="e">
        <f>INDEX(NM_MWH!$A$4:$NI$15,MATCH($B$1,NM_MWH!$A$4:$A$15,0),MATCH(RES_COST_FCST!DD4,NM_MWH!$A$4:$NI$4,0))</f>
        <v>#N/A</v>
      </c>
      <c r="DE38" s="120" t="e">
        <f>INDEX(NM_MWH!$A$4:$NI$15,MATCH($B$1,NM_MWH!$A$4:$A$15,0),MATCH(RES_COST_FCST!DE4,NM_MWH!$A$4:$NI$4,0))</f>
        <v>#N/A</v>
      </c>
      <c r="DF38" s="120" t="e">
        <f>INDEX(NM_MWH!$A$4:$NI$15,MATCH($B$1,NM_MWH!$A$4:$A$15,0),MATCH(RES_COST_FCST!DF4,NM_MWH!$A$4:$NI$4,0))</f>
        <v>#N/A</v>
      </c>
      <c r="DG38" s="120" t="e">
        <f>INDEX(NM_MWH!$A$4:$NI$15,MATCH($B$1,NM_MWH!$A$4:$A$15,0),MATCH(RES_COST_FCST!DG4,NM_MWH!$A$4:$NI$4,0))</f>
        <v>#N/A</v>
      </c>
      <c r="DH38" s="120" t="e">
        <f>INDEX(NM_MWH!$A$4:$NI$15,MATCH($B$1,NM_MWH!$A$4:$A$15,0),MATCH(RES_COST_FCST!DH4,NM_MWH!$A$4:$NI$4,0))</f>
        <v>#N/A</v>
      </c>
      <c r="DI38" s="120" t="e">
        <f>INDEX(NM_MWH!$A$4:$NI$15,MATCH($B$1,NM_MWH!$A$4:$A$15,0),MATCH(RES_COST_FCST!DI4,NM_MWH!$A$4:$NI$4,0))</f>
        <v>#N/A</v>
      </c>
      <c r="DJ38" s="120" t="e">
        <f>INDEX(NM_MWH!$A$4:$NI$15,MATCH($B$1,NM_MWH!$A$4:$A$15,0),MATCH(RES_COST_FCST!DJ4,NM_MWH!$A$4:$NI$4,0))</f>
        <v>#N/A</v>
      </c>
      <c r="DK38" s="120" t="e">
        <f>INDEX(NM_MWH!$A$4:$NI$15,MATCH($B$1,NM_MWH!$A$4:$A$15,0),MATCH(RES_COST_FCST!DK4,NM_MWH!$A$4:$NI$4,0))</f>
        <v>#N/A</v>
      </c>
      <c r="DL38" s="120" t="e">
        <f>INDEX(NM_MWH!$A$4:$NI$15,MATCH($B$1,NM_MWH!$A$4:$A$15,0),MATCH(RES_COST_FCST!DL4,NM_MWH!$A$4:$NI$4,0))</f>
        <v>#N/A</v>
      </c>
      <c r="DM38" s="120" t="e">
        <f>INDEX(NM_MWH!$A$4:$NI$15,MATCH($B$1,NM_MWH!$A$4:$A$15,0),MATCH(RES_COST_FCST!DM4,NM_MWH!$A$4:$NI$4,0))</f>
        <v>#N/A</v>
      </c>
      <c r="DN38" s="120" t="e">
        <f>INDEX(NM_MWH!$A$4:$NI$15,MATCH($B$1,NM_MWH!$A$4:$A$15,0),MATCH(RES_COST_FCST!DN4,NM_MWH!$A$4:$NI$4,0))</f>
        <v>#N/A</v>
      </c>
      <c r="DO38" s="120" t="e">
        <f>INDEX(NM_MWH!$A$4:$NI$15,MATCH($B$1,NM_MWH!$A$4:$A$15,0),MATCH(RES_COST_FCST!DO4,NM_MWH!$A$4:$NI$4,0))</f>
        <v>#N/A</v>
      </c>
      <c r="DP38" s="120" t="e">
        <f>INDEX(NM_MWH!$A$4:$NI$15,MATCH($B$1,NM_MWH!$A$4:$A$15,0),MATCH(RES_COST_FCST!DP4,NM_MWH!$A$4:$NI$4,0))</f>
        <v>#N/A</v>
      </c>
      <c r="DQ38" s="120" t="e">
        <f>INDEX(NM_MWH!$A$4:$NI$15,MATCH($B$1,NM_MWH!$A$4:$A$15,0),MATCH(RES_COST_FCST!DQ4,NM_MWH!$A$4:$NI$4,0))</f>
        <v>#N/A</v>
      </c>
      <c r="DR38" s="120" t="e">
        <f>INDEX(NM_MWH!$A$4:$NI$15,MATCH($B$1,NM_MWH!$A$4:$A$15,0),MATCH(RES_COST_FCST!DR4,NM_MWH!$A$4:$NI$4,0))</f>
        <v>#N/A</v>
      </c>
      <c r="DS38" s="120" t="e">
        <f>INDEX(NM_MWH!$A$4:$NI$15,MATCH($B$1,NM_MWH!$A$4:$A$15,0),MATCH(RES_COST_FCST!DS4,NM_MWH!$A$4:$NI$4,0))</f>
        <v>#N/A</v>
      </c>
      <c r="DT38" s="120" t="e">
        <f>INDEX(NM_MWH!$A$4:$NI$15,MATCH($B$1,NM_MWH!$A$4:$A$15,0),MATCH(RES_COST_FCST!DT4,NM_MWH!$A$4:$NI$4,0))</f>
        <v>#N/A</v>
      </c>
      <c r="DU38" s="120" t="e">
        <f>INDEX(NM_MWH!$A$4:$NI$15,MATCH($B$1,NM_MWH!$A$4:$A$15,0),MATCH(RES_COST_FCST!DU4,NM_MWH!$A$4:$NI$4,0))</f>
        <v>#N/A</v>
      </c>
      <c r="DV38" s="120" t="e">
        <f>INDEX(NM_MWH!$A$4:$NI$15,MATCH($B$1,NM_MWH!$A$4:$A$15,0),MATCH(RES_COST_FCST!DV4,NM_MWH!$A$4:$NI$4,0))</f>
        <v>#N/A</v>
      </c>
      <c r="DW38" s="120" t="e">
        <f>INDEX(NM_MWH!$A$4:$NI$15,MATCH($B$1,NM_MWH!$A$4:$A$15,0),MATCH(RES_COST_FCST!DW4,NM_MWH!$A$4:$NI$4,0))</f>
        <v>#N/A</v>
      </c>
      <c r="DX38" s="120" t="e">
        <f>INDEX(NM_MWH!$A$4:$NI$15,MATCH($B$1,NM_MWH!$A$4:$A$15,0),MATCH(RES_COST_FCST!DX4,NM_MWH!$A$4:$NI$4,0))</f>
        <v>#N/A</v>
      </c>
      <c r="DY38" s="120" t="e">
        <f>INDEX(NM_MWH!$A$4:$NI$15,MATCH($B$1,NM_MWH!$A$4:$A$15,0),MATCH(RES_COST_FCST!DY4,NM_MWH!$A$4:$NI$4,0))</f>
        <v>#N/A</v>
      </c>
      <c r="DZ38" s="120" t="e">
        <f>INDEX(NM_MWH!$A$4:$NI$15,MATCH($B$1,NM_MWH!$A$4:$A$15,0),MATCH(RES_COST_FCST!DZ4,NM_MWH!$A$4:$NI$4,0))</f>
        <v>#N/A</v>
      </c>
      <c r="EA38" s="120" t="e">
        <f>INDEX(NM_MWH!$A$4:$NI$15,MATCH($B$1,NM_MWH!$A$4:$A$15,0),MATCH(RES_COST_FCST!EA4,NM_MWH!$A$4:$NI$4,0))</f>
        <v>#N/A</v>
      </c>
      <c r="EB38" s="120" t="e">
        <f>INDEX(NM_MWH!$A$4:$NI$15,MATCH($B$1,NM_MWH!$A$4:$A$15,0),MATCH(RES_COST_FCST!EB4,NM_MWH!$A$4:$NI$4,0))</f>
        <v>#N/A</v>
      </c>
      <c r="EC38" s="120" t="e">
        <f>INDEX(NM_MWH!$A$4:$NI$15,MATCH($B$1,NM_MWH!$A$4:$A$15,0),MATCH(RES_COST_FCST!EC4,NM_MWH!$A$4:$NI$4,0))</f>
        <v>#N/A</v>
      </c>
      <c r="ED38" s="120" t="e">
        <f>INDEX(NM_MWH!$A$4:$NI$15,MATCH($B$1,NM_MWH!$A$4:$A$15,0),MATCH(RES_COST_FCST!ED4,NM_MWH!$A$4:$NI$4,0))</f>
        <v>#N/A</v>
      </c>
      <c r="EE38" s="120" t="e">
        <f>INDEX(NM_MWH!$A$4:$NI$15,MATCH($B$1,NM_MWH!$A$4:$A$15,0),MATCH(RES_COST_FCST!EE4,NM_MWH!$A$4:$NI$4,0))</f>
        <v>#N/A</v>
      </c>
      <c r="EF38" s="120" t="e">
        <f>INDEX(NM_MWH!$A$4:$NI$15,MATCH($B$1,NM_MWH!$A$4:$A$15,0),MATCH(RES_COST_FCST!EF4,NM_MWH!$A$4:$NI$4,0))</f>
        <v>#N/A</v>
      </c>
      <c r="EG38" s="120" t="e">
        <f>INDEX(NM_MWH!$A$4:$NI$15,MATCH($B$1,NM_MWH!$A$4:$A$15,0),MATCH(RES_COST_FCST!EG4,NM_MWH!$A$4:$NI$4,0))</f>
        <v>#N/A</v>
      </c>
      <c r="EH38" s="120" t="e">
        <f>INDEX(NM_MWH!$A$4:$NI$15,MATCH($B$1,NM_MWH!$A$4:$A$15,0),MATCH(RES_COST_FCST!EH4,NM_MWH!$A$4:$NI$4,0))</f>
        <v>#N/A</v>
      </c>
      <c r="EI38" s="120" t="e">
        <f>INDEX(NM_MWH!$A$4:$NI$15,MATCH($B$1,NM_MWH!$A$4:$A$15,0),MATCH(RES_COST_FCST!EI4,NM_MWH!$A$4:$NI$4,0))</f>
        <v>#N/A</v>
      </c>
      <c r="EJ38" s="120" t="e">
        <f>INDEX(NM_MWH!$A$4:$NI$15,MATCH($B$1,NM_MWH!$A$4:$A$15,0),MATCH(RES_COST_FCST!EJ4,NM_MWH!$A$4:$NI$4,0))</f>
        <v>#N/A</v>
      </c>
      <c r="EK38" s="120" t="e">
        <f>INDEX(NM_MWH!$A$4:$NI$15,MATCH($B$1,NM_MWH!$A$4:$A$15,0),MATCH(RES_COST_FCST!EK4,NM_MWH!$A$4:$NI$4,0))</f>
        <v>#N/A</v>
      </c>
      <c r="EL38" s="120" t="e">
        <f>INDEX(NM_MWH!$A$4:$NI$15,MATCH($B$1,NM_MWH!$A$4:$A$15,0),MATCH(RES_COST_FCST!EL4,NM_MWH!$A$4:$NI$4,0))</f>
        <v>#N/A</v>
      </c>
      <c r="EM38" s="120" t="e">
        <f>INDEX(NM_MWH!$A$4:$NI$15,MATCH($B$1,NM_MWH!$A$4:$A$15,0),MATCH(RES_COST_FCST!EM4,NM_MWH!$A$4:$NI$4,0))</f>
        <v>#N/A</v>
      </c>
      <c r="EN38" s="120" t="e">
        <f>INDEX(NM_MWH!$A$4:$NI$15,MATCH($B$1,NM_MWH!$A$4:$A$15,0),MATCH(RES_COST_FCST!EN4,NM_MWH!$A$4:$NI$4,0))</f>
        <v>#N/A</v>
      </c>
      <c r="EO38" s="120" t="e">
        <f>INDEX(NM_MWH!$A$4:$NI$15,MATCH($B$1,NM_MWH!$A$4:$A$15,0),MATCH(RES_COST_FCST!EO4,NM_MWH!$A$4:$NI$4,0))</f>
        <v>#N/A</v>
      </c>
      <c r="EP38" s="120" t="e">
        <f>INDEX(NM_MWH!$A$4:$NI$15,MATCH($B$1,NM_MWH!$A$4:$A$15,0),MATCH(RES_COST_FCST!EP4,NM_MWH!$A$4:$NI$4,0))</f>
        <v>#N/A</v>
      </c>
      <c r="EQ38" s="120" t="e">
        <f>INDEX(NM_MWH!$A$4:$NI$15,MATCH($B$1,NM_MWH!$A$4:$A$15,0),MATCH(RES_COST_FCST!EQ4,NM_MWH!$A$4:$NI$4,0))</f>
        <v>#N/A</v>
      </c>
      <c r="ER38" s="120" t="e">
        <f>INDEX(NM_MWH!$A$4:$NI$15,MATCH($B$1,NM_MWH!$A$4:$A$15,0),MATCH(RES_COST_FCST!ER4,NM_MWH!$A$4:$NI$4,0))</f>
        <v>#N/A</v>
      </c>
      <c r="ES38" s="120" t="e">
        <f>INDEX(NM_MWH!$A$4:$NI$15,MATCH($B$1,NM_MWH!$A$4:$A$15,0),MATCH(RES_COST_FCST!ES4,NM_MWH!$A$4:$NI$4,0))</f>
        <v>#N/A</v>
      </c>
      <c r="ET38" s="120" t="e">
        <f>INDEX(NM_MWH!$A$4:$NI$15,MATCH($B$1,NM_MWH!$A$4:$A$15,0),MATCH(RES_COST_FCST!ET4,NM_MWH!$A$4:$NI$4,0))</f>
        <v>#N/A</v>
      </c>
      <c r="EU38" s="120" t="e">
        <f>INDEX(NM_MWH!$A$4:$NI$15,MATCH($B$1,NM_MWH!$A$4:$A$15,0),MATCH(RES_COST_FCST!EU4,NM_MWH!$A$4:$NI$4,0))</f>
        <v>#N/A</v>
      </c>
      <c r="EV38" s="120" t="e">
        <f>INDEX(NM_MWH!$A$4:$NI$15,MATCH($B$1,NM_MWH!$A$4:$A$15,0),MATCH(RES_COST_FCST!EV4,NM_MWH!$A$4:$NI$4,0))</f>
        <v>#N/A</v>
      </c>
      <c r="EW38" s="120" t="e">
        <f>INDEX(NM_MWH!$A$4:$NI$15,MATCH($B$1,NM_MWH!$A$4:$A$15,0),MATCH(RES_COST_FCST!EW4,NM_MWH!$A$4:$NI$4,0))</f>
        <v>#N/A</v>
      </c>
      <c r="EX38" s="120" t="e">
        <f>INDEX(NM_MWH!$A$4:$NI$15,MATCH($B$1,NM_MWH!$A$4:$A$15,0),MATCH(RES_COST_FCST!EX4,NM_MWH!$A$4:$NI$4,0))</f>
        <v>#N/A</v>
      </c>
      <c r="EY38" s="120" t="e">
        <f>INDEX(NM_MWH!$A$4:$NI$15,MATCH($B$1,NM_MWH!$A$4:$A$15,0),MATCH(RES_COST_FCST!EY4,NM_MWH!$A$4:$NI$4,0))</f>
        <v>#N/A</v>
      </c>
      <c r="EZ38" s="120" t="e">
        <f>INDEX(NM_MWH!$A$4:$NI$15,MATCH($B$1,NM_MWH!$A$4:$A$15,0),MATCH(RES_COST_FCST!EZ4,NM_MWH!$A$4:$NI$4,0))</f>
        <v>#N/A</v>
      </c>
      <c r="FA38" s="120" t="e">
        <f>INDEX(NM_MWH!$A$4:$NI$15,MATCH($B$1,NM_MWH!$A$4:$A$15,0),MATCH(RES_COST_FCST!FA4,NM_MWH!$A$4:$NI$4,0))</f>
        <v>#N/A</v>
      </c>
      <c r="FB38" s="120" t="e">
        <f>INDEX(NM_MWH!$A$4:$NI$15,MATCH($B$1,NM_MWH!$A$4:$A$15,0),MATCH(RES_COST_FCST!FB4,NM_MWH!$A$4:$NI$4,0))</f>
        <v>#N/A</v>
      </c>
      <c r="FC38" s="120" t="e">
        <f>INDEX(NM_MWH!$A$4:$NI$15,MATCH($B$1,NM_MWH!$A$4:$A$15,0),MATCH(RES_COST_FCST!FC4,NM_MWH!$A$4:$NI$4,0))</f>
        <v>#N/A</v>
      </c>
      <c r="FD38" s="120" t="e">
        <f>INDEX(NM_MWH!$A$4:$NI$15,MATCH($B$1,NM_MWH!$A$4:$A$15,0),MATCH(RES_COST_FCST!FD4,NM_MWH!$A$4:$NI$4,0))</f>
        <v>#N/A</v>
      </c>
      <c r="FE38" s="120" t="e">
        <f>INDEX(NM_MWH!$A$4:$NI$15,MATCH($B$1,NM_MWH!$A$4:$A$15,0),MATCH(RES_COST_FCST!FE4,NM_MWH!$A$4:$NI$4,0))</f>
        <v>#N/A</v>
      </c>
      <c r="FF38" s="120" t="e">
        <f>INDEX(NM_MWH!$A$4:$NI$15,MATCH($B$1,NM_MWH!$A$4:$A$15,0),MATCH(RES_COST_FCST!FF4,NM_MWH!$A$4:$NI$4,0))</f>
        <v>#N/A</v>
      </c>
      <c r="FG38" s="120" t="e">
        <f>INDEX(NM_MWH!$A$4:$NI$15,MATCH($B$1,NM_MWH!$A$4:$A$15,0),MATCH(RES_COST_FCST!FG4,NM_MWH!$A$4:$NI$4,0))</f>
        <v>#N/A</v>
      </c>
      <c r="FH38" s="120" t="e">
        <f>INDEX(NM_MWH!$A$4:$NI$15,MATCH($B$1,NM_MWH!$A$4:$A$15,0),MATCH(RES_COST_FCST!FH4,NM_MWH!$A$4:$NI$4,0))</f>
        <v>#N/A</v>
      </c>
      <c r="FI38" s="120" t="e">
        <f>INDEX(NM_MWH!$A$4:$NI$15,MATCH($B$1,NM_MWH!$A$4:$A$15,0),MATCH(RES_COST_FCST!FI4,NM_MWH!$A$4:$NI$4,0))</f>
        <v>#N/A</v>
      </c>
      <c r="FJ38" s="120" t="e">
        <f>INDEX(NM_MWH!$A$4:$NI$15,MATCH($B$1,NM_MWH!$A$4:$A$15,0),MATCH(RES_COST_FCST!FJ4,NM_MWH!$A$4:$NI$4,0))</f>
        <v>#N/A</v>
      </c>
      <c r="FK38" s="120" t="e">
        <f>INDEX(NM_MWH!$A$4:$NI$15,MATCH($B$1,NM_MWH!$A$4:$A$15,0),MATCH(RES_COST_FCST!FK4,NM_MWH!$A$4:$NI$4,0))</f>
        <v>#N/A</v>
      </c>
      <c r="FL38" s="120" t="e">
        <f>INDEX(NM_MWH!$A$4:$NI$15,MATCH($B$1,NM_MWH!$A$4:$A$15,0),MATCH(RES_COST_FCST!FL4,NM_MWH!$A$4:$NI$4,0))</f>
        <v>#N/A</v>
      </c>
      <c r="FM38" s="120" t="e">
        <f>INDEX(NM_MWH!$A$4:$NI$15,MATCH($B$1,NM_MWH!$A$4:$A$15,0),MATCH(RES_COST_FCST!FM4,NM_MWH!$A$4:$NI$4,0))</f>
        <v>#N/A</v>
      </c>
      <c r="FN38" s="120" t="e">
        <f>INDEX(NM_MWH!$A$4:$NI$15,MATCH($B$1,NM_MWH!$A$4:$A$15,0),MATCH(RES_COST_FCST!FN4,NM_MWH!$A$4:$NI$4,0))</f>
        <v>#N/A</v>
      </c>
      <c r="FO38" s="120" t="e">
        <f>INDEX(NM_MWH!$A$4:$NI$15,MATCH($B$1,NM_MWH!$A$4:$A$15,0),MATCH(RES_COST_FCST!FO4,NM_MWH!$A$4:$NI$4,0))</f>
        <v>#N/A</v>
      </c>
      <c r="FP38" s="120" t="e">
        <f>INDEX(NM_MWH!$A$4:$NI$15,MATCH($B$1,NM_MWH!$A$4:$A$15,0),MATCH(RES_COST_FCST!FP4,NM_MWH!$A$4:$NI$4,0))</f>
        <v>#N/A</v>
      </c>
      <c r="FQ38" s="120" t="e">
        <f>INDEX(NM_MWH!$A$4:$NI$15,MATCH($B$1,NM_MWH!$A$4:$A$15,0),MATCH(RES_COST_FCST!FQ4,NM_MWH!$A$4:$NI$4,0))</f>
        <v>#N/A</v>
      </c>
      <c r="FR38" s="120" t="e">
        <f>INDEX(NM_MWH!$A$4:$NI$15,MATCH($B$1,NM_MWH!$A$4:$A$15,0),MATCH(RES_COST_FCST!FR4,NM_MWH!$A$4:$NI$4,0))</f>
        <v>#N/A</v>
      </c>
      <c r="FS38" s="120" t="e">
        <f>INDEX(NM_MWH!$A$4:$NI$15,MATCH($B$1,NM_MWH!$A$4:$A$15,0),MATCH(RES_COST_FCST!FS4,NM_MWH!$A$4:$NI$4,0))</f>
        <v>#N/A</v>
      </c>
      <c r="FT38" s="120" t="e">
        <f>INDEX(NM_MWH!$A$4:$NI$15,MATCH($B$1,NM_MWH!$A$4:$A$15,0),MATCH(RES_COST_FCST!FT4,NM_MWH!$A$4:$NI$4,0))</f>
        <v>#N/A</v>
      </c>
      <c r="FU38" s="120" t="e">
        <f>INDEX(NM_MWH!$A$4:$NI$15,MATCH($B$1,NM_MWH!$A$4:$A$15,0),MATCH(RES_COST_FCST!FU4,NM_MWH!$A$4:$NI$4,0))</f>
        <v>#N/A</v>
      </c>
      <c r="FV38" s="120" t="e">
        <f>INDEX(NM_MWH!$A$4:$NI$15,MATCH($B$1,NM_MWH!$A$4:$A$15,0),MATCH(RES_COST_FCST!FV4,NM_MWH!$A$4:$NI$4,0))</f>
        <v>#N/A</v>
      </c>
      <c r="FW38" s="120" t="e">
        <f>INDEX(NM_MWH!$A$4:$NI$15,MATCH($B$1,NM_MWH!$A$4:$A$15,0),MATCH(RES_COST_FCST!FW4,NM_MWH!$A$4:$NI$4,0))</f>
        <v>#N/A</v>
      </c>
      <c r="FX38" s="120" t="e">
        <f>INDEX(NM_MWH!$A$4:$NI$15,MATCH($B$1,NM_MWH!$A$4:$A$15,0),MATCH(RES_COST_FCST!FX4,NM_MWH!$A$4:$NI$4,0))</f>
        <v>#N/A</v>
      </c>
      <c r="FY38" s="120" t="e">
        <f>INDEX(NM_MWH!$A$4:$NI$15,MATCH($B$1,NM_MWH!$A$4:$A$15,0),MATCH(RES_COST_FCST!FY4,NM_MWH!$A$4:$NI$4,0))</f>
        <v>#N/A</v>
      </c>
      <c r="FZ38" s="120" t="e">
        <f>INDEX(NM_MWH!$A$4:$NI$15,MATCH($B$1,NM_MWH!$A$4:$A$15,0),MATCH(RES_COST_FCST!FZ4,NM_MWH!$A$4:$NI$4,0))</f>
        <v>#N/A</v>
      </c>
      <c r="GA38" s="120" t="e">
        <f>INDEX(NM_MWH!$A$4:$NI$15,MATCH($B$1,NM_MWH!$A$4:$A$15,0),MATCH(RES_COST_FCST!GA4,NM_MWH!$A$4:$NI$4,0))</f>
        <v>#N/A</v>
      </c>
      <c r="GB38" s="120" t="e">
        <f>INDEX(NM_MWH!$A$4:$NI$15,MATCH($B$1,NM_MWH!$A$4:$A$15,0),MATCH(RES_COST_FCST!GB4,NM_MWH!$A$4:$NI$4,0))</f>
        <v>#N/A</v>
      </c>
      <c r="GC38" s="120" t="e">
        <f>INDEX(NM_MWH!$A$4:$NI$15,MATCH($B$1,NM_MWH!$A$4:$A$15,0),MATCH(RES_COST_FCST!GC4,NM_MWH!$A$4:$NI$4,0))</f>
        <v>#N/A</v>
      </c>
      <c r="GD38" s="120" t="e">
        <f>INDEX(NM_MWH!$A$4:$NI$15,MATCH($B$1,NM_MWH!$A$4:$A$15,0),MATCH(RES_COST_FCST!GD4,NM_MWH!$A$4:$NI$4,0))</f>
        <v>#N/A</v>
      </c>
      <c r="GE38" s="120" t="e">
        <f>INDEX(NM_MWH!$A$4:$NI$15,MATCH($B$1,NM_MWH!$A$4:$A$15,0),MATCH(RES_COST_FCST!GE4,NM_MWH!$A$4:$NI$4,0))</f>
        <v>#N/A</v>
      </c>
      <c r="GF38" s="120" t="e">
        <f>INDEX(NM_MWH!$A$4:$NI$15,MATCH($B$1,NM_MWH!$A$4:$A$15,0),MATCH(RES_COST_FCST!GF4,NM_MWH!$A$4:$NI$4,0))</f>
        <v>#N/A</v>
      </c>
      <c r="GG38" s="120" t="e">
        <f>INDEX(NM_MWH!$A$4:$NI$15,MATCH($B$1,NM_MWH!$A$4:$A$15,0),MATCH(RES_COST_FCST!GG4,NM_MWH!$A$4:$NI$4,0))</f>
        <v>#N/A</v>
      </c>
      <c r="GH38" s="120" t="e">
        <f>INDEX(NM_MWH!$A$4:$NI$15,MATCH($B$1,NM_MWH!$A$4:$A$15,0),MATCH(RES_COST_FCST!GH4,NM_MWH!$A$4:$NI$4,0))</f>
        <v>#N/A</v>
      </c>
      <c r="GI38" s="120" t="e">
        <f>INDEX(NM_MWH!$A$4:$NI$15,MATCH($B$1,NM_MWH!$A$4:$A$15,0),MATCH(RES_COST_FCST!GI4,NM_MWH!$A$4:$NI$4,0))</f>
        <v>#N/A</v>
      </c>
      <c r="GJ38" s="120" t="e">
        <f>INDEX(NM_MWH!$A$4:$NI$15,MATCH($B$1,NM_MWH!$A$4:$A$15,0),MATCH(RES_COST_FCST!GJ4,NM_MWH!$A$4:$NI$4,0))</f>
        <v>#N/A</v>
      </c>
      <c r="GK38" s="120" t="e">
        <f>INDEX(NM_MWH!$A$4:$NI$15,MATCH($B$1,NM_MWH!$A$4:$A$15,0),MATCH(RES_COST_FCST!GK4,NM_MWH!$A$4:$NI$4,0))</f>
        <v>#N/A</v>
      </c>
      <c r="GL38" s="120" t="e">
        <f>INDEX(NM_MWH!$A$4:$NI$15,MATCH($B$1,NM_MWH!$A$4:$A$15,0),MATCH(RES_COST_FCST!GL4,NM_MWH!$A$4:$NI$4,0))</f>
        <v>#N/A</v>
      </c>
      <c r="GM38" s="120" t="e">
        <f>INDEX(NM_MWH!$A$4:$NI$15,MATCH($B$1,NM_MWH!$A$4:$A$15,0),MATCH(RES_COST_FCST!GM4,NM_MWH!$A$4:$NI$4,0))</f>
        <v>#N/A</v>
      </c>
      <c r="GN38" s="120" t="e">
        <f>INDEX(NM_MWH!$A$4:$NI$15,MATCH($B$1,NM_MWH!$A$4:$A$15,0),MATCH(RES_COST_FCST!GN4,NM_MWH!$A$4:$NI$4,0))</f>
        <v>#N/A</v>
      </c>
      <c r="GO38" s="120" t="e">
        <f>INDEX(NM_MWH!$A$4:$NI$15,MATCH($B$1,NM_MWH!$A$4:$A$15,0),MATCH(RES_COST_FCST!GO4,NM_MWH!$A$4:$NI$4,0))</f>
        <v>#N/A</v>
      </c>
      <c r="GP38" s="120" t="e">
        <f>INDEX(NM_MWH!$A$4:$NI$15,MATCH($B$1,NM_MWH!$A$4:$A$15,0),MATCH(RES_COST_FCST!GP4,NM_MWH!$A$4:$NI$4,0))</f>
        <v>#N/A</v>
      </c>
      <c r="GQ38" s="120" t="e">
        <f>INDEX(NM_MWH!$A$4:$NI$15,MATCH($B$1,NM_MWH!$A$4:$A$15,0),MATCH(RES_COST_FCST!GQ4,NM_MWH!$A$4:$NI$4,0))</f>
        <v>#N/A</v>
      </c>
      <c r="GR38" s="120" t="e">
        <f>INDEX(NM_MWH!$A$4:$NI$15,MATCH($B$1,NM_MWH!$A$4:$A$15,0),MATCH(RES_COST_FCST!GR4,NM_MWH!$A$4:$NI$4,0))</f>
        <v>#N/A</v>
      </c>
      <c r="GS38" s="120" t="e">
        <f>INDEX(NM_MWH!$A$4:$NI$15,MATCH($B$1,NM_MWH!$A$4:$A$15,0),MATCH(RES_COST_FCST!GS4,NM_MWH!$A$4:$NI$4,0))</f>
        <v>#N/A</v>
      </c>
      <c r="GT38" s="120" t="e">
        <f>INDEX(NM_MWH!$A$4:$NI$15,MATCH($B$1,NM_MWH!$A$4:$A$15,0),MATCH(RES_COST_FCST!GT4,NM_MWH!$A$4:$NI$4,0))</f>
        <v>#N/A</v>
      </c>
      <c r="GU38" s="120" t="e">
        <f>INDEX(NM_MWH!$A$4:$NI$15,MATCH($B$1,NM_MWH!$A$4:$A$15,0),MATCH(RES_COST_FCST!GU4,NM_MWH!$A$4:$NI$4,0))</f>
        <v>#N/A</v>
      </c>
      <c r="GV38" s="120" t="e">
        <f>INDEX(NM_MWH!$A$4:$NI$15,MATCH($B$1,NM_MWH!$A$4:$A$15,0),MATCH(RES_COST_FCST!GV4,NM_MWH!$A$4:$NI$4,0))</f>
        <v>#N/A</v>
      </c>
      <c r="GW38" s="120" t="e">
        <f>INDEX(NM_MWH!$A$4:$NI$15,MATCH($B$1,NM_MWH!$A$4:$A$15,0),MATCH(RES_COST_FCST!GW4,NM_MWH!$A$4:$NI$4,0))</f>
        <v>#N/A</v>
      </c>
      <c r="GX38" s="120" t="e">
        <f>INDEX(NM_MWH!$A$4:$NI$15,MATCH($B$1,NM_MWH!$A$4:$A$15,0),MATCH(RES_COST_FCST!GX4,NM_MWH!$A$4:$NI$4,0))</f>
        <v>#N/A</v>
      </c>
      <c r="GY38" s="120" t="e">
        <f>INDEX(NM_MWH!$A$4:$NI$15,MATCH($B$1,NM_MWH!$A$4:$A$15,0),MATCH(RES_COST_FCST!GY4,NM_MWH!$A$4:$NI$4,0))</f>
        <v>#N/A</v>
      </c>
      <c r="GZ38" s="120" t="e">
        <f>INDEX(NM_MWH!$A$4:$NI$15,MATCH($B$1,NM_MWH!$A$4:$A$15,0),MATCH(RES_COST_FCST!GZ4,NM_MWH!$A$4:$NI$4,0))</f>
        <v>#N/A</v>
      </c>
      <c r="HA38" s="120" t="e">
        <f>INDEX(NM_MWH!$A$4:$NI$15,MATCH($B$1,NM_MWH!$A$4:$A$15,0),MATCH(RES_COST_FCST!HA4,NM_MWH!$A$4:$NI$4,0))</f>
        <v>#N/A</v>
      </c>
      <c r="HB38" s="120" t="e">
        <f>INDEX(NM_MWH!$A$4:$NI$15,MATCH($B$1,NM_MWH!$A$4:$A$15,0),MATCH(RES_COST_FCST!HB4,NM_MWH!$A$4:$NI$4,0))</f>
        <v>#N/A</v>
      </c>
      <c r="HC38" s="120" t="e">
        <f>INDEX(NM_MWH!$A$4:$NI$15,MATCH($B$1,NM_MWH!$A$4:$A$15,0),MATCH(RES_COST_FCST!HC4,NM_MWH!$A$4:$NI$4,0))</f>
        <v>#N/A</v>
      </c>
      <c r="HD38" s="120" t="e">
        <f>INDEX(NM_MWH!$A$4:$NI$15,MATCH($B$1,NM_MWH!$A$4:$A$15,0),MATCH(RES_COST_FCST!HD4,NM_MWH!$A$4:$NI$4,0))</f>
        <v>#N/A</v>
      </c>
      <c r="HE38" s="120" t="e">
        <f>INDEX(NM_MWH!$A$4:$NI$15,MATCH($B$1,NM_MWH!$A$4:$A$15,0),MATCH(RES_COST_FCST!HE4,NM_MWH!$A$4:$NI$4,0))</f>
        <v>#N/A</v>
      </c>
      <c r="HF38" s="120" t="e">
        <f>INDEX(NM_MWH!$A$4:$NI$15,MATCH($B$1,NM_MWH!$A$4:$A$15,0),MATCH(RES_COST_FCST!HF4,NM_MWH!$A$4:$NI$4,0))</f>
        <v>#N/A</v>
      </c>
      <c r="HG38" s="120" t="e">
        <f>INDEX(NM_MWH!$A$4:$NI$15,MATCH($B$1,NM_MWH!$A$4:$A$15,0),MATCH(RES_COST_FCST!HG4,NM_MWH!$A$4:$NI$4,0))</f>
        <v>#N/A</v>
      </c>
      <c r="HH38" s="120" t="e">
        <f>INDEX(NM_MWH!$A$4:$NI$15,MATCH($B$1,NM_MWH!$A$4:$A$15,0),MATCH(RES_COST_FCST!HH4,NM_MWH!$A$4:$NI$4,0))</f>
        <v>#N/A</v>
      </c>
      <c r="HI38" s="120" t="e">
        <f>INDEX(NM_MWH!$A$4:$NI$15,MATCH($B$1,NM_MWH!$A$4:$A$15,0),MATCH(RES_COST_FCST!HI4,NM_MWH!$A$4:$NI$4,0))</f>
        <v>#N/A</v>
      </c>
      <c r="HJ38" s="120" t="e">
        <f>INDEX(NM_MWH!$A$4:$NI$15,MATCH($B$1,NM_MWH!$A$4:$A$15,0),MATCH(RES_COST_FCST!HJ4,NM_MWH!$A$4:$NI$4,0))</f>
        <v>#N/A</v>
      </c>
      <c r="HK38" s="120" t="e">
        <f>INDEX(NM_MWH!$A$4:$NI$15,MATCH($B$1,NM_MWH!$A$4:$A$15,0),MATCH(RES_COST_FCST!HK4,NM_MWH!$A$4:$NI$4,0))</f>
        <v>#N/A</v>
      </c>
      <c r="HL38" s="120" t="e">
        <f>INDEX(NM_MWH!$A$4:$NI$15,MATCH($B$1,NM_MWH!$A$4:$A$15,0),MATCH(RES_COST_FCST!HL4,NM_MWH!$A$4:$NI$4,0))</f>
        <v>#N/A</v>
      </c>
      <c r="HM38" s="120" t="e">
        <f>INDEX(NM_MWH!$A$4:$NI$15,MATCH($B$1,NM_MWH!$A$4:$A$15,0),MATCH(RES_COST_FCST!HM4,NM_MWH!$A$4:$NI$4,0))</f>
        <v>#N/A</v>
      </c>
      <c r="HN38" s="120" t="e">
        <f>INDEX(NM_MWH!$A$4:$NI$15,MATCH($B$1,NM_MWH!$A$4:$A$15,0),MATCH(RES_COST_FCST!HN4,NM_MWH!$A$4:$NI$4,0))</f>
        <v>#N/A</v>
      </c>
      <c r="HO38" s="120" t="e">
        <f>INDEX(NM_MWH!$A$4:$NI$15,MATCH($B$1,NM_MWH!$A$4:$A$15,0),MATCH(RES_COST_FCST!HO4,NM_MWH!$A$4:$NI$4,0))</f>
        <v>#N/A</v>
      </c>
      <c r="HP38" s="120" t="e">
        <f>INDEX(NM_MWH!$A$4:$NI$15,MATCH($B$1,NM_MWH!$A$4:$A$15,0),MATCH(RES_COST_FCST!HP4,NM_MWH!$A$4:$NI$4,0))</f>
        <v>#N/A</v>
      </c>
      <c r="HQ38" s="120" t="e">
        <f>INDEX(NM_MWH!$A$4:$NI$15,MATCH($B$1,NM_MWH!$A$4:$A$15,0),MATCH(RES_COST_FCST!HQ4,NM_MWH!$A$4:$NI$4,0))</f>
        <v>#N/A</v>
      </c>
      <c r="HR38" s="120" t="e">
        <f>INDEX(NM_MWH!$A$4:$NI$15,MATCH($B$1,NM_MWH!$A$4:$A$15,0),MATCH(RES_COST_FCST!HR4,NM_MWH!$A$4:$NI$4,0))</f>
        <v>#N/A</v>
      </c>
      <c r="HS38" s="120" t="e">
        <f>INDEX(NM_MWH!$A$4:$NI$15,MATCH($B$1,NM_MWH!$A$4:$A$15,0),MATCH(RES_COST_FCST!HS4,NM_MWH!$A$4:$NI$4,0))</f>
        <v>#N/A</v>
      </c>
      <c r="HT38" s="120" t="e">
        <f>INDEX(NM_MWH!$A$4:$NI$15,MATCH($B$1,NM_MWH!$A$4:$A$15,0),MATCH(RES_COST_FCST!HT4,NM_MWH!$A$4:$NI$4,0))</f>
        <v>#N/A</v>
      </c>
      <c r="HU38" s="120" t="e">
        <f>INDEX(NM_MWH!$A$4:$NI$15,MATCH($B$1,NM_MWH!$A$4:$A$15,0),MATCH(RES_COST_FCST!HU4,NM_MWH!$A$4:$NI$4,0))</f>
        <v>#N/A</v>
      </c>
      <c r="HV38" s="120" t="e">
        <f>INDEX(NM_MWH!$A$4:$NI$15,MATCH($B$1,NM_MWH!$A$4:$A$15,0),MATCH(RES_COST_FCST!HV4,NM_MWH!$A$4:$NI$4,0))</f>
        <v>#N/A</v>
      </c>
      <c r="HW38" s="120" t="e">
        <f>INDEX(NM_MWH!$A$4:$NI$15,MATCH($B$1,NM_MWH!$A$4:$A$15,0),MATCH(RES_COST_FCST!HW4,NM_MWH!$A$4:$NI$4,0))</f>
        <v>#N/A</v>
      </c>
      <c r="HX38" s="120" t="e">
        <f>INDEX(NM_MWH!$A$4:$NI$15,MATCH($B$1,NM_MWH!$A$4:$A$15,0),MATCH(RES_COST_FCST!HX4,NM_MWH!$A$4:$NI$4,0))</f>
        <v>#N/A</v>
      </c>
      <c r="HY38" s="120" t="e">
        <f>INDEX(NM_MWH!$A$4:$NI$15,MATCH($B$1,NM_MWH!$A$4:$A$15,0),MATCH(RES_COST_FCST!HY4,NM_MWH!$A$4:$NI$4,0))</f>
        <v>#N/A</v>
      </c>
      <c r="HZ38" s="120" t="e">
        <f>INDEX(NM_MWH!$A$4:$NI$15,MATCH($B$1,NM_MWH!$A$4:$A$15,0),MATCH(RES_COST_FCST!HZ4,NM_MWH!$A$4:$NI$4,0))</f>
        <v>#N/A</v>
      </c>
      <c r="IA38" s="120" t="e">
        <f>INDEX(NM_MWH!$A$4:$NI$15,MATCH($B$1,NM_MWH!$A$4:$A$15,0),MATCH(RES_COST_FCST!IA4,NM_MWH!$A$4:$NI$4,0))</f>
        <v>#N/A</v>
      </c>
      <c r="IB38" s="120" t="e">
        <f>INDEX(NM_MWH!$A$4:$NI$15,MATCH($B$1,NM_MWH!$A$4:$A$15,0),MATCH(RES_COST_FCST!IB4,NM_MWH!$A$4:$NI$4,0))</f>
        <v>#N/A</v>
      </c>
      <c r="IC38" s="120" t="e">
        <f>INDEX(NM_MWH!$A$4:$NI$15,MATCH($B$1,NM_MWH!$A$4:$A$15,0),MATCH(RES_COST_FCST!IC4,NM_MWH!$A$4:$NI$4,0))</f>
        <v>#N/A</v>
      </c>
      <c r="ID38" s="120" t="e">
        <f>INDEX(NM_MWH!$A$4:$NI$15,MATCH($B$1,NM_MWH!$A$4:$A$15,0),MATCH(RES_COST_FCST!ID4,NM_MWH!$A$4:$NI$4,0))</f>
        <v>#N/A</v>
      </c>
      <c r="IE38" s="120" t="e">
        <f>INDEX(NM_MWH!$A$4:$NI$15,MATCH($B$1,NM_MWH!$A$4:$A$15,0),MATCH(RES_COST_FCST!IE4,NM_MWH!$A$4:$NI$4,0))</f>
        <v>#N/A</v>
      </c>
      <c r="IF38" s="120" t="e">
        <f>INDEX(NM_MWH!$A$4:$NI$15,MATCH($B$1,NM_MWH!$A$4:$A$15,0),MATCH(RES_COST_FCST!IF4,NM_MWH!$A$4:$NI$4,0))</f>
        <v>#N/A</v>
      </c>
      <c r="IG38" s="120" t="e">
        <f>INDEX(NM_MWH!$A$4:$NI$15,MATCH($B$1,NM_MWH!$A$4:$A$15,0),MATCH(RES_COST_FCST!IG4,NM_MWH!$A$4:$NI$4,0))</f>
        <v>#N/A</v>
      </c>
      <c r="IH38" s="120" t="e">
        <f>INDEX(NM_MWH!$A$4:$NI$15,MATCH($B$1,NM_MWH!$A$4:$A$15,0),MATCH(RES_COST_FCST!IH4,NM_MWH!$A$4:$NI$4,0))</f>
        <v>#N/A</v>
      </c>
      <c r="II38" s="120" t="e">
        <f>INDEX(NM_MWH!$A$4:$NI$15,MATCH($B$1,NM_MWH!$A$4:$A$15,0),MATCH(RES_COST_FCST!II4,NM_MWH!$A$4:$NI$4,0))</f>
        <v>#N/A</v>
      </c>
      <c r="IJ38" s="120" t="e">
        <f>INDEX(NM_MWH!$A$4:$NI$15,MATCH($B$1,NM_MWH!$A$4:$A$15,0),MATCH(RES_COST_FCST!IJ4,NM_MWH!$A$4:$NI$4,0))</f>
        <v>#N/A</v>
      </c>
      <c r="IK38" s="120" t="e">
        <f>INDEX(NM_MWH!$A$4:$NI$15,MATCH($B$1,NM_MWH!$A$4:$A$15,0),MATCH(RES_COST_FCST!IK4,NM_MWH!$A$4:$NI$4,0))</f>
        <v>#N/A</v>
      </c>
      <c r="IL38" s="120" t="e">
        <f>INDEX(NM_MWH!$A$4:$NI$15,MATCH($B$1,NM_MWH!$A$4:$A$15,0),MATCH(RES_COST_FCST!IL4,NM_MWH!$A$4:$NI$4,0))</f>
        <v>#N/A</v>
      </c>
      <c r="IM38" s="120" t="e">
        <f>INDEX(NM_MWH!$A$4:$NI$15,MATCH($B$1,NM_MWH!$A$4:$A$15,0),MATCH(RES_COST_FCST!IM4,NM_MWH!$A$4:$NI$4,0))</f>
        <v>#N/A</v>
      </c>
      <c r="IN38" s="120" t="e">
        <f>INDEX(NM_MWH!$A$4:$NI$15,MATCH($B$1,NM_MWH!$A$4:$A$15,0),MATCH(RES_COST_FCST!IN4,NM_MWH!$A$4:$NI$4,0))</f>
        <v>#N/A</v>
      </c>
      <c r="IO38" s="120" t="e">
        <f>INDEX(NM_MWH!$A$4:$NI$15,MATCH($B$1,NM_MWH!$A$4:$A$15,0),MATCH(RES_COST_FCST!IO4,NM_MWH!$A$4:$NI$4,0))</f>
        <v>#N/A</v>
      </c>
      <c r="IP38" s="120" t="e">
        <f>INDEX(NM_MWH!$A$4:$NI$15,MATCH($B$1,NM_MWH!$A$4:$A$15,0),MATCH(RES_COST_FCST!IP4,NM_MWH!$A$4:$NI$4,0))</f>
        <v>#N/A</v>
      </c>
      <c r="IQ38" s="120" t="e">
        <f>INDEX(NM_MWH!$A$4:$NI$15,MATCH($B$1,NM_MWH!$A$4:$A$15,0),MATCH(RES_COST_FCST!IQ4,NM_MWH!$A$4:$NI$4,0))</f>
        <v>#N/A</v>
      </c>
      <c r="IR38" s="120" t="e">
        <f>INDEX(NM_MWH!$A$4:$NI$15,MATCH($B$1,NM_MWH!$A$4:$A$15,0),MATCH(RES_COST_FCST!IR4,NM_MWH!$A$4:$NI$4,0))</f>
        <v>#N/A</v>
      </c>
      <c r="IS38" s="120" t="e">
        <f>INDEX(NM_MWH!$A$4:$NI$15,MATCH($B$1,NM_MWH!$A$4:$A$15,0),MATCH(RES_COST_FCST!IS4,NM_MWH!$A$4:$NI$4,0))</f>
        <v>#N/A</v>
      </c>
      <c r="IT38" s="120" t="e">
        <f>INDEX(NM_MWH!$A$4:$NI$15,MATCH($B$1,NM_MWH!$A$4:$A$15,0),MATCH(RES_COST_FCST!IT4,NM_MWH!$A$4:$NI$4,0))</f>
        <v>#N/A</v>
      </c>
      <c r="IU38" s="120" t="e">
        <f>INDEX(NM_MWH!$A$4:$NI$15,MATCH($B$1,NM_MWH!$A$4:$A$15,0),MATCH(RES_COST_FCST!IU4,NM_MWH!$A$4:$NI$4,0))</f>
        <v>#N/A</v>
      </c>
      <c r="IV38" s="120" t="e">
        <f>INDEX(NM_MWH!$A$4:$NI$15,MATCH($B$1,NM_MWH!$A$4:$A$15,0),MATCH(RES_COST_FCST!IV4,NM_MWH!$A$4:$NI$4,0))</f>
        <v>#N/A</v>
      </c>
      <c r="IW38" s="120" t="e">
        <f>INDEX(NM_MWH!$A$4:$NI$15,MATCH($B$1,NM_MWH!$A$4:$A$15,0),MATCH(RES_COST_FCST!IW4,NM_MWH!$A$4:$NI$4,0))</f>
        <v>#N/A</v>
      </c>
      <c r="IX38" s="120" t="e">
        <f>INDEX(NM_MWH!$A$4:$NI$15,MATCH($B$1,NM_MWH!$A$4:$A$15,0),MATCH(RES_COST_FCST!IX4,NM_MWH!$A$4:$NI$4,0))</f>
        <v>#N/A</v>
      </c>
      <c r="IY38" s="120" t="e">
        <f>INDEX(NM_MWH!$A$4:$NI$15,MATCH($B$1,NM_MWH!$A$4:$A$15,0),MATCH(RES_COST_FCST!IY4,NM_MWH!$A$4:$NI$4,0))</f>
        <v>#N/A</v>
      </c>
      <c r="IZ38" s="120" t="e">
        <f>INDEX(NM_MWH!$A$4:$NI$15,MATCH($B$1,NM_MWH!$A$4:$A$15,0),MATCH(RES_COST_FCST!IZ4,NM_MWH!$A$4:$NI$4,0))</f>
        <v>#N/A</v>
      </c>
      <c r="JA38" s="120" t="e">
        <f>INDEX(NM_MWH!$A$4:$NI$15,MATCH($B$1,NM_MWH!$A$4:$A$15,0),MATCH(RES_COST_FCST!JA4,NM_MWH!$A$4:$NI$4,0))</f>
        <v>#N/A</v>
      </c>
      <c r="JB38" s="120" t="e">
        <f>INDEX(NM_MWH!$A$4:$NI$15,MATCH($B$1,NM_MWH!$A$4:$A$15,0),MATCH(RES_COST_FCST!JB4,NM_MWH!$A$4:$NI$4,0))</f>
        <v>#N/A</v>
      </c>
      <c r="JC38" s="120" t="e">
        <f>INDEX(NM_MWH!$A$4:$NI$15,MATCH($B$1,NM_MWH!$A$4:$A$15,0),MATCH(RES_COST_FCST!JC4,NM_MWH!$A$4:$NI$4,0))</f>
        <v>#N/A</v>
      </c>
      <c r="JD38" s="120" t="e">
        <f>INDEX(NM_MWH!$A$4:$NI$15,MATCH($B$1,NM_MWH!$A$4:$A$15,0),MATCH(RES_COST_FCST!JD4,NM_MWH!$A$4:$NI$4,0))</f>
        <v>#N/A</v>
      </c>
      <c r="JE38" s="120" t="e">
        <f>INDEX(NM_MWH!$A$4:$NI$15,MATCH($B$1,NM_MWH!$A$4:$A$15,0),MATCH(RES_COST_FCST!JE4,NM_MWH!$A$4:$NI$4,0))</f>
        <v>#N/A</v>
      </c>
      <c r="JF38" s="120" t="e">
        <f>INDEX(NM_MWH!$A$4:$NI$15,MATCH($B$1,NM_MWH!$A$4:$A$15,0),MATCH(RES_COST_FCST!JF4,NM_MWH!$A$4:$NI$4,0))</f>
        <v>#N/A</v>
      </c>
      <c r="JG38" s="120" t="e">
        <f>INDEX(NM_MWH!$A$4:$NI$15,MATCH($B$1,NM_MWH!$A$4:$A$15,0),MATCH(RES_COST_FCST!JG4,NM_MWH!$A$4:$NI$4,0))</f>
        <v>#N/A</v>
      </c>
      <c r="JH38" s="120" t="e">
        <f>INDEX(NM_MWH!$A$4:$NI$15,MATCH($B$1,NM_MWH!$A$4:$A$15,0),MATCH(RES_COST_FCST!JH4,NM_MWH!$A$4:$NI$4,0))</f>
        <v>#N/A</v>
      </c>
      <c r="JI38" s="120" t="e">
        <f>INDEX(NM_MWH!$A$4:$NI$15,MATCH($B$1,NM_MWH!$A$4:$A$15,0),MATCH(RES_COST_FCST!JI4,NM_MWH!$A$4:$NI$4,0))</f>
        <v>#N/A</v>
      </c>
      <c r="JJ38" s="120" t="e">
        <f>INDEX(NM_MWH!$A$4:$NI$15,MATCH($B$1,NM_MWH!$A$4:$A$15,0),MATCH(RES_COST_FCST!JJ4,NM_MWH!$A$4:$NI$4,0))</f>
        <v>#N/A</v>
      </c>
      <c r="JK38" s="120" t="e">
        <f>INDEX(NM_MWH!$A$4:$NI$15,MATCH($B$1,NM_MWH!$A$4:$A$15,0),MATCH(RES_COST_FCST!JK4,NM_MWH!$A$4:$NI$4,0))</f>
        <v>#N/A</v>
      </c>
      <c r="JL38" s="120" t="e">
        <f>INDEX(NM_MWH!$A$4:$NI$15,MATCH($B$1,NM_MWH!$A$4:$A$15,0),MATCH(RES_COST_FCST!JL4,NM_MWH!$A$4:$NI$4,0))</f>
        <v>#N/A</v>
      </c>
      <c r="JM38" s="120" t="e">
        <f>INDEX(NM_MWH!$A$4:$NI$15,MATCH($B$1,NM_MWH!$A$4:$A$15,0),MATCH(RES_COST_FCST!JM4,NM_MWH!$A$4:$NI$4,0))</f>
        <v>#N/A</v>
      </c>
      <c r="JN38" s="120" t="e">
        <f>INDEX(NM_MWH!$A$4:$NI$15,MATCH($B$1,NM_MWH!$A$4:$A$15,0),MATCH(RES_COST_FCST!JN4,NM_MWH!$A$4:$NI$4,0))</f>
        <v>#N/A</v>
      </c>
      <c r="JO38" s="120" t="e">
        <f>INDEX(NM_MWH!$A$4:$NI$15,MATCH($B$1,NM_MWH!$A$4:$A$15,0),MATCH(RES_COST_FCST!JO4,NM_MWH!$A$4:$NI$4,0))</f>
        <v>#N/A</v>
      </c>
      <c r="JP38" s="120" t="e">
        <f>INDEX(NM_MWH!$A$4:$NI$15,MATCH($B$1,NM_MWH!$A$4:$A$15,0),MATCH(RES_COST_FCST!JP4,NM_MWH!$A$4:$NI$4,0))</f>
        <v>#N/A</v>
      </c>
      <c r="JQ38" s="120" t="e">
        <f>INDEX(NM_MWH!$A$4:$NI$15,MATCH($B$1,NM_MWH!$A$4:$A$15,0),MATCH(RES_COST_FCST!JQ4,NM_MWH!$A$4:$NI$4,0))</f>
        <v>#N/A</v>
      </c>
      <c r="JR38" s="120" t="e">
        <f>INDEX(NM_MWH!$A$4:$NI$15,MATCH($B$1,NM_MWH!$A$4:$A$15,0),MATCH(RES_COST_FCST!JR4,NM_MWH!$A$4:$NI$4,0))</f>
        <v>#N/A</v>
      </c>
      <c r="JS38" s="120" t="e">
        <f>INDEX(NM_MWH!$A$4:$NI$15,MATCH($B$1,NM_MWH!$A$4:$A$15,0),MATCH(RES_COST_FCST!JS4,NM_MWH!$A$4:$NI$4,0))</f>
        <v>#N/A</v>
      </c>
      <c r="JT38" s="120" t="e">
        <f>INDEX(NM_MWH!$A$4:$NI$15,MATCH($B$1,NM_MWH!$A$4:$A$15,0),MATCH(RES_COST_FCST!JT4,NM_MWH!$A$4:$NI$4,0))</f>
        <v>#N/A</v>
      </c>
      <c r="JU38" s="120" t="e">
        <f>INDEX(NM_MWH!$A$4:$NI$15,MATCH($B$1,NM_MWH!$A$4:$A$15,0),MATCH(RES_COST_FCST!JU4,NM_MWH!$A$4:$NI$4,0))</f>
        <v>#N/A</v>
      </c>
      <c r="JV38" s="120" t="e">
        <f>INDEX(NM_MWH!$A$4:$NI$15,MATCH($B$1,NM_MWH!$A$4:$A$15,0),MATCH(RES_COST_FCST!JV4,NM_MWH!$A$4:$NI$4,0))</f>
        <v>#N/A</v>
      </c>
      <c r="JW38" s="120" t="e">
        <f>INDEX(NM_MWH!$A$4:$NI$15,MATCH($B$1,NM_MWH!$A$4:$A$15,0),MATCH(RES_COST_FCST!JW4,NM_MWH!$A$4:$NI$4,0))</f>
        <v>#N/A</v>
      </c>
      <c r="JX38" s="120" t="e">
        <f>INDEX(NM_MWH!$A$4:$NI$15,MATCH($B$1,NM_MWH!$A$4:$A$15,0),MATCH(RES_COST_FCST!JX4,NM_MWH!$A$4:$NI$4,0))</f>
        <v>#N/A</v>
      </c>
      <c r="JY38" s="120" t="e">
        <f>INDEX(NM_MWH!$A$4:$NI$15,MATCH($B$1,NM_MWH!$A$4:$A$15,0),MATCH(RES_COST_FCST!JY4,NM_MWH!$A$4:$NI$4,0))</f>
        <v>#N/A</v>
      </c>
      <c r="JZ38" s="120" t="e">
        <f>INDEX(NM_MWH!$A$4:$NI$15,MATCH($B$1,NM_MWH!$A$4:$A$15,0),MATCH(RES_COST_FCST!JZ4,NM_MWH!$A$4:$NI$4,0))</f>
        <v>#N/A</v>
      </c>
      <c r="KA38" s="120" t="e">
        <f>INDEX(NM_MWH!$A$4:$NI$15,MATCH($B$1,NM_MWH!$A$4:$A$15,0),MATCH(RES_COST_FCST!KA4,NM_MWH!$A$4:$NI$4,0))</f>
        <v>#N/A</v>
      </c>
      <c r="KB38" s="120" t="e">
        <f>INDEX(NM_MWH!$A$4:$NI$15,MATCH($B$1,NM_MWH!$A$4:$A$15,0),MATCH(RES_COST_FCST!KB4,NM_MWH!$A$4:$NI$4,0))</f>
        <v>#N/A</v>
      </c>
      <c r="KC38" s="120" t="e">
        <f>INDEX(NM_MWH!$A$4:$NI$15,MATCH($B$1,NM_MWH!$A$4:$A$15,0),MATCH(RES_COST_FCST!KC4,NM_MWH!$A$4:$NI$4,0))</f>
        <v>#N/A</v>
      </c>
      <c r="KD38" s="120" t="e">
        <f>INDEX(NM_MWH!$A$4:$NI$15,MATCH($B$1,NM_MWH!$A$4:$A$15,0),MATCH(RES_COST_FCST!KD4,NM_MWH!$A$4:$NI$4,0))</f>
        <v>#N/A</v>
      </c>
      <c r="KE38" s="120" t="e">
        <f>INDEX(NM_MWH!$A$4:$NI$15,MATCH($B$1,NM_MWH!$A$4:$A$15,0),MATCH(RES_COST_FCST!KE4,NM_MWH!$A$4:$NI$4,0))</f>
        <v>#N/A</v>
      </c>
      <c r="KF38" s="120" t="e">
        <f>INDEX(NM_MWH!$A$4:$NI$15,MATCH($B$1,NM_MWH!$A$4:$A$15,0),MATCH(RES_COST_FCST!KF4,NM_MWH!$A$4:$NI$4,0))</f>
        <v>#N/A</v>
      </c>
      <c r="KG38" s="120" t="e">
        <f>INDEX(NM_MWH!$A$4:$NI$15,MATCH($B$1,NM_MWH!$A$4:$A$15,0),MATCH(RES_COST_FCST!KG4,NM_MWH!$A$4:$NI$4,0))</f>
        <v>#N/A</v>
      </c>
      <c r="KH38" s="120" t="e">
        <f>INDEX(NM_MWH!$A$4:$NI$15,MATCH($B$1,NM_MWH!$A$4:$A$15,0),MATCH(RES_COST_FCST!KH4,NM_MWH!$A$4:$NI$4,0))</f>
        <v>#N/A</v>
      </c>
      <c r="KI38" s="120" t="e">
        <f>INDEX(NM_MWH!$A$4:$NI$15,MATCH($B$1,NM_MWH!$A$4:$A$15,0),MATCH(RES_COST_FCST!KI4,NM_MWH!$A$4:$NI$4,0))</f>
        <v>#N/A</v>
      </c>
      <c r="KJ38" s="120" t="e">
        <f>INDEX(NM_MWH!$A$4:$NI$15,MATCH($B$1,NM_MWH!$A$4:$A$15,0),MATCH(RES_COST_FCST!KJ4,NM_MWH!$A$4:$NI$4,0))</f>
        <v>#N/A</v>
      </c>
      <c r="KK38" s="120" t="e">
        <f>INDEX(NM_MWH!$A$4:$NI$15,MATCH($B$1,NM_MWH!$A$4:$A$15,0),MATCH(RES_COST_FCST!KK4,NM_MWH!$A$4:$NI$4,0))</f>
        <v>#N/A</v>
      </c>
      <c r="KL38" s="120" t="e">
        <f>INDEX(NM_MWH!$A$4:$NI$15,MATCH($B$1,NM_MWH!$A$4:$A$15,0),MATCH(RES_COST_FCST!KL4,NM_MWH!$A$4:$NI$4,0))</f>
        <v>#N/A</v>
      </c>
      <c r="KM38" s="120" t="e">
        <f>INDEX(NM_MWH!$A$4:$NI$15,MATCH($B$1,NM_MWH!$A$4:$A$15,0),MATCH(RES_COST_FCST!KM4,NM_MWH!$A$4:$NI$4,0))</f>
        <v>#N/A</v>
      </c>
      <c r="KN38" s="120" t="e">
        <f>INDEX(NM_MWH!$A$4:$NI$15,MATCH($B$1,NM_MWH!$A$4:$A$15,0),MATCH(RES_COST_FCST!KN4,NM_MWH!$A$4:$NI$4,0))</f>
        <v>#N/A</v>
      </c>
      <c r="KO38" s="120" t="e">
        <f>INDEX(NM_MWH!$A$4:$NI$15,MATCH($B$1,NM_MWH!$A$4:$A$15,0),MATCH(RES_COST_FCST!KO4,NM_MWH!$A$4:$NI$4,0))</f>
        <v>#N/A</v>
      </c>
      <c r="KP38" s="120" t="e">
        <f>INDEX(NM_MWH!$A$4:$NI$15,MATCH($B$1,NM_MWH!$A$4:$A$15,0),MATCH(RES_COST_FCST!KP4,NM_MWH!$A$4:$NI$4,0))</f>
        <v>#N/A</v>
      </c>
      <c r="KQ38" s="120" t="e">
        <f>INDEX(NM_MWH!$A$4:$NI$15,MATCH($B$1,NM_MWH!$A$4:$A$15,0),MATCH(RES_COST_FCST!KQ4,NM_MWH!$A$4:$NI$4,0))</f>
        <v>#N/A</v>
      </c>
      <c r="KR38" s="120" t="e">
        <f>INDEX(NM_MWH!$A$4:$NI$15,MATCH($B$1,NM_MWH!$A$4:$A$15,0),MATCH(RES_COST_FCST!KR4,NM_MWH!$A$4:$NI$4,0))</f>
        <v>#N/A</v>
      </c>
      <c r="KS38" s="120" t="e">
        <f>INDEX(NM_MWH!$A$4:$NI$15,MATCH($B$1,NM_MWH!$A$4:$A$15,0),MATCH(RES_COST_FCST!KS4,NM_MWH!$A$4:$NI$4,0))</f>
        <v>#N/A</v>
      </c>
      <c r="KT38" s="120" t="e">
        <f>INDEX(NM_MWH!$A$4:$NI$15,MATCH($B$1,NM_MWH!$A$4:$A$15,0),MATCH(RES_COST_FCST!KT4,NM_MWH!$A$4:$NI$4,0))</f>
        <v>#N/A</v>
      </c>
      <c r="KU38" s="120" t="e">
        <f>INDEX(NM_MWH!$A$4:$NI$15,MATCH($B$1,NM_MWH!$A$4:$A$15,0),MATCH(RES_COST_FCST!KU4,NM_MWH!$A$4:$NI$4,0))</f>
        <v>#N/A</v>
      </c>
      <c r="KV38" s="120" t="e">
        <f>INDEX(NM_MWH!$A$4:$NI$15,MATCH($B$1,NM_MWH!$A$4:$A$15,0),MATCH(RES_COST_FCST!KV4,NM_MWH!$A$4:$NI$4,0))</f>
        <v>#N/A</v>
      </c>
      <c r="KW38" s="120" t="e">
        <f>INDEX(NM_MWH!$A$4:$NI$15,MATCH($B$1,NM_MWH!$A$4:$A$15,0),MATCH(RES_COST_FCST!KW4,NM_MWH!$A$4:$NI$4,0))</f>
        <v>#N/A</v>
      </c>
      <c r="KX38" s="120" t="e">
        <f>INDEX(NM_MWH!$A$4:$NI$15,MATCH($B$1,NM_MWH!$A$4:$A$15,0),MATCH(RES_COST_FCST!KX4,NM_MWH!$A$4:$NI$4,0))</f>
        <v>#N/A</v>
      </c>
      <c r="KY38" s="120" t="e">
        <f>INDEX(NM_MWH!$A$4:$NI$15,MATCH($B$1,NM_MWH!$A$4:$A$15,0),MATCH(RES_COST_FCST!KY4,NM_MWH!$A$4:$NI$4,0))</f>
        <v>#N/A</v>
      </c>
      <c r="KZ38" s="120" t="e">
        <f>INDEX(NM_MWH!$A$4:$NI$15,MATCH($B$1,NM_MWH!$A$4:$A$15,0),MATCH(RES_COST_FCST!KZ4,NM_MWH!$A$4:$NI$4,0))</f>
        <v>#N/A</v>
      </c>
      <c r="LA38" s="120" t="e">
        <f>INDEX(NM_MWH!$A$4:$NI$15,MATCH($B$1,NM_MWH!$A$4:$A$15,0),MATCH(RES_COST_FCST!LA4,NM_MWH!$A$4:$NI$4,0))</f>
        <v>#N/A</v>
      </c>
      <c r="LB38" s="120" t="e">
        <f>INDEX(NM_MWH!$A$4:$NI$15,MATCH($B$1,NM_MWH!$A$4:$A$15,0),MATCH(RES_COST_FCST!LB4,NM_MWH!$A$4:$NI$4,0))</f>
        <v>#N/A</v>
      </c>
      <c r="LC38" s="120" t="e">
        <f>INDEX(NM_MWH!$A$4:$NI$15,MATCH($B$1,NM_MWH!$A$4:$A$15,0),MATCH(RES_COST_FCST!LC4,NM_MWH!$A$4:$NI$4,0))</f>
        <v>#N/A</v>
      </c>
      <c r="LD38" s="120" t="e">
        <f>INDEX(NM_MWH!$A$4:$NI$15,MATCH($B$1,NM_MWH!$A$4:$A$15,0),MATCH(RES_COST_FCST!LD4,NM_MWH!$A$4:$NI$4,0))</f>
        <v>#N/A</v>
      </c>
      <c r="LE38" s="120" t="e">
        <f>INDEX(NM_MWH!$A$4:$NI$15,MATCH($B$1,NM_MWH!$A$4:$A$15,0),MATCH(RES_COST_FCST!LE4,NM_MWH!$A$4:$NI$4,0))</f>
        <v>#N/A</v>
      </c>
      <c r="LF38" s="120" t="e">
        <f>INDEX(NM_MWH!$A$4:$NI$15,MATCH($B$1,NM_MWH!$A$4:$A$15,0),MATCH(RES_COST_FCST!LF4,NM_MWH!$A$4:$NI$4,0))</f>
        <v>#N/A</v>
      </c>
      <c r="LG38" s="120" t="e">
        <f>INDEX(NM_MWH!$A$4:$NI$15,MATCH($B$1,NM_MWH!$A$4:$A$15,0),MATCH(RES_COST_FCST!LG4,NM_MWH!$A$4:$NI$4,0))</f>
        <v>#N/A</v>
      </c>
      <c r="LH38" s="120" t="e">
        <f>INDEX(NM_MWH!$A$4:$NI$15,MATCH($B$1,NM_MWH!$A$4:$A$15,0),MATCH(RES_COST_FCST!LH4,NM_MWH!$A$4:$NI$4,0))</f>
        <v>#N/A</v>
      </c>
      <c r="LI38" s="120" t="e">
        <f>INDEX(NM_MWH!$A$4:$NI$15,MATCH($B$1,NM_MWH!$A$4:$A$15,0),MATCH(RES_COST_FCST!LI4,NM_MWH!$A$4:$NI$4,0))</f>
        <v>#N/A</v>
      </c>
      <c r="LJ38" s="120" t="e">
        <f>INDEX(NM_MWH!$A$4:$NI$15,MATCH($B$1,NM_MWH!$A$4:$A$15,0),MATCH(RES_COST_FCST!LJ4,NM_MWH!$A$4:$NI$4,0))</f>
        <v>#N/A</v>
      </c>
      <c r="LK38" s="120" t="e">
        <f>INDEX(NM_MWH!$A$4:$NI$15,MATCH($B$1,NM_MWH!$A$4:$A$15,0),MATCH(RES_COST_FCST!LK4,NM_MWH!$A$4:$NI$4,0))</f>
        <v>#N/A</v>
      </c>
      <c r="LL38" s="120" t="e">
        <f>INDEX(NM_MWH!$A$4:$NI$15,MATCH($B$1,NM_MWH!$A$4:$A$15,0),MATCH(RES_COST_FCST!LL4,NM_MWH!$A$4:$NI$4,0))</f>
        <v>#N/A</v>
      </c>
      <c r="LM38" s="120" t="e">
        <f>INDEX(NM_MWH!$A$4:$NI$15,MATCH($B$1,NM_MWH!$A$4:$A$15,0),MATCH(RES_COST_FCST!LM4,NM_MWH!$A$4:$NI$4,0))</f>
        <v>#N/A</v>
      </c>
      <c r="LN38" s="120" t="e">
        <f>INDEX(NM_MWH!$A$4:$NI$15,MATCH($B$1,NM_MWH!$A$4:$A$15,0),MATCH(RES_COST_FCST!LN4,NM_MWH!$A$4:$NI$4,0))</f>
        <v>#N/A</v>
      </c>
      <c r="LO38" s="120" t="e">
        <f>INDEX(NM_MWH!$A$4:$NI$15,MATCH($B$1,NM_MWH!$A$4:$A$15,0),MATCH(RES_COST_FCST!LO4,NM_MWH!$A$4:$NI$4,0))</f>
        <v>#N/A</v>
      </c>
      <c r="LP38" s="120" t="e">
        <f>INDEX(NM_MWH!$A$4:$NI$15,MATCH($B$1,NM_MWH!$A$4:$A$15,0),MATCH(RES_COST_FCST!LP4,NM_MWH!$A$4:$NI$4,0))</f>
        <v>#N/A</v>
      </c>
      <c r="LQ38" s="120" t="e">
        <f>INDEX(NM_MWH!$A$4:$NI$15,MATCH($B$1,NM_MWH!$A$4:$A$15,0),MATCH(RES_COST_FCST!LQ4,NM_MWH!$A$4:$NI$4,0))</f>
        <v>#N/A</v>
      </c>
      <c r="LR38" s="120" t="e">
        <f>INDEX(NM_MWH!$A$4:$NI$15,MATCH($B$1,NM_MWH!$A$4:$A$15,0),MATCH(RES_COST_FCST!LR4,NM_MWH!$A$4:$NI$4,0))</f>
        <v>#N/A</v>
      </c>
      <c r="LS38" s="120" t="e">
        <f>INDEX(NM_MWH!$A$4:$NI$15,MATCH($B$1,NM_MWH!$A$4:$A$15,0),MATCH(RES_COST_FCST!LS4,NM_MWH!$A$4:$NI$4,0))</f>
        <v>#N/A</v>
      </c>
      <c r="LT38" s="120" t="e">
        <f>INDEX(NM_MWH!$A$4:$NI$15,MATCH($B$1,NM_MWH!$A$4:$A$15,0),MATCH(RES_COST_FCST!LT4,NM_MWH!$A$4:$NI$4,0))</f>
        <v>#N/A</v>
      </c>
      <c r="LU38" s="120" t="e">
        <f>INDEX(NM_MWH!$A$4:$NI$15,MATCH($B$1,NM_MWH!$A$4:$A$15,0),MATCH(RES_COST_FCST!LU4,NM_MWH!$A$4:$NI$4,0))</f>
        <v>#N/A</v>
      </c>
      <c r="LV38" s="120" t="e">
        <f>INDEX(NM_MWH!$A$4:$NI$15,MATCH($B$1,NM_MWH!$A$4:$A$15,0),MATCH(RES_COST_FCST!LV4,NM_MWH!$A$4:$NI$4,0))</f>
        <v>#N/A</v>
      </c>
      <c r="LW38" s="120" t="e">
        <f>INDEX(NM_MWH!$A$4:$NI$15,MATCH($B$1,NM_MWH!$A$4:$A$15,0),MATCH(RES_COST_FCST!LW4,NM_MWH!$A$4:$NI$4,0))</f>
        <v>#N/A</v>
      </c>
      <c r="LX38" s="120" t="e">
        <f>INDEX(NM_MWH!$A$4:$NI$15,MATCH($B$1,NM_MWH!$A$4:$A$15,0),MATCH(RES_COST_FCST!LX4,NM_MWH!$A$4:$NI$4,0))</f>
        <v>#N/A</v>
      </c>
      <c r="LY38" s="120" t="e">
        <f>INDEX(NM_MWH!$A$4:$NI$15,MATCH($B$1,NM_MWH!$A$4:$A$15,0),MATCH(RES_COST_FCST!LY4,NM_MWH!$A$4:$NI$4,0))</f>
        <v>#N/A</v>
      </c>
      <c r="LZ38" s="120" t="e">
        <f>INDEX(NM_MWH!$A$4:$NI$15,MATCH($B$1,NM_MWH!$A$4:$A$15,0),MATCH(RES_COST_FCST!LZ4,NM_MWH!$A$4:$NI$4,0))</f>
        <v>#N/A</v>
      </c>
      <c r="MA38" s="120" t="e">
        <f>INDEX(NM_MWH!$A$4:$NI$15,MATCH($B$1,NM_MWH!$A$4:$A$15,0),MATCH(RES_COST_FCST!MA4,NM_MWH!$A$4:$NI$4,0))</f>
        <v>#N/A</v>
      </c>
      <c r="MB38" s="120" t="e">
        <f>INDEX(NM_MWH!$A$4:$NI$15,MATCH($B$1,NM_MWH!$A$4:$A$15,0),MATCH(RES_COST_FCST!MB4,NM_MWH!$A$4:$NI$4,0))</f>
        <v>#N/A</v>
      </c>
      <c r="MC38" s="120" t="e">
        <f>INDEX(NM_MWH!$A$4:$NI$15,MATCH($B$1,NM_MWH!$A$4:$A$15,0),MATCH(RES_COST_FCST!MC4,NM_MWH!$A$4:$NI$4,0))</f>
        <v>#N/A</v>
      </c>
      <c r="MD38" s="120" t="e">
        <f>INDEX(NM_MWH!$A$4:$NI$15,MATCH($B$1,NM_MWH!$A$4:$A$15,0),MATCH(RES_COST_FCST!MD4,NM_MWH!$A$4:$NI$4,0))</f>
        <v>#N/A</v>
      </c>
      <c r="ME38" s="120" t="e">
        <f>INDEX(NM_MWH!$A$4:$NI$15,MATCH($B$1,NM_MWH!$A$4:$A$15,0),MATCH(RES_COST_FCST!ME4,NM_MWH!$A$4:$NI$4,0))</f>
        <v>#N/A</v>
      </c>
      <c r="MF38" s="120" t="e">
        <f>INDEX(NM_MWH!$A$4:$NI$15,MATCH($B$1,NM_MWH!$A$4:$A$15,0),MATCH(RES_COST_FCST!MF4,NM_MWH!$A$4:$NI$4,0))</f>
        <v>#N/A</v>
      </c>
      <c r="MG38" s="120" t="e">
        <f>INDEX(NM_MWH!$A$4:$NI$15,MATCH($B$1,NM_MWH!$A$4:$A$15,0),MATCH(RES_COST_FCST!MG4,NM_MWH!$A$4:$NI$4,0))</f>
        <v>#N/A</v>
      </c>
      <c r="MH38" s="120" t="e">
        <f>INDEX(NM_MWH!$A$4:$NI$15,MATCH($B$1,NM_MWH!$A$4:$A$15,0),MATCH(RES_COST_FCST!MH4,NM_MWH!$A$4:$NI$4,0))</f>
        <v>#N/A</v>
      </c>
      <c r="MI38" s="120" t="e">
        <f>INDEX(NM_MWH!$A$4:$NI$15,MATCH($B$1,NM_MWH!$A$4:$A$15,0),MATCH(RES_COST_FCST!MI4,NM_MWH!$A$4:$NI$4,0))</f>
        <v>#N/A</v>
      </c>
      <c r="MJ38" s="120" t="e">
        <f>INDEX(NM_MWH!$A$4:$NI$15,MATCH($B$1,NM_MWH!$A$4:$A$15,0),MATCH(RES_COST_FCST!MJ4,NM_MWH!$A$4:$NI$4,0))</f>
        <v>#N/A</v>
      </c>
      <c r="MK38" s="120" t="e">
        <f>INDEX(NM_MWH!$A$4:$NI$15,MATCH($B$1,NM_MWH!$A$4:$A$15,0),MATCH(RES_COST_FCST!MK4,NM_MWH!$A$4:$NI$4,0))</f>
        <v>#N/A</v>
      </c>
      <c r="ML38" s="120" t="e">
        <f>INDEX(NM_MWH!$A$4:$NI$15,MATCH($B$1,NM_MWH!$A$4:$A$15,0),MATCH(RES_COST_FCST!ML4,NM_MWH!$A$4:$NI$4,0))</f>
        <v>#N/A</v>
      </c>
      <c r="MM38" s="120" t="e">
        <f>INDEX(NM_MWH!$A$4:$NI$15,MATCH($B$1,NM_MWH!$A$4:$A$15,0),MATCH(RES_COST_FCST!MM4,NM_MWH!$A$4:$NI$4,0))</f>
        <v>#N/A</v>
      </c>
      <c r="MO38" s="5" t="str">
        <f t="shared" si="153"/>
        <v>Net Metering</v>
      </c>
      <c r="MP38" s="22" t="e">
        <f t="shared" si="156"/>
        <v>#N/A</v>
      </c>
      <c r="MQ38" s="22" t="e">
        <f t="shared" si="154"/>
        <v>#N/A</v>
      </c>
      <c r="MR38" s="22" t="e">
        <f t="shared" si="154"/>
        <v>#N/A</v>
      </c>
      <c r="MS38" s="22" t="e">
        <f t="shared" si="154"/>
        <v>#N/A</v>
      </c>
      <c r="MT38" s="22" t="e">
        <f t="shared" si="154"/>
        <v>#N/A</v>
      </c>
      <c r="MU38" s="22" t="e">
        <f t="shared" si="154"/>
        <v>#N/A</v>
      </c>
      <c r="MV38" s="22" t="e">
        <f t="shared" si="154"/>
        <v>#N/A</v>
      </c>
      <c r="MW38" s="22" t="e">
        <f t="shared" si="154"/>
        <v>#N/A</v>
      </c>
      <c r="MX38" s="22" t="e">
        <f t="shared" si="154"/>
        <v>#N/A</v>
      </c>
      <c r="MY38" s="22" t="e">
        <f t="shared" si="154"/>
        <v>#N/A</v>
      </c>
      <c r="MZ38" s="22" t="e">
        <f t="shared" si="154"/>
        <v>#N/A</v>
      </c>
      <c r="NA38" s="22" t="e">
        <f t="shared" si="154"/>
        <v>#N/A</v>
      </c>
      <c r="NB38" s="22" t="e">
        <f t="shared" si="154"/>
        <v>#N/A</v>
      </c>
      <c r="NC38" s="22" t="e">
        <f t="shared" si="154"/>
        <v>#N/A</v>
      </c>
      <c r="ND38" s="22" t="e">
        <f t="shared" si="154"/>
        <v>#N/A</v>
      </c>
      <c r="NE38" s="22" t="e">
        <f t="shared" si="154"/>
        <v>#N/A</v>
      </c>
      <c r="NF38" s="22" t="e">
        <f t="shared" si="154"/>
        <v>#N/A</v>
      </c>
      <c r="NG38" s="22" t="e">
        <f t="shared" si="155"/>
        <v>#N/A</v>
      </c>
      <c r="NH38" s="22" t="e">
        <f t="shared" si="155"/>
        <v>#N/A</v>
      </c>
      <c r="NI38" s="22" t="e">
        <f t="shared" si="155"/>
        <v>#N/A</v>
      </c>
      <c r="NJ38" s="22" t="e">
        <f t="shared" si="155"/>
        <v>#N/A</v>
      </c>
      <c r="NK38" s="22" t="e">
        <f t="shared" si="155"/>
        <v>#N/A</v>
      </c>
      <c r="NL38" s="22" t="e">
        <f t="shared" si="155"/>
        <v>#N/A</v>
      </c>
      <c r="NM38" s="22" t="e">
        <f t="shared" si="155"/>
        <v>#N/A</v>
      </c>
      <c r="NN38" s="22" t="e">
        <f t="shared" si="155"/>
        <v>#N/A</v>
      </c>
      <c r="NO38" s="22" t="e">
        <f t="shared" si="155"/>
        <v>#N/A</v>
      </c>
      <c r="NP38" s="22" t="e">
        <f t="shared" si="155"/>
        <v>#N/A</v>
      </c>
      <c r="NQ38" s="22" t="e">
        <f t="shared" si="155"/>
        <v>#N/A</v>
      </c>
      <c r="NR38" s="22" t="e">
        <f t="shared" si="155"/>
        <v>#N/A</v>
      </c>
    </row>
    <row r="39" spans="1:382" x14ac:dyDescent="0.25">
      <c r="B39" s="121" t="str">
        <f>+[1]Contract_Budget!$C$312</f>
        <v>Standard Offer Program</v>
      </c>
      <c r="C39" s="122" t="s">
        <v>105</v>
      </c>
      <c r="D39" s="123" t="e">
        <f>+STD_OFFER_RECs!Z6*INDEX(LOOKUPS!$B$2:$H$16,MATCH(RES_COST_FCST!$B$1,LOOKUPS!$B$2:$B$16,0),7)</f>
        <v>#N/A</v>
      </c>
      <c r="E39" s="123" t="e">
        <f>+STD_OFFER_RECs!AA6*INDEX(LOOKUPS!$B$2:$H$16,MATCH(RES_COST_FCST!$B$1,LOOKUPS!$B$2:$B$16,0),7)</f>
        <v>#N/A</v>
      </c>
      <c r="F39" s="123" t="e">
        <f>+STD_OFFER_RECs!AB6*INDEX(LOOKUPS!$B$2:$H$16,MATCH(RES_COST_FCST!$B$1,LOOKUPS!$B$2:$B$16,0),7)</f>
        <v>#N/A</v>
      </c>
      <c r="G39" s="123" t="e">
        <f>+STD_OFFER_RECs!AC6*INDEX(LOOKUPS!$B$2:$H$16,MATCH(RES_COST_FCST!$B$1,LOOKUPS!$B$2:$B$16,0),7)</f>
        <v>#N/A</v>
      </c>
      <c r="H39" s="123" t="e">
        <f>+STD_OFFER_RECs!AD6*INDEX(LOOKUPS!$B$2:$H$16,MATCH(RES_COST_FCST!$B$1,LOOKUPS!$B$2:$B$16,0),7)</f>
        <v>#N/A</v>
      </c>
      <c r="I39" s="123" t="e">
        <f>+STD_OFFER_RECs!AE6*INDEX(LOOKUPS!$B$2:$H$16,MATCH(RES_COST_FCST!$B$1,LOOKUPS!$B$2:$B$16,0),7)</f>
        <v>#N/A</v>
      </c>
      <c r="J39" s="123" t="e">
        <f>+STD_OFFER_RECs!AF6*INDEX(LOOKUPS!$B$2:$H$16,MATCH(RES_COST_FCST!$B$1,LOOKUPS!$B$2:$B$16,0),7)</f>
        <v>#N/A</v>
      </c>
      <c r="K39" s="123" t="e">
        <f>+STD_OFFER_RECs!AG6*INDEX(LOOKUPS!$B$2:$H$16,MATCH(RES_COST_FCST!$B$1,LOOKUPS!$B$2:$B$16,0),7)</f>
        <v>#N/A</v>
      </c>
      <c r="L39" s="123" t="e">
        <f>+STD_OFFER_RECs!AH6*INDEX(LOOKUPS!$B$2:$H$16,MATCH(RES_COST_FCST!$B$1,LOOKUPS!$B$2:$B$16,0),7)</f>
        <v>#N/A</v>
      </c>
      <c r="M39" s="123" t="e">
        <f>+STD_OFFER_RECs!AI6*INDEX(LOOKUPS!$B$2:$H$16,MATCH(RES_COST_FCST!$B$1,LOOKUPS!$B$2:$B$16,0),7)</f>
        <v>#N/A</v>
      </c>
      <c r="N39" s="123" t="e">
        <f>+STD_OFFER_RECs!AJ6*INDEX(LOOKUPS!$B$2:$H$16,MATCH(RES_COST_FCST!$B$1,LOOKUPS!$B$2:$B$16,0),7)</f>
        <v>#N/A</v>
      </c>
      <c r="O39" s="123" t="e">
        <f>+STD_OFFER_RECs!AK6*INDEX(LOOKUPS!$B$2:$H$16,MATCH(RES_COST_FCST!$B$1,LOOKUPS!$B$2:$B$16,0),7)</f>
        <v>#N/A</v>
      </c>
      <c r="P39" s="123" t="e">
        <f>+STD_OFFER_RECs!AL6*INDEX(LOOKUPS!$B$2:$H$16,MATCH(RES_COST_FCST!$B$1,LOOKUPS!$B$2:$B$16,0),7)</f>
        <v>#N/A</v>
      </c>
      <c r="Q39" s="123" t="e">
        <f>+STD_OFFER_RECs!AM6*INDEX(LOOKUPS!$B$2:$H$16,MATCH(RES_COST_FCST!$B$1,LOOKUPS!$B$2:$B$16,0),7)</f>
        <v>#N/A</v>
      </c>
      <c r="R39" s="123" t="e">
        <f>+STD_OFFER_RECs!AN6*INDEX(LOOKUPS!$B$2:$H$16,MATCH(RES_COST_FCST!$B$1,LOOKUPS!$B$2:$B$16,0),7)</f>
        <v>#N/A</v>
      </c>
      <c r="S39" s="123" t="e">
        <f>+STD_OFFER_RECs!AO6*INDEX(LOOKUPS!$B$2:$H$16,MATCH(RES_COST_FCST!$B$1,LOOKUPS!$B$2:$B$16,0),7)</f>
        <v>#N/A</v>
      </c>
      <c r="T39" s="123" t="e">
        <f>+STD_OFFER_RECs!AP6*INDEX(LOOKUPS!$B$2:$H$16,MATCH(RES_COST_FCST!$B$1,LOOKUPS!$B$2:$B$16,0),7)</f>
        <v>#N/A</v>
      </c>
      <c r="U39" s="123" t="e">
        <f>+STD_OFFER_RECs!AQ6*INDEX(LOOKUPS!$B$2:$H$16,MATCH(RES_COST_FCST!$B$1,LOOKUPS!$B$2:$B$16,0),7)</f>
        <v>#N/A</v>
      </c>
      <c r="V39" s="123" t="e">
        <f>+STD_OFFER_RECs!AR6*INDEX(LOOKUPS!$B$2:$H$16,MATCH(RES_COST_FCST!$B$1,LOOKUPS!$B$2:$B$16,0),7)</f>
        <v>#N/A</v>
      </c>
      <c r="W39" s="123" t="e">
        <f>+STD_OFFER_RECs!AS6*INDEX(LOOKUPS!$B$2:$H$16,MATCH(RES_COST_FCST!$B$1,LOOKUPS!$B$2:$B$16,0),7)</f>
        <v>#N/A</v>
      </c>
      <c r="X39" s="123" t="e">
        <f>+STD_OFFER_RECs!AT6*INDEX(LOOKUPS!$B$2:$H$16,MATCH(RES_COST_FCST!$B$1,LOOKUPS!$B$2:$B$16,0),7)</f>
        <v>#N/A</v>
      </c>
      <c r="Y39" s="123" t="e">
        <f>+STD_OFFER_RECs!AU6*INDEX(LOOKUPS!$B$2:$H$16,MATCH(RES_COST_FCST!$B$1,LOOKUPS!$B$2:$B$16,0),7)</f>
        <v>#N/A</v>
      </c>
      <c r="Z39" s="123" t="e">
        <f>+STD_OFFER_RECs!AV6*INDEX(LOOKUPS!$B$2:$H$16,MATCH(RES_COST_FCST!$B$1,LOOKUPS!$B$2:$B$16,0),7)</f>
        <v>#N/A</v>
      </c>
      <c r="AA39" s="123" t="e">
        <f>+STD_OFFER_RECs!AW6*INDEX(LOOKUPS!$B$2:$H$16,MATCH(RES_COST_FCST!$B$1,LOOKUPS!$B$2:$B$16,0),7)</f>
        <v>#N/A</v>
      </c>
      <c r="AB39" s="123" t="e">
        <f>+STD_OFFER_RECs!AX6*INDEX(LOOKUPS!$B$2:$H$16,MATCH(RES_COST_FCST!$B$1,LOOKUPS!$B$2:$B$16,0),7)</f>
        <v>#N/A</v>
      </c>
      <c r="AC39" s="123" t="e">
        <f>+STD_OFFER_RECs!AY6*INDEX(LOOKUPS!$B$2:$H$16,MATCH(RES_COST_FCST!$B$1,LOOKUPS!$B$2:$B$16,0),7)</f>
        <v>#N/A</v>
      </c>
      <c r="AD39" s="123" t="e">
        <f>+STD_OFFER_RECs!AZ6*INDEX(LOOKUPS!$B$2:$H$16,MATCH(RES_COST_FCST!$B$1,LOOKUPS!$B$2:$B$16,0),7)</f>
        <v>#N/A</v>
      </c>
      <c r="AE39" s="123" t="e">
        <f>+STD_OFFER_RECs!BA6*INDEX(LOOKUPS!$B$2:$H$16,MATCH(RES_COST_FCST!$B$1,LOOKUPS!$B$2:$B$16,0),7)</f>
        <v>#N/A</v>
      </c>
      <c r="AF39" s="123" t="e">
        <f>+STD_OFFER_RECs!BB6*INDEX(LOOKUPS!$B$2:$H$16,MATCH(RES_COST_FCST!$B$1,LOOKUPS!$B$2:$B$16,0),7)</f>
        <v>#N/A</v>
      </c>
      <c r="AG39" s="123" t="e">
        <f>+STD_OFFER_RECs!BC6*INDEX(LOOKUPS!$B$2:$H$16,MATCH(RES_COST_FCST!$B$1,LOOKUPS!$B$2:$B$16,0),7)</f>
        <v>#N/A</v>
      </c>
      <c r="AH39" s="123" t="e">
        <f>+STD_OFFER_RECs!BD6*INDEX(LOOKUPS!$B$2:$H$16,MATCH(RES_COST_FCST!$B$1,LOOKUPS!$B$2:$B$16,0),7)</f>
        <v>#N/A</v>
      </c>
      <c r="AI39" s="123" t="e">
        <f>+STD_OFFER_RECs!BE6*INDEX(LOOKUPS!$B$2:$H$16,MATCH(RES_COST_FCST!$B$1,LOOKUPS!$B$2:$B$16,0),7)</f>
        <v>#N/A</v>
      </c>
      <c r="AJ39" s="123" t="e">
        <f>+STD_OFFER_RECs!BF6*INDEX(LOOKUPS!$B$2:$H$16,MATCH(RES_COST_FCST!$B$1,LOOKUPS!$B$2:$B$16,0),7)</f>
        <v>#N/A</v>
      </c>
      <c r="AK39" s="123" t="e">
        <f>+STD_OFFER_RECs!BG6*INDEX(LOOKUPS!$B$2:$H$16,MATCH(RES_COST_FCST!$B$1,LOOKUPS!$B$2:$B$16,0),7)</f>
        <v>#N/A</v>
      </c>
      <c r="AL39" s="123" t="e">
        <f>+STD_OFFER_RECs!BH6*INDEX(LOOKUPS!$B$2:$H$16,MATCH(RES_COST_FCST!$B$1,LOOKUPS!$B$2:$B$16,0),7)</f>
        <v>#N/A</v>
      </c>
      <c r="AM39" s="123" t="e">
        <f>+STD_OFFER_RECs!BI6*INDEX(LOOKUPS!$B$2:$H$16,MATCH(RES_COST_FCST!$B$1,LOOKUPS!$B$2:$B$16,0),7)</f>
        <v>#N/A</v>
      </c>
      <c r="AN39" s="123" t="e">
        <f>+STD_OFFER_RECs!BJ6*INDEX(LOOKUPS!$B$2:$H$16,MATCH(RES_COST_FCST!$B$1,LOOKUPS!$B$2:$B$16,0),7)</f>
        <v>#N/A</v>
      </c>
      <c r="AO39" s="123" t="e">
        <f>+STD_OFFER_RECs!BK6*INDEX(LOOKUPS!$B$2:$H$16,MATCH(RES_COST_FCST!$B$1,LOOKUPS!$B$2:$B$16,0),7)</f>
        <v>#N/A</v>
      </c>
      <c r="AP39" s="123" t="e">
        <f>+STD_OFFER_RECs!BL6*INDEX(LOOKUPS!$B$2:$H$16,MATCH(RES_COST_FCST!$B$1,LOOKUPS!$B$2:$B$16,0),7)</f>
        <v>#N/A</v>
      </c>
      <c r="AQ39" s="123" t="e">
        <f>+STD_OFFER_RECs!BM6*INDEX(LOOKUPS!$B$2:$H$16,MATCH(RES_COST_FCST!$B$1,LOOKUPS!$B$2:$B$16,0),7)</f>
        <v>#N/A</v>
      </c>
      <c r="AR39" s="123" t="e">
        <f>+STD_OFFER_RECs!BN6*INDEX(LOOKUPS!$B$2:$H$16,MATCH(RES_COST_FCST!$B$1,LOOKUPS!$B$2:$B$16,0),7)</f>
        <v>#N/A</v>
      </c>
      <c r="AS39" s="123" t="e">
        <f>+STD_OFFER_RECs!BO6*INDEX(LOOKUPS!$B$2:$H$16,MATCH(RES_COST_FCST!$B$1,LOOKUPS!$B$2:$B$16,0),7)</f>
        <v>#N/A</v>
      </c>
      <c r="AT39" s="123" t="e">
        <f>+STD_OFFER_RECs!BP6*INDEX(LOOKUPS!$B$2:$H$16,MATCH(RES_COST_FCST!$B$1,LOOKUPS!$B$2:$B$16,0),7)</f>
        <v>#N/A</v>
      </c>
      <c r="AU39" s="123" t="e">
        <f>+STD_OFFER_RECs!BQ6*INDEX(LOOKUPS!$B$2:$H$16,MATCH(RES_COST_FCST!$B$1,LOOKUPS!$B$2:$B$16,0),7)</f>
        <v>#N/A</v>
      </c>
      <c r="AV39" s="123" t="e">
        <f>+STD_OFFER_RECs!BR6*INDEX(LOOKUPS!$B$2:$H$16,MATCH(RES_COST_FCST!$B$1,LOOKUPS!$B$2:$B$16,0),7)</f>
        <v>#N/A</v>
      </c>
      <c r="AW39" s="123" t="e">
        <f>+STD_OFFER_RECs!BS6*INDEX(LOOKUPS!$B$2:$H$16,MATCH(RES_COST_FCST!$B$1,LOOKUPS!$B$2:$B$16,0),7)</f>
        <v>#N/A</v>
      </c>
      <c r="AX39" s="123" t="e">
        <f>+STD_OFFER_RECs!BT6*INDEX(LOOKUPS!$B$2:$H$16,MATCH(RES_COST_FCST!$B$1,LOOKUPS!$B$2:$B$16,0),7)</f>
        <v>#N/A</v>
      </c>
      <c r="AY39" s="123" t="e">
        <f>+STD_OFFER_RECs!BU6*INDEX(LOOKUPS!$B$2:$H$16,MATCH(RES_COST_FCST!$B$1,LOOKUPS!$B$2:$B$16,0),7)</f>
        <v>#N/A</v>
      </c>
      <c r="AZ39" s="123" t="e">
        <f>+STD_OFFER_RECs!BV6*INDEX(LOOKUPS!$B$2:$H$16,MATCH(RES_COST_FCST!$B$1,LOOKUPS!$B$2:$B$16,0),7)</f>
        <v>#N/A</v>
      </c>
      <c r="BA39" s="123" t="e">
        <f>+STD_OFFER_RECs!BW6*INDEX(LOOKUPS!$B$2:$H$16,MATCH(RES_COST_FCST!$B$1,LOOKUPS!$B$2:$B$16,0),7)</f>
        <v>#N/A</v>
      </c>
      <c r="BB39" s="123" t="e">
        <f>+STD_OFFER_RECs!BX6*INDEX(LOOKUPS!$B$2:$H$16,MATCH(RES_COST_FCST!$B$1,LOOKUPS!$B$2:$B$16,0),7)</f>
        <v>#N/A</v>
      </c>
      <c r="BC39" s="123" t="e">
        <f>+STD_OFFER_RECs!BY6*INDEX(LOOKUPS!$B$2:$H$16,MATCH(RES_COST_FCST!$B$1,LOOKUPS!$B$2:$B$16,0),7)</f>
        <v>#N/A</v>
      </c>
      <c r="BD39" s="123" t="e">
        <f>+STD_OFFER_RECs!BZ6*INDEX(LOOKUPS!$B$2:$H$16,MATCH(RES_COST_FCST!$B$1,LOOKUPS!$B$2:$B$16,0),7)</f>
        <v>#N/A</v>
      </c>
      <c r="BE39" s="123" t="e">
        <f>+STD_OFFER_RECs!CA6*INDEX(LOOKUPS!$B$2:$H$16,MATCH(RES_COST_FCST!$B$1,LOOKUPS!$B$2:$B$16,0),7)</f>
        <v>#N/A</v>
      </c>
      <c r="BF39" s="123" t="e">
        <f>+STD_OFFER_RECs!CB6*INDEX(LOOKUPS!$B$2:$H$16,MATCH(RES_COST_FCST!$B$1,LOOKUPS!$B$2:$B$16,0),7)</f>
        <v>#N/A</v>
      </c>
      <c r="BG39" s="123" t="e">
        <f>+STD_OFFER_RECs!CC6*INDEX(LOOKUPS!$B$2:$H$16,MATCH(RES_COST_FCST!$B$1,LOOKUPS!$B$2:$B$16,0),7)</f>
        <v>#N/A</v>
      </c>
      <c r="BH39" s="123" t="e">
        <f>+STD_OFFER_RECs!CD6*INDEX(LOOKUPS!$B$2:$H$16,MATCH(RES_COST_FCST!$B$1,LOOKUPS!$B$2:$B$16,0),7)</f>
        <v>#N/A</v>
      </c>
      <c r="BI39" s="123" t="e">
        <f>+STD_OFFER_RECs!CE6*INDEX(LOOKUPS!$B$2:$H$16,MATCH(RES_COST_FCST!$B$1,LOOKUPS!$B$2:$B$16,0),7)</f>
        <v>#N/A</v>
      </c>
      <c r="BJ39" s="123" t="e">
        <f>+STD_OFFER_RECs!CF6*INDEX(LOOKUPS!$B$2:$H$16,MATCH(RES_COST_FCST!$B$1,LOOKUPS!$B$2:$B$16,0),7)</f>
        <v>#N/A</v>
      </c>
      <c r="BK39" s="123" t="e">
        <f>+STD_OFFER_RECs!CG6*INDEX(LOOKUPS!$B$2:$H$16,MATCH(RES_COST_FCST!$B$1,LOOKUPS!$B$2:$B$16,0),7)</f>
        <v>#N/A</v>
      </c>
      <c r="BL39" s="123" t="e">
        <f>+STD_OFFER_RECs!CH6*INDEX(LOOKUPS!$B$2:$H$16,MATCH(RES_COST_FCST!$B$1,LOOKUPS!$B$2:$B$16,0),7)</f>
        <v>#N/A</v>
      </c>
      <c r="BM39" s="123" t="e">
        <f>+STD_OFFER_RECs!CI6*INDEX(LOOKUPS!$B$2:$H$16,MATCH(RES_COST_FCST!$B$1,LOOKUPS!$B$2:$B$16,0),7)</f>
        <v>#N/A</v>
      </c>
      <c r="BN39" s="123" t="e">
        <f>+STD_OFFER_RECs!CJ6*INDEX(LOOKUPS!$B$2:$H$16,MATCH(RES_COST_FCST!$B$1,LOOKUPS!$B$2:$B$16,0),7)</f>
        <v>#N/A</v>
      </c>
      <c r="BO39" s="123" t="e">
        <f>+STD_OFFER_RECs!CK6*INDEX(LOOKUPS!$B$2:$H$16,MATCH(RES_COST_FCST!$B$1,LOOKUPS!$B$2:$B$16,0),7)</f>
        <v>#N/A</v>
      </c>
      <c r="BP39" s="123" t="e">
        <f>+STD_OFFER_RECs!CL6*INDEX(LOOKUPS!$B$2:$H$16,MATCH(RES_COST_FCST!$B$1,LOOKUPS!$B$2:$B$16,0),7)</f>
        <v>#N/A</v>
      </c>
      <c r="BQ39" s="123" t="e">
        <f>+STD_OFFER_RECs!CM6*INDEX(LOOKUPS!$B$2:$H$16,MATCH(RES_COST_FCST!$B$1,LOOKUPS!$B$2:$B$16,0),7)</f>
        <v>#N/A</v>
      </c>
      <c r="BR39" s="123" t="e">
        <f>+STD_OFFER_RECs!CN6*INDEX(LOOKUPS!$B$2:$H$16,MATCH(RES_COST_FCST!$B$1,LOOKUPS!$B$2:$B$16,0),7)</f>
        <v>#N/A</v>
      </c>
      <c r="BS39" s="123" t="e">
        <f>+STD_OFFER_RECs!CO6*INDEX(LOOKUPS!$B$2:$H$16,MATCH(RES_COST_FCST!$B$1,LOOKUPS!$B$2:$B$16,0),7)</f>
        <v>#N/A</v>
      </c>
      <c r="BT39" s="123" t="e">
        <f>+STD_OFFER_RECs!CP6*INDEX(LOOKUPS!$B$2:$H$16,MATCH(RES_COST_FCST!$B$1,LOOKUPS!$B$2:$B$16,0),7)</f>
        <v>#N/A</v>
      </c>
      <c r="BU39" s="123" t="e">
        <f>+STD_OFFER_RECs!CQ6*INDEX(LOOKUPS!$B$2:$H$16,MATCH(RES_COST_FCST!$B$1,LOOKUPS!$B$2:$B$16,0),7)</f>
        <v>#N/A</v>
      </c>
      <c r="BV39" s="123" t="e">
        <f>+STD_OFFER_RECs!CR6*INDEX(LOOKUPS!$B$2:$H$16,MATCH(RES_COST_FCST!$B$1,LOOKUPS!$B$2:$B$16,0),7)</f>
        <v>#N/A</v>
      </c>
      <c r="BW39" s="123" t="e">
        <f>+STD_OFFER_RECs!CS6*INDEX(LOOKUPS!$B$2:$H$16,MATCH(RES_COST_FCST!$B$1,LOOKUPS!$B$2:$B$16,0),7)</f>
        <v>#N/A</v>
      </c>
      <c r="BX39" s="123" t="e">
        <f>+STD_OFFER_RECs!CT6*INDEX(LOOKUPS!$B$2:$H$16,MATCH(RES_COST_FCST!$B$1,LOOKUPS!$B$2:$B$16,0),7)</f>
        <v>#N/A</v>
      </c>
      <c r="BY39" s="123" t="e">
        <f>+STD_OFFER_RECs!CU6*INDEX(LOOKUPS!$B$2:$H$16,MATCH(RES_COST_FCST!$B$1,LOOKUPS!$B$2:$B$16,0),7)</f>
        <v>#N/A</v>
      </c>
      <c r="BZ39" s="123" t="e">
        <f>+STD_OFFER_RECs!CV6*INDEX(LOOKUPS!$B$2:$H$16,MATCH(RES_COST_FCST!$B$1,LOOKUPS!$B$2:$B$16,0),7)</f>
        <v>#N/A</v>
      </c>
      <c r="CA39" s="123" t="e">
        <f>+STD_OFFER_RECs!CW6*INDEX(LOOKUPS!$B$2:$H$16,MATCH(RES_COST_FCST!$B$1,LOOKUPS!$B$2:$B$16,0),7)</f>
        <v>#N/A</v>
      </c>
      <c r="CB39" s="123" t="e">
        <f>+STD_OFFER_RECs!CX6*INDEX(LOOKUPS!$B$2:$H$16,MATCH(RES_COST_FCST!$B$1,LOOKUPS!$B$2:$B$16,0),7)</f>
        <v>#N/A</v>
      </c>
      <c r="CC39" s="123" t="e">
        <f>+STD_OFFER_RECs!CY6*INDEX(LOOKUPS!$B$2:$H$16,MATCH(RES_COST_FCST!$B$1,LOOKUPS!$B$2:$B$16,0),7)</f>
        <v>#N/A</v>
      </c>
      <c r="CD39" s="123" t="e">
        <f>+STD_OFFER_RECs!CZ6*INDEX(LOOKUPS!$B$2:$H$16,MATCH(RES_COST_FCST!$B$1,LOOKUPS!$B$2:$B$16,0),7)</f>
        <v>#N/A</v>
      </c>
      <c r="CE39" s="123" t="e">
        <f>+STD_OFFER_RECs!DA6*INDEX(LOOKUPS!$B$2:$H$16,MATCH(RES_COST_FCST!$B$1,LOOKUPS!$B$2:$B$16,0),7)</f>
        <v>#N/A</v>
      </c>
      <c r="CF39" s="123" t="e">
        <f>+STD_OFFER_RECs!DB6*INDEX(LOOKUPS!$B$2:$H$16,MATCH(RES_COST_FCST!$B$1,LOOKUPS!$B$2:$B$16,0),7)</f>
        <v>#N/A</v>
      </c>
      <c r="CG39" s="123" t="e">
        <f>+STD_OFFER_RECs!DC6*INDEX(LOOKUPS!$B$2:$H$16,MATCH(RES_COST_FCST!$B$1,LOOKUPS!$B$2:$B$16,0),7)</f>
        <v>#N/A</v>
      </c>
      <c r="CH39" s="123" t="e">
        <f>+STD_OFFER_RECs!DD6*INDEX(LOOKUPS!$B$2:$H$16,MATCH(RES_COST_FCST!$B$1,LOOKUPS!$B$2:$B$16,0),7)</f>
        <v>#N/A</v>
      </c>
      <c r="CI39" s="123" t="e">
        <f>+STD_OFFER_RECs!DE6*INDEX(LOOKUPS!$B$2:$H$16,MATCH(RES_COST_FCST!$B$1,LOOKUPS!$B$2:$B$16,0),7)</f>
        <v>#N/A</v>
      </c>
      <c r="CJ39" s="123" t="e">
        <f>+STD_OFFER_RECs!DF6*INDEX(LOOKUPS!$B$2:$H$16,MATCH(RES_COST_FCST!$B$1,LOOKUPS!$B$2:$B$16,0),7)</f>
        <v>#N/A</v>
      </c>
      <c r="CK39" s="123" t="e">
        <f>+STD_OFFER_RECs!DG6*INDEX(LOOKUPS!$B$2:$H$16,MATCH(RES_COST_FCST!$B$1,LOOKUPS!$B$2:$B$16,0),7)</f>
        <v>#N/A</v>
      </c>
      <c r="CL39" s="123" t="e">
        <f>+STD_OFFER_RECs!DH6*INDEX(LOOKUPS!$B$2:$H$16,MATCH(RES_COST_FCST!$B$1,LOOKUPS!$B$2:$B$16,0),7)</f>
        <v>#N/A</v>
      </c>
      <c r="CM39" s="123" t="e">
        <f>+STD_OFFER_RECs!DI6*INDEX(LOOKUPS!$B$2:$H$16,MATCH(RES_COST_FCST!$B$1,LOOKUPS!$B$2:$B$16,0),7)</f>
        <v>#N/A</v>
      </c>
      <c r="CN39" s="123" t="e">
        <f>+STD_OFFER_RECs!DJ6*INDEX(LOOKUPS!$B$2:$H$16,MATCH(RES_COST_FCST!$B$1,LOOKUPS!$B$2:$B$16,0),7)</f>
        <v>#N/A</v>
      </c>
      <c r="CO39" s="123" t="e">
        <f>+STD_OFFER_RECs!DK6*INDEX(LOOKUPS!$B$2:$H$16,MATCH(RES_COST_FCST!$B$1,LOOKUPS!$B$2:$B$16,0),7)</f>
        <v>#N/A</v>
      </c>
      <c r="CP39" s="123" t="e">
        <f>+STD_OFFER_RECs!DL6*INDEX(LOOKUPS!$B$2:$H$16,MATCH(RES_COST_FCST!$B$1,LOOKUPS!$B$2:$B$16,0),7)</f>
        <v>#N/A</v>
      </c>
      <c r="CQ39" s="123" t="e">
        <f>+STD_OFFER_RECs!DM6*INDEX(LOOKUPS!$B$2:$H$16,MATCH(RES_COST_FCST!$B$1,LOOKUPS!$B$2:$B$16,0),7)</f>
        <v>#N/A</v>
      </c>
      <c r="CR39" s="123" t="e">
        <f>+STD_OFFER_RECs!DN6*INDEX(LOOKUPS!$B$2:$H$16,MATCH(RES_COST_FCST!$B$1,LOOKUPS!$B$2:$B$16,0),7)</f>
        <v>#N/A</v>
      </c>
      <c r="CS39" s="123" t="e">
        <f>+STD_OFFER_RECs!DO6*INDEX(LOOKUPS!$B$2:$H$16,MATCH(RES_COST_FCST!$B$1,LOOKUPS!$B$2:$B$16,0),7)</f>
        <v>#N/A</v>
      </c>
      <c r="CT39" s="123" t="e">
        <f>+STD_OFFER_RECs!DP6*INDEX(LOOKUPS!$B$2:$H$16,MATCH(RES_COST_FCST!$B$1,LOOKUPS!$B$2:$B$16,0),7)</f>
        <v>#N/A</v>
      </c>
      <c r="CU39" s="123" t="e">
        <f>+STD_OFFER_RECs!DQ6*INDEX(LOOKUPS!$B$2:$H$16,MATCH(RES_COST_FCST!$B$1,LOOKUPS!$B$2:$B$16,0),7)</f>
        <v>#N/A</v>
      </c>
      <c r="CV39" s="123" t="e">
        <f>+STD_OFFER_RECs!DR6*INDEX(LOOKUPS!$B$2:$H$16,MATCH(RES_COST_FCST!$B$1,LOOKUPS!$B$2:$B$16,0),7)</f>
        <v>#N/A</v>
      </c>
      <c r="CW39" s="123" t="e">
        <f>+STD_OFFER_RECs!DS6*INDEX(LOOKUPS!$B$2:$H$16,MATCH(RES_COST_FCST!$B$1,LOOKUPS!$B$2:$B$16,0),7)</f>
        <v>#N/A</v>
      </c>
      <c r="CX39" s="123" t="e">
        <f>+STD_OFFER_RECs!DT6*INDEX(LOOKUPS!$B$2:$H$16,MATCH(RES_COST_FCST!$B$1,LOOKUPS!$B$2:$B$16,0),7)</f>
        <v>#N/A</v>
      </c>
      <c r="CY39" s="123" t="e">
        <f>+STD_OFFER_RECs!DU6*INDEX(LOOKUPS!$B$2:$H$16,MATCH(RES_COST_FCST!$B$1,LOOKUPS!$B$2:$B$16,0),7)</f>
        <v>#N/A</v>
      </c>
      <c r="CZ39" s="123" t="e">
        <f>+STD_OFFER_RECs!DV6*INDEX(LOOKUPS!$B$2:$H$16,MATCH(RES_COST_FCST!$B$1,LOOKUPS!$B$2:$B$16,0),7)</f>
        <v>#N/A</v>
      </c>
      <c r="DA39" s="123" t="e">
        <f>+STD_OFFER_RECs!DW6*INDEX(LOOKUPS!$B$2:$H$16,MATCH(RES_COST_FCST!$B$1,LOOKUPS!$B$2:$B$16,0),7)</f>
        <v>#N/A</v>
      </c>
      <c r="DB39" s="123" t="e">
        <f>+STD_OFFER_RECs!DX6*INDEX(LOOKUPS!$B$2:$H$16,MATCH(RES_COST_FCST!$B$1,LOOKUPS!$B$2:$B$16,0),7)</f>
        <v>#N/A</v>
      </c>
      <c r="DC39" s="123" t="e">
        <f>+STD_OFFER_RECs!DY6*INDEX(LOOKUPS!$B$2:$H$16,MATCH(RES_COST_FCST!$B$1,LOOKUPS!$B$2:$B$16,0),7)</f>
        <v>#N/A</v>
      </c>
      <c r="DD39" s="123" t="e">
        <f>+STD_OFFER_RECs!DZ6*INDEX(LOOKUPS!$B$2:$H$16,MATCH(RES_COST_FCST!$B$1,LOOKUPS!$B$2:$B$16,0),7)</f>
        <v>#N/A</v>
      </c>
      <c r="DE39" s="123" t="e">
        <f>+STD_OFFER_RECs!EA6*INDEX(LOOKUPS!$B$2:$H$16,MATCH(RES_COST_FCST!$B$1,LOOKUPS!$B$2:$B$16,0),7)</f>
        <v>#N/A</v>
      </c>
      <c r="DF39" s="123" t="e">
        <f>+STD_OFFER_RECs!EB6*INDEX(LOOKUPS!$B$2:$H$16,MATCH(RES_COST_FCST!$B$1,LOOKUPS!$B$2:$B$16,0),7)</f>
        <v>#N/A</v>
      </c>
      <c r="DG39" s="123" t="e">
        <f>+STD_OFFER_RECs!EC6*INDEX(LOOKUPS!$B$2:$H$16,MATCH(RES_COST_FCST!$B$1,LOOKUPS!$B$2:$B$16,0),7)</f>
        <v>#N/A</v>
      </c>
      <c r="DH39" s="123" t="e">
        <f>+STD_OFFER_RECs!ED6*INDEX(LOOKUPS!$B$2:$H$16,MATCH(RES_COST_FCST!$B$1,LOOKUPS!$B$2:$B$16,0),7)</f>
        <v>#N/A</v>
      </c>
      <c r="DI39" s="123" t="e">
        <f>+STD_OFFER_RECs!EE6*INDEX(LOOKUPS!$B$2:$H$16,MATCH(RES_COST_FCST!$B$1,LOOKUPS!$B$2:$B$16,0),7)</f>
        <v>#N/A</v>
      </c>
      <c r="DJ39" s="123" t="e">
        <f>+STD_OFFER_RECs!EF6*INDEX(LOOKUPS!$B$2:$H$16,MATCH(RES_COST_FCST!$B$1,LOOKUPS!$B$2:$B$16,0),7)</f>
        <v>#N/A</v>
      </c>
      <c r="DK39" s="123" t="e">
        <f>+STD_OFFER_RECs!EG6*INDEX(LOOKUPS!$B$2:$H$16,MATCH(RES_COST_FCST!$B$1,LOOKUPS!$B$2:$B$16,0),7)</f>
        <v>#N/A</v>
      </c>
      <c r="DL39" s="123" t="e">
        <f>+STD_OFFER_RECs!EH6*INDEX(LOOKUPS!$B$2:$H$16,MATCH(RES_COST_FCST!$B$1,LOOKUPS!$B$2:$B$16,0),7)</f>
        <v>#N/A</v>
      </c>
      <c r="DM39" s="123" t="e">
        <f>+STD_OFFER_RECs!EI6*INDEX(LOOKUPS!$B$2:$H$16,MATCH(RES_COST_FCST!$B$1,LOOKUPS!$B$2:$B$16,0),7)</f>
        <v>#N/A</v>
      </c>
      <c r="DN39" s="123" t="e">
        <f>+STD_OFFER_RECs!EJ6*INDEX(LOOKUPS!$B$2:$H$16,MATCH(RES_COST_FCST!$B$1,LOOKUPS!$B$2:$B$16,0),7)</f>
        <v>#N/A</v>
      </c>
      <c r="DO39" s="123" t="e">
        <f>+STD_OFFER_RECs!EK6*INDEX(LOOKUPS!$B$2:$H$16,MATCH(RES_COST_FCST!$B$1,LOOKUPS!$B$2:$B$16,0),7)</f>
        <v>#N/A</v>
      </c>
      <c r="DP39" s="123" t="e">
        <f>+STD_OFFER_RECs!EL6*INDEX(LOOKUPS!$B$2:$H$16,MATCH(RES_COST_FCST!$B$1,LOOKUPS!$B$2:$B$16,0),7)</f>
        <v>#N/A</v>
      </c>
      <c r="DQ39" s="123" t="e">
        <f>+STD_OFFER_RECs!EM6*INDEX(LOOKUPS!$B$2:$H$16,MATCH(RES_COST_FCST!$B$1,LOOKUPS!$B$2:$B$16,0),7)</f>
        <v>#N/A</v>
      </c>
      <c r="DR39" s="123" t="e">
        <f>+STD_OFFER_RECs!EN6*INDEX(LOOKUPS!$B$2:$H$16,MATCH(RES_COST_FCST!$B$1,LOOKUPS!$B$2:$B$16,0),7)</f>
        <v>#N/A</v>
      </c>
      <c r="DS39" s="123" t="e">
        <f>+STD_OFFER_RECs!EO6*INDEX(LOOKUPS!$B$2:$H$16,MATCH(RES_COST_FCST!$B$1,LOOKUPS!$B$2:$B$16,0),7)</f>
        <v>#N/A</v>
      </c>
      <c r="DT39" s="123" t="e">
        <f>+STD_OFFER_RECs!EP6*INDEX(LOOKUPS!$B$2:$H$16,MATCH(RES_COST_FCST!$B$1,LOOKUPS!$B$2:$B$16,0),7)</f>
        <v>#N/A</v>
      </c>
      <c r="DU39" s="123" t="e">
        <f>+STD_OFFER_RECs!EQ6*INDEX(LOOKUPS!$B$2:$H$16,MATCH(RES_COST_FCST!$B$1,LOOKUPS!$B$2:$B$16,0),7)</f>
        <v>#N/A</v>
      </c>
      <c r="DV39" s="123" t="e">
        <f>+STD_OFFER_RECs!ER6*INDEX(LOOKUPS!$B$2:$H$16,MATCH(RES_COST_FCST!$B$1,LOOKUPS!$B$2:$B$16,0),7)</f>
        <v>#N/A</v>
      </c>
      <c r="DW39" s="123" t="e">
        <f>+STD_OFFER_RECs!ES6*INDEX(LOOKUPS!$B$2:$H$16,MATCH(RES_COST_FCST!$B$1,LOOKUPS!$B$2:$B$16,0),7)</f>
        <v>#N/A</v>
      </c>
      <c r="DX39" s="123" t="e">
        <f>+STD_OFFER_RECs!ET6*INDEX(LOOKUPS!$B$2:$H$16,MATCH(RES_COST_FCST!$B$1,LOOKUPS!$B$2:$B$16,0),7)</f>
        <v>#N/A</v>
      </c>
      <c r="DY39" s="123" t="e">
        <f>+STD_OFFER_RECs!EU6*INDEX(LOOKUPS!$B$2:$H$16,MATCH(RES_COST_FCST!$B$1,LOOKUPS!$B$2:$B$16,0),7)</f>
        <v>#N/A</v>
      </c>
      <c r="DZ39" s="123" t="e">
        <f>+STD_OFFER_RECs!EV6*INDEX(LOOKUPS!$B$2:$H$16,MATCH(RES_COST_FCST!$B$1,LOOKUPS!$B$2:$B$16,0),7)</f>
        <v>#N/A</v>
      </c>
      <c r="EA39" s="123" t="e">
        <f>+STD_OFFER_RECs!EW6*INDEX(LOOKUPS!$B$2:$H$16,MATCH(RES_COST_FCST!$B$1,LOOKUPS!$B$2:$B$16,0),7)</f>
        <v>#N/A</v>
      </c>
      <c r="EB39" s="123" t="e">
        <f>+STD_OFFER_RECs!EX6*INDEX(LOOKUPS!$B$2:$H$16,MATCH(RES_COST_FCST!$B$1,LOOKUPS!$B$2:$B$16,0),7)</f>
        <v>#N/A</v>
      </c>
      <c r="EC39" s="123" t="e">
        <f>+STD_OFFER_RECs!EY6*INDEX(LOOKUPS!$B$2:$H$16,MATCH(RES_COST_FCST!$B$1,LOOKUPS!$B$2:$B$16,0),7)</f>
        <v>#N/A</v>
      </c>
      <c r="ED39" s="123" t="e">
        <f>+STD_OFFER_RECs!EZ6*INDEX(LOOKUPS!$B$2:$H$16,MATCH(RES_COST_FCST!$B$1,LOOKUPS!$B$2:$B$16,0),7)</f>
        <v>#N/A</v>
      </c>
      <c r="EE39" s="123" t="e">
        <f>+STD_OFFER_RECs!FA6*INDEX(LOOKUPS!$B$2:$H$16,MATCH(RES_COST_FCST!$B$1,LOOKUPS!$B$2:$B$16,0),7)</f>
        <v>#N/A</v>
      </c>
      <c r="EF39" s="123" t="e">
        <f>+STD_OFFER_RECs!FB6*INDEX(LOOKUPS!$B$2:$H$16,MATCH(RES_COST_FCST!$B$1,LOOKUPS!$B$2:$B$16,0),7)</f>
        <v>#N/A</v>
      </c>
      <c r="EG39" s="123" t="e">
        <f>+STD_OFFER_RECs!FC6*INDEX(LOOKUPS!$B$2:$H$16,MATCH(RES_COST_FCST!$B$1,LOOKUPS!$B$2:$B$16,0),7)</f>
        <v>#N/A</v>
      </c>
      <c r="EH39" s="123" t="e">
        <f>+STD_OFFER_RECs!FD6*INDEX(LOOKUPS!$B$2:$H$16,MATCH(RES_COST_FCST!$B$1,LOOKUPS!$B$2:$B$16,0),7)</f>
        <v>#N/A</v>
      </c>
      <c r="EI39" s="123" t="e">
        <f>+STD_OFFER_RECs!FE6*INDEX(LOOKUPS!$B$2:$H$16,MATCH(RES_COST_FCST!$B$1,LOOKUPS!$B$2:$B$16,0),7)</f>
        <v>#N/A</v>
      </c>
      <c r="EJ39" s="123" t="e">
        <f>+STD_OFFER_RECs!FF6*INDEX(LOOKUPS!$B$2:$H$16,MATCH(RES_COST_FCST!$B$1,LOOKUPS!$B$2:$B$16,0),7)</f>
        <v>#N/A</v>
      </c>
      <c r="EK39" s="123" t="e">
        <f>+STD_OFFER_RECs!FG6*INDEX(LOOKUPS!$B$2:$H$16,MATCH(RES_COST_FCST!$B$1,LOOKUPS!$B$2:$B$16,0),7)</f>
        <v>#N/A</v>
      </c>
      <c r="EL39" s="123" t="e">
        <f>+STD_OFFER_RECs!FH6*INDEX(LOOKUPS!$B$2:$H$16,MATCH(RES_COST_FCST!$B$1,LOOKUPS!$B$2:$B$16,0),7)</f>
        <v>#N/A</v>
      </c>
      <c r="EM39" s="123" t="e">
        <f>+STD_OFFER_RECs!FI6*INDEX(LOOKUPS!$B$2:$H$16,MATCH(RES_COST_FCST!$B$1,LOOKUPS!$B$2:$B$16,0),7)</f>
        <v>#N/A</v>
      </c>
      <c r="EN39" s="123" t="e">
        <f>+STD_OFFER_RECs!FJ6*INDEX(LOOKUPS!$B$2:$H$16,MATCH(RES_COST_FCST!$B$1,LOOKUPS!$B$2:$B$16,0),7)</f>
        <v>#N/A</v>
      </c>
      <c r="EO39" s="123" t="e">
        <f>+STD_OFFER_RECs!FK6*INDEX(LOOKUPS!$B$2:$H$16,MATCH(RES_COST_FCST!$B$1,LOOKUPS!$B$2:$B$16,0),7)</f>
        <v>#N/A</v>
      </c>
      <c r="EP39" s="123" t="e">
        <f>+STD_OFFER_RECs!FL6*INDEX(LOOKUPS!$B$2:$H$16,MATCH(RES_COST_FCST!$B$1,LOOKUPS!$B$2:$B$16,0),7)</f>
        <v>#N/A</v>
      </c>
      <c r="EQ39" s="123" t="e">
        <f>+STD_OFFER_RECs!FM6*INDEX(LOOKUPS!$B$2:$H$16,MATCH(RES_COST_FCST!$B$1,LOOKUPS!$B$2:$B$16,0),7)</f>
        <v>#N/A</v>
      </c>
      <c r="ER39" s="123" t="e">
        <f>+STD_OFFER_RECs!FN6*INDEX(LOOKUPS!$B$2:$H$16,MATCH(RES_COST_FCST!$B$1,LOOKUPS!$B$2:$B$16,0),7)</f>
        <v>#N/A</v>
      </c>
      <c r="ES39" s="123" t="e">
        <f>+STD_OFFER_RECs!FO6*INDEX(LOOKUPS!$B$2:$H$16,MATCH(RES_COST_FCST!$B$1,LOOKUPS!$B$2:$B$16,0),7)</f>
        <v>#N/A</v>
      </c>
      <c r="ET39" s="123" t="e">
        <f>+STD_OFFER_RECs!FP6*INDEX(LOOKUPS!$B$2:$H$16,MATCH(RES_COST_FCST!$B$1,LOOKUPS!$B$2:$B$16,0),7)</f>
        <v>#N/A</v>
      </c>
      <c r="EU39" s="123" t="e">
        <f>+STD_OFFER_RECs!FQ6*INDEX(LOOKUPS!$B$2:$H$16,MATCH(RES_COST_FCST!$B$1,LOOKUPS!$B$2:$B$16,0),7)</f>
        <v>#N/A</v>
      </c>
      <c r="EV39" s="123" t="e">
        <f>+STD_OFFER_RECs!FR6*INDEX(LOOKUPS!$B$2:$H$16,MATCH(RES_COST_FCST!$B$1,LOOKUPS!$B$2:$B$16,0),7)</f>
        <v>#N/A</v>
      </c>
      <c r="EW39" s="123" t="e">
        <f>+STD_OFFER_RECs!FS6*INDEX(LOOKUPS!$B$2:$H$16,MATCH(RES_COST_FCST!$B$1,LOOKUPS!$B$2:$B$16,0),7)</f>
        <v>#N/A</v>
      </c>
      <c r="EX39" s="123" t="e">
        <f>+STD_OFFER_RECs!FT6*INDEX(LOOKUPS!$B$2:$H$16,MATCH(RES_COST_FCST!$B$1,LOOKUPS!$B$2:$B$16,0),7)</f>
        <v>#N/A</v>
      </c>
      <c r="EY39" s="123" t="e">
        <f>+STD_OFFER_RECs!FU6*INDEX(LOOKUPS!$B$2:$H$16,MATCH(RES_COST_FCST!$B$1,LOOKUPS!$B$2:$B$16,0),7)</f>
        <v>#N/A</v>
      </c>
      <c r="EZ39" s="123" t="e">
        <f>+STD_OFFER_RECs!FV6*INDEX(LOOKUPS!$B$2:$H$16,MATCH(RES_COST_FCST!$B$1,LOOKUPS!$B$2:$B$16,0),7)</f>
        <v>#N/A</v>
      </c>
      <c r="FA39" s="123" t="e">
        <f>+STD_OFFER_RECs!FW6*INDEX(LOOKUPS!$B$2:$H$16,MATCH(RES_COST_FCST!$B$1,LOOKUPS!$B$2:$B$16,0),7)</f>
        <v>#N/A</v>
      </c>
      <c r="FB39" s="123" t="e">
        <f>+STD_OFFER_RECs!FX6*INDEX(LOOKUPS!$B$2:$H$16,MATCH(RES_COST_FCST!$B$1,LOOKUPS!$B$2:$B$16,0),7)</f>
        <v>#N/A</v>
      </c>
      <c r="FC39" s="123" t="e">
        <f>+STD_OFFER_RECs!FY6*INDEX(LOOKUPS!$B$2:$H$16,MATCH(RES_COST_FCST!$B$1,LOOKUPS!$B$2:$B$16,0),7)</f>
        <v>#N/A</v>
      </c>
      <c r="FD39" s="123" t="e">
        <f>+STD_OFFER_RECs!FZ6*INDEX(LOOKUPS!$B$2:$H$16,MATCH(RES_COST_FCST!$B$1,LOOKUPS!$B$2:$B$16,0),7)</f>
        <v>#N/A</v>
      </c>
      <c r="FE39" s="123" t="e">
        <f>+STD_OFFER_RECs!GA6*INDEX(LOOKUPS!$B$2:$H$16,MATCH(RES_COST_FCST!$B$1,LOOKUPS!$B$2:$B$16,0),7)</f>
        <v>#N/A</v>
      </c>
      <c r="FF39" s="123" t="e">
        <f>+STD_OFFER_RECs!GB6*INDEX(LOOKUPS!$B$2:$H$16,MATCH(RES_COST_FCST!$B$1,LOOKUPS!$B$2:$B$16,0),7)</f>
        <v>#N/A</v>
      </c>
      <c r="FG39" s="123" t="e">
        <f>+STD_OFFER_RECs!GC6*INDEX(LOOKUPS!$B$2:$H$16,MATCH(RES_COST_FCST!$B$1,LOOKUPS!$B$2:$B$16,0),7)</f>
        <v>#N/A</v>
      </c>
      <c r="FH39" s="123" t="e">
        <f>+STD_OFFER_RECs!GD6*INDEX(LOOKUPS!$B$2:$H$16,MATCH(RES_COST_FCST!$B$1,LOOKUPS!$B$2:$B$16,0),7)</f>
        <v>#N/A</v>
      </c>
      <c r="FI39" s="123" t="e">
        <f>+STD_OFFER_RECs!GE6*INDEX(LOOKUPS!$B$2:$H$16,MATCH(RES_COST_FCST!$B$1,LOOKUPS!$B$2:$B$16,0),7)</f>
        <v>#N/A</v>
      </c>
      <c r="FJ39" s="123" t="e">
        <f>+STD_OFFER_RECs!GF6*INDEX(LOOKUPS!$B$2:$H$16,MATCH(RES_COST_FCST!$B$1,LOOKUPS!$B$2:$B$16,0),7)</f>
        <v>#N/A</v>
      </c>
      <c r="FK39" s="123" t="e">
        <f>+STD_OFFER_RECs!GG6*INDEX(LOOKUPS!$B$2:$H$16,MATCH(RES_COST_FCST!$B$1,LOOKUPS!$B$2:$B$16,0),7)</f>
        <v>#N/A</v>
      </c>
      <c r="FL39" s="123" t="e">
        <f>+STD_OFFER_RECs!GH6*INDEX(LOOKUPS!$B$2:$H$16,MATCH(RES_COST_FCST!$B$1,LOOKUPS!$B$2:$B$16,0),7)</f>
        <v>#N/A</v>
      </c>
      <c r="FM39" s="123" t="e">
        <f>+STD_OFFER_RECs!GI6*INDEX(LOOKUPS!$B$2:$H$16,MATCH(RES_COST_FCST!$B$1,LOOKUPS!$B$2:$B$16,0),7)</f>
        <v>#N/A</v>
      </c>
      <c r="FN39" s="123" t="e">
        <f>+STD_OFFER_RECs!GJ6*INDEX(LOOKUPS!$B$2:$H$16,MATCH(RES_COST_FCST!$B$1,LOOKUPS!$B$2:$B$16,0),7)</f>
        <v>#N/A</v>
      </c>
      <c r="FO39" s="123" t="e">
        <f>+STD_OFFER_RECs!GK6*INDEX(LOOKUPS!$B$2:$H$16,MATCH(RES_COST_FCST!$B$1,LOOKUPS!$B$2:$B$16,0),7)</f>
        <v>#N/A</v>
      </c>
      <c r="FP39" s="123" t="e">
        <f>+STD_OFFER_RECs!GL6*INDEX(LOOKUPS!$B$2:$H$16,MATCH(RES_COST_FCST!$B$1,LOOKUPS!$B$2:$B$16,0),7)</f>
        <v>#N/A</v>
      </c>
      <c r="FQ39" s="123" t="e">
        <f>+STD_OFFER_RECs!GM6*INDEX(LOOKUPS!$B$2:$H$16,MATCH(RES_COST_FCST!$B$1,LOOKUPS!$B$2:$B$16,0),7)</f>
        <v>#N/A</v>
      </c>
      <c r="FR39" s="123" t="e">
        <f>+STD_OFFER_RECs!GN6*INDEX(LOOKUPS!$B$2:$H$16,MATCH(RES_COST_FCST!$B$1,LOOKUPS!$B$2:$B$16,0),7)</f>
        <v>#N/A</v>
      </c>
      <c r="FS39" s="123" t="e">
        <f>+STD_OFFER_RECs!GO6*INDEX(LOOKUPS!$B$2:$H$16,MATCH(RES_COST_FCST!$B$1,LOOKUPS!$B$2:$B$16,0),7)</f>
        <v>#N/A</v>
      </c>
      <c r="FT39" s="123" t="e">
        <f>+STD_OFFER_RECs!GP6*INDEX(LOOKUPS!$B$2:$H$16,MATCH(RES_COST_FCST!$B$1,LOOKUPS!$B$2:$B$16,0),7)</f>
        <v>#N/A</v>
      </c>
      <c r="FU39" s="123" t="e">
        <f>+STD_OFFER_RECs!GQ6*INDEX(LOOKUPS!$B$2:$H$16,MATCH(RES_COST_FCST!$B$1,LOOKUPS!$B$2:$B$16,0),7)</f>
        <v>#N/A</v>
      </c>
      <c r="FV39" s="123" t="e">
        <f>+STD_OFFER_RECs!GR6*INDEX(LOOKUPS!$B$2:$H$16,MATCH(RES_COST_FCST!$B$1,LOOKUPS!$B$2:$B$16,0),7)</f>
        <v>#N/A</v>
      </c>
      <c r="FW39" s="123" t="e">
        <f>+STD_OFFER_RECs!GS6*INDEX(LOOKUPS!$B$2:$H$16,MATCH(RES_COST_FCST!$B$1,LOOKUPS!$B$2:$B$16,0),7)</f>
        <v>#N/A</v>
      </c>
      <c r="FX39" s="123" t="e">
        <f>+STD_OFFER_RECs!GT6*INDEX(LOOKUPS!$B$2:$H$16,MATCH(RES_COST_FCST!$B$1,LOOKUPS!$B$2:$B$16,0),7)</f>
        <v>#N/A</v>
      </c>
      <c r="FY39" s="123" t="e">
        <f>+STD_OFFER_RECs!GU6*INDEX(LOOKUPS!$B$2:$H$16,MATCH(RES_COST_FCST!$B$1,LOOKUPS!$B$2:$B$16,0),7)</f>
        <v>#N/A</v>
      </c>
      <c r="FZ39" s="123" t="e">
        <f>+STD_OFFER_RECs!GV6*INDEX(LOOKUPS!$B$2:$H$16,MATCH(RES_COST_FCST!$B$1,LOOKUPS!$B$2:$B$16,0),7)</f>
        <v>#N/A</v>
      </c>
      <c r="GA39" s="123" t="e">
        <f>+STD_OFFER_RECs!GW6*INDEX(LOOKUPS!$B$2:$H$16,MATCH(RES_COST_FCST!$B$1,LOOKUPS!$B$2:$B$16,0),7)</f>
        <v>#N/A</v>
      </c>
      <c r="GB39" s="123" t="e">
        <f>+STD_OFFER_RECs!GX6*INDEX(LOOKUPS!$B$2:$H$16,MATCH(RES_COST_FCST!$B$1,LOOKUPS!$B$2:$B$16,0),7)</f>
        <v>#N/A</v>
      </c>
      <c r="GC39" s="123" t="e">
        <f>+STD_OFFER_RECs!GY6*INDEX(LOOKUPS!$B$2:$H$16,MATCH(RES_COST_FCST!$B$1,LOOKUPS!$B$2:$B$16,0),7)</f>
        <v>#N/A</v>
      </c>
      <c r="GD39" s="123" t="e">
        <f>+STD_OFFER_RECs!GZ6*INDEX(LOOKUPS!$B$2:$H$16,MATCH(RES_COST_FCST!$B$1,LOOKUPS!$B$2:$B$16,0),7)</f>
        <v>#N/A</v>
      </c>
      <c r="GE39" s="123" t="e">
        <f>+STD_OFFER_RECs!HA6*INDEX(LOOKUPS!$B$2:$H$16,MATCH(RES_COST_FCST!$B$1,LOOKUPS!$B$2:$B$16,0),7)</f>
        <v>#N/A</v>
      </c>
      <c r="GF39" s="123" t="e">
        <f>+STD_OFFER_RECs!HB6*INDEX(LOOKUPS!$B$2:$H$16,MATCH(RES_COST_FCST!$B$1,LOOKUPS!$B$2:$B$16,0),7)</f>
        <v>#N/A</v>
      </c>
      <c r="GG39" s="123" t="e">
        <f>+STD_OFFER_RECs!HC6*INDEX(LOOKUPS!$B$2:$H$16,MATCH(RES_COST_FCST!$B$1,LOOKUPS!$B$2:$B$16,0),7)</f>
        <v>#N/A</v>
      </c>
      <c r="GH39" s="123" t="e">
        <f>+STD_OFFER_RECs!HD6*INDEX(LOOKUPS!$B$2:$H$16,MATCH(RES_COST_FCST!$B$1,LOOKUPS!$B$2:$B$16,0),7)</f>
        <v>#N/A</v>
      </c>
      <c r="GI39" s="123" t="e">
        <f>+STD_OFFER_RECs!HE6*INDEX(LOOKUPS!$B$2:$H$16,MATCH(RES_COST_FCST!$B$1,LOOKUPS!$B$2:$B$16,0),7)</f>
        <v>#N/A</v>
      </c>
      <c r="GJ39" s="123" t="e">
        <f>+STD_OFFER_RECs!HF6*INDEX(LOOKUPS!$B$2:$H$16,MATCH(RES_COST_FCST!$B$1,LOOKUPS!$B$2:$B$16,0),7)</f>
        <v>#N/A</v>
      </c>
      <c r="GK39" s="123" t="e">
        <f>+STD_OFFER_RECs!HG6*INDEX(LOOKUPS!$B$2:$H$16,MATCH(RES_COST_FCST!$B$1,LOOKUPS!$B$2:$B$16,0),7)</f>
        <v>#N/A</v>
      </c>
      <c r="GL39" s="123" t="e">
        <f>+STD_OFFER_RECs!HH6*INDEX(LOOKUPS!$B$2:$H$16,MATCH(RES_COST_FCST!$B$1,LOOKUPS!$B$2:$B$16,0),7)</f>
        <v>#N/A</v>
      </c>
      <c r="GM39" s="123" t="e">
        <f>+STD_OFFER_RECs!HI6*INDEX(LOOKUPS!$B$2:$H$16,MATCH(RES_COST_FCST!$B$1,LOOKUPS!$B$2:$B$16,0),7)</f>
        <v>#N/A</v>
      </c>
      <c r="GN39" s="123" t="e">
        <f>+STD_OFFER_RECs!HJ6*INDEX(LOOKUPS!$B$2:$H$16,MATCH(RES_COST_FCST!$B$1,LOOKUPS!$B$2:$B$16,0),7)</f>
        <v>#N/A</v>
      </c>
      <c r="GO39" s="123" t="e">
        <f>+STD_OFFER_RECs!HK6*INDEX(LOOKUPS!$B$2:$H$16,MATCH(RES_COST_FCST!$B$1,LOOKUPS!$B$2:$B$16,0),7)</f>
        <v>#N/A</v>
      </c>
      <c r="GP39" s="123" t="e">
        <f>+STD_OFFER_RECs!HL6*INDEX(LOOKUPS!$B$2:$H$16,MATCH(RES_COST_FCST!$B$1,LOOKUPS!$B$2:$B$16,0),7)</f>
        <v>#N/A</v>
      </c>
      <c r="GQ39" s="123" t="e">
        <f>+STD_OFFER_RECs!HM6*INDEX(LOOKUPS!$B$2:$H$16,MATCH(RES_COST_FCST!$B$1,LOOKUPS!$B$2:$B$16,0),7)</f>
        <v>#N/A</v>
      </c>
      <c r="GR39" s="123" t="e">
        <f>+STD_OFFER_RECs!HN6*INDEX(LOOKUPS!$B$2:$H$16,MATCH(RES_COST_FCST!$B$1,LOOKUPS!$B$2:$B$16,0),7)</f>
        <v>#N/A</v>
      </c>
      <c r="GS39" s="123" t="e">
        <f>+STD_OFFER_RECs!HO6*INDEX(LOOKUPS!$B$2:$H$16,MATCH(RES_COST_FCST!$B$1,LOOKUPS!$B$2:$B$16,0),7)</f>
        <v>#N/A</v>
      </c>
      <c r="GT39" s="123" t="e">
        <f>+STD_OFFER_RECs!HP6*INDEX(LOOKUPS!$B$2:$H$16,MATCH(RES_COST_FCST!$B$1,LOOKUPS!$B$2:$B$16,0),7)</f>
        <v>#N/A</v>
      </c>
      <c r="GU39" s="123" t="e">
        <f>+STD_OFFER_RECs!HQ6*INDEX(LOOKUPS!$B$2:$H$16,MATCH(RES_COST_FCST!$B$1,LOOKUPS!$B$2:$B$16,0),7)</f>
        <v>#N/A</v>
      </c>
      <c r="GV39" s="123" t="e">
        <f>+STD_OFFER_RECs!HR6*INDEX(LOOKUPS!$B$2:$H$16,MATCH(RES_COST_FCST!$B$1,LOOKUPS!$B$2:$B$16,0),7)</f>
        <v>#N/A</v>
      </c>
      <c r="GW39" s="123" t="e">
        <f>+STD_OFFER_RECs!HS6*INDEX(LOOKUPS!$B$2:$H$16,MATCH(RES_COST_FCST!$B$1,LOOKUPS!$B$2:$B$16,0),7)</f>
        <v>#N/A</v>
      </c>
      <c r="GX39" s="123" t="e">
        <f>+STD_OFFER_RECs!HT6*INDEX(LOOKUPS!$B$2:$H$16,MATCH(RES_COST_FCST!$B$1,LOOKUPS!$B$2:$B$16,0),7)</f>
        <v>#N/A</v>
      </c>
      <c r="GY39" s="123" t="e">
        <f>+STD_OFFER_RECs!HU6*INDEX(LOOKUPS!$B$2:$H$16,MATCH(RES_COST_FCST!$B$1,LOOKUPS!$B$2:$B$16,0),7)</f>
        <v>#N/A</v>
      </c>
      <c r="GZ39" s="123" t="e">
        <f>+STD_OFFER_RECs!HV6*INDEX(LOOKUPS!$B$2:$H$16,MATCH(RES_COST_FCST!$B$1,LOOKUPS!$B$2:$B$16,0),7)</f>
        <v>#N/A</v>
      </c>
      <c r="HA39" s="123" t="e">
        <f>+STD_OFFER_RECs!HW6*INDEX(LOOKUPS!$B$2:$H$16,MATCH(RES_COST_FCST!$B$1,LOOKUPS!$B$2:$B$16,0),7)</f>
        <v>#N/A</v>
      </c>
      <c r="HB39" s="123" t="e">
        <f>+STD_OFFER_RECs!HX6*INDEX(LOOKUPS!$B$2:$H$16,MATCH(RES_COST_FCST!$B$1,LOOKUPS!$B$2:$B$16,0),7)</f>
        <v>#N/A</v>
      </c>
      <c r="HC39" s="123" t="e">
        <f>+STD_OFFER_RECs!HY6*INDEX(LOOKUPS!$B$2:$H$16,MATCH(RES_COST_FCST!$B$1,LOOKUPS!$B$2:$B$16,0),7)</f>
        <v>#N/A</v>
      </c>
      <c r="HD39" s="123" t="e">
        <f>+STD_OFFER_RECs!HZ6*INDEX(LOOKUPS!$B$2:$H$16,MATCH(RES_COST_FCST!$B$1,LOOKUPS!$B$2:$B$16,0),7)</f>
        <v>#N/A</v>
      </c>
      <c r="HE39" s="123" t="e">
        <f>+STD_OFFER_RECs!IA6*INDEX(LOOKUPS!$B$2:$H$16,MATCH(RES_COST_FCST!$B$1,LOOKUPS!$B$2:$B$16,0),7)</f>
        <v>#N/A</v>
      </c>
      <c r="HF39" s="123" t="e">
        <f>+STD_OFFER_RECs!IB6*INDEX(LOOKUPS!$B$2:$H$16,MATCH(RES_COST_FCST!$B$1,LOOKUPS!$B$2:$B$16,0),7)</f>
        <v>#N/A</v>
      </c>
      <c r="HG39" s="123" t="e">
        <f>+STD_OFFER_RECs!IC6*INDEX(LOOKUPS!$B$2:$H$16,MATCH(RES_COST_FCST!$B$1,LOOKUPS!$B$2:$B$16,0),7)</f>
        <v>#N/A</v>
      </c>
      <c r="HH39" s="123" t="e">
        <f>+STD_OFFER_RECs!ID6*INDEX(LOOKUPS!$B$2:$H$16,MATCH(RES_COST_FCST!$B$1,LOOKUPS!$B$2:$B$16,0),7)</f>
        <v>#N/A</v>
      </c>
      <c r="HI39" s="123" t="e">
        <f>+STD_OFFER_RECs!IE6*INDEX(LOOKUPS!$B$2:$H$16,MATCH(RES_COST_FCST!$B$1,LOOKUPS!$B$2:$B$16,0),7)</f>
        <v>#N/A</v>
      </c>
      <c r="HJ39" s="123" t="e">
        <f>+STD_OFFER_RECs!IF6*INDEX(LOOKUPS!$B$2:$H$16,MATCH(RES_COST_FCST!$B$1,LOOKUPS!$B$2:$B$16,0),7)</f>
        <v>#N/A</v>
      </c>
      <c r="HK39" s="123" t="e">
        <f>+STD_OFFER_RECs!IG6*INDEX(LOOKUPS!$B$2:$H$16,MATCH(RES_COST_FCST!$B$1,LOOKUPS!$B$2:$B$16,0),7)</f>
        <v>#N/A</v>
      </c>
      <c r="HL39" s="123" t="e">
        <f>+STD_OFFER_RECs!IH6*INDEX(LOOKUPS!$B$2:$H$16,MATCH(RES_COST_FCST!$B$1,LOOKUPS!$B$2:$B$16,0),7)</f>
        <v>#N/A</v>
      </c>
      <c r="HM39" s="123" t="e">
        <f>+STD_OFFER_RECs!II6*INDEX(LOOKUPS!$B$2:$H$16,MATCH(RES_COST_FCST!$B$1,LOOKUPS!$B$2:$B$16,0),7)</f>
        <v>#N/A</v>
      </c>
      <c r="HN39" s="123" t="e">
        <f>+STD_OFFER_RECs!IJ6*INDEX(LOOKUPS!$B$2:$H$16,MATCH(RES_COST_FCST!$B$1,LOOKUPS!$B$2:$B$16,0),7)</f>
        <v>#N/A</v>
      </c>
      <c r="HO39" s="123" t="e">
        <f>+STD_OFFER_RECs!IK6*INDEX(LOOKUPS!$B$2:$H$16,MATCH(RES_COST_FCST!$B$1,LOOKUPS!$B$2:$B$16,0),7)</f>
        <v>#N/A</v>
      </c>
      <c r="HP39" s="123" t="e">
        <f>+STD_OFFER_RECs!IL6*INDEX(LOOKUPS!$B$2:$H$16,MATCH(RES_COST_FCST!$B$1,LOOKUPS!$B$2:$B$16,0),7)</f>
        <v>#N/A</v>
      </c>
      <c r="HQ39" s="123" t="e">
        <f>+STD_OFFER_RECs!IM6*INDEX(LOOKUPS!$B$2:$H$16,MATCH(RES_COST_FCST!$B$1,LOOKUPS!$B$2:$B$16,0),7)</f>
        <v>#N/A</v>
      </c>
      <c r="HR39" s="123" t="e">
        <f>+STD_OFFER_RECs!IN6*INDEX(LOOKUPS!$B$2:$H$16,MATCH(RES_COST_FCST!$B$1,LOOKUPS!$B$2:$B$16,0),7)</f>
        <v>#N/A</v>
      </c>
      <c r="HS39" s="123" t="e">
        <f>+STD_OFFER_RECs!IO6*INDEX(LOOKUPS!$B$2:$H$16,MATCH(RES_COST_FCST!$B$1,LOOKUPS!$B$2:$B$16,0),7)</f>
        <v>#N/A</v>
      </c>
      <c r="HT39" s="123" t="e">
        <f>+STD_OFFER_RECs!IP6*INDEX(LOOKUPS!$B$2:$H$16,MATCH(RES_COST_FCST!$B$1,LOOKUPS!$B$2:$B$16,0),7)</f>
        <v>#N/A</v>
      </c>
      <c r="HU39" s="123" t="e">
        <f>+STD_OFFER_RECs!IQ6*INDEX(LOOKUPS!$B$2:$H$16,MATCH(RES_COST_FCST!$B$1,LOOKUPS!$B$2:$B$16,0),7)</f>
        <v>#N/A</v>
      </c>
      <c r="HV39" s="123" t="e">
        <f>+STD_OFFER_RECs!IR6*INDEX(LOOKUPS!$B$2:$H$16,MATCH(RES_COST_FCST!$B$1,LOOKUPS!$B$2:$B$16,0),7)</f>
        <v>#N/A</v>
      </c>
      <c r="HW39" s="123" t="e">
        <f>+STD_OFFER_RECs!IS6*INDEX(LOOKUPS!$B$2:$H$16,MATCH(RES_COST_FCST!$B$1,LOOKUPS!$B$2:$B$16,0),7)</f>
        <v>#N/A</v>
      </c>
      <c r="HX39" s="123" t="e">
        <f>+STD_OFFER_RECs!IT6*INDEX(LOOKUPS!$B$2:$H$16,MATCH(RES_COST_FCST!$B$1,LOOKUPS!$B$2:$B$16,0),7)</f>
        <v>#N/A</v>
      </c>
      <c r="HY39" s="123" t="e">
        <f>+STD_OFFER_RECs!IU6*INDEX(LOOKUPS!$B$2:$H$16,MATCH(RES_COST_FCST!$B$1,LOOKUPS!$B$2:$B$16,0),7)</f>
        <v>#N/A</v>
      </c>
      <c r="HZ39" s="123" t="e">
        <f>+STD_OFFER_RECs!IV6*INDEX(LOOKUPS!$B$2:$H$16,MATCH(RES_COST_FCST!$B$1,LOOKUPS!$B$2:$B$16,0),7)</f>
        <v>#N/A</v>
      </c>
      <c r="IA39" s="123" t="e">
        <f>+STD_OFFER_RECs!IW6*INDEX(LOOKUPS!$B$2:$H$16,MATCH(RES_COST_FCST!$B$1,LOOKUPS!$B$2:$B$16,0),7)</f>
        <v>#N/A</v>
      </c>
      <c r="IB39" s="123" t="e">
        <f>+STD_OFFER_RECs!IX6*INDEX(LOOKUPS!$B$2:$H$16,MATCH(RES_COST_FCST!$B$1,LOOKUPS!$B$2:$B$16,0),7)</f>
        <v>#N/A</v>
      </c>
      <c r="IC39" s="123" t="e">
        <f>+STD_OFFER_RECs!IY6*INDEX(LOOKUPS!$B$2:$H$16,MATCH(RES_COST_FCST!$B$1,LOOKUPS!$B$2:$B$16,0),7)</f>
        <v>#N/A</v>
      </c>
      <c r="ID39" s="123" t="e">
        <f>+STD_OFFER_RECs!IZ6*INDEX(LOOKUPS!$B$2:$H$16,MATCH(RES_COST_FCST!$B$1,LOOKUPS!$B$2:$B$16,0),7)</f>
        <v>#N/A</v>
      </c>
      <c r="IE39" s="123" t="e">
        <f>+STD_OFFER_RECs!JA6*INDEX(LOOKUPS!$B$2:$H$16,MATCH(RES_COST_FCST!$B$1,LOOKUPS!$B$2:$B$16,0),7)</f>
        <v>#N/A</v>
      </c>
      <c r="IF39" s="123" t="e">
        <f>+STD_OFFER_RECs!JB6*INDEX(LOOKUPS!$B$2:$H$16,MATCH(RES_COST_FCST!$B$1,LOOKUPS!$B$2:$B$16,0),7)</f>
        <v>#N/A</v>
      </c>
      <c r="IG39" s="123" t="e">
        <f>+STD_OFFER_RECs!JC6*INDEX(LOOKUPS!$B$2:$H$16,MATCH(RES_COST_FCST!$B$1,LOOKUPS!$B$2:$B$16,0),7)</f>
        <v>#N/A</v>
      </c>
      <c r="IH39" s="123" t="e">
        <f>+STD_OFFER_RECs!JD6*INDEX(LOOKUPS!$B$2:$H$16,MATCH(RES_COST_FCST!$B$1,LOOKUPS!$B$2:$B$16,0),7)</f>
        <v>#N/A</v>
      </c>
      <c r="II39" s="123" t="e">
        <f>+STD_OFFER_RECs!JE6*INDEX(LOOKUPS!$B$2:$H$16,MATCH(RES_COST_FCST!$B$1,LOOKUPS!$B$2:$B$16,0),7)</f>
        <v>#N/A</v>
      </c>
      <c r="IJ39" s="123" t="e">
        <f>+STD_OFFER_RECs!JF6*INDEX(LOOKUPS!$B$2:$H$16,MATCH(RES_COST_FCST!$B$1,LOOKUPS!$B$2:$B$16,0),7)</f>
        <v>#N/A</v>
      </c>
      <c r="IK39" s="123" t="e">
        <f>+STD_OFFER_RECs!JG6*INDEX(LOOKUPS!$B$2:$H$16,MATCH(RES_COST_FCST!$B$1,LOOKUPS!$B$2:$B$16,0),7)</f>
        <v>#N/A</v>
      </c>
      <c r="IL39" s="123" t="e">
        <f>+STD_OFFER_RECs!JH6*INDEX(LOOKUPS!$B$2:$H$16,MATCH(RES_COST_FCST!$B$1,LOOKUPS!$B$2:$B$16,0),7)</f>
        <v>#N/A</v>
      </c>
      <c r="IM39" s="123" t="e">
        <f>+STD_OFFER_RECs!JI6*INDEX(LOOKUPS!$B$2:$H$16,MATCH(RES_COST_FCST!$B$1,LOOKUPS!$B$2:$B$16,0),7)</f>
        <v>#N/A</v>
      </c>
      <c r="IN39" s="123" t="e">
        <f>+STD_OFFER_RECs!JJ6*INDEX(LOOKUPS!$B$2:$H$16,MATCH(RES_COST_FCST!$B$1,LOOKUPS!$B$2:$B$16,0),7)</f>
        <v>#N/A</v>
      </c>
      <c r="IO39" s="123" t="e">
        <f>+STD_OFFER_RECs!JK6*INDEX(LOOKUPS!$B$2:$H$16,MATCH(RES_COST_FCST!$B$1,LOOKUPS!$B$2:$B$16,0),7)</f>
        <v>#N/A</v>
      </c>
      <c r="IP39" s="123" t="e">
        <f>+STD_OFFER_RECs!JL6*INDEX(LOOKUPS!$B$2:$H$16,MATCH(RES_COST_FCST!$B$1,LOOKUPS!$B$2:$B$16,0),7)</f>
        <v>#N/A</v>
      </c>
      <c r="IQ39" s="123" t="e">
        <f>+STD_OFFER_RECs!JM6*INDEX(LOOKUPS!$B$2:$H$16,MATCH(RES_COST_FCST!$B$1,LOOKUPS!$B$2:$B$16,0),7)</f>
        <v>#N/A</v>
      </c>
      <c r="IR39" s="123" t="e">
        <f>+STD_OFFER_RECs!JN6*INDEX(LOOKUPS!$B$2:$H$16,MATCH(RES_COST_FCST!$B$1,LOOKUPS!$B$2:$B$16,0),7)</f>
        <v>#N/A</v>
      </c>
      <c r="IS39" s="123" t="e">
        <f>+STD_OFFER_RECs!JO6*INDEX(LOOKUPS!$B$2:$H$16,MATCH(RES_COST_FCST!$B$1,LOOKUPS!$B$2:$B$16,0),7)</f>
        <v>#N/A</v>
      </c>
      <c r="IT39" s="123" t="e">
        <f>+STD_OFFER_RECs!JP6*INDEX(LOOKUPS!$B$2:$H$16,MATCH(RES_COST_FCST!$B$1,LOOKUPS!$B$2:$B$16,0),7)</f>
        <v>#N/A</v>
      </c>
      <c r="IU39" s="123" t="e">
        <f>+STD_OFFER_RECs!JQ6*INDEX(LOOKUPS!$B$2:$H$16,MATCH(RES_COST_FCST!$B$1,LOOKUPS!$B$2:$B$16,0),7)</f>
        <v>#N/A</v>
      </c>
      <c r="IV39" s="123" t="e">
        <f>+STD_OFFER_RECs!JR6*INDEX(LOOKUPS!$B$2:$H$16,MATCH(RES_COST_FCST!$B$1,LOOKUPS!$B$2:$B$16,0),7)</f>
        <v>#N/A</v>
      </c>
      <c r="IW39" s="123" t="e">
        <f>+STD_OFFER_RECs!JS6*INDEX(LOOKUPS!$B$2:$H$16,MATCH(RES_COST_FCST!$B$1,LOOKUPS!$B$2:$B$16,0),7)</f>
        <v>#N/A</v>
      </c>
      <c r="IX39" s="123" t="e">
        <f>+STD_OFFER_RECs!JT6*INDEX(LOOKUPS!$B$2:$H$16,MATCH(RES_COST_FCST!$B$1,LOOKUPS!$B$2:$B$16,0),7)</f>
        <v>#N/A</v>
      </c>
      <c r="IY39" s="123" t="e">
        <f>+STD_OFFER_RECs!JU6*INDEX(LOOKUPS!$B$2:$H$16,MATCH(RES_COST_FCST!$B$1,LOOKUPS!$B$2:$B$16,0),7)</f>
        <v>#N/A</v>
      </c>
      <c r="IZ39" s="123" t="e">
        <f>+STD_OFFER_RECs!JV6*INDEX(LOOKUPS!$B$2:$H$16,MATCH(RES_COST_FCST!$B$1,LOOKUPS!$B$2:$B$16,0),7)</f>
        <v>#N/A</v>
      </c>
      <c r="JA39" s="123" t="e">
        <f>+STD_OFFER_RECs!JW6*INDEX(LOOKUPS!$B$2:$H$16,MATCH(RES_COST_FCST!$B$1,LOOKUPS!$B$2:$B$16,0),7)</f>
        <v>#N/A</v>
      </c>
      <c r="JB39" s="123" t="e">
        <f>+STD_OFFER_RECs!JX6*INDEX(LOOKUPS!$B$2:$H$16,MATCH(RES_COST_FCST!$B$1,LOOKUPS!$B$2:$B$16,0),7)</f>
        <v>#N/A</v>
      </c>
      <c r="JC39" s="123" t="e">
        <f>+STD_OFFER_RECs!JY6*INDEX(LOOKUPS!$B$2:$H$16,MATCH(RES_COST_FCST!$B$1,LOOKUPS!$B$2:$B$16,0),7)</f>
        <v>#N/A</v>
      </c>
      <c r="JD39" s="123" t="e">
        <f>+STD_OFFER_RECs!JZ6*INDEX(LOOKUPS!$B$2:$H$16,MATCH(RES_COST_FCST!$B$1,LOOKUPS!$B$2:$B$16,0),7)</f>
        <v>#N/A</v>
      </c>
      <c r="JE39" s="123" t="e">
        <f>+STD_OFFER_RECs!KA6*INDEX(LOOKUPS!$B$2:$H$16,MATCH(RES_COST_FCST!$B$1,LOOKUPS!$B$2:$B$16,0),7)</f>
        <v>#N/A</v>
      </c>
      <c r="JF39" s="123" t="e">
        <f>+STD_OFFER_RECs!KB6*INDEX(LOOKUPS!$B$2:$H$16,MATCH(RES_COST_FCST!$B$1,LOOKUPS!$B$2:$B$16,0),7)</f>
        <v>#N/A</v>
      </c>
      <c r="JG39" s="123" t="e">
        <f>+STD_OFFER_RECs!KC6*INDEX(LOOKUPS!$B$2:$H$16,MATCH(RES_COST_FCST!$B$1,LOOKUPS!$B$2:$B$16,0),7)</f>
        <v>#N/A</v>
      </c>
      <c r="JH39" s="123" t="e">
        <f>+STD_OFFER_RECs!KD6*INDEX(LOOKUPS!$B$2:$H$16,MATCH(RES_COST_FCST!$B$1,LOOKUPS!$B$2:$B$16,0),7)</f>
        <v>#N/A</v>
      </c>
      <c r="JI39" s="123" t="e">
        <f>+STD_OFFER_RECs!KE6*INDEX(LOOKUPS!$B$2:$H$16,MATCH(RES_COST_FCST!$B$1,LOOKUPS!$B$2:$B$16,0),7)</f>
        <v>#N/A</v>
      </c>
      <c r="JJ39" s="123" t="e">
        <f>+STD_OFFER_RECs!KF6*INDEX(LOOKUPS!$B$2:$H$16,MATCH(RES_COST_FCST!$B$1,LOOKUPS!$B$2:$B$16,0),7)</f>
        <v>#N/A</v>
      </c>
      <c r="JK39" s="123" t="e">
        <f>+STD_OFFER_RECs!KG6*INDEX(LOOKUPS!$B$2:$H$16,MATCH(RES_COST_FCST!$B$1,LOOKUPS!$B$2:$B$16,0),7)</f>
        <v>#N/A</v>
      </c>
      <c r="JL39" s="123" t="e">
        <f>+STD_OFFER_RECs!KH6*INDEX(LOOKUPS!$B$2:$H$16,MATCH(RES_COST_FCST!$B$1,LOOKUPS!$B$2:$B$16,0),7)</f>
        <v>#N/A</v>
      </c>
      <c r="JM39" s="123" t="e">
        <f>+STD_OFFER_RECs!KI6*INDEX(LOOKUPS!$B$2:$H$16,MATCH(RES_COST_FCST!$B$1,LOOKUPS!$B$2:$B$16,0),7)</f>
        <v>#N/A</v>
      </c>
      <c r="JN39" s="123" t="e">
        <f>+STD_OFFER_RECs!KJ6*INDEX(LOOKUPS!$B$2:$H$16,MATCH(RES_COST_FCST!$B$1,LOOKUPS!$B$2:$B$16,0),7)</f>
        <v>#N/A</v>
      </c>
      <c r="JO39" s="123" t="e">
        <f>+STD_OFFER_RECs!KK6*INDEX(LOOKUPS!$B$2:$H$16,MATCH(RES_COST_FCST!$B$1,LOOKUPS!$B$2:$B$16,0),7)</f>
        <v>#N/A</v>
      </c>
      <c r="JP39" s="123" t="e">
        <f>+STD_OFFER_RECs!KL6*INDEX(LOOKUPS!$B$2:$H$16,MATCH(RES_COST_FCST!$B$1,LOOKUPS!$B$2:$B$16,0),7)</f>
        <v>#N/A</v>
      </c>
      <c r="JQ39" s="123" t="e">
        <f>+STD_OFFER_RECs!KM6*INDEX(LOOKUPS!$B$2:$H$16,MATCH(RES_COST_FCST!$B$1,LOOKUPS!$B$2:$B$16,0),7)</f>
        <v>#N/A</v>
      </c>
      <c r="JR39" s="123" t="e">
        <f>+STD_OFFER_RECs!KN6*INDEX(LOOKUPS!$B$2:$H$16,MATCH(RES_COST_FCST!$B$1,LOOKUPS!$B$2:$B$16,0),7)</f>
        <v>#N/A</v>
      </c>
      <c r="JS39" s="123" t="e">
        <f>+STD_OFFER_RECs!KO6*INDEX(LOOKUPS!$B$2:$H$16,MATCH(RES_COST_FCST!$B$1,LOOKUPS!$B$2:$B$16,0),7)</f>
        <v>#N/A</v>
      </c>
      <c r="JT39" s="123" t="e">
        <f>+STD_OFFER_RECs!KP6*INDEX(LOOKUPS!$B$2:$H$16,MATCH(RES_COST_FCST!$B$1,LOOKUPS!$B$2:$B$16,0),7)</f>
        <v>#N/A</v>
      </c>
      <c r="JU39" s="123" t="e">
        <f>+STD_OFFER_RECs!KQ6*INDEX(LOOKUPS!$B$2:$H$16,MATCH(RES_COST_FCST!$B$1,LOOKUPS!$B$2:$B$16,0),7)</f>
        <v>#N/A</v>
      </c>
      <c r="JV39" s="123" t="e">
        <f>+STD_OFFER_RECs!KR6*INDEX(LOOKUPS!$B$2:$H$16,MATCH(RES_COST_FCST!$B$1,LOOKUPS!$B$2:$B$16,0),7)</f>
        <v>#N/A</v>
      </c>
      <c r="JW39" s="123" t="e">
        <f>+STD_OFFER_RECs!KS6*INDEX(LOOKUPS!$B$2:$H$16,MATCH(RES_COST_FCST!$B$1,LOOKUPS!$B$2:$B$16,0),7)</f>
        <v>#N/A</v>
      </c>
      <c r="JX39" s="123" t="e">
        <f>+STD_OFFER_RECs!KT6*INDEX(LOOKUPS!$B$2:$H$16,MATCH(RES_COST_FCST!$B$1,LOOKUPS!$B$2:$B$16,0),7)</f>
        <v>#N/A</v>
      </c>
      <c r="JY39" s="123" t="e">
        <f>+STD_OFFER_RECs!KU6*INDEX(LOOKUPS!$B$2:$H$16,MATCH(RES_COST_FCST!$B$1,LOOKUPS!$B$2:$B$16,0),7)</f>
        <v>#N/A</v>
      </c>
      <c r="JZ39" s="123" t="e">
        <f>+STD_OFFER_RECs!KV6*INDEX(LOOKUPS!$B$2:$H$16,MATCH(RES_COST_FCST!$B$1,LOOKUPS!$B$2:$B$16,0),7)</f>
        <v>#N/A</v>
      </c>
      <c r="KA39" s="123" t="e">
        <f>+STD_OFFER_RECs!KW6*INDEX(LOOKUPS!$B$2:$H$16,MATCH(RES_COST_FCST!$B$1,LOOKUPS!$B$2:$B$16,0),7)</f>
        <v>#N/A</v>
      </c>
      <c r="KB39" s="123" t="e">
        <f>+STD_OFFER_RECs!KX6*INDEX(LOOKUPS!$B$2:$H$16,MATCH(RES_COST_FCST!$B$1,LOOKUPS!$B$2:$B$16,0),7)</f>
        <v>#N/A</v>
      </c>
      <c r="KC39" s="123" t="e">
        <f>+STD_OFFER_RECs!KY6*INDEX(LOOKUPS!$B$2:$H$16,MATCH(RES_COST_FCST!$B$1,LOOKUPS!$B$2:$B$16,0),7)</f>
        <v>#N/A</v>
      </c>
      <c r="KD39" s="123" t="e">
        <f>+STD_OFFER_RECs!KZ6*INDEX(LOOKUPS!$B$2:$H$16,MATCH(RES_COST_FCST!$B$1,LOOKUPS!$B$2:$B$16,0),7)</f>
        <v>#N/A</v>
      </c>
      <c r="KE39" s="123" t="e">
        <f>+STD_OFFER_RECs!LA6*INDEX(LOOKUPS!$B$2:$H$16,MATCH(RES_COST_FCST!$B$1,LOOKUPS!$B$2:$B$16,0),7)</f>
        <v>#N/A</v>
      </c>
      <c r="KF39" s="123" t="e">
        <f>+STD_OFFER_RECs!LB6*INDEX(LOOKUPS!$B$2:$H$16,MATCH(RES_COST_FCST!$B$1,LOOKUPS!$B$2:$B$16,0),7)</f>
        <v>#N/A</v>
      </c>
      <c r="KG39" s="123" t="e">
        <f>+STD_OFFER_RECs!LC6*INDEX(LOOKUPS!$B$2:$H$16,MATCH(RES_COST_FCST!$B$1,LOOKUPS!$B$2:$B$16,0),7)</f>
        <v>#N/A</v>
      </c>
      <c r="KH39" s="123" t="e">
        <f>+STD_OFFER_RECs!LD6*INDEX(LOOKUPS!$B$2:$H$16,MATCH(RES_COST_FCST!$B$1,LOOKUPS!$B$2:$B$16,0),7)</f>
        <v>#N/A</v>
      </c>
      <c r="KI39" s="123" t="e">
        <f>+STD_OFFER_RECs!LE6*INDEX(LOOKUPS!$B$2:$H$16,MATCH(RES_COST_FCST!$B$1,LOOKUPS!$B$2:$B$16,0),7)</f>
        <v>#N/A</v>
      </c>
      <c r="KJ39" s="123" t="e">
        <f>+STD_OFFER_RECs!LF6*INDEX(LOOKUPS!$B$2:$H$16,MATCH(RES_COST_FCST!$B$1,LOOKUPS!$B$2:$B$16,0),7)</f>
        <v>#N/A</v>
      </c>
      <c r="KK39" s="123" t="e">
        <f>+STD_OFFER_RECs!LG6*INDEX(LOOKUPS!$B$2:$H$16,MATCH(RES_COST_FCST!$B$1,LOOKUPS!$B$2:$B$16,0),7)</f>
        <v>#N/A</v>
      </c>
      <c r="KL39" s="123" t="e">
        <f>+STD_OFFER_RECs!LH6*INDEX(LOOKUPS!$B$2:$H$16,MATCH(RES_COST_FCST!$B$1,LOOKUPS!$B$2:$B$16,0),7)</f>
        <v>#N/A</v>
      </c>
      <c r="KM39" s="123" t="e">
        <f>+STD_OFFER_RECs!LI6*INDEX(LOOKUPS!$B$2:$H$16,MATCH(RES_COST_FCST!$B$1,LOOKUPS!$B$2:$B$16,0),7)</f>
        <v>#N/A</v>
      </c>
      <c r="KN39" s="123" t="e">
        <f>+STD_OFFER_RECs!LJ6*INDEX(LOOKUPS!$B$2:$H$16,MATCH(RES_COST_FCST!$B$1,LOOKUPS!$B$2:$B$16,0),7)</f>
        <v>#N/A</v>
      </c>
      <c r="KO39" s="123" t="e">
        <f>+STD_OFFER_RECs!LK6*INDEX(LOOKUPS!$B$2:$H$16,MATCH(RES_COST_FCST!$B$1,LOOKUPS!$B$2:$B$16,0),7)</f>
        <v>#N/A</v>
      </c>
      <c r="KP39" s="123" t="e">
        <f>+STD_OFFER_RECs!LL6*INDEX(LOOKUPS!$B$2:$H$16,MATCH(RES_COST_FCST!$B$1,LOOKUPS!$B$2:$B$16,0),7)</f>
        <v>#N/A</v>
      </c>
      <c r="KQ39" s="123" t="e">
        <f>+STD_OFFER_RECs!LM6*INDEX(LOOKUPS!$B$2:$H$16,MATCH(RES_COST_FCST!$B$1,LOOKUPS!$B$2:$B$16,0),7)</f>
        <v>#N/A</v>
      </c>
      <c r="KR39" s="123" t="e">
        <f>+STD_OFFER_RECs!LN6*INDEX(LOOKUPS!$B$2:$H$16,MATCH(RES_COST_FCST!$B$1,LOOKUPS!$B$2:$B$16,0),7)</f>
        <v>#N/A</v>
      </c>
      <c r="KS39" s="123" t="e">
        <f>+STD_OFFER_RECs!LO6*INDEX(LOOKUPS!$B$2:$H$16,MATCH(RES_COST_FCST!$B$1,LOOKUPS!$B$2:$B$16,0),7)</f>
        <v>#N/A</v>
      </c>
      <c r="KT39" s="123" t="e">
        <f>+STD_OFFER_RECs!LP6*INDEX(LOOKUPS!$B$2:$H$16,MATCH(RES_COST_FCST!$B$1,LOOKUPS!$B$2:$B$16,0),7)</f>
        <v>#N/A</v>
      </c>
      <c r="KU39" s="123" t="e">
        <f>+STD_OFFER_RECs!LQ6*INDEX(LOOKUPS!$B$2:$H$16,MATCH(RES_COST_FCST!$B$1,LOOKUPS!$B$2:$B$16,0),7)</f>
        <v>#N/A</v>
      </c>
      <c r="KV39" s="123" t="e">
        <f>+STD_OFFER_RECs!LR6*INDEX(LOOKUPS!$B$2:$H$16,MATCH(RES_COST_FCST!$B$1,LOOKUPS!$B$2:$B$16,0),7)</f>
        <v>#N/A</v>
      </c>
      <c r="KW39" s="123" t="e">
        <f>+STD_OFFER_RECs!LS6*INDEX(LOOKUPS!$B$2:$H$16,MATCH(RES_COST_FCST!$B$1,LOOKUPS!$B$2:$B$16,0),7)</f>
        <v>#N/A</v>
      </c>
      <c r="KX39" s="123" t="e">
        <f>+STD_OFFER_RECs!LT6*INDEX(LOOKUPS!$B$2:$H$16,MATCH(RES_COST_FCST!$B$1,LOOKUPS!$B$2:$B$16,0),7)</f>
        <v>#N/A</v>
      </c>
      <c r="KY39" s="123" t="e">
        <f>+STD_OFFER_RECs!LU6*INDEX(LOOKUPS!$B$2:$H$16,MATCH(RES_COST_FCST!$B$1,LOOKUPS!$B$2:$B$16,0),7)</f>
        <v>#N/A</v>
      </c>
      <c r="KZ39" s="123" t="e">
        <f>+STD_OFFER_RECs!LV6*INDEX(LOOKUPS!$B$2:$H$16,MATCH(RES_COST_FCST!$B$1,LOOKUPS!$B$2:$B$16,0),7)</f>
        <v>#N/A</v>
      </c>
      <c r="LA39" s="123" t="e">
        <f>+STD_OFFER_RECs!LW6*INDEX(LOOKUPS!$B$2:$H$16,MATCH(RES_COST_FCST!$B$1,LOOKUPS!$B$2:$B$16,0),7)</f>
        <v>#N/A</v>
      </c>
      <c r="LB39" s="123" t="e">
        <f>+STD_OFFER_RECs!LX6*INDEX(LOOKUPS!$B$2:$H$16,MATCH(RES_COST_FCST!$B$1,LOOKUPS!$B$2:$B$16,0),7)</f>
        <v>#N/A</v>
      </c>
      <c r="LC39" s="123" t="e">
        <f>+STD_OFFER_RECs!LY6*INDEX(LOOKUPS!$B$2:$H$16,MATCH(RES_COST_FCST!$B$1,LOOKUPS!$B$2:$B$16,0),7)</f>
        <v>#N/A</v>
      </c>
      <c r="LD39" s="123" t="e">
        <f>+STD_OFFER_RECs!LZ6*INDEX(LOOKUPS!$B$2:$H$16,MATCH(RES_COST_FCST!$B$1,LOOKUPS!$B$2:$B$16,0),7)</f>
        <v>#N/A</v>
      </c>
      <c r="LE39" s="123" t="e">
        <f>+STD_OFFER_RECs!MA6*INDEX(LOOKUPS!$B$2:$H$16,MATCH(RES_COST_FCST!$B$1,LOOKUPS!$B$2:$B$16,0),7)</f>
        <v>#N/A</v>
      </c>
      <c r="LF39" s="123" t="e">
        <f>+STD_OFFER_RECs!MB6*INDEX(LOOKUPS!$B$2:$H$16,MATCH(RES_COST_FCST!$B$1,LOOKUPS!$B$2:$B$16,0),7)</f>
        <v>#N/A</v>
      </c>
      <c r="LG39" s="123" t="e">
        <f>+STD_OFFER_RECs!MC6*INDEX(LOOKUPS!$B$2:$H$16,MATCH(RES_COST_FCST!$B$1,LOOKUPS!$B$2:$B$16,0),7)</f>
        <v>#N/A</v>
      </c>
      <c r="LH39" s="123" t="e">
        <f>+STD_OFFER_RECs!MD6*INDEX(LOOKUPS!$B$2:$H$16,MATCH(RES_COST_FCST!$B$1,LOOKUPS!$B$2:$B$16,0),7)</f>
        <v>#N/A</v>
      </c>
      <c r="LI39" s="123" t="e">
        <f>+STD_OFFER_RECs!ME6*INDEX(LOOKUPS!$B$2:$H$16,MATCH(RES_COST_FCST!$B$1,LOOKUPS!$B$2:$B$16,0),7)</f>
        <v>#N/A</v>
      </c>
      <c r="LJ39" s="123" t="e">
        <f>+STD_OFFER_RECs!MF6*INDEX(LOOKUPS!$B$2:$H$16,MATCH(RES_COST_FCST!$B$1,LOOKUPS!$B$2:$B$16,0),7)</f>
        <v>#N/A</v>
      </c>
      <c r="LK39" s="123" t="e">
        <f>+STD_OFFER_RECs!MG6*INDEX(LOOKUPS!$B$2:$H$16,MATCH(RES_COST_FCST!$B$1,LOOKUPS!$B$2:$B$16,0),7)</f>
        <v>#N/A</v>
      </c>
      <c r="LL39" s="123" t="e">
        <f>+STD_OFFER_RECs!MH6*INDEX(LOOKUPS!$B$2:$H$16,MATCH(RES_COST_FCST!$B$1,LOOKUPS!$B$2:$B$16,0),7)</f>
        <v>#N/A</v>
      </c>
      <c r="LM39" s="123" t="e">
        <f>+STD_OFFER_RECs!MI6*INDEX(LOOKUPS!$B$2:$H$16,MATCH(RES_COST_FCST!$B$1,LOOKUPS!$B$2:$B$16,0),7)</f>
        <v>#N/A</v>
      </c>
      <c r="LN39" s="123" t="e">
        <f>+STD_OFFER_RECs!MJ6*INDEX(LOOKUPS!$B$2:$H$16,MATCH(RES_COST_FCST!$B$1,LOOKUPS!$B$2:$B$16,0),7)</f>
        <v>#N/A</v>
      </c>
      <c r="LO39" s="123" t="e">
        <f>+STD_OFFER_RECs!MK6*INDEX(LOOKUPS!$B$2:$H$16,MATCH(RES_COST_FCST!$B$1,LOOKUPS!$B$2:$B$16,0),7)</f>
        <v>#N/A</v>
      </c>
      <c r="LP39" s="123" t="e">
        <f>+STD_OFFER_RECs!ML6*INDEX(LOOKUPS!$B$2:$H$16,MATCH(RES_COST_FCST!$B$1,LOOKUPS!$B$2:$B$16,0),7)</f>
        <v>#N/A</v>
      </c>
      <c r="LQ39" s="123" t="e">
        <f>+STD_OFFER_RECs!MM6*INDEX(LOOKUPS!$B$2:$H$16,MATCH(RES_COST_FCST!$B$1,LOOKUPS!$B$2:$B$16,0),7)</f>
        <v>#N/A</v>
      </c>
      <c r="LR39" s="123" t="e">
        <f>+STD_OFFER_RECs!MN6*INDEX(LOOKUPS!$B$2:$H$16,MATCH(RES_COST_FCST!$B$1,LOOKUPS!$B$2:$B$16,0),7)</f>
        <v>#N/A</v>
      </c>
      <c r="LS39" s="123" t="e">
        <f>+STD_OFFER_RECs!MO6*INDEX(LOOKUPS!$B$2:$H$16,MATCH(RES_COST_FCST!$B$1,LOOKUPS!$B$2:$B$16,0),7)</f>
        <v>#N/A</v>
      </c>
      <c r="LT39" s="123" t="e">
        <f>+STD_OFFER_RECs!MP6*INDEX(LOOKUPS!$B$2:$H$16,MATCH(RES_COST_FCST!$B$1,LOOKUPS!$B$2:$B$16,0),7)</f>
        <v>#N/A</v>
      </c>
      <c r="LU39" s="123" t="e">
        <f>+STD_OFFER_RECs!MQ6*INDEX(LOOKUPS!$B$2:$H$16,MATCH(RES_COST_FCST!$B$1,LOOKUPS!$B$2:$B$16,0),7)</f>
        <v>#N/A</v>
      </c>
      <c r="LV39" s="123" t="e">
        <f>+STD_OFFER_RECs!MR6*INDEX(LOOKUPS!$B$2:$H$16,MATCH(RES_COST_FCST!$B$1,LOOKUPS!$B$2:$B$16,0),7)</f>
        <v>#N/A</v>
      </c>
      <c r="LW39" s="123" t="e">
        <f>+STD_OFFER_RECs!MS6*INDEX(LOOKUPS!$B$2:$H$16,MATCH(RES_COST_FCST!$B$1,LOOKUPS!$B$2:$B$16,0),7)</f>
        <v>#N/A</v>
      </c>
      <c r="LX39" s="123" t="e">
        <f>+STD_OFFER_RECs!MT6*INDEX(LOOKUPS!$B$2:$H$16,MATCH(RES_COST_FCST!$B$1,LOOKUPS!$B$2:$B$16,0),7)</f>
        <v>#N/A</v>
      </c>
      <c r="LY39" s="123" t="e">
        <f>+STD_OFFER_RECs!MU6*INDEX(LOOKUPS!$B$2:$H$16,MATCH(RES_COST_FCST!$B$1,LOOKUPS!$B$2:$B$16,0),7)</f>
        <v>#N/A</v>
      </c>
      <c r="LZ39" s="123" t="e">
        <f>+STD_OFFER_RECs!MV6*INDEX(LOOKUPS!$B$2:$H$16,MATCH(RES_COST_FCST!$B$1,LOOKUPS!$B$2:$B$16,0),7)</f>
        <v>#N/A</v>
      </c>
      <c r="MA39" s="123" t="e">
        <f>+STD_OFFER_RECs!MW6*INDEX(LOOKUPS!$B$2:$H$16,MATCH(RES_COST_FCST!$B$1,LOOKUPS!$B$2:$B$16,0),7)</f>
        <v>#N/A</v>
      </c>
      <c r="MB39" s="123" t="e">
        <f>+STD_OFFER_RECs!MX6*INDEX(LOOKUPS!$B$2:$H$16,MATCH(RES_COST_FCST!$B$1,LOOKUPS!$B$2:$B$16,0),7)</f>
        <v>#N/A</v>
      </c>
      <c r="MC39" s="123" t="e">
        <f>+STD_OFFER_RECs!MY6*INDEX(LOOKUPS!$B$2:$H$16,MATCH(RES_COST_FCST!$B$1,LOOKUPS!$B$2:$B$16,0),7)</f>
        <v>#N/A</v>
      </c>
      <c r="MD39" s="123" t="e">
        <f>+STD_OFFER_RECs!MZ6*INDEX(LOOKUPS!$B$2:$H$16,MATCH(RES_COST_FCST!$B$1,LOOKUPS!$B$2:$B$16,0),7)</f>
        <v>#N/A</v>
      </c>
      <c r="ME39" s="123" t="e">
        <f>+STD_OFFER_RECs!NA6*INDEX(LOOKUPS!$B$2:$H$16,MATCH(RES_COST_FCST!$B$1,LOOKUPS!$B$2:$B$16,0),7)</f>
        <v>#N/A</v>
      </c>
      <c r="MF39" s="123" t="e">
        <f>+STD_OFFER_RECs!NB6*INDEX(LOOKUPS!$B$2:$H$16,MATCH(RES_COST_FCST!$B$1,LOOKUPS!$B$2:$B$16,0),7)</f>
        <v>#N/A</v>
      </c>
      <c r="MG39" s="123" t="e">
        <f>+STD_OFFER_RECs!NC6*INDEX(LOOKUPS!$B$2:$H$16,MATCH(RES_COST_FCST!$B$1,LOOKUPS!$B$2:$B$16,0),7)</f>
        <v>#N/A</v>
      </c>
      <c r="MH39" s="123" t="e">
        <f>+STD_OFFER_RECs!ND6*INDEX(LOOKUPS!$B$2:$H$16,MATCH(RES_COST_FCST!$B$1,LOOKUPS!$B$2:$B$16,0),7)</f>
        <v>#N/A</v>
      </c>
      <c r="MI39" s="123" t="e">
        <f>+STD_OFFER_RECs!NE6*INDEX(LOOKUPS!$B$2:$H$16,MATCH(RES_COST_FCST!$B$1,LOOKUPS!$B$2:$B$16,0),7)</f>
        <v>#N/A</v>
      </c>
      <c r="MJ39" s="123" t="e">
        <f>+STD_OFFER_RECs!NF6*INDEX(LOOKUPS!$B$2:$H$16,MATCH(RES_COST_FCST!$B$1,LOOKUPS!$B$2:$B$16,0),7)</f>
        <v>#N/A</v>
      </c>
      <c r="MK39" s="123" t="e">
        <f>+STD_OFFER_RECs!NG6*INDEX(LOOKUPS!$B$2:$H$16,MATCH(RES_COST_FCST!$B$1,LOOKUPS!$B$2:$B$16,0),7)</f>
        <v>#N/A</v>
      </c>
      <c r="ML39" s="123" t="e">
        <f>+STD_OFFER_RECs!NH6*INDEX(LOOKUPS!$B$2:$H$16,MATCH(RES_COST_FCST!$B$1,LOOKUPS!$B$2:$B$16,0),7)</f>
        <v>#N/A</v>
      </c>
      <c r="MM39" s="123" t="e">
        <f>+STD_OFFER_RECs!NI6*INDEX(LOOKUPS!$B$2:$H$16,MATCH(RES_COST_FCST!$B$1,LOOKUPS!$B$2:$B$16,0),7)</f>
        <v>#N/A</v>
      </c>
      <c r="MO39" s="5" t="str">
        <f t="shared" si="153"/>
        <v>Standard Offer Program</v>
      </c>
      <c r="MP39" s="22" t="e">
        <f t="shared" si="156"/>
        <v>#N/A</v>
      </c>
      <c r="MQ39" s="22" t="e">
        <f t="shared" si="154"/>
        <v>#N/A</v>
      </c>
      <c r="MR39" s="22" t="e">
        <f t="shared" si="154"/>
        <v>#N/A</v>
      </c>
      <c r="MS39" s="22" t="e">
        <f t="shared" si="154"/>
        <v>#N/A</v>
      </c>
      <c r="MT39" s="22" t="e">
        <f t="shared" si="154"/>
        <v>#N/A</v>
      </c>
      <c r="MU39" s="22" t="e">
        <f t="shared" si="154"/>
        <v>#N/A</v>
      </c>
      <c r="MV39" s="22" t="e">
        <f t="shared" si="154"/>
        <v>#N/A</v>
      </c>
      <c r="MW39" s="22" t="e">
        <f t="shared" si="154"/>
        <v>#N/A</v>
      </c>
      <c r="MX39" s="22" t="e">
        <f t="shared" si="154"/>
        <v>#N/A</v>
      </c>
      <c r="MY39" s="22" t="e">
        <f t="shared" si="154"/>
        <v>#N/A</v>
      </c>
      <c r="MZ39" s="22" t="e">
        <f t="shared" si="154"/>
        <v>#N/A</v>
      </c>
      <c r="NA39" s="22" t="e">
        <f t="shared" si="154"/>
        <v>#N/A</v>
      </c>
      <c r="NB39" s="22" t="e">
        <f t="shared" si="154"/>
        <v>#N/A</v>
      </c>
      <c r="NC39" s="22" t="e">
        <f t="shared" si="154"/>
        <v>#N/A</v>
      </c>
      <c r="ND39" s="22" t="e">
        <f t="shared" si="154"/>
        <v>#N/A</v>
      </c>
      <c r="NE39" s="22" t="e">
        <f t="shared" si="154"/>
        <v>#N/A</v>
      </c>
      <c r="NF39" s="22" t="e">
        <f t="shared" si="154"/>
        <v>#N/A</v>
      </c>
      <c r="NG39" s="22" t="e">
        <f t="shared" si="155"/>
        <v>#N/A</v>
      </c>
      <c r="NH39" s="22" t="e">
        <f t="shared" si="155"/>
        <v>#N/A</v>
      </c>
      <c r="NI39" s="22" t="e">
        <f t="shared" si="155"/>
        <v>#N/A</v>
      </c>
      <c r="NJ39" s="22" t="e">
        <f t="shared" si="155"/>
        <v>#N/A</v>
      </c>
      <c r="NK39" s="22" t="e">
        <f t="shared" si="155"/>
        <v>#N/A</v>
      </c>
      <c r="NL39" s="22" t="e">
        <f t="shared" si="155"/>
        <v>#N/A</v>
      </c>
      <c r="NM39" s="22" t="e">
        <f t="shared" si="155"/>
        <v>#N/A</v>
      </c>
      <c r="NN39" s="22" t="e">
        <f t="shared" si="155"/>
        <v>#N/A</v>
      </c>
      <c r="NO39" s="22" t="e">
        <f t="shared" si="155"/>
        <v>#N/A</v>
      </c>
      <c r="NP39" s="22" t="e">
        <f t="shared" si="155"/>
        <v>#N/A</v>
      </c>
      <c r="NQ39" s="22" t="e">
        <f t="shared" si="155"/>
        <v>#N/A</v>
      </c>
      <c r="NR39" s="22" t="e">
        <f t="shared" si="155"/>
        <v>#N/A</v>
      </c>
    </row>
    <row r="40" spans="1:382" x14ac:dyDescent="0.25">
      <c r="A40" s="67"/>
      <c r="B40" s="121" t="s">
        <v>368</v>
      </c>
      <c r="C40" s="122" t="s">
        <v>105</v>
      </c>
      <c r="D40" s="123">
        <f>+[1]Generation_Budget!E356/1000</f>
        <v>0</v>
      </c>
      <c r="E40" s="15">
        <f>+[1]Generation_Budget!F356/1000</f>
        <v>0</v>
      </c>
      <c r="F40" s="15">
        <f>+[1]Generation_Budget!G356/1000</f>
        <v>0</v>
      </c>
      <c r="G40" s="15">
        <f>+[1]Generation_Budget!H356/1000</f>
        <v>0</v>
      </c>
      <c r="H40" s="15">
        <f>+[1]Generation_Budget!I356/1000</f>
        <v>0</v>
      </c>
      <c r="I40" s="15">
        <f>+[1]Generation_Budget!J356/1000</f>
        <v>0</v>
      </c>
      <c r="J40" s="15">
        <f>+[1]Generation_Budget!K356/1000</f>
        <v>0</v>
      </c>
      <c r="K40" s="15">
        <f>+[1]Generation_Budget!L356/1000</f>
        <v>0</v>
      </c>
      <c r="L40" s="15">
        <f>+[1]Generation_Budget!M356/1000</f>
        <v>0</v>
      </c>
      <c r="M40" s="15">
        <f>+[1]Generation_Budget!N356/1000</f>
        <v>0</v>
      </c>
      <c r="N40" s="15">
        <f>+[1]Generation_Budget!O356/1000</f>
        <v>0</v>
      </c>
      <c r="O40" s="15">
        <f>+[1]Generation_Budget!P356/1000</f>
        <v>0</v>
      </c>
      <c r="P40" s="15">
        <f>+[1]Generation_Budget!Q356/1000</f>
        <v>0</v>
      </c>
      <c r="Q40" s="15">
        <f>+[1]Generation_Budget!R356/1000</f>
        <v>0</v>
      </c>
      <c r="R40" s="15">
        <f>+[1]Generation_Budget!S356/1000</f>
        <v>0</v>
      </c>
      <c r="S40" s="15">
        <f>+[1]Generation_Budget!T356/1000</f>
        <v>0</v>
      </c>
      <c r="T40" s="15">
        <f>+[1]Generation_Budget!U356/1000</f>
        <v>0</v>
      </c>
      <c r="U40" s="15">
        <f>+[1]Generation_Budget!V356/1000</f>
        <v>0</v>
      </c>
      <c r="V40" s="15">
        <f>+[1]Generation_Budget!W356/1000</f>
        <v>0</v>
      </c>
      <c r="W40" s="15">
        <f>+[1]Generation_Budget!X356/1000</f>
        <v>0</v>
      </c>
      <c r="X40" s="15">
        <f>+[1]Generation_Budget!Y356/1000</f>
        <v>0</v>
      </c>
      <c r="Y40" s="15">
        <f>+[1]Generation_Budget!Z356/1000</f>
        <v>0</v>
      </c>
      <c r="Z40" s="15">
        <f>+[1]Generation_Budget!AA356/1000</f>
        <v>0</v>
      </c>
      <c r="AA40" s="15">
        <f>+[1]Generation_Budget!AB356/1000</f>
        <v>0</v>
      </c>
      <c r="AB40" s="15">
        <f>+[1]Generation_Budget!AC356/1000</f>
        <v>0</v>
      </c>
      <c r="AC40" s="15">
        <f>+[1]Generation_Budget!AD356/1000</f>
        <v>0</v>
      </c>
      <c r="AD40" s="15">
        <f>+[1]Generation_Budget!AE356/1000</f>
        <v>0</v>
      </c>
      <c r="AE40" s="15">
        <f>+[1]Generation_Budget!AF356/1000</f>
        <v>0</v>
      </c>
      <c r="AF40" s="15">
        <f>+[1]Generation_Budget!AG356/1000</f>
        <v>0</v>
      </c>
      <c r="AG40" s="15">
        <f>+[1]Generation_Budget!AH356/1000</f>
        <v>0</v>
      </c>
      <c r="AH40" s="15">
        <f>+[1]Generation_Budget!AI356/1000</f>
        <v>0</v>
      </c>
      <c r="AI40" s="15">
        <f>+[1]Generation_Budget!AJ356/1000</f>
        <v>0</v>
      </c>
      <c r="AJ40" s="15">
        <f>+[1]Generation_Budget!AK356/1000</f>
        <v>0</v>
      </c>
      <c r="AK40" s="15">
        <f>+[1]Generation_Budget!AL356/1000</f>
        <v>0</v>
      </c>
      <c r="AL40" s="15">
        <f>+[1]Generation_Budget!AM356/1000</f>
        <v>0</v>
      </c>
      <c r="AM40" s="15">
        <f>+[1]Generation_Budget!AN356/1000</f>
        <v>0</v>
      </c>
      <c r="AN40" s="15">
        <f>+[1]Generation_Budget!AO356/1000</f>
        <v>0</v>
      </c>
      <c r="AO40" s="15">
        <f>+[1]Generation_Budget!AP356/1000</f>
        <v>0</v>
      </c>
      <c r="AP40" s="15">
        <f>+[1]Generation_Budget!AQ356/1000</f>
        <v>0</v>
      </c>
      <c r="AQ40" s="15">
        <f>+[1]Generation_Budget!AR356/1000</f>
        <v>0</v>
      </c>
      <c r="AR40" s="15">
        <f>+[1]Generation_Budget!AS356/1000</f>
        <v>0</v>
      </c>
      <c r="AS40" s="15">
        <f>+[1]Generation_Budget!AT356/1000</f>
        <v>0</v>
      </c>
      <c r="AT40" s="15">
        <f>+[1]Generation_Budget!AU356/1000</f>
        <v>0</v>
      </c>
      <c r="AU40" s="15">
        <f>+[1]Generation_Budget!AV356/1000</f>
        <v>0</v>
      </c>
      <c r="AV40" s="15">
        <f>+[1]Generation_Budget!AW356/1000</f>
        <v>0</v>
      </c>
      <c r="AW40" s="15">
        <f>+[1]Generation_Budget!AX356/1000</f>
        <v>0</v>
      </c>
      <c r="AX40" s="15">
        <f>+[1]Generation_Budget!AY356/1000</f>
        <v>0</v>
      </c>
      <c r="AY40" s="15">
        <f>+[1]Generation_Budget!AZ356/1000</f>
        <v>0</v>
      </c>
      <c r="AZ40" s="15">
        <f>+[1]Generation_Budget!BA356/1000</f>
        <v>0</v>
      </c>
      <c r="BA40" s="15">
        <f>+[1]Generation_Budget!BB356/1000</f>
        <v>0</v>
      </c>
      <c r="BB40" s="15">
        <f>+[1]Generation_Budget!BC356/1000</f>
        <v>0</v>
      </c>
      <c r="BC40" s="15">
        <f>+[1]Generation_Budget!BD356/1000</f>
        <v>0</v>
      </c>
      <c r="BD40" s="15">
        <f>+[1]Generation_Budget!BE356/1000</f>
        <v>0</v>
      </c>
      <c r="BE40" s="15">
        <f>+[1]Generation_Budget!BF356/1000</f>
        <v>0</v>
      </c>
      <c r="BF40" s="15">
        <f>+[1]Generation_Budget!BG356/1000</f>
        <v>0</v>
      </c>
      <c r="BG40" s="15">
        <f>+[1]Generation_Budget!BH356/1000</f>
        <v>0</v>
      </c>
      <c r="BH40" s="15">
        <f>+[1]Generation_Budget!BI356/1000</f>
        <v>0</v>
      </c>
      <c r="BI40" s="15">
        <f>+[1]Generation_Budget!BJ356/1000</f>
        <v>0</v>
      </c>
      <c r="BJ40" s="15">
        <f>+[1]Generation_Budget!BK356/1000</f>
        <v>0</v>
      </c>
      <c r="BK40" s="15">
        <f>+[1]Generation_Budget!BL356/1000</f>
        <v>0</v>
      </c>
      <c r="BL40" s="15">
        <f>+[1]Generation_Budget!BM356/1000</f>
        <v>0</v>
      </c>
      <c r="BM40" s="15">
        <f>+[1]Generation_Budget!BN356/1000</f>
        <v>0</v>
      </c>
      <c r="BN40" s="15">
        <f>+[1]Generation_Budget!BO356/1000</f>
        <v>0</v>
      </c>
      <c r="BO40" s="15">
        <f>+[1]Generation_Budget!BP356/1000</f>
        <v>0</v>
      </c>
      <c r="BP40" s="15">
        <f>+[1]Generation_Budget!BQ356/1000</f>
        <v>0</v>
      </c>
      <c r="BQ40" s="15">
        <f>+[1]Generation_Budget!BR356/1000</f>
        <v>0</v>
      </c>
      <c r="BR40" s="15">
        <f>+[1]Generation_Budget!BS356/1000</f>
        <v>0</v>
      </c>
      <c r="BS40" s="15">
        <f>+[1]Generation_Budget!BT356/1000</f>
        <v>0</v>
      </c>
      <c r="BT40" s="15">
        <f>+[1]Generation_Budget!BU356/1000</f>
        <v>0</v>
      </c>
      <c r="BU40" s="15">
        <f>+[1]Generation_Budget!BV356/1000</f>
        <v>0</v>
      </c>
      <c r="BV40" s="15">
        <f>+[1]Generation_Budget!BW356/1000</f>
        <v>0</v>
      </c>
      <c r="BW40" s="15">
        <f>+[1]Generation_Budget!BX356/1000</f>
        <v>0</v>
      </c>
      <c r="BX40" s="15">
        <f>+[1]Generation_Budget!BY356/1000</f>
        <v>0</v>
      </c>
      <c r="BY40" s="15">
        <f>+[1]Generation_Budget!BZ356/1000</f>
        <v>0</v>
      </c>
      <c r="BZ40" s="15">
        <f>+[1]Generation_Budget!CA356/1000</f>
        <v>0</v>
      </c>
      <c r="CA40" s="15">
        <f>+[1]Generation_Budget!CB356/1000</f>
        <v>0</v>
      </c>
      <c r="CB40" s="15">
        <f>+[1]Generation_Budget!CC356/1000</f>
        <v>0</v>
      </c>
      <c r="CC40" s="15">
        <f>+[1]Generation_Budget!CD356/1000</f>
        <v>0</v>
      </c>
      <c r="CD40" s="15">
        <f>+[1]Generation_Budget!CE356/1000</f>
        <v>0</v>
      </c>
      <c r="CE40" s="15">
        <f>+[1]Generation_Budget!CF356/1000</f>
        <v>0</v>
      </c>
      <c r="CF40" s="15">
        <f>+[1]Generation_Budget!CG356/1000</f>
        <v>0</v>
      </c>
      <c r="CG40" s="15">
        <f>+[1]Generation_Budget!CH356/1000</f>
        <v>0</v>
      </c>
      <c r="CH40" s="15">
        <f>+[1]Generation_Budget!CI356/1000</f>
        <v>0</v>
      </c>
      <c r="CI40" s="15">
        <f>+[1]Generation_Budget!CJ356/1000</f>
        <v>0</v>
      </c>
      <c r="CJ40" s="15">
        <f>+[1]Generation_Budget!CK356/1000</f>
        <v>0</v>
      </c>
      <c r="CK40" s="15">
        <f>+[1]Generation_Budget!CL356/1000</f>
        <v>0</v>
      </c>
      <c r="CL40" s="15">
        <f>+[1]Generation_Budget!CM356/1000</f>
        <v>0</v>
      </c>
      <c r="CM40" s="15">
        <f>+[1]Generation_Budget!CN356/1000</f>
        <v>0</v>
      </c>
      <c r="CN40" s="15">
        <f>+[1]Generation_Budget!CO356/1000</f>
        <v>0</v>
      </c>
      <c r="CO40" s="15">
        <f>+[1]Generation_Budget!CP356/1000</f>
        <v>0</v>
      </c>
      <c r="CP40" s="15">
        <f>+[1]Generation_Budget!CQ356/1000</f>
        <v>0</v>
      </c>
      <c r="CQ40" s="15">
        <f>+[1]Generation_Budget!CR356/1000</f>
        <v>0</v>
      </c>
      <c r="CR40" s="15">
        <f>+[1]Generation_Budget!CS356/1000</f>
        <v>0</v>
      </c>
      <c r="CS40" s="15">
        <f>+[1]Generation_Budget!CT356/1000</f>
        <v>0</v>
      </c>
      <c r="CT40" s="15">
        <f>+[1]Generation_Budget!CU356/1000</f>
        <v>0</v>
      </c>
      <c r="CU40" s="15">
        <f>+[1]Generation_Budget!CV356/1000</f>
        <v>0</v>
      </c>
      <c r="CV40" s="15">
        <f>+[1]Generation_Budget!CW356/1000</f>
        <v>0</v>
      </c>
      <c r="CW40" s="15">
        <f>+[1]Generation_Budget!CX356/1000</f>
        <v>0</v>
      </c>
      <c r="CX40" s="15">
        <f>+[1]Generation_Budget!CY356/1000</f>
        <v>0</v>
      </c>
      <c r="CY40" s="15">
        <f>+[1]Generation_Budget!CZ356/1000</f>
        <v>0</v>
      </c>
      <c r="CZ40" s="15">
        <f>+[1]Generation_Budget!DA356/1000</f>
        <v>0</v>
      </c>
      <c r="DA40" s="15">
        <f>+[1]Generation_Budget!DB356/1000</f>
        <v>0</v>
      </c>
      <c r="DB40" s="15">
        <f>+[1]Generation_Budget!DC356/1000</f>
        <v>0</v>
      </c>
      <c r="DC40" s="15">
        <f>+[1]Generation_Budget!DD356/1000</f>
        <v>0</v>
      </c>
      <c r="DD40" s="15">
        <f>+[1]Generation_Budget!DE356/1000</f>
        <v>0</v>
      </c>
      <c r="DE40" s="15">
        <f>+[1]Generation_Budget!DF356/1000</f>
        <v>0</v>
      </c>
      <c r="DF40" s="15">
        <f>+[1]Generation_Budget!DG356/1000</f>
        <v>0</v>
      </c>
      <c r="DG40" s="15">
        <f>+[1]Generation_Budget!DH356/1000</f>
        <v>0</v>
      </c>
      <c r="DH40" s="15">
        <f>+[1]Generation_Budget!DI356/1000</f>
        <v>0</v>
      </c>
      <c r="DI40" s="15">
        <f>+[1]Generation_Budget!DJ356/1000</f>
        <v>0</v>
      </c>
      <c r="DJ40" s="15">
        <f>+[1]Generation_Budget!DK356/1000</f>
        <v>0</v>
      </c>
      <c r="DK40" s="15">
        <f>+[1]Generation_Budget!DL356/1000</f>
        <v>0</v>
      </c>
      <c r="DL40" s="15">
        <f>+[1]Generation_Budget!DM356/1000</f>
        <v>0</v>
      </c>
      <c r="DM40" s="15">
        <f>+[1]Generation_Budget!DN356/1000</f>
        <v>0</v>
      </c>
      <c r="DN40" s="15">
        <f>+[1]Generation_Budget!DO356/1000</f>
        <v>0</v>
      </c>
      <c r="DO40" s="15">
        <f>+[1]Generation_Budget!DP356/1000</f>
        <v>0</v>
      </c>
      <c r="DP40" s="15">
        <f>+[1]Generation_Budget!DQ356/1000</f>
        <v>0</v>
      </c>
      <c r="DQ40" s="15">
        <f>+[1]Generation_Budget!DR356/1000</f>
        <v>0</v>
      </c>
      <c r="DR40" s="15">
        <f>+[1]Generation_Budget!DS356/1000</f>
        <v>0</v>
      </c>
      <c r="DS40" s="15">
        <f>+[1]Generation_Budget!DT356/1000</f>
        <v>0</v>
      </c>
      <c r="DT40" s="15">
        <f>+[1]Generation_Budget!DU356/1000</f>
        <v>0</v>
      </c>
      <c r="DU40" s="15">
        <f>+[1]Generation_Budget!DV356/1000</f>
        <v>0</v>
      </c>
      <c r="DV40" s="15">
        <f>+[1]Generation_Budget!DW356/1000</f>
        <v>0</v>
      </c>
      <c r="DW40" s="15">
        <f>+[1]Generation_Budget!DX356/1000</f>
        <v>0</v>
      </c>
      <c r="DX40" s="15">
        <f>+[1]Generation_Budget!DY356/1000</f>
        <v>0</v>
      </c>
      <c r="DY40" s="15">
        <f>+[1]Generation_Budget!DZ356/1000</f>
        <v>0</v>
      </c>
      <c r="DZ40" s="15">
        <f>+[1]Generation_Budget!EA356/1000</f>
        <v>0</v>
      </c>
      <c r="EA40" s="15">
        <f>+[1]Generation_Budget!EB356/1000</f>
        <v>0</v>
      </c>
      <c r="EB40" s="15">
        <f>+[1]Generation_Budget!EC356/1000</f>
        <v>0</v>
      </c>
      <c r="EC40" s="15">
        <f>+[1]Generation_Budget!ED356/1000</f>
        <v>0</v>
      </c>
      <c r="ED40" s="15">
        <f>+[1]Generation_Budget!EE356/1000</f>
        <v>0</v>
      </c>
      <c r="EE40" s="15">
        <f>+[1]Generation_Budget!EF356/1000</f>
        <v>0</v>
      </c>
      <c r="EF40" s="15">
        <f>+[1]Generation_Budget!EG356/1000</f>
        <v>0</v>
      </c>
      <c r="EG40" s="15">
        <f>+[1]Generation_Budget!EH356/1000</f>
        <v>0</v>
      </c>
      <c r="EH40" s="15">
        <f>+[1]Generation_Budget!EI356/1000</f>
        <v>0</v>
      </c>
      <c r="EI40" s="15">
        <f>+[1]Generation_Budget!EJ356/1000</f>
        <v>0</v>
      </c>
      <c r="EJ40" s="15">
        <f>+[1]Generation_Budget!EK356/1000</f>
        <v>0</v>
      </c>
      <c r="EK40" s="15">
        <f>+[1]Generation_Budget!EL356/1000</f>
        <v>0</v>
      </c>
      <c r="EL40" s="15">
        <f>+[1]Generation_Budget!EM356/1000</f>
        <v>0</v>
      </c>
      <c r="EM40" s="15">
        <f>+[1]Generation_Budget!EN356/1000</f>
        <v>0</v>
      </c>
      <c r="EN40" s="15">
        <f>+[1]Generation_Budget!EO356/1000</f>
        <v>0</v>
      </c>
      <c r="EO40" s="15">
        <f>+[1]Generation_Budget!EP356/1000</f>
        <v>0</v>
      </c>
      <c r="EP40" s="15">
        <f>+[1]Generation_Budget!EQ356/1000</f>
        <v>0</v>
      </c>
      <c r="EQ40" s="15">
        <f>+[1]Generation_Budget!ER356/1000</f>
        <v>0</v>
      </c>
      <c r="ER40" s="15">
        <f>+[1]Generation_Budget!ES356/1000</f>
        <v>0</v>
      </c>
      <c r="ES40" s="15">
        <f>+[1]Generation_Budget!ET356/1000</f>
        <v>0</v>
      </c>
      <c r="ET40" s="15">
        <f>+[1]Generation_Budget!EU356/1000</f>
        <v>0</v>
      </c>
      <c r="EU40" s="15">
        <f>+[1]Generation_Budget!EV356/1000</f>
        <v>0</v>
      </c>
      <c r="EV40" s="15">
        <f>+[1]Generation_Budget!EW356/1000</f>
        <v>0</v>
      </c>
      <c r="EW40" s="15">
        <f>+[1]Generation_Budget!EX356/1000</f>
        <v>0</v>
      </c>
      <c r="EX40" s="15">
        <f>+[1]Generation_Budget!EY356/1000</f>
        <v>0</v>
      </c>
      <c r="EY40" s="15">
        <f>+[1]Generation_Budget!EZ356/1000</f>
        <v>0</v>
      </c>
      <c r="EZ40" s="15">
        <f>+[1]Generation_Budget!FA356/1000</f>
        <v>0</v>
      </c>
      <c r="FA40" s="15">
        <f>+[1]Generation_Budget!FB356/1000</f>
        <v>0</v>
      </c>
      <c r="FB40" s="15">
        <f>+[1]Generation_Budget!FC356/1000</f>
        <v>0</v>
      </c>
      <c r="FC40" s="15">
        <f>+[1]Generation_Budget!FD356/1000</f>
        <v>0</v>
      </c>
      <c r="FD40" s="15">
        <f>+[1]Generation_Budget!FE356/1000</f>
        <v>0</v>
      </c>
      <c r="FE40" s="15">
        <f>+[1]Generation_Budget!FF356/1000</f>
        <v>0</v>
      </c>
      <c r="FF40" s="15">
        <f>+[1]Generation_Budget!FG356/1000</f>
        <v>0</v>
      </c>
      <c r="FG40" s="15">
        <f>+[1]Generation_Budget!FH356/1000</f>
        <v>0</v>
      </c>
      <c r="FH40" s="15">
        <f>+[1]Generation_Budget!FI356/1000</f>
        <v>0</v>
      </c>
      <c r="FI40" s="15">
        <f>+[1]Generation_Budget!FJ356/1000</f>
        <v>0</v>
      </c>
      <c r="FJ40" s="15">
        <f>+[1]Generation_Budget!FK356/1000</f>
        <v>0</v>
      </c>
      <c r="FK40" s="15">
        <f>+[1]Generation_Budget!FL356/1000</f>
        <v>0</v>
      </c>
      <c r="FL40" s="15">
        <f>+[1]Generation_Budget!FM356/1000</f>
        <v>0</v>
      </c>
      <c r="FM40" s="15">
        <f>+[1]Generation_Budget!FN356/1000</f>
        <v>0</v>
      </c>
      <c r="FN40" s="15">
        <f>+[1]Generation_Budget!FO356/1000</f>
        <v>0</v>
      </c>
      <c r="FO40" s="15">
        <f>+[1]Generation_Budget!FP356/1000</f>
        <v>0</v>
      </c>
      <c r="FP40" s="15">
        <f>+[1]Generation_Budget!FQ356/1000</f>
        <v>0</v>
      </c>
      <c r="FQ40" s="15">
        <f>+[1]Generation_Budget!FR356/1000</f>
        <v>0</v>
      </c>
      <c r="FR40" s="15">
        <f>+[1]Generation_Budget!FS356/1000</f>
        <v>0</v>
      </c>
      <c r="FS40" s="15">
        <f>+[1]Generation_Budget!FT356/1000</f>
        <v>0</v>
      </c>
      <c r="FT40" s="15">
        <f>+[1]Generation_Budget!FU356/1000</f>
        <v>0</v>
      </c>
      <c r="FU40" s="15">
        <f>+[1]Generation_Budget!FV356/1000</f>
        <v>0</v>
      </c>
      <c r="FV40" s="15">
        <f>+[1]Generation_Budget!FW356/1000</f>
        <v>0</v>
      </c>
      <c r="FW40" s="15">
        <f>+[1]Generation_Budget!FX356/1000</f>
        <v>0</v>
      </c>
      <c r="FX40" s="15">
        <f>+[1]Generation_Budget!FY356/1000</f>
        <v>0</v>
      </c>
      <c r="FY40" s="15">
        <f>+[1]Generation_Budget!FZ356/1000</f>
        <v>0</v>
      </c>
      <c r="FZ40" s="15">
        <f>+[1]Generation_Budget!GA356/1000</f>
        <v>0</v>
      </c>
      <c r="GA40" s="15">
        <f>+[1]Generation_Budget!GB356/1000</f>
        <v>0</v>
      </c>
      <c r="GB40" s="15">
        <f>+[1]Generation_Budget!GC356/1000</f>
        <v>0</v>
      </c>
      <c r="GC40" s="15">
        <f>+[1]Generation_Budget!GD356/1000</f>
        <v>0</v>
      </c>
      <c r="GD40" s="15">
        <f>+[1]Generation_Budget!GE356/1000</f>
        <v>0</v>
      </c>
      <c r="GE40" s="15">
        <f>+[1]Generation_Budget!GF356/1000</f>
        <v>0</v>
      </c>
      <c r="GF40" s="15">
        <f>+[1]Generation_Budget!GG356/1000</f>
        <v>0</v>
      </c>
      <c r="GG40" s="15">
        <f>+[1]Generation_Budget!GH356/1000</f>
        <v>0</v>
      </c>
      <c r="GH40" s="15">
        <f>+[1]Generation_Budget!GI356/1000</f>
        <v>0</v>
      </c>
      <c r="GI40" s="15">
        <f>+[1]Generation_Budget!GJ356/1000</f>
        <v>0</v>
      </c>
      <c r="GJ40" s="15">
        <f>+[1]Generation_Budget!GK356/1000</f>
        <v>0</v>
      </c>
      <c r="GK40" s="15">
        <f>+[1]Generation_Budget!GL356/1000</f>
        <v>0</v>
      </c>
      <c r="GL40" s="15">
        <f>+[1]Generation_Budget!GM356/1000</f>
        <v>0</v>
      </c>
      <c r="GM40" s="15">
        <f>+[1]Generation_Budget!GN356/1000</f>
        <v>0</v>
      </c>
      <c r="GN40" s="15">
        <f>+[1]Generation_Budget!GO356/1000</f>
        <v>0</v>
      </c>
      <c r="GO40" s="15">
        <f>+[1]Generation_Budget!GP356/1000</f>
        <v>0</v>
      </c>
      <c r="GP40" s="15">
        <f>+[1]Generation_Budget!GQ356/1000</f>
        <v>0</v>
      </c>
      <c r="GQ40" s="15">
        <f>+[1]Generation_Budget!GR356/1000</f>
        <v>0</v>
      </c>
      <c r="GR40" s="15">
        <f>+[1]Generation_Budget!GS356/1000</f>
        <v>0</v>
      </c>
      <c r="GS40" s="15">
        <f>+[1]Generation_Budget!GT356/1000</f>
        <v>0</v>
      </c>
      <c r="GT40" s="15">
        <f>+[1]Generation_Budget!GU356/1000</f>
        <v>0</v>
      </c>
      <c r="GU40" s="15">
        <f>+[1]Generation_Budget!GV356/1000</f>
        <v>0</v>
      </c>
      <c r="GV40" s="15">
        <f>+[1]Generation_Budget!GW356/1000</f>
        <v>0</v>
      </c>
      <c r="GW40" s="15">
        <f>+[1]Generation_Budget!GX356/1000</f>
        <v>0</v>
      </c>
      <c r="GX40" s="15">
        <f>+[1]Generation_Budget!GY356/1000</f>
        <v>0</v>
      </c>
      <c r="GY40" s="15">
        <f>+[1]Generation_Budget!GZ356/1000</f>
        <v>0</v>
      </c>
      <c r="GZ40" s="15">
        <f>+[1]Generation_Budget!HA356/1000</f>
        <v>0</v>
      </c>
      <c r="HA40" s="15">
        <f>+[1]Generation_Budget!HB356/1000</f>
        <v>0</v>
      </c>
      <c r="HB40" s="15">
        <f>+[1]Generation_Budget!HC356/1000</f>
        <v>0</v>
      </c>
      <c r="HC40" s="15">
        <f>+[1]Generation_Budget!HD356/1000</f>
        <v>0</v>
      </c>
      <c r="HD40" s="15">
        <f>+[1]Generation_Budget!HE356/1000</f>
        <v>0</v>
      </c>
      <c r="HE40" s="15">
        <f>+[1]Generation_Budget!HF356/1000</f>
        <v>0</v>
      </c>
      <c r="HF40" s="15">
        <f>+[1]Generation_Budget!HG356/1000</f>
        <v>0</v>
      </c>
      <c r="HG40" s="15">
        <f>+[1]Generation_Budget!HH356/1000</f>
        <v>0</v>
      </c>
      <c r="HH40" s="15">
        <f>+[1]Generation_Budget!HI356/1000</f>
        <v>0</v>
      </c>
      <c r="HI40" s="15">
        <f>+[1]Generation_Budget!HJ356/1000</f>
        <v>0</v>
      </c>
      <c r="HJ40" s="15">
        <f>+[1]Generation_Budget!HK356/1000</f>
        <v>0</v>
      </c>
      <c r="HK40" s="15">
        <f>+[1]Generation_Budget!HL356/1000</f>
        <v>0</v>
      </c>
      <c r="HL40" s="15">
        <f>+[1]Generation_Budget!HM356/1000</f>
        <v>0</v>
      </c>
      <c r="HM40" s="15">
        <f>+[1]Generation_Budget!HN356/1000</f>
        <v>0</v>
      </c>
      <c r="HN40" s="15">
        <f>+[1]Generation_Budget!HO356/1000</f>
        <v>0</v>
      </c>
      <c r="HO40" s="15">
        <f>+[1]Generation_Budget!HP356/1000</f>
        <v>0</v>
      </c>
      <c r="HP40" s="15">
        <f>+[1]Generation_Budget!HQ356/1000</f>
        <v>0</v>
      </c>
      <c r="HQ40" s="15">
        <f>+[1]Generation_Budget!HR356/1000</f>
        <v>0</v>
      </c>
      <c r="HR40" s="15">
        <f>+[1]Generation_Budget!HS356/1000</f>
        <v>0</v>
      </c>
      <c r="HS40" s="15">
        <f>+[1]Generation_Budget!HT356/1000</f>
        <v>0</v>
      </c>
      <c r="HT40" s="15">
        <f>+[1]Generation_Budget!HU356/1000</f>
        <v>0</v>
      </c>
      <c r="HU40" s="15">
        <f>+[1]Generation_Budget!HV356/1000</f>
        <v>0</v>
      </c>
      <c r="HV40" s="15">
        <f>+[1]Generation_Budget!HW356/1000</f>
        <v>0</v>
      </c>
      <c r="HW40" s="15">
        <f>+[1]Generation_Budget!HX356/1000</f>
        <v>0</v>
      </c>
      <c r="HX40" s="15">
        <f>+[1]Generation_Budget!HY356/1000</f>
        <v>0</v>
      </c>
      <c r="HY40" s="15">
        <f>+[1]Generation_Budget!HZ356/1000</f>
        <v>0</v>
      </c>
      <c r="HZ40" s="15">
        <f>+[1]Generation_Budget!IA356/1000</f>
        <v>0</v>
      </c>
      <c r="IA40" s="15">
        <f>+[1]Generation_Budget!IB356/1000</f>
        <v>0</v>
      </c>
      <c r="IB40" s="15">
        <f>+[1]Generation_Budget!IC356/1000</f>
        <v>0</v>
      </c>
      <c r="IC40" s="15">
        <f>+[1]Generation_Budget!ID356/1000</f>
        <v>0</v>
      </c>
      <c r="ID40" s="15">
        <f>+[1]Generation_Budget!IE356/1000</f>
        <v>0</v>
      </c>
      <c r="IE40" s="15">
        <f>+[1]Generation_Budget!IF356/1000</f>
        <v>0</v>
      </c>
      <c r="IF40" s="15">
        <f>+[1]Generation_Budget!IG356/1000</f>
        <v>0</v>
      </c>
      <c r="IG40" s="15">
        <f>+[1]Generation_Budget!IH356/1000</f>
        <v>0</v>
      </c>
      <c r="IH40" s="15">
        <f>+[1]Generation_Budget!II356/1000</f>
        <v>0</v>
      </c>
      <c r="II40" s="15">
        <f>+[1]Generation_Budget!IJ356/1000</f>
        <v>0</v>
      </c>
      <c r="IJ40" s="15">
        <f>+[1]Generation_Budget!IK356/1000</f>
        <v>0</v>
      </c>
      <c r="IK40" s="15">
        <f>+[1]Generation_Budget!IL356/1000</f>
        <v>0</v>
      </c>
      <c r="IL40" s="15">
        <f>+[1]Generation_Budget!IM356/1000</f>
        <v>0</v>
      </c>
      <c r="IM40" s="15">
        <f>+[1]Generation_Budget!IN356/1000</f>
        <v>0</v>
      </c>
      <c r="IN40" s="15">
        <f>+[1]Generation_Budget!IO356/1000</f>
        <v>0</v>
      </c>
      <c r="IO40" s="15">
        <f>+[1]Generation_Budget!IP356/1000</f>
        <v>0</v>
      </c>
      <c r="IP40" s="15">
        <f>+[1]Generation_Budget!IQ356/1000</f>
        <v>0</v>
      </c>
      <c r="IQ40" s="15">
        <f>+[1]Generation_Budget!IR356/1000</f>
        <v>0</v>
      </c>
      <c r="IR40" s="15">
        <f>+[1]Generation_Budget!IS356/1000</f>
        <v>0</v>
      </c>
      <c r="IS40" s="15">
        <f>+[1]Generation_Budget!IT356/1000</f>
        <v>0</v>
      </c>
      <c r="IT40" s="15">
        <f>+[1]Generation_Budget!IU356/1000</f>
        <v>0</v>
      </c>
      <c r="IU40" s="15">
        <f>+[1]Generation_Budget!IV356/1000</f>
        <v>0</v>
      </c>
      <c r="IV40" s="15">
        <f>+[1]Generation_Budget!IW356/1000</f>
        <v>0</v>
      </c>
      <c r="IW40" s="15">
        <f>+[1]Generation_Budget!IX356/1000</f>
        <v>0</v>
      </c>
      <c r="IX40" s="15">
        <f>+[1]Generation_Budget!IY356/1000</f>
        <v>0</v>
      </c>
      <c r="IY40" s="15">
        <f>+[1]Generation_Budget!IZ356/1000</f>
        <v>0</v>
      </c>
      <c r="IZ40" s="15">
        <f>+[1]Generation_Budget!JA356/1000</f>
        <v>0</v>
      </c>
      <c r="JA40" s="15">
        <f>+[1]Generation_Budget!JB356/1000</f>
        <v>0</v>
      </c>
      <c r="JB40" s="15">
        <f>+[1]Generation_Budget!JC356/1000</f>
        <v>0</v>
      </c>
      <c r="JC40" s="15">
        <f>+[1]Generation_Budget!JD356/1000</f>
        <v>0</v>
      </c>
      <c r="JD40" s="15">
        <f>+[1]Generation_Budget!JE356/1000</f>
        <v>0</v>
      </c>
      <c r="JE40" s="15">
        <f>+[1]Generation_Budget!JF356/1000</f>
        <v>0</v>
      </c>
      <c r="JF40" s="15">
        <f>+[1]Generation_Budget!JG356/1000</f>
        <v>0</v>
      </c>
      <c r="JG40" s="15">
        <f>+[1]Generation_Budget!JH356/1000</f>
        <v>0</v>
      </c>
      <c r="JH40" s="15">
        <f>+[1]Generation_Budget!JI356/1000</f>
        <v>0</v>
      </c>
      <c r="JI40" s="15">
        <f>+[1]Generation_Budget!JJ356/1000</f>
        <v>0</v>
      </c>
      <c r="JJ40" s="15">
        <f>+[1]Generation_Budget!JK356/1000</f>
        <v>0</v>
      </c>
      <c r="JK40" s="15">
        <f>+[1]Generation_Budget!JL356/1000</f>
        <v>0</v>
      </c>
      <c r="JL40" s="15">
        <f>+[1]Generation_Budget!JM356/1000</f>
        <v>0</v>
      </c>
      <c r="JM40" s="15">
        <f>+[1]Generation_Budget!JN356/1000</f>
        <v>0</v>
      </c>
      <c r="JN40" s="15">
        <f>+[1]Generation_Budget!JO356/1000</f>
        <v>0</v>
      </c>
      <c r="JO40" s="15">
        <f>+[1]Generation_Budget!JP356/1000</f>
        <v>0</v>
      </c>
      <c r="JP40" s="15">
        <f>+[1]Generation_Budget!JQ356/1000</f>
        <v>0</v>
      </c>
      <c r="JQ40" s="15">
        <f>+[1]Generation_Budget!JR356/1000</f>
        <v>0</v>
      </c>
      <c r="JR40" s="15">
        <f>+[1]Generation_Budget!JS356/1000</f>
        <v>0</v>
      </c>
      <c r="JS40" s="15">
        <f>+[1]Generation_Budget!JT356/1000</f>
        <v>0</v>
      </c>
      <c r="JT40" s="15">
        <f>+[1]Generation_Budget!JU356/1000</f>
        <v>0</v>
      </c>
      <c r="JU40" s="15">
        <f>+[1]Generation_Budget!JV356/1000</f>
        <v>0</v>
      </c>
      <c r="JV40" s="15">
        <f>+[1]Generation_Budget!JW356/1000</f>
        <v>0</v>
      </c>
      <c r="JW40" s="15">
        <f>+[1]Generation_Budget!JX356/1000</f>
        <v>0</v>
      </c>
      <c r="JX40" s="15">
        <f>+[1]Generation_Budget!JY356/1000</f>
        <v>0</v>
      </c>
      <c r="JY40" s="15">
        <f>+[1]Generation_Budget!JZ356/1000</f>
        <v>0</v>
      </c>
      <c r="JZ40" s="15">
        <f>+[1]Generation_Budget!KA356/1000</f>
        <v>0</v>
      </c>
      <c r="KA40" s="15">
        <f>+[1]Generation_Budget!KB356/1000</f>
        <v>0</v>
      </c>
      <c r="KB40" s="15">
        <f>+[1]Generation_Budget!KC356/1000</f>
        <v>0</v>
      </c>
      <c r="KC40" s="15">
        <f>+[1]Generation_Budget!KD356/1000</f>
        <v>0</v>
      </c>
      <c r="KD40" s="15">
        <f>+[1]Generation_Budget!KE356/1000</f>
        <v>0</v>
      </c>
      <c r="KE40" s="15">
        <f>+[1]Generation_Budget!KF356/1000</f>
        <v>0</v>
      </c>
      <c r="KF40" s="15">
        <f>+[1]Generation_Budget!KG356/1000</f>
        <v>0</v>
      </c>
      <c r="KG40" s="15">
        <f>+[1]Generation_Budget!KH356/1000</f>
        <v>0</v>
      </c>
      <c r="KH40" s="15">
        <f>+[1]Generation_Budget!KI356/1000</f>
        <v>0</v>
      </c>
      <c r="KI40" s="15">
        <f>+[1]Generation_Budget!KJ356/1000</f>
        <v>0</v>
      </c>
      <c r="KJ40" s="15">
        <f>+[1]Generation_Budget!KK356/1000</f>
        <v>0</v>
      </c>
      <c r="KK40" s="15">
        <f>+[1]Generation_Budget!KL356/1000</f>
        <v>0</v>
      </c>
      <c r="KL40" s="15">
        <f>+[1]Generation_Budget!KM356/1000</f>
        <v>0</v>
      </c>
      <c r="KM40" s="15">
        <f>+[1]Generation_Budget!KN356/1000</f>
        <v>0</v>
      </c>
      <c r="KN40" s="15">
        <f>+[1]Generation_Budget!KO356/1000</f>
        <v>0</v>
      </c>
      <c r="KO40" s="15">
        <f>+[1]Generation_Budget!KP356/1000</f>
        <v>0</v>
      </c>
      <c r="KP40" s="15">
        <f>+[1]Generation_Budget!KQ356/1000</f>
        <v>0</v>
      </c>
      <c r="KQ40" s="15">
        <f>+[1]Generation_Budget!KR356/1000</f>
        <v>0</v>
      </c>
      <c r="KR40" s="15">
        <f>+[1]Generation_Budget!KS356/1000</f>
        <v>0</v>
      </c>
      <c r="KS40" s="15">
        <f>+[1]Generation_Budget!KT356/1000</f>
        <v>0</v>
      </c>
      <c r="KT40" s="15">
        <f>+[1]Generation_Budget!KU356/1000</f>
        <v>0</v>
      </c>
      <c r="KU40" s="15">
        <f>+[1]Generation_Budget!KV356/1000</f>
        <v>0</v>
      </c>
      <c r="KV40" s="15">
        <f>+[1]Generation_Budget!KW356/1000</f>
        <v>0</v>
      </c>
      <c r="KW40" s="15">
        <f>+[1]Generation_Budget!KX356/1000</f>
        <v>0</v>
      </c>
      <c r="KX40" s="15">
        <f>+[1]Generation_Budget!KY356/1000</f>
        <v>0</v>
      </c>
      <c r="KY40" s="15">
        <f>+[1]Generation_Budget!KZ356/1000</f>
        <v>0</v>
      </c>
      <c r="KZ40" s="15">
        <f>+[1]Generation_Budget!LA356/1000</f>
        <v>0</v>
      </c>
      <c r="LA40" s="15">
        <f>+[1]Generation_Budget!LB356/1000</f>
        <v>0</v>
      </c>
      <c r="LB40" s="15">
        <f>+[1]Generation_Budget!LC356/1000</f>
        <v>0</v>
      </c>
      <c r="LC40" s="15">
        <f>+[1]Generation_Budget!LD356/1000</f>
        <v>0</v>
      </c>
      <c r="LD40" s="15">
        <f>+[1]Generation_Budget!LE356/1000</f>
        <v>0</v>
      </c>
      <c r="LE40" s="15">
        <f>+[1]Generation_Budget!LF356/1000</f>
        <v>0</v>
      </c>
      <c r="LF40" s="15">
        <f>+[1]Generation_Budget!LG356/1000</f>
        <v>0</v>
      </c>
      <c r="LG40" s="15">
        <f>+[1]Generation_Budget!LH356/1000</f>
        <v>0</v>
      </c>
      <c r="LH40" s="15">
        <f>+[1]Generation_Budget!LI356/1000</f>
        <v>0</v>
      </c>
      <c r="LI40" s="15">
        <f>+[1]Generation_Budget!LJ356/1000</f>
        <v>0</v>
      </c>
      <c r="LJ40" s="15">
        <f>+[1]Generation_Budget!LK356/1000</f>
        <v>0</v>
      </c>
      <c r="LK40" s="15">
        <f>+[1]Generation_Budget!LL356/1000</f>
        <v>0</v>
      </c>
      <c r="LL40" s="15">
        <f>+[1]Generation_Budget!LM356/1000</f>
        <v>0</v>
      </c>
      <c r="LM40" s="15">
        <f>+[1]Generation_Budget!LN356/1000</f>
        <v>0</v>
      </c>
      <c r="LN40" s="15">
        <f>+[1]Generation_Budget!LO356/1000</f>
        <v>0</v>
      </c>
      <c r="LO40" s="15">
        <f>+[1]Generation_Budget!LP356/1000</f>
        <v>0</v>
      </c>
      <c r="LP40" s="15">
        <f>+[1]Generation_Budget!LQ356/1000</f>
        <v>0</v>
      </c>
      <c r="LQ40" s="15">
        <f>+[1]Generation_Budget!LR356/1000</f>
        <v>0</v>
      </c>
      <c r="LR40" s="15">
        <f>+[1]Generation_Budget!LS356/1000</f>
        <v>0</v>
      </c>
      <c r="LS40" s="15">
        <f>+[1]Generation_Budget!LT356/1000</f>
        <v>0</v>
      </c>
      <c r="LT40" s="15">
        <f>+[1]Generation_Budget!LU356/1000</f>
        <v>0</v>
      </c>
      <c r="LU40" s="15">
        <f>+[1]Generation_Budget!LV356/1000</f>
        <v>0</v>
      </c>
      <c r="LV40" s="15">
        <f>+[1]Generation_Budget!LW356/1000</f>
        <v>0</v>
      </c>
      <c r="LW40" s="15">
        <f>+[1]Generation_Budget!LX356/1000</f>
        <v>0</v>
      </c>
      <c r="LX40" s="15">
        <f>+[1]Generation_Budget!LY356/1000</f>
        <v>0</v>
      </c>
      <c r="LY40" s="15">
        <f>+[1]Generation_Budget!LZ356/1000</f>
        <v>0</v>
      </c>
      <c r="LZ40" s="15">
        <f>+[1]Generation_Budget!MA356/1000</f>
        <v>0</v>
      </c>
      <c r="MA40" s="15">
        <f>+[1]Generation_Budget!MB356/1000</f>
        <v>0</v>
      </c>
      <c r="MB40" s="15">
        <f>+[1]Generation_Budget!MC356/1000</f>
        <v>0</v>
      </c>
      <c r="MC40" s="15">
        <f>+[1]Generation_Budget!MD356/1000</f>
        <v>0</v>
      </c>
      <c r="MD40" s="15">
        <f>+[1]Generation_Budget!ME356/1000</f>
        <v>0</v>
      </c>
      <c r="ME40" s="15">
        <f>+[1]Generation_Budget!MF356/1000</f>
        <v>0</v>
      </c>
      <c r="MF40" s="15">
        <f>+[1]Generation_Budget!MG356/1000</f>
        <v>0</v>
      </c>
      <c r="MG40" s="15">
        <f>+[1]Generation_Budget!MH356/1000</f>
        <v>0</v>
      </c>
      <c r="MH40" s="15">
        <f>+[1]Generation_Budget!MI356/1000</f>
        <v>0</v>
      </c>
      <c r="MI40" s="15">
        <f>+[1]Generation_Budget!MJ356/1000</f>
        <v>0</v>
      </c>
      <c r="MJ40" s="15">
        <f>+[1]Generation_Budget!MK356/1000</f>
        <v>0</v>
      </c>
      <c r="MK40" s="15">
        <f>+[1]Generation_Budget!ML356/1000</f>
        <v>0</v>
      </c>
      <c r="ML40" s="15">
        <f>+[1]Generation_Budget!MM356/1000</f>
        <v>0</v>
      </c>
      <c r="MM40" s="15">
        <f>+[1]Generation_Budget!MN356/1000</f>
        <v>0</v>
      </c>
      <c r="MO40" s="5" t="str">
        <f t="shared" si="153"/>
        <v>Tier II Solar PPA</v>
      </c>
      <c r="MP40" s="22">
        <f t="shared" si="156"/>
        <v>0</v>
      </c>
      <c r="MQ40" s="22">
        <f t="shared" si="154"/>
        <v>0</v>
      </c>
      <c r="MR40" s="22">
        <f t="shared" si="154"/>
        <v>0</v>
      </c>
      <c r="MS40" s="22">
        <f t="shared" si="154"/>
        <v>0</v>
      </c>
      <c r="MT40" s="22">
        <f t="shared" si="154"/>
        <v>0</v>
      </c>
      <c r="MU40" s="22">
        <f t="shared" si="154"/>
        <v>0</v>
      </c>
      <c r="MV40" s="22">
        <f t="shared" si="154"/>
        <v>0</v>
      </c>
      <c r="MW40" s="22">
        <f t="shared" si="154"/>
        <v>0</v>
      </c>
      <c r="MX40" s="22">
        <f t="shared" si="154"/>
        <v>0</v>
      </c>
      <c r="MY40" s="22">
        <f t="shared" si="154"/>
        <v>0</v>
      </c>
      <c r="MZ40" s="22">
        <f t="shared" si="154"/>
        <v>0</v>
      </c>
      <c r="NA40" s="22">
        <f t="shared" si="154"/>
        <v>0</v>
      </c>
      <c r="NB40" s="22">
        <f t="shared" si="154"/>
        <v>0</v>
      </c>
      <c r="NC40" s="22">
        <f t="shared" si="154"/>
        <v>0</v>
      </c>
      <c r="ND40" s="22">
        <f t="shared" si="154"/>
        <v>0</v>
      </c>
      <c r="NE40" s="22">
        <f t="shared" si="154"/>
        <v>0</v>
      </c>
      <c r="NF40" s="22">
        <f t="shared" si="154"/>
        <v>0</v>
      </c>
      <c r="NG40" s="22">
        <f t="shared" si="155"/>
        <v>0</v>
      </c>
      <c r="NH40" s="22">
        <f t="shared" si="155"/>
        <v>0</v>
      </c>
      <c r="NI40" s="22">
        <f t="shared" si="155"/>
        <v>0</v>
      </c>
      <c r="NJ40" s="22">
        <f t="shared" si="155"/>
        <v>0</v>
      </c>
      <c r="NK40" s="22">
        <f t="shared" si="155"/>
        <v>0</v>
      </c>
      <c r="NL40" s="22">
        <f t="shared" si="155"/>
        <v>0</v>
      </c>
      <c r="NM40" s="22">
        <f t="shared" si="155"/>
        <v>0</v>
      </c>
      <c r="NN40" s="22">
        <f t="shared" si="155"/>
        <v>0</v>
      </c>
      <c r="NO40" s="22">
        <f t="shared" si="155"/>
        <v>0</v>
      </c>
      <c r="NP40" s="22">
        <f t="shared" si="155"/>
        <v>0</v>
      </c>
      <c r="NQ40" s="22">
        <f t="shared" si="155"/>
        <v>0</v>
      </c>
      <c r="NR40" s="22">
        <f t="shared" si="155"/>
        <v>0</v>
      </c>
    </row>
    <row r="41" spans="1:382" x14ac:dyDescent="0.25">
      <c r="B41" s="43" t="s">
        <v>144</v>
      </c>
      <c r="C41" s="4" t="s">
        <v>105</v>
      </c>
      <c r="D41" s="44" t="e">
        <f>SUM(D34:D40)</f>
        <v>#N/A</v>
      </c>
      <c r="E41" s="44" t="e">
        <f t="shared" ref="E41:BP41" si="163">SUM(E34:E40)</f>
        <v>#N/A</v>
      </c>
      <c r="F41" s="44" t="e">
        <f t="shared" si="163"/>
        <v>#N/A</v>
      </c>
      <c r="G41" s="44" t="e">
        <f t="shared" si="163"/>
        <v>#N/A</v>
      </c>
      <c r="H41" s="44" t="e">
        <f t="shared" si="163"/>
        <v>#N/A</v>
      </c>
      <c r="I41" s="44" t="e">
        <f t="shared" si="163"/>
        <v>#N/A</v>
      </c>
      <c r="J41" s="44" t="e">
        <f t="shared" si="163"/>
        <v>#N/A</v>
      </c>
      <c r="K41" s="44" t="e">
        <f t="shared" si="163"/>
        <v>#N/A</v>
      </c>
      <c r="L41" s="44" t="e">
        <f t="shared" si="163"/>
        <v>#N/A</v>
      </c>
      <c r="M41" s="44" t="e">
        <f t="shared" si="163"/>
        <v>#N/A</v>
      </c>
      <c r="N41" s="44" t="e">
        <f t="shared" si="163"/>
        <v>#N/A</v>
      </c>
      <c r="O41" s="44" t="e">
        <f t="shared" si="163"/>
        <v>#N/A</v>
      </c>
      <c r="P41" s="44" t="e">
        <f t="shared" si="163"/>
        <v>#N/A</v>
      </c>
      <c r="Q41" s="44" t="e">
        <f t="shared" si="163"/>
        <v>#N/A</v>
      </c>
      <c r="R41" s="44" t="e">
        <f t="shared" si="163"/>
        <v>#N/A</v>
      </c>
      <c r="S41" s="44" t="e">
        <f t="shared" si="163"/>
        <v>#N/A</v>
      </c>
      <c r="T41" s="44" t="e">
        <f t="shared" si="163"/>
        <v>#N/A</v>
      </c>
      <c r="U41" s="44" t="e">
        <f t="shared" si="163"/>
        <v>#N/A</v>
      </c>
      <c r="V41" s="44" t="e">
        <f t="shared" si="163"/>
        <v>#N/A</v>
      </c>
      <c r="W41" s="44" t="e">
        <f t="shared" si="163"/>
        <v>#N/A</v>
      </c>
      <c r="X41" s="44" t="e">
        <f t="shared" si="163"/>
        <v>#N/A</v>
      </c>
      <c r="Y41" s="44" t="e">
        <f t="shared" si="163"/>
        <v>#N/A</v>
      </c>
      <c r="Z41" s="44" t="e">
        <f t="shared" si="163"/>
        <v>#N/A</v>
      </c>
      <c r="AA41" s="44" t="e">
        <f t="shared" si="163"/>
        <v>#N/A</v>
      </c>
      <c r="AB41" s="44" t="e">
        <f t="shared" si="163"/>
        <v>#N/A</v>
      </c>
      <c r="AC41" s="44" t="e">
        <f t="shared" si="163"/>
        <v>#N/A</v>
      </c>
      <c r="AD41" s="44" t="e">
        <f t="shared" si="163"/>
        <v>#N/A</v>
      </c>
      <c r="AE41" s="44" t="e">
        <f t="shared" si="163"/>
        <v>#N/A</v>
      </c>
      <c r="AF41" s="44" t="e">
        <f t="shared" si="163"/>
        <v>#N/A</v>
      </c>
      <c r="AG41" s="44" t="e">
        <f t="shared" si="163"/>
        <v>#N/A</v>
      </c>
      <c r="AH41" s="44" t="e">
        <f t="shared" si="163"/>
        <v>#N/A</v>
      </c>
      <c r="AI41" s="44" t="e">
        <f t="shared" si="163"/>
        <v>#N/A</v>
      </c>
      <c r="AJ41" s="44" t="e">
        <f t="shared" si="163"/>
        <v>#N/A</v>
      </c>
      <c r="AK41" s="44" t="e">
        <f t="shared" si="163"/>
        <v>#N/A</v>
      </c>
      <c r="AL41" s="44" t="e">
        <f t="shared" si="163"/>
        <v>#N/A</v>
      </c>
      <c r="AM41" s="44" t="e">
        <f t="shared" si="163"/>
        <v>#N/A</v>
      </c>
      <c r="AN41" s="44" t="e">
        <f t="shared" si="163"/>
        <v>#N/A</v>
      </c>
      <c r="AO41" s="44" t="e">
        <f t="shared" si="163"/>
        <v>#N/A</v>
      </c>
      <c r="AP41" s="44" t="e">
        <f t="shared" si="163"/>
        <v>#N/A</v>
      </c>
      <c r="AQ41" s="44" t="e">
        <f t="shared" si="163"/>
        <v>#N/A</v>
      </c>
      <c r="AR41" s="44" t="e">
        <f t="shared" si="163"/>
        <v>#N/A</v>
      </c>
      <c r="AS41" s="44" t="e">
        <f t="shared" si="163"/>
        <v>#N/A</v>
      </c>
      <c r="AT41" s="44" t="e">
        <f t="shared" si="163"/>
        <v>#N/A</v>
      </c>
      <c r="AU41" s="44" t="e">
        <f t="shared" si="163"/>
        <v>#N/A</v>
      </c>
      <c r="AV41" s="44" t="e">
        <f t="shared" si="163"/>
        <v>#N/A</v>
      </c>
      <c r="AW41" s="44" t="e">
        <f t="shared" si="163"/>
        <v>#N/A</v>
      </c>
      <c r="AX41" s="44" t="e">
        <f t="shared" si="163"/>
        <v>#N/A</v>
      </c>
      <c r="AY41" s="44" t="e">
        <f t="shared" si="163"/>
        <v>#N/A</v>
      </c>
      <c r="AZ41" s="44" t="e">
        <f t="shared" si="163"/>
        <v>#N/A</v>
      </c>
      <c r="BA41" s="44" t="e">
        <f t="shared" si="163"/>
        <v>#N/A</v>
      </c>
      <c r="BB41" s="44" t="e">
        <f t="shared" si="163"/>
        <v>#N/A</v>
      </c>
      <c r="BC41" s="44" t="e">
        <f t="shared" si="163"/>
        <v>#N/A</v>
      </c>
      <c r="BD41" s="44" t="e">
        <f t="shared" si="163"/>
        <v>#N/A</v>
      </c>
      <c r="BE41" s="44" t="e">
        <f t="shared" si="163"/>
        <v>#N/A</v>
      </c>
      <c r="BF41" s="44" t="e">
        <f t="shared" si="163"/>
        <v>#N/A</v>
      </c>
      <c r="BG41" s="44" t="e">
        <f t="shared" si="163"/>
        <v>#N/A</v>
      </c>
      <c r="BH41" s="44" t="e">
        <f t="shared" si="163"/>
        <v>#N/A</v>
      </c>
      <c r="BI41" s="44" t="e">
        <f t="shared" si="163"/>
        <v>#N/A</v>
      </c>
      <c r="BJ41" s="44" t="e">
        <f t="shared" si="163"/>
        <v>#N/A</v>
      </c>
      <c r="BK41" s="44" t="e">
        <f t="shared" si="163"/>
        <v>#N/A</v>
      </c>
      <c r="BL41" s="44" t="e">
        <f t="shared" si="163"/>
        <v>#N/A</v>
      </c>
      <c r="BM41" s="44" t="e">
        <f t="shared" si="163"/>
        <v>#N/A</v>
      </c>
      <c r="BN41" s="44" t="e">
        <f t="shared" si="163"/>
        <v>#N/A</v>
      </c>
      <c r="BO41" s="44" t="e">
        <f t="shared" si="163"/>
        <v>#N/A</v>
      </c>
      <c r="BP41" s="44" t="e">
        <f t="shared" si="163"/>
        <v>#N/A</v>
      </c>
      <c r="BQ41" s="44" t="e">
        <f t="shared" ref="BQ41:EB41" si="164">SUM(BQ34:BQ40)</f>
        <v>#N/A</v>
      </c>
      <c r="BR41" s="44" t="e">
        <f t="shared" si="164"/>
        <v>#N/A</v>
      </c>
      <c r="BS41" s="44" t="e">
        <f t="shared" si="164"/>
        <v>#N/A</v>
      </c>
      <c r="BT41" s="44" t="e">
        <f t="shared" si="164"/>
        <v>#N/A</v>
      </c>
      <c r="BU41" s="44" t="e">
        <f t="shared" si="164"/>
        <v>#N/A</v>
      </c>
      <c r="BV41" s="44" t="e">
        <f t="shared" si="164"/>
        <v>#N/A</v>
      </c>
      <c r="BW41" s="44" t="e">
        <f t="shared" si="164"/>
        <v>#N/A</v>
      </c>
      <c r="BX41" s="44" t="e">
        <f t="shared" si="164"/>
        <v>#N/A</v>
      </c>
      <c r="BY41" s="44" t="e">
        <f t="shared" si="164"/>
        <v>#N/A</v>
      </c>
      <c r="BZ41" s="44" t="e">
        <f t="shared" si="164"/>
        <v>#N/A</v>
      </c>
      <c r="CA41" s="44" t="e">
        <f t="shared" si="164"/>
        <v>#N/A</v>
      </c>
      <c r="CB41" s="44" t="e">
        <f t="shared" si="164"/>
        <v>#N/A</v>
      </c>
      <c r="CC41" s="44" t="e">
        <f t="shared" si="164"/>
        <v>#N/A</v>
      </c>
      <c r="CD41" s="44" t="e">
        <f t="shared" si="164"/>
        <v>#N/A</v>
      </c>
      <c r="CE41" s="44" t="e">
        <f t="shared" si="164"/>
        <v>#N/A</v>
      </c>
      <c r="CF41" s="44" t="e">
        <f t="shared" si="164"/>
        <v>#N/A</v>
      </c>
      <c r="CG41" s="44" t="e">
        <f t="shared" si="164"/>
        <v>#N/A</v>
      </c>
      <c r="CH41" s="44" t="e">
        <f t="shared" si="164"/>
        <v>#N/A</v>
      </c>
      <c r="CI41" s="44" t="e">
        <f t="shared" si="164"/>
        <v>#N/A</v>
      </c>
      <c r="CJ41" s="44" t="e">
        <f t="shared" si="164"/>
        <v>#N/A</v>
      </c>
      <c r="CK41" s="44" t="e">
        <f t="shared" si="164"/>
        <v>#N/A</v>
      </c>
      <c r="CL41" s="44" t="e">
        <f t="shared" si="164"/>
        <v>#N/A</v>
      </c>
      <c r="CM41" s="44" t="e">
        <f t="shared" si="164"/>
        <v>#N/A</v>
      </c>
      <c r="CN41" s="44" t="e">
        <f t="shared" si="164"/>
        <v>#N/A</v>
      </c>
      <c r="CO41" s="44" t="e">
        <f t="shared" si="164"/>
        <v>#N/A</v>
      </c>
      <c r="CP41" s="44" t="e">
        <f t="shared" si="164"/>
        <v>#N/A</v>
      </c>
      <c r="CQ41" s="44" t="e">
        <f t="shared" si="164"/>
        <v>#N/A</v>
      </c>
      <c r="CR41" s="44" t="e">
        <f t="shared" si="164"/>
        <v>#N/A</v>
      </c>
      <c r="CS41" s="44" t="e">
        <f t="shared" si="164"/>
        <v>#N/A</v>
      </c>
      <c r="CT41" s="44" t="e">
        <f t="shared" si="164"/>
        <v>#N/A</v>
      </c>
      <c r="CU41" s="44" t="e">
        <f t="shared" si="164"/>
        <v>#N/A</v>
      </c>
      <c r="CV41" s="44" t="e">
        <f t="shared" si="164"/>
        <v>#N/A</v>
      </c>
      <c r="CW41" s="44" t="e">
        <f t="shared" si="164"/>
        <v>#N/A</v>
      </c>
      <c r="CX41" s="44" t="e">
        <f t="shared" si="164"/>
        <v>#N/A</v>
      </c>
      <c r="CY41" s="44" t="e">
        <f t="shared" si="164"/>
        <v>#N/A</v>
      </c>
      <c r="CZ41" s="44" t="e">
        <f t="shared" si="164"/>
        <v>#N/A</v>
      </c>
      <c r="DA41" s="44" t="e">
        <f t="shared" si="164"/>
        <v>#N/A</v>
      </c>
      <c r="DB41" s="44" t="e">
        <f t="shared" si="164"/>
        <v>#N/A</v>
      </c>
      <c r="DC41" s="44" t="e">
        <f t="shared" si="164"/>
        <v>#N/A</v>
      </c>
      <c r="DD41" s="44" t="e">
        <f t="shared" si="164"/>
        <v>#N/A</v>
      </c>
      <c r="DE41" s="44" t="e">
        <f t="shared" si="164"/>
        <v>#N/A</v>
      </c>
      <c r="DF41" s="44" t="e">
        <f t="shared" si="164"/>
        <v>#N/A</v>
      </c>
      <c r="DG41" s="44" t="e">
        <f t="shared" si="164"/>
        <v>#N/A</v>
      </c>
      <c r="DH41" s="44" t="e">
        <f t="shared" si="164"/>
        <v>#N/A</v>
      </c>
      <c r="DI41" s="44" t="e">
        <f t="shared" si="164"/>
        <v>#N/A</v>
      </c>
      <c r="DJ41" s="44" t="e">
        <f t="shared" si="164"/>
        <v>#N/A</v>
      </c>
      <c r="DK41" s="44" t="e">
        <f t="shared" si="164"/>
        <v>#N/A</v>
      </c>
      <c r="DL41" s="44" t="e">
        <f t="shared" si="164"/>
        <v>#N/A</v>
      </c>
      <c r="DM41" s="44" t="e">
        <f t="shared" si="164"/>
        <v>#N/A</v>
      </c>
      <c r="DN41" s="44" t="e">
        <f t="shared" si="164"/>
        <v>#N/A</v>
      </c>
      <c r="DO41" s="44" t="e">
        <f t="shared" si="164"/>
        <v>#N/A</v>
      </c>
      <c r="DP41" s="44" t="e">
        <f t="shared" si="164"/>
        <v>#N/A</v>
      </c>
      <c r="DQ41" s="44" t="e">
        <f t="shared" si="164"/>
        <v>#N/A</v>
      </c>
      <c r="DR41" s="44" t="e">
        <f t="shared" si="164"/>
        <v>#N/A</v>
      </c>
      <c r="DS41" s="44" t="e">
        <f t="shared" si="164"/>
        <v>#N/A</v>
      </c>
      <c r="DT41" s="44" t="e">
        <f t="shared" si="164"/>
        <v>#N/A</v>
      </c>
      <c r="DU41" s="44" t="e">
        <f t="shared" si="164"/>
        <v>#N/A</v>
      </c>
      <c r="DV41" s="44" t="e">
        <f t="shared" si="164"/>
        <v>#N/A</v>
      </c>
      <c r="DW41" s="44" t="e">
        <f t="shared" si="164"/>
        <v>#N/A</v>
      </c>
      <c r="DX41" s="44" t="e">
        <f t="shared" si="164"/>
        <v>#N/A</v>
      </c>
      <c r="DY41" s="44" t="e">
        <f t="shared" si="164"/>
        <v>#N/A</v>
      </c>
      <c r="DZ41" s="44" t="e">
        <f t="shared" si="164"/>
        <v>#N/A</v>
      </c>
      <c r="EA41" s="44" t="e">
        <f t="shared" si="164"/>
        <v>#N/A</v>
      </c>
      <c r="EB41" s="44" t="e">
        <f t="shared" si="164"/>
        <v>#N/A</v>
      </c>
      <c r="EC41" s="44" t="e">
        <f t="shared" ref="EC41:GN41" si="165">SUM(EC34:EC40)</f>
        <v>#N/A</v>
      </c>
      <c r="ED41" s="44" t="e">
        <f t="shared" si="165"/>
        <v>#N/A</v>
      </c>
      <c r="EE41" s="44" t="e">
        <f t="shared" si="165"/>
        <v>#N/A</v>
      </c>
      <c r="EF41" s="44" t="e">
        <f t="shared" si="165"/>
        <v>#N/A</v>
      </c>
      <c r="EG41" s="44" t="e">
        <f t="shared" si="165"/>
        <v>#N/A</v>
      </c>
      <c r="EH41" s="44" t="e">
        <f t="shared" si="165"/>
        <v>#N/A</v>
      </c>
      <c r="EI41" s="44" t="e">
        <f t="shared" si="165"/>
        <v>#N/A</v>
      </c>
      <c r="EJ41" s="44" t="e">
        <f t="shared" si="165"/>
        <v>#N/A</v>
      </c>
      <c r="EK41" s="44" t="e">
        <f t="shared" si="165"/>
        <v>#N/A</v>
      </c>
      <c r="EL41" s="44" t="e">
        <f t="shared" si="165"/>
        <v>#N/A</v>
      </c>
      <c r="EM41" s="44" t="e">
        <f t="shared" si="165"/>
        <v>#N/A</v>
      </c>
      <c r="EN41" s="44" t="e">
        <f t="shared" si="165"/>
        <v>#N/A</v>
      </c>
      <c r="EO41" s="44" t="e">
        <f t="shared" si="165"/>
        <v>#N/A</v>
      </c>
      <c r="EP41" s="44" t="e">
        <f t="shared" si="165"/>
        <v>#N/A</v>
      </c>
      <c r="EQ41" s="44" t="e">
        <f t="shared" si="165"/>
        <v>#N/A</v>
      </c>
      <c r="ER41" s="44" t="e">
        <f t="shared" si="165"/>
        <v>#N/A</v>
      </c>
      <c r="ES41" s="44" t="e">
        <f t="shared" si="165"/>
        <v>#N/A</v>
      </c>
      <c r="ET41" s="44" t="e">
        <f t="shared" si="165"/>
        <v>#N/A</v>
      </c>
      <c r="EU41" s="44" t="e">
        <f t="shared" si="165"/>
        <v>#N/A</v>
      </c>
      <c r="EV41" s="44" t="e">
        <f t="shared" si="165"/>
        <v>#N/A</v>
      </c>
      <c r="EW41" s="44" t="e">
        <f t="shared" si="165"/>
        <v>#N/A</v>
      </c>
      <c r="EX41" s="44" t="e">
        <f t="shared" si="165"/>
        <v>#N/A</v>
      </c>
      <c r="EY41" s="44" t="e">
        <f t="shared" si="165"/>
        <v>#N/A</v>
      </c>
      <c r="EZ41" s="44" t="e">
        <f t="shared" si="165"/>
        <v>#N/A</v>
      </c>
      <c r="FA41" s="44" t="e">
        <f t="shared" si="165"/>
        <v>#N/A</v>
      </c>
      <c r="FB41" s="44" t="e">
        <f t="shared" si="165"/>
        <v>#N/A</v>
      </c>
      <c r="FC41" s="44" t="e">
        <f t="shared" si="165"/>
        <v>#N/A</v>
      </c>
      <c r="FD41" s="44" t="e">
        <f t="shared" si="165"/>
        <v>#N/A</v>
      </c>
      <c r="FE41" s="44" t="e">
        <f t="shared" si="165"/>
        <v>#N/A</v>
      </c>
      <c r="FF41" s="44" t="e">
        <f t="shared" si="165"/>
        <v>#N/A</v>
      </c>
      <c r="FG41" s="44" t="e">
        <f t="shared" si="165"/>
        <v>#N/A</v>
      </c>
      <c r="FH41" s="44" t="e">
        <f t="shared" si="165"/>
        <v>#N/A</v>
      </c>
      <c r="FI41" s="44" t="e">
        <f t="shared" si="165"/>
        <v>#N/A</v>
      </c>
      <c r="FJ41" s="44" t="e">
        <f t="shared" si="165"/>
        <v>#N/A</v>
      </c>
      <c r="FK41" s="44" t="e">
        <f t="shared" si="165"/>
        <v>#N/A</v>
      </c>
      <c r="FL41" s="44" t="e">
        <f t="shared" si="165"/>
        <v>#N/A</v>
      </c>
      <c r="FM41" s="44" t="e">
        <f t="shared" si="165"/>
        <v>#N/A</v>
      </c>
      <c r="FN41" s="44" t="e">
        <f t="shared" si="165"/>
        <v>#N/A</v>
      </c>
      <c r="FO41" s="44" t="e">
        <f t="shared" si="165"/>
        <v>#N/A</v>
      </c>
      <c r="FP41" s="44" t="e">
        <f t="shared" si="165"/>
        <v>#N/A</v>
      </c>
      <c r="FQ41" s="44" t="e">
        <f t="shared" si="165"/>
        <v>#N/A</v>
      </c>
      <c r="FR41" s="44" t="e">
        <f t="shared" si="165"/>
        <v>#N/A</v>
      </c>
      <c r="FS41" s="44" t="e">
        <f t="shared" si="165"/>
        <v>#N/A</v>
      </c>
      <c r="FT41" s="44" t="e">
        <f t="shared" si="165"/>
        <v>#N/A</v>
      </c>
      <c r="FU41" s="44" t="e">
        <f t="shared" si="165"/>
        <v>#N/A</v>
      </c>
      <c r="FV41" s="44" t="e">
        <f t="shared" si="165"/>
        <v>#N/A</v>
      </c>
      <c r="FW41" s="44" t="e">
        <f t="shared" si="165"/>
        <v>#N/A</v>
      </c>
      <c r="FX41" s="44" t="e">
        <f t="shared" si="165"/>
        <v>#N/A</v>
      </c>
      <c r="FY41" s="44" t="e">
        <f t="shared" si="165"/>
        <v>#N/A</v>
      </c>
      <c r="FZ41" s="44" t="e">
        <f t="shared" si="165"/>
        <v>#N/A</v>
      </c>
      <c r="GA41" s="44" t="e">
        <f t="shared" si="165"/>
        <v>#N/A</v>
      </c>
      <c r="GB41" s="44" t="e">
        <f t="shared" si="165"/>
        <v>#N/A</v>
      </c>
      <c r="GC41" s="44" t="e">
        <f t="shared" si="165"/>
        <v>#N/A</v>
      </c>
      <c r="GD41" s="44" t="e">
        <f t="shared" si="165"/>
        <v>#N/A</v>
      </c>
      <c r="GE41" s="44" t="e">
        <f t="shared" si="165"/>
        <v>#N/A</v>
      </c>
      <c r="GF41" s="44" t="e">
        <f t="shared" si="165"/>
        <v>#N/A</v>
      </c>
      <c r="GG41" s="44" t="e">
        <f t="shared" si="165"/>
        <v>#N/A</v>
      </c>
      <c r="GH41" s="44" t="e">
        <f t="shared" si="165"/>
        <v>#N/A</v>
      </c>
      <c r="GI41" s="44" t="e">
        <f t="shared" si="165"/>
        <v>#N/A</v>
      </c>
      <c r="GJ41" s="44" t="e">
        <f t="shared" si="165"/>
        <v>#N/A</v>
      </c>
      <c r="GK41" s="44" t="e">
        <f t="shared" si="165"/>
        <v>#N/A</v>
      </c>
      <c r="GL41" s="44" t="e">
        <f t="shared" si="165"/>
        <v>#N/A</v>
      </c>
      <c r="GM41" s="44" t="e">
        <f t="shared" si="165"/>
        <v>#N/A</v>
      </c>
      <c r="GN41" s="44" t="e">
        <f t="shared" si="165"/>
        <v>#N/A</v>
      </c>
      <c r="GO41" s="44" t="e">
        <f t="shared" ref="GO41:IU41" si="166">SUM(GO34:GO40)</f>
        <v>#N/A</v>
      </c>
      <c r="GP41" s="44" t="e">
        <f t="shared" si="166"/>
        <v>#N/A</v>
      </c>
      <c r="GQ41" s="44" t="e">
        <f t="shared" si="166"/>
        <v>#N/A</v>
      </c>
      <c r="GR41" s="44" t="e">
        <f t="shared" si="166"/>
        <v>#N/A</v>
      </c>
      <c r="GS41" s="44" t="e">
        <f t="shared" si="166"/>
        <v>#N/A</v>
      </c>
      <c r="GT41" s="44" t="e">
        <f t="shared" si="166"/>
        <v>#N/A</v>
      </c>
      <c r="GU41" s="44" t="e">
        <f t="shared" si="166"/>
        <v>#N/A</v>
      </c>
      <c r="GV41" s="44" t="e">
        <f t="shared" si="166"/>
        <v>#N/A</v>
      </c>
      <c r="GW41" s="44" t="e">
        <f t="shared" si="166"/>
        <v>#N/A</v>
      </c>
      <c r="GX41" s="44" t="e">
        <f t="shared" si="166"/>
        <v>#N/A</v>
      </c>
      <c r="GY41" s="44" t="e">
        <f t="shared" si="166"/>
        <v>#N/A</v>
      </c>
      <c r="GZ41" s="44" t="e">
        <f t="shared" si="166"/>
        <v>#N/A</v>
      </c>
      <c r="HA41" s="44" t="e">
        <f t="shared" si="166"/>
        <v>#N/A</v>
      </c>
      <c r="HB41" s="44" t="e">
        <f t="shared" si="166"/>
        <v>#N/A</v>
      </c>
      <c r="HC41" s="44" t="e">
        <f t="shared" si="166"/>
        <v>#N/A</v>
      </c>
      <c r="HD41" s="44" t="e">
        <f t="shared" si="166"/>
        <v>#N/A</v>
      </c>
      <c r="HE41" s="44" t="e">
        <f t="shared" si="166"/>
        <v>#N/A</v>
      </c>
      <c r="HF41" s="44" t="e">
        <f t="shared" si="166"/>
        <v>#N/A</v>
      </c>
      <c r="HG41" s="44" t="e">
        <f t="shared" si="166"/>
        <v>#N/A</v>
      </c>
      <c r="HH41" s="44" t="e">
        <f t="shared" si="166"/>
        <v>#N/A</v>
      </c>
      <c r="HI41" s="44" t="e">
        <f t="shared" si="166"/>
        <v>#N/A</v>
      </c>
      <c r="HJ41" s="44" t="e">
        <f t="shared" si="166"/>
        <v>#N/A</v>
      </c>
      <c r="HK41" s="44" t="e">
        <f t="shared" si="166"/>
        <v>#N/A</v>
      </c>
      <c r="HL41" s="44" t="e">
        <f t="shared" si="166"/>
        <v>#N/A</v>
      </c>
      <c r="HM41" s="44" t="e">
        <f t="shared" si="166"/>
        <v>#N/A</v>
      </c>
      <c r="HN41" s="44" t="e">
        <f t="shared" si="166"/>
        <v>#N/A</v>
      </c>
      <c r="HO41" s="44" t="e">
        <f t="shared" si="166"/>
        <v>#N/A</v>
      </c>
      <c r="HP41" s="44" t="e">
        <f t="shared" si="166"/>
        <v>#N/A</v>
      </c>
      <c r="HQ41" s="44" t="e">
        <f t="shared" si="166"/>
        <v>#N/A</v>
      </c>
      <c r="HR41" s="44" t="e">
        <f t="shared" si="166"/>
        <v>#N/A</v>
      </c>
      <c r="HS41" s="44" t="e">
        <f t="shared" si="166"/>
        <v>#N/A</v>
      </c>
      <c r="HT41" s="44" t="e">
        <f t="shared" si="166"/>
        <v>#N/A</v>
      </c>
      <c r="HU41" s="44" t="e">
        <f t="shared" si="166"/>
        <v>#N/A</v>
      </c>
      <c r="HV41" s="44" t="e">
        <f t="shared" si="166"/>
        <v>#N/A</v>
      </c>
      <c r="HW41" s="44" t="e">
        <f t="shared" si="166"/>
        <v>#N/A</v>
      </c>
      <c r="HX41" s="44" t="e">
        <f t="shared" si="166"/>
        <v>#N/A</v>
      </c>
      <c r="HY41" s="44" t="e">
        <f t="shared" si="166"/>
        <v>#N/A</v>
      </c>
      <c r="HZ41" s="44" t="e">
        <f t="shared" si="166"/>
        <v>#N/A</v>
      </c>
      <c r="IA41" s="44" t="e">
        <f t="shared" si="166"/>
        <v>#N/A</v>
      </c>
      <c r="IB41" s="44" t="e">
        <f t="shared" si="166"/>
        <v>#N/A</v>
      </c>
      <c r="IC41" s="44" t="e">
        <f t="shared" si="166"/>
        <v>#N/A</v>
      </c>
      <c r="ID41" s="44" t="e">
        <f t="shared" si="166"/>
        <v>#N/A</v>
      </c>
      <c r="IE41" s="44" t="e">
        <f t="shared" si="166"/>
        <v>#N/A</v>
      </c>
      <c r="IF41" s="44" t="e">
        <f t="shared" si="166"/>
        <v>#N/A</v>
      </c>
      <c r="IG41" s="44" t="e">
        <f t="shared" si="166"/>
        <v>#N/A</v>
      </c>
      <c r="IH41" s="44" t="e">
        <f t="shared" si="166"/>
        <v>#N/A</v>
      </c>
      <c r="II41" s="44" t="e">
        <f t="shared" si="166"/>
        <v>#N/A</v>
      </c>
      <c r="IJ41" s="44" t="e">
        <f t="shared" si="166"/>
        <v>#N/A</v>
      </c>
      <c r="IK41" s="44" t="e">
        <f t="shared" si="166"/>
        <v>#N/A</v>
      </c>
      <c r="IL41" s="44" t="e">
        <f t="shared" si="166"/>
        <v>#N/A</v>
      </c>
      <c r="IM41" s="44" t="e">
        <f t="shared" si="166"/>
        <v>#N/A</v>
      </c>
      <c r="IN41" s="44" t="e">
        <f t="shared" si="166"/>
        <v>#N/A</v>
      </c>
      <c r="IO41" s="44" t="e">
        <f t="shared" si="166"/>
        <v>#N/A</v>
      </c>
      <c r="IP41" s="44" t="e">
        <f t="shared" si="166"/>
        <v>#N/A</v>
      </c>
      <c r="IQ41" s="44" t="e">
        <f t="shared" si="166"/>
        <v>#N/A</v>
      </c>
      <c r="IR41" s="44" t="e">
        <f t="shared" si="166"/>
        <v>#N/A</v>
      </c>
      <c r="IS41" s="44" t="e">
        <f t="shared" si="166"/>
        <v>#N/A</v>
      </c>
      <c r="IT41" s="44" t="e">
        <f t="shared" si="166"/>
        <v>#N/A</v>
      </c>
      <c r="IU41" s="44" t="e">
        <f t="shared" si="166"/>
        <v>#N/A</v>
      </c>
      <c r="IV41" s="44" t="e">
        <f t="shared" ref="IV41:LG41" si="167">SUM(IV34:IV40)</f>
        <v>#N/A</v>
      </c>
      <c r="IW41" s="44" t="e">
        <f t="shared" si="167"/>
        <v>#N/A</v>
      </c>
      <c r="IX41" s="44" t="e">
        <f t="shared" si="167"/>
        <v>#N/A</v>
      </c>
      <c r="IY41" s="44" t="e">
        <f t="shared" si="167"/>
        <v>#N/A</v>
      </c>
      <c r="IZ41" s="44" t="e">
        <f t="shared" si="167"/>
        <v>#N/A</v>
      </c>
      <c r="JA41" s="44" t="e">
        <f t="shared" si="167"/>
        <v>#N/A</v>
      </c>
      <c r="JB41" s="44" t="e">
        <f t="shared" si="167"/>
        <v>#N/A</v>
      </c>
      <c r="JC41" s="44" t="e">
        <f t="shared" si="167"/>
        <v>#N/A</v>
      </c>
      <c r="JD41" s="44" t="e">
        <f t="shared" si="167"/>
        <v>#N/A</v>
      </c>
      <c r="JE41" s="44" t="e">
        <f t="shared" si="167"/>
        <v>#N/A</v>
      </c>
      <c r="JF41" s="44" t="e">
        <f t="shared" si="167"/>
        <v>#N/A</v>
      </c>
      <c r="JG41" s="44" t="e">
        <f t="shared" si="167"/>
        <v>#N/A</v>
      </c>
      <c r="JH41" s="44" t="e">
        <f t="shared" si="167"/>
        <v>#N/A</v>
      </c>
      <c r="JI41" s="44" t="e">
        <f t="shared" si="167"/>
        <v>#N/A</v>
      </c>
      <c r="JJ41" s="44" t="e">
        <f t="shared" si="167"/>
        <v>#N/A</v>
      </c>
      <c r="JK41" s="44" t="e">
        <f t="shared" si="167"/>
        <v>#N/A</v>
      </c>
      <c r="JL41" s="44" t="e">
        <f t="shared" si="167"/>
        <v>#N/A</v>
      </c>
      <c r="JM41" s="44" t="e">
        <f t="shared" si="167"/>
        <v>#N/A</v>
      </c>
      <c r="JN41" s="44" t="e">
        <f t="shared" si="167"/>
        <v>#N/A</v>
      </c>
      <c r="JO41" s="44" t="e">
        <f t="shared" si="167"/>
        <v>#N/A</v>
      </c>
      <c r="JP41" s="44" t="e">
        <f t="shared" si="167"/>
        <v>#N/A</v>
      </c>
      <c r="JQ41" s="44" t="e">
        <f t="shared" si="167"/>
        <v>#N/A</v>
      </c>
      <c r="JR41" s="44" t="e">
        <f t="shared" si="167"/>
        <v>#N/A</v>
      </c>
      <c r="JS41" s="44" t="e">
        <f t="shared" si="167"/>
        <v>#N/A</v>
      </c>
      <c r="JT41" s="44" t="e">
        <f t="shared" si="167"/>
        <v>#N/A</v>
      </c>
      <c r="JU41" s="44" t="e">
        <f t="shared" si="167"/>
        <v>#N/A</v>
      </c>
      <c r="JV41" s="44" t="e">
        <f t="shared" si="167"/>
        <v>#N/A</v>
      </c>
      <c r="JW41" s="44" t="e">
        <f t="shared" si="167"/>
        <v>#N/A</v>
      </c>
      <c r="JX41" s="44" t="e">
        <f t="shared" si="167"/>
        <v>#N/A</v>
      </c>
      <c r="JY41" s="44" t="e">
        <f t="shared" si="167"/>
        <v>#N/A</v>
      </c>
      <c r="JZ41" s="44" t="e">
        <f t="shared" si="167"/>
        <v>#N/A</v>
      </c>
      <c r="KA41" s="44" t="e">
        <f t="shared" si="167"/>
        <v>#N/A</v>
      </c>
      <c r="KB41" s="44" t="e">
        <f t="shared" si="167"/>
        <v>#N/A</v>
      </c>
      <c r="KC41" s="44" t="e">
        <f t="shared" si="167"/>
        <v>#N/A</v>
      </c>
      <c r="KD41" s="44" t="e">
        <f t="shared" si="167"/>
        <v>#N/A</v>
      </c>
      <c r="KE41" s="44" t="e">
        <f t="shared" si="167"/>
        <v>#N/A</v>
      </c>
      <c r="KF41" s="44" t="e">
        <f t="shared" si="167"/>
        <v>#N/A</v>
      </c>
      <c r="KG41" s="44" t="e">
        <f t="shared" si="167"/>
        <v>#N/A</v>
      </c>
      <c r="KH41" s="44" t="e">
        <f t="shared" si="167"/>
        <v>#N/A</v>
      </c>
      <c r="KI41" s="44" t="e">
        <f t="shared" si="167"/>
        <v>#N/A</v>
      </c>
      <c r="KJ41" s="44" t="e">
        <f t="shared" si="167"/>
        <v>#N/A</v>
      </c>
      <c r="KK41" s="44" t="e">
        <f t="shared" si="167"/>
        <v>#N/A</v>
      </c>
      <c r="KL41" s="44" t="e">
        <f t="shared" si="167"/>
        <v>#N/A</v>
      </c>
      <c r="KM41" s="44" t="e">
        <f t="shared" si="167"/>
        <v>#N/A</v>
      </c>
      <c r="KN41" s="44" t="e">
        <f t="shared" si="167"/>
        <v>#N/A</v>
      </c>
      <c r="KO41" s="44" t="e">
        <f t="shared" si="167"/>
        <v>#N/A</v>
      </c>
      <c r="KP41" s="44" t="e">
        <f t="shared" si="167"/>
        <v>#N/A</v>
      </c>
      <c r="KQ41" s="44" t="e">
        <f t="shared" si="167"/>
        <v>#N/A</v>
      </c>
      <c r="KR41" s="44" t="e">
        <f t="shared" si="167"/>
        <v>#N/A</v>
      </c>
      <c r="KS41" s="44" t="e">
        <f t="shared" si="167"/>
        <v>#N/A</v>
      </c>
      <c r="KT41" s="44" t="e">
        <f t="shared" si="167"/>
        <v>#N/A</v>
      </c>
      <c r="KU41" s="44" t="e">
        <f t="shared" si="167"/>
        <v>#N/A</v>
      </c>
      <c r="KV41" s="44" t="e">
        <f t="shared" si="167"/>
        <v>#N/A</v>
      </c>
      <c r="KW41" s="44" t="e">
        <f t="shared" si="167"/>
        <v>#N/A</v>
      </c>
      <c r="KX41" s="44" t="e">
        <f t="shared" si="167"/>
        <v>#N/A</v>
      </c>
      <c r="KY41" s="44" t="e">
        <f t="shared" si="167"/>
        <v>#N/A</v>
      </c>
      <c r="KZ41" s="44" t="e">
        <f t="shared" si="167"/>
        <v>#N/A</v>
      </c>
      <c r="LA41" s="44" t="e">
        <f t="shared" si="167"/>
        <v>#N/A</v>
      </c>
      <c r="LB41" s="44" t="e">
        <f t="shared" si="167"/>
        <v>#N/A</v>
      </c>
      <c r="LC41" s="44" t="e">
        <f t="shared" si="167"/>
        <v>#N/A</v>
      </c>
      <c r="LD41" s="44" t="e">
        <f t="shared" si="167"/>
        <v>#N/A</v>
      </c>
      <c r="LE41" s="44" t="e">
        <f t="shared" si="167"/>
        <v>#N/A</v>
      </c>
      <c r="LF41" s="44" t="e">
        <f t="shared" si="167"/>
        <v>#N/A</v>
      </c>
      <c r="LG41" s="44" t="e">
        <f t="shared" si="167"/>
        <v>#N/A</v>
      </c>
      <c r="LH41" s="44" t="e">
        <f t="shared" ref="LH41:MM41" si="168">SUM(LH34:LH40)</f>
        <v>#N/A</v>
      </c>
      <c r="LI41" s="44" t="e">
        <f t="shared" si="168"/>
        <v>#N/A</v>
      </c>
      <c r="LJ41" s="44" t="e">
        <f t="shared" si="168"/>
        <v>#N/A</v>
      </c>
      <c r="LK41" s="44" t="e">
        <f t="shared" si="168"/>
        <v>#N/A</v>
      </c>
      <c r="LL41" s="44" t="e">
        <f t="shared" si="168"/>
        <v>#N/A</v>
      </c>
      <c r="LM41" s="44" t="e">
        <f t="shared" si="168"/>
        <v>#N/A</v>
      </c>
      <c r="LN41" s="44" t="e">
        <f t="shared" si="168"/>
        <v>#N/A</v>
      </c>
      <c r="LO41" s="44" t="e">
        <f t="shared" si="168"/>
        <v>#N/A</v>
      </c>
      <c r="LP41" s="44" t="e">
        <f t="shared" si="168"/>
        <v>#N/A</v>
      </c>
      <c r="LQ41" s="44" t="e">
        <f t="shared" si="168"/>
        <v>#N/A</v>
      </c>
      <c r="LR41" s="44" t="e">
        <f t="shared" si="168"/>
        <v>#N/A</v>
      </c>
      <c r="LS41" s="44" t="e">
        <f t="shared" si="168"/>
        <v>#N/A</v>
      </c>
      <c r="LT41" s="44" t="e">
        <f t="shared" si="168"/>
        <v>#N/A</v>
      </c>
      <c r="LU41" s="44" t="e">
        <f t="shared" si="168"/>
        <v>#N/A</v>
      </c>
      <c r="LV41" s="44" t="e">
        <f t="shared" si="168"/>
        <v>#N/A</v>
      </c>
      <c r="LW41" s="44" t="e">
        <f t="shared" si="168"/>
        <v>#N/A</v>
      </c>
      <c r="LX41" s="44" t="e">
        <f t="shared" si="168"/>
        <v>#N/A</v>
      </c>
      <c r="LY41" s="44" t="e">
        <f t="shared" si="168"/>
        <v>#N/A</v>
      </c>
      <c r="LZ41" s="44" t="e">
        <f t="shared" si="168"/>
        <v>#N/A</v>
      </c>
      <c r="MA41" s="44" t="e">
        <f t="shared" si="168"/>
        <v>#N/A</v>
      </c>
      <c r="MB41" s="44" t="e">
        <f t="shared" si="168"/>
        <v>#N/A</v>
      </c>
      <c r="MC41" s="44" t="e">
        <f t="shared" si="168"/>
        <v>#N/A</v>
      </c>
      <c r="MD41" s="44" t="e">
        <f t="shared" si="168"/>
        <v>#N/A</v>
      </c>
      <c r="ME41" s="44" t="e">
        <f t="shared" si="168"/>
        <v>#N/A</v>
      </c>
      <c r="MF41" s="44" t="e">
        <f t="shared" si="168"/>
        <v>#N/A</v>
      </c>
      <c r="MG41" s="44" t="e">
        <f t="shared" si="168"/>
        <v>#N/A</v>
      </c>
      <c r="MH41" s="44" t="e">
        <f t="shared" si="168"/>
        <v>#N/A</v>
      </c>
      <c r="MI41" s="44" t="e">
        <f t="shared" si="168"/>
        <v>#N/A</v>
      </c>
      <c r="MJ41" s="44" t="e">
        <f t="shared" si="168"/>
        <v>#N/A</v>
      </c>
      <c r="MK41" s="44" t="e">
        <f t="shared" si="168"/>
        <v>#N/A</v>
      </c>
      <c r="ML41" s="44" t="e">
        <f t="shared" si="168"/>
        <v>#N/A</v>
      </c>
      <c r="MM41" s="44" t="e">
        <f t="shared" si="168"/>
        <v>#N/A</v>
      </c>
      <c r="MO41" s="5" t="str">
        <f t="shared" si="153"/>
        <v>TOTAL VT_2 SUPPLY</v>
      </c>
      <c r="MP41" s="22" t="e">
        <f>+SUM(MP34:MP40)</f>
        <v>#N/A</v>
      </c>
      <c r="MQ41" s="22" t="e">
        <f t="shared" ref="MQ41:NJ41" si="169">+SUM(MQ34:MQ40)</f>
        <v>#N/A</v>
      </c>
      <c r="MR41" s="22" t="e">
        <f t="shared" si="169"/>
        <v>#N/A</v>
      </c>
      <c r="MS41" s="22" t="e">
        <f t="shared" si="169"/>
        <v>#N/A</v>
      </c>
      <c r="MT41" s="22" t="e">
        <f t="shared" si="169"/>
        <v>#N/A</v>
      </c>
      <c r="MU41" s="22" t="e">
        <f t="shared" si="169"/>
        <v>#N/A</v>
      </c>
      <c r="MV41" s="22" t="e">
        <f t="shared" si="169"/>
        <v>#N/A</v>
      </c>
      <c r="MW41" s="22" t="e">
        <f t="shared" si="169"/>
        <v>#N/A</v>
      </c>
      <c r="MX41" s="22" t="e">
        <f t="shared" si="169"/>
        <v>#N/A</v>
      </c>
      <c r="MY41" s="22" t="e">
        <f t="shared" si="169"/>
        <v>#N/A</v>
      </c>
      <c r="MZ41" s="22" t="e">
        <f t="shared" si="169"/>
        <v>#N/A</v>
      </c>
      <c r="NA41" s="22" t="e">
        <f t="shared" si="169"/>
        <v>#N/A</v>
      </c>
      <c r="NB41" s="22" t="e">
        <f t="shared" si="169"/>
        <v>#N/A</v>
      </c>
      <c r="NC41" s="22" t="e">
        <f t="shared" si="169"/>
        <v>#N/A</v>
      </c>
      <c r="ND41" s="22" t="e">
        <f t="shared" si="169"/>
        <v>#N/A</v>
      </c>
      <c r="NE41" s="22" t="e">
        <f t="shared" si="169"/>
        <v>#N/A</v>
      </c>
      <c r="NF41" s="22" t="e">
        <f t="shared" si="169"/>
        <v>#N/A</v>
      </c>
      <c r="NG41" s="22" t="e">
        <f t="shared" si="169"/>
        <v>#N/A</v>
      </c>
      <c r="NH41" s="22" t="e">
        <f t="shared" si="169"/>
        <v>#N/A</v>
      </c>
      <c r="NI41" s="22" t="e">
        <f t="shared" si="169"/>
        <v>#N/A</v>
      </c>
      <c r="NJ41" s="22" t="e">
        <f t="shared" si="169"/>
        <v>#N/A</v>
      </c>
      <c r="NK41" s="22" t="e">
        <f t="shared" ref="NK41:NR41" si="170">+SUM(NK34:NK40)</f>
        <v>#N/A</v>
      </c>
      <c r="NL41" s="22" t="e">
        <f t="shared" si="170"/>
        <v>#N/A</v>
      </c>
      <c r="NM41" s="22" t="e">
        <f t="shared" si="170"/>
        <v>#N/A</v>
      </c>
      <c r="NN41" s="22" t="e">
        <f t="shared" si="170"/>
        <v>#N/A</v>
      </c>
      <c r="NO41" s="22" t="e">
        <f t="shared" si="170"/>
        <v>#N/A</v>
      </c>
      <c r="NP41" s="22" t="e">
        <f t="shared" si="170"/>
        <v>#N/A</v>
      </c>
      <c r="NQ41" s="22" t="e">
        <f t="shared" si="170"/>
        <v>#N/A</v>
      </c>
      <c r="NR41" s="22" t="e">
        <f t="shared" si="170"/>
        <v>#N/A</v>
      </c>
    </row>
    <row r="42" spans="1:382" x14ac:dyDescent="0.25">
      <c r="MP42" s="59"/>
      <c r="MQ42" s="59"/>
      <c r="MR42" s="59"/>
      <c r="MS42" s="59"/>
      <c r="MT42" s="59"/>
      <c r="MU42" s="59"/>
      <c r="MV42" s="59"/>
      <c r="MW42" s="59"/>
      <c r="MX42" s="59"/>
      <c r="MY42" s="59"/>
      <c r="MZ42" s="59"/>
      <c r="NA42" s="59"/>
      <c r="NB42" s="59"/>
    </row>
    <row r="43" spans="1:382" s="59" customFormat="1" x14ac:dyDescent="0.25">
      <c r="C43" s="154"/>
      <c r="MO43" s="155" t="s">
        <v>171</v>
      </c>
      <c r="MP43" s="22" t="e">
        <f t="shared" ref="MP43:NJ43" si="171">+MP41-MP11</f>
        <v>#N/A</v>
      </c>
      <c r="MQ43" s="22" t="e">
        <f t="shared" si="171"/>
        <v>#N/A</v>
      </c>
      <c r="MR43" s="22" t="e">
        <f t="shared" si="171"/>
        <v>#N/A</v>
      </c>
      <c r="MS43" s="22" t="e">
        <f t="shared" si="171"/>
        <v>#N/A</v>
      </c>
      <c r="MT43" s="22" t="e">
        <f t="shared" si="171"/>
        <v>#N/A</v>
      </c>
      <c r="MU43" s="22" t="e">
        <f t="shared" si="171"/>
        <v>#N/A</v>
      </c>
      <c r="MV43" s="22" t="e">
        <f t="shared" si="171"/>
        <v>#N/A</v>
      </c>
      <c r="MW43" s="22" t="e">
        <f t="shared" si="171"/>
        <v>#N/A</v>
      </c>
      <c r="MX43" s="22" t="e">
        <f t="shared" si="171"/>
        <v>#N/A</v>
      </c>
      <c r="MY43" s="22" t="e">
        <f t="shared" si="171"/>
        <v>#N/A</v>
      </c>
      <c r="MZ43" s="22" t="e">
        <f t="shared" si="171"/>
        <v>#N/A</v>
      </c>
      <c r="NA43" s="22" t="e">
        <f t="shared" si="171"/>
        <v>#N/A</v>
      </c>
      <c r="NB43" s="22" t="e">
        <f t="shared" si="171"/>
        <v>#N/A</v>
      </c>
      <c r="NC43" s="22" t="e">
        <f t="shared" si="171"/>
        <v>#N/A</v>
      </c>
      <c r="ND43" s="22" t="e">
        <f t="shared" si="171"/>
        <v>#N/A</v>
      </c>
      <c r="NE43" s="22" t="e">
        <f t="shared" si="171"/>
        <v>#N/A</v>
      </c>
      <c r="NF43" s="22" t="e">
        <f t="shared" si="171"/>
        <v>#N/A</v>
      </c>
      <c r="NG43" s="22" t="e">
        <f t="shared" si="171"/>
        <v>#N/A</v>
      </c>
      <c r="NH43" s="22" t="e">
        <f t="shared" si="171"/>
        <v>#N/A</v>
      </c>
      <c r="NI43" s="22" t="e">
        <f t="shared" si="171"/>
        <v>#N/A</v>
      </c>
      <c r="NJ43" s="22" t="e">
        <f t="shared" si="171"/>
        <v>#N/A</v>
      </c>
      <c r="NK43" s="22" t="e">
        <f t="shared" ref="NK43:NR43" si="172">+NK41-NK11</f>
        <v>#N/A</v>
      </c>
      <c r="NL43" s="22" t="e">
        <f t="shared" si="172"/>
        <v>#N/A</v>
      </c>
      <c r="NM43" s="22" t="e">
        <f t="shared" si="172"/>
        <v>#N/A</v>
      </c>
      <c r="NN43" s="22" t="e">
        <f t="shared" si="172"/>
        <v>#N/A</v>
      </c>
      <c r="NO43" s="22" t="e">
        <f t="shared" si="172"/>
        <v>#N/A</v>
      </c>
      <c r="NP43" s="22" t="e">
        <f t="shared" si="172"/>
        <v>#N/A</v>
      </c>
      <c r="NQ43" s="22" t="e">
        <f t="shared" si="172"/>
        <v>#N/A</v>
      </c>
      <c r="NR43" s="22" t="e">
        <f t="shared" si="172"/>
        <v>#N/A</v>
      </c>
    </row>
    <row r="44" spans="1:382" x14ac:dyDescent="0.25">
      <c r="MO44" s="5" t="s">
        <v>146</v>
      </c>
      <c r="MP44" s="45">
        <f>+REC_PRICE_FCST!D21</f>
        <v>36</v>
      </c>
      <c r="MQ44" s="45">
        <f>+REC_PRICE_FCST!E21</f>
        <v>33</v>
      </c>
      <c r="MR44" s="45">
        <f>+REC_PRICE_FCST!F21</f>
        <v>30</v>
      </c>
      <c r="MS44" s="45">
        <f>+REC_PRICE_FCST!G21</f>
        <v>30</v>
      </c>
      <c r="MT44" s="45">
        <f>+REC_PRICE_FCST!H21</f>
        <v>30.900000000000002</v>
      </c>
      <c r="MU44" s="45">
        <f>+REC_PRICE_FCST!I21</f>
        <v>31.827000000000002</v>
      </c>
      <c r="MV44" s="45">
        <f>+REC_PRICE_FCST!J21</f>
        <v>32.78181</v>
      </c>
      <c r="MW44" s="45">
        <f>+REC_PRICE_FCST!K21</f>
        <v>33.765264299999998</v>
      </c>
      <c r="MX44" s="45">
        <f>+REC_PRICE_FCST!L21</f>
        <v>34.778222229000001</v>
      </c>
      <c r="MY44" s="45">
        <f>+REC_PRICE_FCST!M21</f>
        <v>35.821568895870001</v>
      </c>
      <c r="MZ44" s="45">
        <f>+REC_PRICE_FCST!N21</f>
        <v>36.896215962746105</v>
      </c>
      <c r="NA44" s="45">
        <f>+REC_PRICE_FCST!O21</f>
        <v>38.003102441628492</v>
      </c>
      <c r="NB44" s="45">
        <f>+REC_PRICE_FCST!P21</f>
        <v>39.143195514877348</v>
      </c>
      <c r="NC44" s="45">
        <f>+REC_PRICE_FCST!Q21</f>
        <v>40.317491380323666</v>
      </c>
      <c r="ND44" s="45">
        <f>+REC_PRICE_FCST!R21</f>
        <v>41.527016121733375</v>
      </c>
      <c r="NE44" s="45">
        <f>+REC_PRICE_FCST!S21</f>
        <v>42.772826605385376</v>
      </c>
      <c r="NF44" s="45">
        <f>+REC_PRICE_FCST!T21</f>
        <v>44.05601140354694</v>
      </c>
      <c r="NG44" s="45">
        <f>+REC_PRICE_FCST!U21</f>
        <v>45.377691745653351</v>
      </c>
      <c r="NH44" s="45">
        <f>+REC_PRICE_FCST!V21</f>
        <v>46.739022498022955</v>
      </c>
      <c r="NI44" s="45">
        <f>+REC_PRICE_FCST!W21</f>
        <v>48.141193172963646</v>
      </c>
      <c r="NJ44" s="45">
        <f>+REC_PRICE_FCST!X21</f>
        <v>49.585428968152556</v>
      </c>
      <c r="NK44" s="45">
        <f>+REC_PRICE_FCST!Y21</f>
        <v>51.072991837197137</v>
      </c>
      <c r="NL44" s="45">
        <f>+REC_PRICE_FCST!Z21</f>
        <v>52.605181592313052</v>
      </c>
      <c r="NM44" s="45">
        <f>+REC_PRICE_FCST!AA21</f>
        <v>54.183337040082442</v>
      </c>
      <c r="NN44" s="45">
        <f>+REC_PRICE_FCST!AB21</f>
        <v>55.808837151284919</v>
      </c>
      <c r="NO44" s="45">
        <f>+REC_PRICE_FCST!AC21</f>
        <v>57.483102265823469</v>
      </c>
      <c r="NP44" s="45">
        <f>+REC_PRICE_FCST!AD21</f>
        <v>59.207595333798174</v>
      </c>
      <c r="NQ44" s="45">
        <f>+REC_PRICE_FCST!AE21</f>
        <v>60.983823193812121</v>
      </c>
      <c r="NR44" s="45">
        <f>+REC_PRICE_FCST!AF21</f>
        <v>62.813337889626489</v>
      </c>
    </row>
    <row r="45" spans="1:382" x14ac:dyDescent="0.25">
      <c r="MO45" s="5" t="s">
        <v>147</v>
      </c>
      <c r="MP45" s="98" t="e">
        <f t="shared" ref="MP45:MU45" si="173">IF(MP43&gt;0,0,-MP44*MP43)-MP53*MP44</f>
        <v>#N/A</v>
      </c>
      <c r="MQ45" s="98" t="e">
        <f t="shared" si="173"/>
        <v>#N/A</v>
      </c>
      <c r="MR45" s="98" t="e">
        <f t="shared" si="173"/>
        <v>#N/A</v>
      </c>
      <c r="MS45" s="98" t="e">
        <f t="shared" si="173"/>
        <v>#N/A</v>
      </c>
      <c r="MT45" s="98" t="e">
        <f t="shared" si="173"/>
        <v>#N/A</v>
      </c>
      <c r="MU45" s="98" t="e">
        <f t="shared" si="173"/>
        <v>#N/A</v>
      </c>
      <c r="MV45" s="98" t="e">
        <f t="shared" ref="MV45:NR45" si="174">IF(MV43&gt;0,0,-MV44*MV43)</f>
        <v>#N/A</v>
      </c>
      <c r="MW45" s="98" t="e">
        <f t="shared" si="174"/>
        <v>#N/A</v>
      </c>
      <c r="MX45" s="98" t="e">
        <f t="shared" si="174"/>
        <v>#N/A</v>
      </c>
      <c r="MY45" s="98" t="e">
        <f t="shared" si="174"/>
        <v>#N/A</v>
      </c>
      <c r="MZ45" s="98" t="e">
        <f t="shared" si="174"/>
        <v>#N/A</v>
      </c>
      <c r="NA45" s="98" t="e">
        <f t="shared" si="174"/>
        <v>#N/A</v>
      </c>
      <c r="NB45" s="98" t="e">
        <f t="shared" si="174"/>
        <v>#N/A</v>
      </c>
      <c r="NC45" s="98" t="e">
        <f t="shared" si="174"/>
        <v>#N/A</v>
      </c>
      <c r="ND45" s="98" t="e">
        <f t="shared" si="174"/>
        <v>#N/A</v>
      </c>
      <c r="NE45" s="98" t="e">
        <f t="shared" si="174"/>
        <v>#N/A</v>
      </c>
      <c r="NF45" s="98" t="e">
        <f t="shared" si="174"/>
        <v>#N/A</v>
      </c>
      <c r="NG45" s="98" t="e">
        <f t="shared" si="174"/>
        <v>#N/A</v>
      </c>
      <c r="NH45" s="98" t="e">
        <f t="shared" si="174"/>
        <v>#N/A</v>
      </c>
      <c r="NI45" s="98" t="e">
        <f t="shared" si="174"/>
        <v>#N/A</v>
      </c>
      <c r="NJ45" s="98" t="e">
        <f t="shared" si="174"/>
        <v>#N/A</v>
      </c>
      <c r="NK45" s="98" t="e">
        <f t="shared" si="174"/>
        <v>#N/A</v>
      </c>
      <c r="NL45" s="98" t="e">
        <f t="shared" si="174"/>
        <v>#N/A</v>
      </c>
      <c r="NM45" s="98" t="e">
        <f t="shared" si="174"/>
        <v>#N/A</v>
      </c>
      <c r="NN45" s="98" t="e">
        <f t="shared" si="174"/>
        <v>#N/A</v>
      </c>
      <c r="NO45" s="98" t="e">
        <f t="shared" si="174"/>
        <v>#N/A</v>
      </c>
      <c r="NP45" s="98" t="e">
        <f t="shared" si="174"/>
        <v>#N/A</v>
      </c>
      <c r="NQ45" s="98" t="e">
        <f t="shared" si="174"/>
        <v>#N/A</v>
      </c>
      <c r="NR45" s="98" t="e">
        <f t="shared" si="174"/>
        <v>#N/A</v>
      </c>
    </row>
    <row r="46" spans="1:382" x14ac:dyDescent="0.25">
      <c r="MO46" s="5" t="s">
        <v>159</v>
      </c>
      <c r="MP46" s="22" t="e">
        <f t="shared" ref="MP46:NR46" si="175">IF(MP43&gt;0,MP43,0)</f>
        <v>#N/A</v>
      </c>
      <c r="MQ46" s="22" t="e">
        <f t="shared" si="175"/>
        <v>#N/A</v>
      </c>
      <c r="MR46" s="22" t="e">
        <f t="shared" si="175"/>
        <v>#N/A</v>
      </c>
      <c r="MS46" s="22" t="e">
        <f t="shared" si="175"/>
        <v>#N/A</v>
      </c>
      <c r="MT46" s="22" t="e">
        <f t="shared" si="175"/>
        <v>#N/A</v>
      </c>
      <c r="MU46" s="22" t="e">
        <f t="shared" si="175"/>
        <v>#N/A</v>
      </c>
      <c r="MV46" s="22" t="e">
        <f t="shared" si="175"/>
        <v>#N/A</v>
      </c>
      <c r="MW46" s="22" t="e">
        <f t="shared" si="175"/>
        <v>#N/A</v>
      </c>
      <c r="MX46" s="22" t="e">
        <f t="shared" si="175"/>
        <v>#N/A</v>
      </c>
      <c r="MY46" s="22" t="e">
        <f t="shared" si="175"/>
        <v>#N/A</v>
      </c>
      <c r="MZ46" s="22" t="e">
        <f t="shared" si="175"/>
        <v>#N/A</v>
      </c>
      <c r="NA46" s="22" t="e">
        <f t="shared" si="175"/>
        <v>#N/A</v>
      </c>
      <c r="NB46" s="22" t="e">
        <f t="shared" si="175"/>
        <v>#N/A</v>
      </c>
      <c r="NC46" s="22" t="e">
        <f t="shared" si="175"/>
        <v>#N/A</v>
      </c>
      <c r="ND46" s="22" t="e">
        <f t="shared" si="175"/>
        <v>#N/A</v>
      </c>
      <c r="NE46" s="22" t="e">
        <f t="shared" si="175"/>
        <v>#N/A</v>
      </c>
      <c r="NF46" s="22" t="e">
        <f t="shared" si="175"/>
        <v>#N/A</v>
      </c>
      <c r="NG46" s="22" t="e">
        <f t="shared" si="175"/>
        <v>#N/A</v>
      </c>
      <c r="NH46" s="22" t="e">
        <f t="shared" si="175"/>
        <v>#N/A</v>
      </c>
      <c r="NI46" s="22" t="e">
        <f t="shared" si="175"/>
        <v>#N/A</v>
      </c>
      <c r="NJ46" s="22" t="e">
        <f t="shared" si="175"/>
        <v>#N/A</v>
      </c>
      <c r="NK46" s="22" t="e">
        <f t="shared" si="175"/>
        <v>#N/A</v>
      </c>
      <c r="NL46" s="22" t="e">
        <f t="shared" si="175"/>
        <v>#N/A</v>
      </c>
      <c r="NM46" s="22" t="e">
        <f t="shared" si="175"/>
        <v>#N/A</v>
      </c>
      <c r="NN46" s="22" t="e">
        <f t="shared" si="175"/>
        <v>#N/A</v>
      </c>
      <c r="NO46" s="22" t="e">
        <f t="shared" si="175"/>
        <v>#N/A</v>
      </c>
      <c r="NP46" s="22" t="e">
        <f t="shared" si="175"/>
        <v>#N/A</v>
      </c>
      <c r="NQ46" s="22" t="e">
        <f t="shared" si="175"/>
        <v>#N/A</v>
      </c>
      <c r="NR46" s="22" t="e">
        <f t="shared" si="175"/>
        <v>#N/A</v>
      </c>
    </row>
    <row r="47" spans="1:382" x14ac:dyDescent="0.25">
      <c r="MO47" s="5" t="s">
        <v>230</v>
      </c>
      <c r="MP47" s="22" t="e">
        <f>+MP46</f>
        <v>#N/A</v>
      </c>
      <c r="MQ47" s="22" t="e">
        <f t="shared" ref="MQ47:NJ47" si="176">+MQ46</f>
        <v>#N/A</v>
      </c>
      <c r="MR47" s="22" t="e">
        <f t="shared" si="176"/>
        <v>#N/A</v>
      </c>
      <c r="MS47" s="22" t="e">
        <f t="shared" si="176"/>
        <v>#N/A</v>
      </c>
      <c r="MT47" s="22" t="e">
        <f t="shared" si="176"/>
        <v>#N/A</v>
      </c>
      <c r="MU47" s="22" t="e">
        <f t="shared" si="176"/>
        <v>#N/A</v>
      </c>
      <c r="MV47" s="22" t="e">
        <f t="shared" si="176"/>
        <v>#N/A</v>
      </c>
      <c r="MW47" s="22" t="e">
        <f t="shared" si="176"/>
        <v>#N/A</v>
      </c>
      <c r="MX47" s="22" t="e">
        <f t="shared" si="176"/>
        <v>#N/A</v>
      </c>
      <c r="MY47" s="22" t="e">
        <f t="shared" si="176"/>
        <v>#N/A</v>
      </c>
      <c r="MZ47" s="22" t="e">
        <f t="shared" si="176"/>
        <v>#N/A</v>
      </c>
      <c r="NA47" s="22" t="e">
        <f t="shared" si="176"/>
        <v>#N/A</v>
      </c>
      <c r="NB47" s="22" t="e">
        <f t="shared" si="176"/>
        <v>#N/A</v>
      </c>
      <c r="NC47" s="22" t="e">
        <f t="shared" si="176"/>
        <v>#N/A</v>
      </c>
      <c r="ND47" s="22" t="e">
        <f t="shared" si="176"/>
        <v>#N/A</v>
      </c>
      <c r="NE47" s="22" t="e">
        <f t="shared" si="176"/>
        <v>#N/A</v>
      </c>
      <c r="NF47" s="22" t="e">
        <f t="shared" si="176"/>
        <v>#N/A</v>
      </c>
      <c r="NG47" s="22" t="e">
        <f t="shared" si="176"/>
        <v>#N/A</v>
      </c>
      <c r="NH47" s="22" t="e">
        <f t="shared" si="176"/>
        <v>#N/A</v>
      </c>
      <c r="NI47" s="22" t="e">
        <f t="shared" si="176"/>
        <v>#N/A</v>
      </c>
      <c r="NJ47" s="22" t="e">
        <f t="shared" si="176"/>
        <v>#N/A</v>
      </c>
      <c r="NK47" s="22" t="e">
        <f t="shared" ref="NK47:NR47" si="177">+NK46</f>
        <v>#N/A</v>
      </c>
      <c r="NL47" s="22" t="e">
        <f t="shared" si="177"/>
        <v>#N/A</v>
      </c>
      <c r="NM47" s="22" t="e">
        <f t="shared" si="177"/>
        <v>#N/A</v>
      </c>
      <c r="NN47" s="22" t="e">
        <f t="shared" si="177"/>
        <v>#N/A</v>
      </c>
      <c r="NO47" s="22" t="e">
        <f t="shared" si="177"/>
        <v>#N/A</v>
      </c>
      <c r="NP47" s="22" t="e">
        <f t="shared" si="177"/>
        <v>#N/A</v>
      </c>
      <c r="NQ47" s="22" t="e">
        <f t="shared" si="177"/>
        <v>#N/A</v>
      </c>
      <c r="NR47" s="22" t="e">
        <f t="shared" si="177"/>
        <v>#N/A</v>
      </c>
    </row>
    <row r="49" spans="2:386" x14ac:dyDescent="0.25">
      <c r="B49" s="5" t="s">
        <v>145</v>
      </c>
      <c r="C49" s="4" t="str">
        <f>+C26</f>
        <v>VT_1</v>
      </c>
      <c r="D49" s="51" t="e">
        <f>SUMIF(REC_SALES_FCST!#REF!,RES_COST_FCST!$C49,REC_SALES_FCST!#REF!)-D26</f>
        <v>#REF!</v>
      </c>
      <c r="E49" s="51" t="e">
        <f>SUMIF(REC_SALES_FCST!#REF!,RES_COST_FCST!$C49,REC_SALES_FCST!#REF!)-E26</f>
        <v>#REF!</v>
      </c>
      <c r="F49" s="51" t="e">
        <f>SUMIF(REC_SALES_FCST!#REF!,RES_COST_FCST!$C49,REC_SALES_FCST!#REF!)-F26</f>
        <v>#REF!</v>
      </c>
      <c r="G49" s="51" t="e">
        <f>SUMIF(REC_SALES_FCST!#REF!,RES_COST_FCST!$C49,REC_SALES_FCST!#REF!)-G26</f>
        <v>#REF!</v>
      </c>
      <c r="H49" s="51" t="e">
        <f>SUMIF(REC_SALES_FCST!#REF!,RES_COST_FCST!$C49,REC_SALES_FCST!#REF!)-H26</f>
        <v>#REF!</v>
      </c>
      <c r="I49" s="51" t="e">
        <f>SUMIF(REC_SALES_FCST!#REF!,RES_COST_FCST!$C49,REC_SALES_FCST!#REF!)-I26</f>
        <v>#REF!</v>
      </c>
      <c r="J49" s="51" t="e">
        <f>SUMIF(REC_SALES_FCST!#REF!,RES_COST_FCST!$C49,REC_SALES_FCST!#REF!)-J26</f>
        <v>#REF!</v>
      </c>
      <c r="K49" s="51" t="e">
        <f>SUMIF(REC_SALES_FCST!#REF!,RES_COST_FCST!$C49,REC_SALES_FCST!#REF!)-K26</f>
        <v>#REF!</v>
      </c>
      <c r="L49" s="51" t="e">
        <f>SUMIF(REC_SALES_FCST!#REF!,RES_COST_FCST!$C49,REC_SALES_FCST!#REF!)-L26</f>
        <v>#REF!</v>
      </c>
      <c r="M49" s="51" t="e">
        <f>SUMIF(REC_SALES_FCST!#REF!,RES_COST_FCST!$C49,REC_SALES_FCST!#REF!)-M26</f>
        <v>#REF!</v>
      </c>
      <c r="N49" s="51" t="e">
        <f>SUMIF(REC_SALES_FCST!#REF!,RES_COST_FCST!$C49,REC_SALES_FCST!#REF!)-N26</f>
        <v>#REF!</v>
      </c>
      <c r="O49" s="51" t="e">
        <f>SUMIF(REC_SALES_FCST!#REF!,RES_COST_FCST!$C49,REC_SALES_FCST!#REF!)-O26</f>
        <v>#REF!</v>
      </c>
      <c r="P49" s="51" t="e">
        <f>SUMIF(REC_SALES_FCST!#REF!,RES_COST_FCST!$C49,REC_SALES_FCST!#REF!)-P26</f>
        <v>#REF!</v>
      </c>
      <c r="Q49" s="51" t="e">
        <f>SUMIF(REC_SALES_FCST!#REF!,RES_COST_FCST!$C49,REC_SALES_FCST!#REF!)-Q26</f>
        <v>#REF!</v>
      </c>
      <c r="R49" s="51" t="e">
        <f>SUMIF(REC_SALES_FCST!#REF!,RES_COST_FCST!$C49,REC_SALES_FCST!#REF!)-R26</f>
        <v>#REF!</v>
      </c>
      <c r="S49" s="51" t="e">
        <f>SUMIF(REC_SALES_FCST!#REF!,RES_COST_FCST!$C49,REC_SALES_FCST!#REF!)-S26</f>
        <v>#REF!</v>
      </c>
      <c r="T49" s="51" t="e">
        <f>SUMIF(REC_SALES_FCST!#REF!,RES_COST_FCST!$C49,REC_SALES_FCST!#REF!)-T26</f>
        <v>#REF!</v>
      </c>
      <c r="U49" s="51" t="e">
        <f>SUMIF(REC_SALES_FCST!#REF!,RES_COST_FCST!$C49,REC_SALES_FCST!#REF!)-U26</f>
        <v>#REF!</v>
      </c>
      <c r="V49" s="51" t="e">
        <f>SUMIF(REC_SALES_FCST!#REF!,RES_COST_FCST!$C49,REC_SALES_FCST!#REF!)-V26</f>
        <v>#REF!</v>
      </c>
      <c r="W49" s="51" t="e">
        <f>SUMIF(REC_SALES_FCST!#REF!,RES_COST_FCST!$C49,REC_SALES_FCST!#REF!)-W26</f>
        <v>#REF!</v>
      </c>
      <c r="X49" s="51" t="e">
        <f>SUMIF(REC_SALES_FCST!#REF!,RES_COST_FCST!$C49,REC_SALES_FCST!#REF!)-X26</f>
        <v>#REF!</v>
      </c>
      <c r="Y49" s="51" t="e">
        <f>SUMIF(REC_SALES_FCST!#REF!,RES_COST_FCST!$C49,REC_SALES_FCST!#REF!)-Y26</f>
        <v>#REF!</v>
      </c>
      <c r="Z49" s="51" t="e">
        <f>SUMIF(REC_SALES_FCST!#REF!,RES_COST_FCST!$C49,REC_SALES_FCST!#REF!)-Z26</f>
        <v>#REF!</v>
      </c>
      <c r="AA49" s="51" t="e">
        <f>SUMIF(REC_SALES_FCST!#REF!,RES_COST_FCST!$C49,REC_SALES_FCST!#REF!)-AA26</f>
        <v>#REF!</v>
      </c>
      <c r="AB49" s="51" t="e">
        <f>SUMIF(REC_SALES_FCST!#REF!,RES_COST_FCST!$C49,REC_SALES_FCST!#REF!)-AB26</f>
        <v>#REF!</v>
      </c>
      <c r="AC49" s="51" t="e">
        <f>SUMIF(REC_SALES_FCST!#REF!,RES_COST_FCST!$C49,REC_SALES_FCST!#REF!)-AC26</f>
        <v>#REF!</v>
      </c>
      <c r="AD49" s="51" t="e">
        <f>SUMIF(REC_SALES_FCST!#REF!,RES_COST_FCST!$C49,REC_SALES_FCST!#REF!)-AD26</f>
        <v>#REF!</v>
      </c>
      <c r="AE49" s="51" t="e">
        <f>SUMIF(REC_SALES_FCST!#REF!,RES_COST_FCST!$C49,REC_SALES_FCST!#REF!)-AE26</f>
        <v>#REF!</v>
      </c>
      <c r="AF49" s="51" t="e">
        <f>SUMIF(REC_SALES_FCST!#REF!,RES_COST_FCST!$C49,REC_SALES_FCST!#REF!)-AF26</f>
        <v>#REF!</v>
      </c>
      <c r="AG49" s="51" t="e">
        <f>SUMIF(REC_SALES_FCST!#REF!,RES_COST_FCST!$C49,REC_SALES_FCST!#REF!)-AG26</f>
        <v>#REF!</v>
      </c>
      <c r="AH49" s="51" t="e">
        <f>SUMIF(REC_SALES_FCST!#REF!,RES_COST_FCST!$C49,REC_SALES_FCST!#REF!)-AH26</f>
        <v>#REF!</v>
      </c>
      <c r="AI49" s="51" t="e">
        <f>SUMIF(REC_SALES_FCST!#REF!,RES_COST_FCST!$C49,REC_SALES_FCST!#REF!)-AI26</f>
        <v>#REF!</v>
      </c>
      <c r="AJ49" s="51" t="e">
        <f>SUMIF(REC_SALES_FCST!#REF!,RES_COST_FCST!$C49,REC_SALES_FCST!#REF!)-AJ26</f>
        <v>#REF!</v>
      </c>
      <c r="AK49" s="51" t="e">
        <f>SUMIF(REC_SALES_FCST!#REF!,RES_COST_FCST!$C49,REC_SALES_FCST!#REF!)-AK26</f>
        <v>#REF!</v>
      </c>
      <c r="AL49" s="51" t="e">
        <f>SUMIF(REC_SALES_FCST!#REF!,RES_COST_FCST!$C49,REC_SALES_FCST!#REF!)-AL26</f>
        <v>#REF!</v>
      </c>
      <c r="AM49" s="51" t="e">
        <f>SUMIF(REC_SALES_FCST!#REF!,RES_COST_FCST!$C49,REC_SALES_FCST!#REF!)-AM26</f>
        <v>#REF!</v>
      </c>
      <c r="AN49" s="51" t="e">
        <f>SUMIF(REC_SALES_FCST!#REF!,RES_COST_FCST!$C49,REC_SALES_FCST!#REF!)-AN26</f>
        <v>#REF!</v>
      </c>
      <c r="AO49" s="51" t="e">
        <f>SUMIF(REC_SALES_FCST!#REF!,RES_COST_FCST!$C49,REC_SALES_FCST!#REF!)-AO26</f>
        <v>#REF!</v>
      </c>
      <c r="AP49" s="51" t="e">
        <f>SUMIF(REC_SALES_FCST!#REF!,RES_COST_FCST!$C49,REC_SALES_FCST!#REF!)-AP26</f>
        <v>#REF!</v>
      </c>
      <c r="AQ49" s="51" t="e">
        <f>SUMIF(REC_SALES_FCST!#REF!,RES_COST_FCST!$C49,REC_SALES_FCST!#REF!)-AQ26</f>
        <v>#REF!</v>
      </c>
      <c r="AR49" s="51" t="e">
        <f>SUMIF(REC_SALES_FCST!#REF!,RES_COST_FCST!$C49,REC_SALES_FCST!#REF!)-AR26</f>
        <v>#REF!</v>
      </c>
      <c r="AS49" s="51" t="e">
        <f>SUMIF(REC_SALES_FCST!#REF!,RES_COST_FCST!$C49,REC_SALES_FCST!#REF!)-AS26</f>
        <v>#REF!</v>
      </c>
      <c r="AT49" s="51" t="e">
        <f>SUMIF(REC_SALES_FCST!#REF!,RES_COST_FCST!$C49,REC_SALES_FCST!#REF!)-AT26</f>
        <v>#REF!</v>
      </c>
      <c r="AU49" s="51" t="e">
        <f>SUMIF(REC_SALES_FCST!#REF!,RES_COST_FCST!$C49,REC_SALES_FCST!#REF!)-AU26</f>
        <v>#REF!</v>
      </c>
      <c r="AV49" s="51" t="e">
        <f>SUMIF(REC_SALES_FCST!#REF!,RES_COST_FCST!$C49,REC_SALES_FCST!#REF!)-AV26</f>
        <v>#REF!</v>
      </c>
      <c r="AW49" s="51" t="e">
        <f>SUMIF(REC_SALES_FCST!#REF!,RES_COST_FCST!$C49,REC_SALES_FCST!#REF!)-AW26</f>
        <v>#REF!</v>
      </c>
      <c r="AX49" s="51" t="e">
        <f>SUMIF(REC_SALES_FCST!#REF!,RES_COST_FCST!$C49,REC_SALES_FCST!#REF!)-AX26</f>
        <v>#REF!</v>
      </c>
      <c r="AY49" s="51" t="e">
        <f>SUMIF(REC_SALES_FCST!#REF!,RES_COST_FCST!$C49,REC_SALES_FCST!#REF!)-AY26</f>
        <v>#REF!</v>
      </c>
      <c r="AZ49" s="51" t="e">
        <f>SUMIF(REC_SALES_FCST!#REF!,RES_COST_FCST!$C49,REC_SALES_FCST!#REF!)-AZ26</f>
        <v>#REF!</v>
      </c>
      <c r="BA49" s="51" t="e">
        <f>SUMIF(REC_SALES_FCST!#REF!,RES_COST_FCST!$C49,REC_SALES_FCST!#REF!)-BA26</f>
        <v>#REF!</v>
      </c>
      <c r="BB49" s="51" t="e">
        <f>SUMIF(REC_SALES_FCST!#REF!,RES_COST_FCST!$C49,REC_SALES_FCST!#REF!)-BB26</f>
        <v>#REF!</v>
      </c>
      <c r="BC49" s="51" t="e">
        <f>SUMIF(REC_SALES_FCST!#REF!,RES_COST_FCST!$C49,REC_SALES_FCST!#REF!)-BC26</f>
        <v>#REF!</v>
      </c>
      <c r="BD49" s="51" t="e">
        <f>SUMIF(REC_SALES_FCST!#REF!,RES_COST_FCST!$C49,REC_SALES_FCST!#REF!)-BD26</f>
        <v>#REF!</v>
      </c>
      <c r="BE49" s="51" t="e">
        <f>SUMIF(REC_SALES_FCST!#REF!,RES_COST_FCST!$C49,REC_SALES_FCST!#REF!)-BE26</f>
        <v>#REF!</v>
      </c>
      <c r="BF49" s="51" t="e">
        <f>SUMIF(REC_SALES_FCST!#REF!,RES_COST_FCST!$C49,REC_SALES_FCST!#REF!)-BF26</f>
        <v>#REF!</v>
      </c>
      <c r="BG49" s="51" t="e">
        <f>SUMIF(REC_SALES_FCST!#REF!,RES_COST_FCST!$C49,REC_SALES_FCST!#REF!)-BG26</f>
        <v>#REF!</v>
      </c>
      <c r="BH49" s="51" t="e">
        <f>SUMIF(REC_SALES_FCST!#REF!,RES_COST_FCST!$C49,REC_SALES_FCST!#REF!)-BH26</f>
        <v>#REF!</v>
      </c>
      <c r="BI49" s="51" t="e">
        <f>SUMIF(REC_SALES_FCST!#REF!,RES_COST_FCST!$C49,REC_SALES_FCST!#REF!)-BI26</f>
        <v>#REF!</v>
      </c>
      <c r="BJ49" s="51" t="e">
        <f>SUMIF(REC_SALES_FCST!#REF!,RES_COST_FCST!$C49,REC_SALES_FCST!#REF!)-BJ26</f>
        <v>#REF!</v>
      </c>
      <c r="BK49" s="51" t="e">
        <f>SUMIF(REC_SALES_FCST!#REF!,RES_COST_FCST!$C49,REC_SALES_FCST!#REF!)-BK26</f>
        <v>#REF!</v>
      </c>
      <c r="BL49" s="51" t="e">
        <f>SUMIF(REC_SALES_FCST!#REF!,RES_COST_FCST!$C49,REC_SALES_FCST!#REF!)-BL26</f>
        <v>#REF!</v>
      </c>
      <c r="BM49" s="51" t="e">
        <f>SUMIF(REC_SALES_FCST!#REF!,RES_COST_FCST!$C49,REC_SALES_FCST!#REF!)-BM26</f>
        <v>#REF!</v>
      </c>
      <c r="BN49" s="51" t="e">
        <f>SUMIF(REC_SALES_FCST!#REF!,RES_COST_FCST!$C49,REC_SALES_FCST!#REF!)-BN26</f>
        <v>#REF!</v>
      </c>
      <c r="BO49" s="51" t="e">
        <f>SUMIF(REC_SALES_FCST!#REF!,RES_COST_FCST!$C49,REC_SALES_FCST!#REF!)-BO26</f>
        <v>#REF!</v>
      </c>
      <c r="BP49" s="51" t="e">
        <f>SUMIF(REC_SALES_FCST!#REF!,RES_COST_FCST!$C49,REC_SALES_FCST!#REF!)-BP26</f>
        <v>#REF!</v>
      </c>
      <c r="BQ49" s="51" t="e">
        <f>SUMIF(REC_SALES_FCST!#REF!,RES_COST_FCST!$C49,REC_SALES_FCST!#REF!)-BQ26</f>
        <v>#REF!</v>
      </c>
      <c r="BR49" s="51" t="e">
        <f>SUMIF(REC_SALES_FCST!#REF!,RES_COST_FCST!$C49,REC_SALES_FCST!#REF!)-BR26</f>
        <v>#REF!</v>
      </c>
      <c r="BS49" s="51" t="e">
        <f>SUMIF(REC_SALES_FCST!#REF!,RES_COST_FCST!$C49,REC_SALES_FCST!#REF!)-BS26</f>
        <v>#REF!</v>
      </c>
      <c r="BT49" s="51" t="e">
        <f>SUMIF(REC_SALES_FCST!#REF!,RES_COST_FCST!$C49,REC_SALES_FCST!#REF!)-BT26</f>
        <v>#REF!</v>
      </c>
      <c r="BU49" s="51" t="e">
        <f>SUMIF(REC_SALES_FCST!#REF!,RES_COST_FCST!$C49,REC_SALES_FCST!#REF!)-BU26</f>
        <v>#REF!</v>
      </c>
      <c r="BV49" s="51" t="e">
        <f>SUMIF(REC_SALES_FCST!#REF!,RES_COST_FCST!$C49,REC_SALES_FCST!#REF!)-BV26</f>
        <v>#REF!</v>
      </c>
      <c r="BW49" s="51" t="e">
        <f>SUMIF(REC_SALES_FCST!#REF!,RES_COST_FCST!$C49,REC_SALES_FCST!#REF!)-BW26</f>
        <v>#REF!</v>
      </c>
      <c r="BX49" s="51" t="e">
        <f>SUMIF(REC_SALES_FCST!#REF!,RES_COST_FCST!$C49,REC_SALES_FCST!#REF!)-BX26</f>
        <v>#REF!</v>
      </c>
      <c r="BY49" s="51" t="e">
        <f>SUMIF(REC_SALES_FCST!#REF!,RES_COST_FCST!$C49,REC_SALES_FCST!#REF!)-BY26</f>
        <v>#REF!</v>
      </c>
      <c r="BZ49" s="51" t="e">
        <f>SUMIF(REC_SALES_FCST!#REF!,RES_COST_FCST!$C49,REC_SALES_FCST!#REF!)-BZ26</f>
        <v>#REF!</v>
      </c>
      <c r="CA49" s="51" t="e">
        <f>SUMIF(REC_SALES_FCST!#REF!,RES_COST_FCST!$C49,REC_SALES_FCST!#REF!)-CA26</f>
        <v>#REF!</v>
      </c>
      <c r="CB49" s="51" t="e">
        <f>SUMIF(REC_SALES_FCST!#REF!,RES_COST_FCST!$C49,REC_SALES_FCST!#REF!)-CB26</f>
        <v>#REF!</v>
      </c>
      <c r="CC49" s="51" t="e">
        <f>SUMIF(REC_SALES_FCST!#REF!,RES_COST_FCST!$C49,REC_SALES_FCST!#REF!)-CC26</f>
        <v>#REF!</v>
      </c>
      <c r="CD49" s="51" t="e">
        <f>SUMIF(REC_SALES_FCST!#REF!,RES_COST_FCST!$C49,REC_SALES_FCST!#REF!)-CD26</f>
        <v>#REF!</v>
      </c>
      <c r="CE49" s="51" t="e">
        <f>SUMIF(REC_SALES_FCST!#REF!,RES_COST_FCST!$C49,REC_SALES_FCST!#REF!)-CE26</f>
        <v>#REF!</v>
      </c>
      <c r="CF49" s="51" t="e">
        <f>SUMIF(REC_SALES_FCST!#REF!,RES_COST_FCST!$C49,REC_SALES_FCST!#REF!)-CF26</f>
        <v>#REF!</v>
      </c>
      <c r="CG49" s="51" t="e">
        <f>SUMIF(REC_SALES_FCST!#REF!,RES_COST_FCST!$C49,REC_SALES_FCST!#REF!)-CG26</f>
        <v>#REF!</v>
      </c>
      <c r="CH49" s="51" t="e">
        <f>SUMIF(REC_SALES_FCST!#REF!,RES_COST_FCST!$C49,REC_SALES_FCST!#REF!)-CH26</f>
        <v>#REF!</v>
      </c>
      <c r="CI49" s="51" t="e">
        <f>SUMIF(REC_SALES_FCST!#REF!,RES_COST_FCST!$C49,REC_SALES_FCST!#REF!)-CI26</f>
        <v>#REF!</v>
      </c>
      <c r="CJ49" s="51" t="e">
        <f>SUMIF(REC_SALES_FCST!#REF!,RES_COST_FCST!$C49,REC_SALES_FCST!#REF!)-CJ26</f>
        <v>#REF!</v>
      </c>
      <c r="CK49" s="51" t="e">
        <f>SUMIF(REC_SALES_FCST!#REF!,RES_COST_FCST!$C49,REC_SALES_FCST!#REF!)-CK26</f>
        <v>#REF!</v>
      </c>
      <c r="CL49" s="51" t="e">
        <f>SUMIF(REC_SALES_FCST!#REF!,RES_COST_FCST!$C49,REC_SALES_FCST!#REF!)-CL26</f>
        <v>#REF!</v>
      </c>
      <c r="CM49" s="51" t="e">
        <f>SUMIF(REC_SALES_FCST!#REF!,RES_COST_FCST!$C49,REC_SALES_FCST!#REF!)-CM26</f>
        <v>#REF!</v>
      </c>
      <c r="CN49" s="51" t="e">
        <f>SUMIF(REC_SALES_FCST!#REF!,RES_COST_FCST!$C49,REC_SALES_FCST!#REF!)-CN26</f>
        <v>#REF!</v>
      </c>
      <c r="CO49" s="51" t="e">
        <f>SUMIF(REC_SALES_FCST!#REF!,RES_COST_FCST!$C49,REC_SALES_FCST!#REF!)-CO26</f>
        <v>#REF!</v>
      </c>
      <c r="CP49" s="51" t="e">
        <f>SUMIF(REC_SALES_FCST!#REF!,RES_COST_FCST!$C49,REC_SALES_FCST!#REF!)-CP26</f>
        <v>#REF!</v>
      </c>
      <c r="CQ49" s="51" t="e">
        <f>SUMIF(REC_SALES_FCST!#REF!,RES_COST_FCST!$C49,REC_SALES_FCST!#REF!)-CQ26</f>
        <v>#REF!</v>
      </c>
      <c r="CR49" s="51" t="e">
        <f>SUMIF(REC_SALES_FCST!#REF!,RES_COST_FCST!$C49,REC_SALES_FCST!#REF!)-CR26</f>
        <v>#REF!</v>
      </c>
      <c r="CS49" s="51" t="e">
        <f>SUMIF(REC_SALES_FCST!#REF!,RES_COST_FCST!$C49,REC_SALES_FCST!#REF!)-CS26</f>
        <v>#REF!</v>
      </c>
      <c r="CT49" s="51" t="e">
        <f>SUMIF(REC_SALES_FCST!#REF!,RES_COST_FCST!$C49,REC_SALES_FCST!#REF!)-CT26</f>
        <v>#REF!</v>
      </c>
      <c r="CU49" s="51" t="e">
        <f>SUMIF(REC_SALES_FCST!#REF!,RES_COST_FCST!$C49,REC_SALES_FCST!#REF!)-CU26</f>
        <v>#REF!</v>
      </c>
      <c r="CV49" s="51" t="e">
        <f>SUMIF(REC_SALES_FCST!#REF!,RES_COST_FCST!$C49,REC_SALES_FCST!#REF!)-CV26</f>
        <v>#REF!</v>
      </c>
      <c r="CW49" s="51" t="e">
        <f>SUMIF(REC_SALES_FCST!#REF!,RES_COST_FCST!$C49,REC_SALES_FCST!#REF!)-CW26</f>
        <v>#REF!</v>
      </c>
      <c r="CX49" s="51" t="e">
        <f>SUMIF(REC_SALES_FCST!#REF!,RES_COST_FCST!$C49,REC_SALES_FCST!#REF!)-CX26</f>
        <v>#REF!</v>
      </c>
      <c r="CY49" s="51" t="e">
        <f>SUMIF(REC_SALES_FCST!#REF!,RES_COST_FCST!$C49,REC_SALES_FCST!#REF!)-CY26</f>
        <v>#REF!</v>
      </c>
      <c r="CZ49" s="51" t="e">
        <f>SUMIF(REC_SALES_FCST!#REF!,RES_COST_FCST!$C49,REC_SALES_FCST!#REF!)-CZ26</f>
        <v>#REF!</v>
      </c>
      <c r="DA49" s="51" t="e">
        <f>SUMIF(REC_SALES_FCST!#REF!,RES_COST_FCST!$C49,REC_SALES_FCST!#REF!)-DA26</f>
        <v>#REF!</v>
      </c>
      <c r="DB49" s="51" t="e">
        <f>SUMIF(REC_SALES_FCST!#REF!,RES_COST_FCST!$C49,REC_SALES_FCST!#REF!)-DB26</f>
        <v>#REF!</v>
      </c>
      <c r="DC49" s="51" t="e">
        <f>SUMIF(REC_SALES_FCST!#REF!,RES_COST_FCST!$C49,REC_SALES_FCST!#REF!)-DC26</f>
        <v>#REF!</v>
      </c>
      <c r="DD49" s="51" t="e">
        <f>SUMIF(REC_SALES_FCST!#REF!,RES_COST_FCST!$C49,REC_SALES_FCST!#REF!)-DD26</f>
        <v>#REF!</v>
      </c>
      <c r="DE49" s="51" t="e">
        <f>SUMIF(REC_SALES_FCST!#REF!,RES_COST_FCST!$C49,REC_SALES_FCST!#REF!)-DE26</f>
        <v>#REF!</v>
      </c>
      <c r="DF49" s="51" t="e">
        <f>SUMIF(REC_SALES_FCST!#REF!,RES_COST_FCST!$C49,REC_SALES_FCST!#REF!)-DF26</f>
        <v>#REF!</v>
      </c>
      <c r="DG49" s="51" t="e">
        <f>SUMIF(REC_SALES_FCST!#REF!,RES_COST_FCST!$C49,REC_SALES_FCST!#REF!)-DG26</f>
        <v>#REF!</v>
      </c>
      <c r="DH49" s="51" t="e">
        <f>SUMIF(REC_SALES_FCST!#REF!,RES_COST_FCST!$C49,REC_SALES_FCST!#REF!)-DH26</f>
        <v>#REF!</v>
      </c>
      <c r="DI49" s="51" t="e">
        <f>SUMIF(REC_SALES_FCST!#REF!,RES_COST_FCST!$C49,REC_SALES_FCST!#REF!)-DI26</f>
        <v>#REF!</v>
      </c>
      <c r="DJ49" s="51" t="e">
        <f>SUMIF(REC_SALES_FCST!#REF!,RES_COST_FCST!$C49,REC_SALES_FCST!#REF!)-DJ26</f>
        <v>#REF!</v>
      </c>
      <c r="DK49" s="51" t="e">
        <f>SUMIF(REC_SALES_FCST!#REF!,RES_COST_FCST!$C49,REC_SALES_FCST!#REF!)-DK26</f>
        <v>#REF!</v>
      </c>
      <c r="DL49" s="51" t="e">
        <f>SUMIF(REC_SALES_FCST!#REF!,RES_COST_FCST!$C49,REC_SALES_FCST!#REF!)-DL26</f>
        <v>#REF!</v>
      </c>
      <c r="DM49" s="51" t="e">
        <f>SUMIF(REC_SALES_FCST!#REF!,RES_COST_FCST!$C49,REC_SALES_FCST!#REF!)-DM26</f>
        <v>#REF!</v>
      </c>
      <c r="DN49" s="51" t="e">
        <f>SUMIF(REC_SALES_FCST!#REF!,RES_COST_FCST!$C49,REC_SALES_FCST!#REF!)-DN26</f>
        <v>#REF!</v>
      </c>
      <c r="DO49" s="51" t="e">
        <f>SUMIF(REC_SALES_FCST!#REF!,RES_COST_FCST!$C49,REC_SALES_FCST!#REF!)-DO26</f>
        <v>#REF!</v>
      </c>
      <c r="DP49" s="51" t="e">
        <f>SUMIF(REC_SALES_FCST!#REF!,RES_COST_FCST!$C49,REC_SALES_FCST!#REF!)-DP26</f>
        <v>#REF!</v>
      </c>
      <c r="DQ49" s="51" t="e">
        <f>SUMIF(REC_SALES_FCST!#REF!,RES_COST_FCST!$C49,REC_SALES_FCST!#REF!)-DQ26</f>
        <v>#REF!</v>
      </c>
      <c r="DR49" s="51" t="e">
        <f>SUMIF(REC_SALES_FCST!#REF!,RES_COST_FCST!$C49,REC_SALES_FCST!#REF!)-DR26</f>
        <v>#REF!</v>
      </c>
      <c r="DS49" s="51" t="e">
        <f>SUMIF(REC_SALES_FCST!#REF!,RES_COST_FCST!$C49,REC_SALES_FCST!#REF!)-DS26</f>
        <v>#REF!</v>
      </c>
      <c r="DT49" s="51" t="e">
        <f>SUMIF(REC_SALES_FCST!#REF!,RES_COST_FCST!$C49,REC_SALES_FCST!#REF!)-DT26</f>
        <v>#REF!</v>
      </c>
      <c r="DU49" s="51" t="e">
        <f>SUMIF(REC_SALES_FCST!#REF!,RES_COST_FCST!$C49,REC_SALES_FCST!#REF!)-DU26</f>
        <v>#REF!</v>
      </c>
      <c r="DV49" s="51" t="e">
        <f>SUMIF(REC_SALES_FCST!#REF!,RES_COST_FCST!$C49,REC_SALES_FCST!#REF!)-DV26</f>
        <v>#REF!</v>
      </c>
      <c r="DW49" s="51" t="e">
        <f>SUMIF(REC_SALES_FCST!#REF!,RES_COST_FCST!$C49,REC_SALES_FCST!#REF!)-DW26</f>
        <v>#REF!</v>
      </c>
      <c r="DX49" s="51" t="e">
        <f>SUMIF(REC_SALES_FCST!#REF!,RES_COST_FCST!$C49,REC_SALES_FCST!#REF!)-DX26</f>
        <v>#REF!</v>
      </c>
      <c r="DY49" s="51" t="e">
        <f>SUMIF(REC_SALES_FCST!#REF!,RES_COST_FCST!$C49,REC_SALES_FCST!#REF!)-DY26</f>
        <v>#REF!</v>
      </c>
      <c r="DZ49" s="51" t="e">
        <f>SUMIF(REC_SALES_FCST!#REF!,RES_COST_FCST!$C49,REC_SALES_FCST!#REF!)-DZ26</f>
        <v>#REF!</v>
      </c>
      <c r="EA49" s="51" t="e">
        <f>SUMIF(REC_SALES_FCST!#REF!,RES_COST_FCST!$C49,REC_SALES_FCST!#REF!)-EA26</f>
        <v>#REF!</v>
      </c>
      <c r="EB49" s="51" t="e">
        <f>SUMIF(REC_SALES_FCST!#REF!,RES_COST_FCST!$C49,REC_SALES_FCST!#REF!)-EB26</f>
        <v>#REF!</v>
      </c>
      <c r="EC49" s="51" t="e">
        <f>SUMIF(REC_SALES_FCST!#REF!,RES_COST_FCST!$C49,REC_SALES_FCST!#REF!)-EC26</f>
        <v>#REF!</v>
      </c>
      <c r="ED49" s="51" t="e">
        <f>SUMIF(REC_SALES_FCST!#REF!,RES_COST_FCST!$C49,REC_SALES_FCST!#REF!)-ED26</f>
        <v>#REF!</v>
      </c>
      <c r="EE49" s="51" t="e">
        <f>SUMIF(REC_SALES_FCST!#REF!,RES_COST_FCST!$C49,REC_SALES_FCST!#REF!)-EE26</f>
        <v>#REF!</v>
      </c>
      <c r="EF49" s="51" t="e">
        <f>SUMIF(REC_SALES_FCST!#REF!,RES_COST_FCST!$C49,REC_SALES_FCST!#REF!)-EF26</f>
        <v>#REF!</v>
      </c>
      <c r="EG49" s="51" t="e">
        <f>SUMIF(REC_SALES_FCST!#REF!,RES_COST_FCST!$C49,REC_SALES_FCST!#REF!)-EG26</f>
        <v>#REF!</v>
      </c>
      <c r="EH49" s="51" t="e">
        <f>SUMIF(REC_SALES_FCST!#REF!,RES_COST_FCST!$C49,REC_SALES_FCST!#REF!)-EH26</f>
        <v>#REF!</v>
      </c>
      <c r="EI49" s="51" t="e">
        <f>SUMIF(REC_SALES_FCST!#REF!,RES_COST_FCST!$C49,REC_SALES_FCST!#REF!)-EI26</f>
        <v>#REF!</v>
      </c>
      <c r="EJ49" s="51" t="e">
        <f>SUMIF(REC_SALES_FCST!#REF!,RES_COST_FCST!$C49,REC_SALES_FCST!#REF!)-EJ26</f>
        <v>#REF!</v>
      </c>
      <c r="EK49" s="51" t="e">
        <f>SUMIF(REC_SALES_FCST!#REF!,RES_COST_FCST!$C49,REC_SALES_FCST!#REF!)-EK26</f>
        <v>#REF!</v>
      </c>
      <c r="EL49" s="51" t="e">
        <f>SUMIF(REC_SALES_FCST!#REF!,RES_COST_FCST!$C49,REC_SALES_FCST!#REF!)-EL26</f>
        <v>#REF!</v>
      </c>
      <c r="EM49" s="51" t="e">
        <f>SUMIF(REC_SALES_FCST!#REF!,RES_COST_FCST!$C49,REC_SALES_FCST!#REF!)-EM26</f>
        <v>#REF!</v>
      </c>
      <c r="EN49" s="51" t="e">
        <f>SUMIF(REC_SALES_FCST!#REF!,RES_COST_FCST!$C49,REC_SALES_FCST!#REF!)-EN26</f>
        <v>#REF!</v>
      </c>
      <c r="EO49" s="51" t="e">
        <f>SUMIF(REC_SALES_FCST!#REF!,RES_COST_FCST!$C49,REC_SALES_FCST!#REF!)-EO26</f>
        <v>#REF!</v>
      </c>
      <c r="EP49" s="51" t="e">
        <f>SUMIF(REC_SALES_FCST!#REF!,RES_COST_FCST!$C49,REC_SALES_FCST!#REF!)-EP26</f>
        <v>#REF!</v>
      </c>
      <c r="EQ49" s="51" t="e">
        <f>SUMIF(REC_SALES_FCST!#REF!,RES_COST_FCST!$C49,REC_SALES_FCST!#REF!)-EQ26</f>
        <v>#REF!</v>
      </c>
      <c r="ER49" s="51" t="e">
        <f>SUMIF(REC_SALES_FCST!#REF!,RES_COST_FCST!$C49,REC_SALES_FCST!#REF!)-ER26</f>
        <v>#REF!</v>
      </c>
      <c r="ES49" s="51" t="e">
        <f>SUMIF(REC_SALES_FCST!#REF!,RES_COST_FCST!$C49,REC_SALES_FCST!#REF!)-ES26</f>
        <v>#REF!</v>
      </c>
      <c r="ET49" s="51" t="e">
        <f>SUMIF(REC_SALES_FCST!#REF!,RES_COST_FCST!$C49,REC_SALES_FCST!#REF!)-ET26</f>
        <v>#REF!</v>
      </c>
      <c r="EU49" s="51" t="e">
        <f>SUMIF(REC_SALES_FCST!#REF!,RES_COST_FCST!$C49,REC_SALES_FCST!#REF!)-EU26</f>
        <v>#REF!</v>
      </c>
      <c r="EV49" s="51" t="e">
        <f>SUMIF(REC_SALES_FCST!#REF!,RES_COST_FCST!$C49,REC_SALES_FCST!#REF!)-EV26</f>
        <v>#REF!</v>
      </c>
      <c r="EW49" s="51" t="e">
        <f>SUMIF(REC_SALES_FCST!#REF!,RES_COST_FCST!$C49,REC_SALES_FCST!#REF!)-EW26</f>
        <v>#REF!</v>
      </c>
      <c r="EX49" s="51" t="e">
        <f>SUMIF(REC_SALES_FCST!#REF!,RES_COST_FCST!$C49,REC_SALES_FCST!#REF!)-EX26</f>
        <v>#REF!</v>
      </c>
      <c r="EY49" s="51" t="e">
        <f>SUMIF(REC_SALES_FCST!#REF!,RES_COST_FCST!$C49,REC_SALES_FCST!#REF!)-EY26</f>
        <v>#REF!</v>
      </c>
      <c r="EZ49" s="51" t="e">
        <f>SUMIF(REC_SALES_FCST!#REF!,RES_COST_FCST!$C49,REC_SALES_FCST!#REF!)-EZ26</f>
        <v>#REF!</v>
      </c>
      <c r="FA49" s="51" t="e">
        <f>SUMIF(REC_SALES_FCST!#REF!,RES_COST_FCST!$C49,REC_SALES_FCST!#REF!)-FA26</f>
        <v>#REF!</v>
      </c>
      <c r="FB49" s="51" t="e">
        <f>SUMIF(REC_SALES_FCST!#REF!,RES_COST_FCST!$C49,REC_SALES_FCST!#REF!)-FB26</f>
        <v>#REF!</v>
      </c>
      <c r="FC49" s="51" t="e">
        <f>SUMIF(REC_SALES_FCST!#REF!,RES_COST_FCST!$C49,REC_SALES_FCST!#REF!)-FC26</f>
        <v>#REF!</v>
      </c>
      <c r="FD49" s="51" t="e">
        <f>SUMIF(REC_SALES_FCST!#REF!,RES_COST_FCST!$C49,REC_SALES_FCST!#REF!)-FD26</f>
        <v>#REF!</v>
      </c>
      <c r="FE49" s="51" t="e">
        <f>SUMIF(REC_SALES_FCST!#REF!,RES_COST_FCST!$C49,REC_SALES_FCST!#REF!)-FE26</f>
        <v>#REF!</v>
      </c>
      <c r="FF49" s="51" t="e">
        <f>SUMIF(REC_SALES_FCST!#REF!,RES_COST_FCST!$C49,REC_SALES_FCST!#REF!)-FF26</f>
        <v>#REF!</v>
      </c>
      <c r="FG49" s="51" t="e">
        <f>SUMIF(REC_SALES_FCST!#REF!,RES_COST_FCST!$C49,REC_SALES_FCST!#REF!)-FG26</f>
        <v>#REF!</v>
      </c>
      <c r="FH49" s="51" t="e">
        <f>SUMIF(REC_SALES_FCST!#REF!,RES_COST_FCST!$C49,REC_SALES_FCST!#REF!)-FH26</f>
        <v>#REF!</v>
      </c>
      <c r="FI49" s="51" t="e">
        <f>SUMIF(REC_SALES_FCST!#REF!,RES_COST_FCST!$C49,REC_SALES_FCST!#REF!)-FI26</f>
        <v>#REF!</v>
      </c>
      <c r="FJ49" s="51" t="e">
        <f>SUMIF(REC_SALES_FCST!#REF!,RES_COST_FCST!$C49,REC_SALES_FCST!#REF!)-FJ26</f>
        <v>#REF!</v>
      </c>
      <c r="FK49" s="51" t="e">
        <f>SUMIF(REC_SALES_FCST!#REF!,RES_COST_FCST!$C49,REC_SALES_FCST!#REF!)-FK26</f>
        <v>#REF!</v>
      </c>
      <c r="FL49" s="51" t="e">
        <f>SUMIF(REC_SALES_FCST!#REF!,RES_COST_FCST!$C49,REC_SALES_FCST!#REF!)-FL26</f>
        <v>#REF!</v>
      </c>
      <c r="FM49" s="51" t="e">
        <f>SUMIF(REC_SALES_FCST!#REF!,RES_COST_FCST!$C49,REC_SALES_FCST!#REF!)-FM26</f>
        <v>#REF!</v>
      </c>
      <c r="FN49" s="51" t="e">
        <f>SUMIF(REC_SALES_FCST!#REF!,RES_COST_FCST!$C49,REC_SALES_FCST!#REF!)-FN26</f>
        <v>#REF!</v>
      </c>
      <c r="FO49" s="51" t="e">
        <f>SUMIF(REC_SALES_FCST!#REF!,RES_COST_FCST!$C49,REC_SALES_FCST!#REF!)-FO26</f>
        <v>#REF!</v>
      </c>
      <c r="FP49" s="51" t="e">
        <f>SUMIF(REC_SALES_FCST!#REF!,RES_COST_FCST!$C49,REC_SALES_FCST!#REF!)-FP26</f>
        <v>#REF!</v>
      </c>
      <c r="FQ49" s="51" t="e">
        <f>SUMIF(REC_SALES_FCST!#REF!,RES_COST_FCST!$C49,REC_SALES_FCST!#REF!)-FQ26</f>
        <v>#REF!</v>
      </c>
      <c r="FR49" s="51" t="e">
        <f>SUMIF(REC_SALES_FCST!#REF!,RES_COST_FCST!$C49,REC_SALES_FCST!#REF!)-FR26</f>
        <v>#REF!</v>
      </c>
      <c r="FS49" s="51" t="e">
        <f>SUMIF(REC_SALES_FCST!#REF!,RES_COST_FCST!$C49,REC_SALES_FCST!#REF!)-FS26</f>
        <v>#REF!</v>
      </c>
      <c r="FT49" s="51" t="e">
        <f>SUMIF(REC_SALES_FCST!#REF!,RES_COST_FCST!$C49,REC_SALES_FCST!#REF!)-FT26</f>
        <v>#REF!</v>
      </c>
      <c r="FU49" s="51" t="e">
        <f>SUMIF(REC_SALES_FCST!#REF!,RES_COST_FCST!$C49,REC_SALES_FCST!#REF!)-FU26</f>
        <v>#REF!</v>
      </c>
      <c r="FV49" s="51" t="e">
        <f>SUMIF(REC_SALES_FCST!#REF!,RES_COST_FCST!$C49,REC_SALES_FCST!#REF!)-FV26</f>
        <v>#REF!</v>
      </c>
      <c r="FW49" s="51" t="e">
        <f>SUMIF(REC_SALES_FCST!#REF!,RES_COST_FCST!$C49,REC_SALES_FCST!#REF!)-FW26</f>
        <v>#REF!</v>
      </c>
      <c r="FX49" s="51" t="e">
        <f>SUMIF(REC_SALES_FCST!#REF!,RES_COST_FCST!$C49,REC_SALES_FCST!#REF!)-FX26</f>
        <v>#REF!</v>
      </c>
      <c r="FY49" s="51" t="e">
        <f>SUMIF(REC_SALES_FCST!#REF!,RES_COST_FCST!$C49,REC_SALES_FCST!#REF!)-FY26</f>
        <v>#REF!</v>
      </c>
      <c r="FZ49" s="51" t="e">
        <f>SUMIF(REC_SALES_FCST!#REF!,RES_COST_FCST!$C49,REC_SALES_FCST!#REF!)-FZ26</f>
        <v>#REF!</v>
      </c>
      <c r="GA49" s="51" t="e">
        <f>SUMIF(REC_SALES_FCST!#REF!,RES_COST_FCST!$C49,REC_SALES_FCST!#REF!)-GA26</f>
        <v>#REF!</v>
      </c>
      <c r="GB49" s="51" t="e">
        <f>SUMIF(REC_SALES_FCST!#REF!,RES_COST_FCST!$C49,REC_SALES_FCST!#REF!)-GB26</f>
        <v>#REF!</v>
      </c>
      <c r="GC49" s="51" t="e">
        <f>SUMIF(REC_SALES_FCST!#REF!,RES_COST_FCST!$C49,REC_SALES_FCST!#REF!)-GC26</f>
        <v>#REF!</v>
      </c>
      <c r="GD49" s="51" t="e">
        <f>SUMIF(REC_SALES_FCST!#REF!,RES_COST_FCST!$C49,REC_SALES_FCST!#REF!)-GD26</f>
        <v>#REF!</v>
      </c>
      <c r="GE49" s="51" t="e">
        <f>SUMIF(REC_SALES_FCST!#REF!,RES_COST_FCST!$C49,REC_SALES_FCST!#REF!)-GE26</f>
        <v>#REF!</v>
      </c>
      <c r="GF49" s="51" t="e">
        <f>SUMIF(REC_SALES_FCST!#REF!,RES_COST_FCST!$C49,REC_SALES_FCST!#REF!)-GF26</f>
        <v>#REF!</v>
      </c>
      <c r="GG49" s="51" t="e">
        <f>SUMIF(REC_SALES_FCST!#REF!,RES_COST_FCST!$C49,REC_SALES_FCST!#REF!)-GG26</f>
        <v>#REF!</v>
      </c>
      <c r="GH49" s="51" t="e">
        <f>SUMIF(REC_SALES_FCST!#REF!,RES_COST_FCST!$C49,REC_SALES_FCST!#REF!)-GH26</f>
        <v>#REF!</v>
      </c>
      <c r="GI49" s="51" t="e">
        <f>SUMIF(REC_SALES_FCST!#REF!,RES_COST_FCST!$C49,REC_SALES_FCST!#REF!)-GI26</f>
        <v>#REF!</v>
      </c>
      <c r="GJ49" s="51" t="e">
        <f>SUMIF(REC_SALES_FCST!#REF!,RES_COST_FCST!$C49,REC_SALES_FCST!#REF!)-GJ26</f>
        <v>#REF!</v>
      </c>
      <c r="GK49" s="51" t="e">
        <f>SUMIF(REC_SALES_FCST!#REF!,RES_COST_FCST!$C49,REC_SALES_FCST!#REF!)-GK26</f>
        <v>#REF!</v>
      </c>
      <c r="GL49" s="51" t="e">
        <f>SUMIF(REC_SALES_FCST!#REF!,RES_COST_FCST!$C49,REC_SALES_FCST!#REF!)-GL26</f>
        <v>#REF!</v>
      </c>
      <c r="GM49" s="51" t="e">
        <f>SUMIF(REC_SALES_FCST!#REF!,RES_COST_FCST!$C49,REC_SALES_FCST!#REF!)-GM26</f>
        <v>#REF!</v>
      </c>
      <c r="GN49" s="51" t="e">
        <f>SUMIF(REC_SALES_FCST!#REF!,RES_COST_FCST!$C49,REC_SALES_FCST!#REF!)-GN26</f>
        <v>#REF!</v>
      </c>
      <c r="GO49" s="51" t="e">
        <f>SUMIF(REC_SALES_FCST!#REF!,RES_COST_FCST!$C49,REC_SALES_FCST!#REF!)-GO26</f>
        <v>#REF!</v>
      </c>
      <c r="GP49" s="51" t="e">
        <f>SUMIF(REC_SALES_FCST!#REF!,RES_COST_FCST!$C49,REC_SALES_FCST!#REF!)-GP26</f>
        <v>#REF!</v>
      </c>
      <c r="GQ49" s="51" t="e">
        <f>SUMIF(REC_SALES_FCST!#REF!,RES_COST_FCST!$C49,REC_SALES_FCST!#REF!)-GQ26</f>
        <v>#REF!</v>
      </c>
      <c r="GR49" s="51" t="e">
        <f>SUMIF(REC_SALES_FCST!#REF!,RES_COST_FCST!$C49,REC_SALES_FCST!#REF!)-GR26</f>
        <v>#REF!</v>
      </c>
      <c r="GS49" s="51" t="e">
        <f>SUMIF(REC_SALES_FCST!#REF!,RES_COST_FCST!$C49,REC_SALES_FCST!#REF!)-GS26</f>
        <v>#REF!</v>
      </c>
      <c r="GT49" s="51" t="e">
        <f>SUMIF(REC_SALES_FCST!#REF!,RES_COST_FCST!$C49,REC_SALES_FCST!#REF!)-GT26</f>
        <v>#REF!</v>
      </c>
      <c r="GU49" s="51" t="e">
        <f>SUMIF(REC_SALES_FCST!#REF!,RES_COST_FCST!$C49,REC_SALES_FCST!#REF!)-GU26</f>
        <v>#REF!</v>
      </c>
      <c r="GV49" s="51" t="e">
        <f>SUMIF(REC_SALES_FCST!#REF!,RES_COST_FCST!$C49,REC_SALES_FCST!#REF!)-GV26</f>
        <v>#REF!</v>
      </c>
      <c r="GW49" s="51" t="e">
        <f>SUMIF(REC_SALES_FCST!#REF!,RES_COST_FCST!$C49,REC_SALES_FCST!#REF!)-GW26</f>
        <v>#REF!</v>
      </c>
      <c r="GX49" s="51" t="e">
        <f>SUMIF(REC_SALES_FCST!#REF!,RES_COST_FCST!$C49,REC_SALES_FCST!#REF!)-GX26</f>
        <v>#REF!</v>
      </c>
      <c r="GY49" s="51" t="e">
        <f>SUMIF(REC_SALES_FCST!#REF!,RES_COST_FCST!$C49,REC_SALES_FCST!#REF!)-GY26</f>
        <v>#REF!</v>
      </c>
      <c r="GZ49" s="51" t="e">
        <f>SUMIF(REC_SALES_FCST!#REF!,RES_COST_FCST!$C49,REC_SALES_FCST!#REF!)-GZ26</f>
        <v>#REF!</v>
      </c>
      <c r="HA49" s="51" t="e">
        <f>SUMIF(REC_SALES_FCST!#REF!,RES_COST_FCST!$C49,REC_SALES_FCST!#REF!)-HA26</f>
        <v>#REF!</v>
      </c>
      <c r="HB49" s="51" t="e">
        <f>SUMIF(REC_SALES_FCST!#REF!,RES_COST_FCST!$C49,REC_SALES_FCST!#REF!)-HB26</f>
        <v>#REF!</v>
      </c>
      <c r="HC49" s="51" t="e">
        <f>SUMIF(REC_SALES_FCST!#REF!,RES_COST_FCST!$C49,REC_SALES_FCST!#REF!)-HC26</f>
        <v>#REF!</v>
      </c>
      <c r="HD49" s="51" t="e">
        <f>SUMIF(REC_SALES_FCST!#REF!,RES_COST_FCST!$C49,REC_SALES_FCST!#REF!)-HD26</f>
        <v>#REF!</v>
      </c>
      <c r="HE49" s="51" t="e">
        <f>SUMIF(REC_SALES_FCST!#REF!,RES_COST_FCST!$C49,REC_SALES_FCST!#REF!)-HE26</f>
        <v>#REF!</v>
      </c>
      <c r="HF49" s="51" t="e">
        <f>SUMIF(REC_SALES_FCST!#REF!,RES_COST_FCST!$C49,REC_SALES_FCST!#REF!)-HF26</f>
        <v>#REF!</v>
      </c>
      <c r="HG49" s="51" t="e">
        <f>SUMIF(REC_SALES_FCST!#REF!,RES_COST_FCST!$C49,REC_SALES_FCST!#REF!)-HG26</f>
        <v>#REF!</v>
      </c>
      <c r="HH49" s="51" t="e">
        <f>SUMIF(REC_SALES_FCST!#REF!,RES_COST_FCST!$C49,REC_SALES_FCST!#REF!)-HH26</f>
        <v>#REF!</v>
      </c>
      <c r="HI49" s="51" t="e">
        <f>SUMIF(REC_SALES_FCST!#REF!,RES_COST_FCST!$C49,REC_SALES_FCST!#REF!)-HI26</f>
        <v>#REF!</v>
      </c>
      <c r="HJ49" s="51" t="e">
        <f>SUMIF(REC_SALES_FCST!#REF!,RES_COST_FCST!$C49,REC_SALES_FCST!#REF!)-HJ26</f>
        <v>#REF!</v>
      </c>
      <c r="HK49" s="51" t="e">
        <f>SUMIF(REC_SALES_FCST!#REF!,RES_COST_FCST!$C49,REC_SALES_FCST!#REF!)-HK26</f>
        <v>#REF!</v>
      </c>
      <c r="HL49" s="51" t="e">
        <f>SUMIF(REC_SALES_FCST!#REF!,RES_COST_FCST!$C49,REC_SALES_FCST!#REF!)-HL26</f>
        <v>#REF!</v>
      </c>
      <c r="HM49" s="51" t="e">
        <f>SUMIF(REC_SALES_FCST!#REF!,RES_COST_FCST!$C49,REC_SALES_FCST!#REF!)-HM26</f>
        <v>#REF!</v>
      </c>
      <c r="HN49" s="51" t="e">
        <f>SUMIF(REC_SALES_FCST!#REF!,RES_COST_FCST!$C49,REC_SALES_FCST!#REF!)-HN26</f>
        <v>#REF!</v>
      </c>
      <c r="HO49" s="51" t="e">
        <f>SUMIF(REC_SALES_FCST!#REF!,RES_COST_FCST!$C49,REC_SALES_FCST!#REF!)-HO26</f>
        <v>#REF!</v>
      </c>
      <c r="HP49" s="51" t="e">
        <f>SUMIF(REC_SALES_FCST!#REF!,RES_COST_FCST!$C49,REC_SALES_FCST!#REF!)-HP26</f>
        <v>#REF!</v>
      </c>
      <c r="HQ49" s="51" t="e">
        <f>SUMIF(REC_SALES_FCST!#REF!,RES_COST_FCST!$C49,REC_SALES_FCST!#REF!)-HQ26</f>
        <v>#REF!</v>
      </c>
      <c r="HR49" s="51" t="e">
        <f>SUMIF(REC_SALES_FCST!#REF!,RES_COST_FCST!$C49,REC_SALES_FCST!#REF!)-HR26</f>
        <v>#REF!</v>
      </c>
      <c r="HS49" s="51" t="e">
        <f>SUMIF(REC_SALES_FCST!#REF!,RES_COST_FCST!$C49,REC_SALES_FCST!#REF!)-HS26</f>
        <v>#REF!</v>
      </c>
      <c r="HT49" s="51" t="e">
        <f>SUMIF(REC_SALES_FCST!#REF!,RES_COST_FCST!$C49,REC_SALES_FCST!#REF!)-HT26</f>
        <v>#REF!</v>
      </c>
      <c r="HU49" s="51" t="e">
        <f>SUMIF(REC_SALES_FCST!#REF!,RES_COST_FCST!$C49,REC_SALES_FCST!#REF!)-HU26</f>
        <v>#REF!</v>
      </c>
      <c r="HV49" s="51" t="e">
        <f>SUMIF(REC_SALES_FCST!#REF!,RES_COST_FCST!$C49,REC_SALES_FCST!#REF!)-HV26</f>
        <v>#REF!</v>
      </c>
      <c r="HW49" s="51" t="e">
        <f>SUMIF(REC_SALES_FCST!#REF!,RES_COST_FCST!$C49,REC_SALES_FCST!#REF!)-HW26</f>
        <v>#REF!</v>
      </c>
      <c r="HX49" s="51" t="e">
        <f>SUMIF(REC_SALES_FCST!#REF!,RES_COST_FCST!$C49,REC_SALES_FCST!#REF!)-HX26</f>
        <v>#REF!</v>
      </c>
      <c r="HY49" s="51" t="e">
        <f>SUMIF(REC_SALES_FCST!#REF!,RES_COST_FCST!$C49,REC_SALES_FCST!#REF!)-HY26</f>
        <v>#REF!</v>
      </c>
      <c r="HZ49" s="51" t="e">
        <f>SUMIF(REC_SALES_FCST!#REF!,RES_COST_FCST!$C49,REC_SALES_FCST!#REF!)-HZ26</f>
        <v>#REF!</v>
      </c>
      <c r="IA49" s="51" t="e">
        <f>SUMIF(REC_SALES_FCST!#REF!,RES_COST_FCST!$C49,REC_SALES_FCST!#REF!)-IA26</f>
        <v>#REF!</v>
      </c>
      <c r="IB49" s="51" t="e">
        <f>SUMIF(REC_SALES_FCST!#REF!,RES_COST_FCST!$C49,REC_SALES_FCST!#REF!)-IB26</f>
        <v>#REF!</v>
      </c>
      <c r="IC49" s="51" t="e">
        <f>SUMIF(REC_SALES_FCST!#REF!,RES_COST_FCST!$C49,REC_SALES_FCST!#REF!)-IC26</f>
        <v>#REF!</v>
      </c>
      <c r="ID49" s="51" t="e">
        <f>SUMIF(REC_SALES_FCST!#REF!,RES_COST_FCST!$C49,REC_SALES_FCST!#REF!)-ID26</f>
        <v>#REF!</v>
      </c>
      <c r="IE49" s="51" t="e">
        <f>SUMIF(REC_SALES_FCST!#REF!,RES_COST_FCST!$C49,REC_SALES_FCST!#REF!)-IE26</f>
        <v>#REF!</v>
      </c>
      <c r="IF49" s="51" t="e">
        <f>SUMIF(REC_SALES_FCST!#REF!,RES_COST_FCST!$C49,REC_SALES_FCST!#REF!)-IF26</f>
        <v>#REF!</v>
      </c>
      <c r="IG49" s="51" t="e">
        <f>SUMIF(REC_SALES_FCST!#REF!,RES_COST_FCST!$C49,REC_SALES_FCST!#REF!)-IG26</f>
        <v>#REF!</v>
      </c>
      <c r="IH49" s="51" t="e">
        <f>SUMIF(REC_SALES_FCST!#REF!,RES_COST_FCST!$C49,REC_SALES_FCST!#REF!)-IH26</f>
        <v>#REF!</v>
      </c>
      <c r="II49" s="51" t="e">
        <f>SUMIF(REC_SALES_FCST!#REF!,RES_COST_FCST!$C49,REC_SALES_FCST!#REF!)-II26</f>
        <v>#REF!</v>
      </c>
      <c r="IJ49" s="51" t="e">
        <f>SUMIF(REC_SALES_FCST!#REF!,RES_COST_FCST!$C49,REC_SALES_FCST!#REF!)-IJ26</f>
        <v>#REF!</v>
      </c>
      <c r="IK49" s="51" t="e">
        <f>SUMIF(REC_SALES_FCST!#REF!,RES_COST_FCST!$C49,REC_SALES_FCST!#REF!)-IK26</f>
        <v>#REF!</v>
      </c>
      <c r="IL49" s="51" t="e">
        <f>SUMIF(REC_SALES_FCST!#REF!,RES_COST_FCST!$C49,REC_SALES_FCST!#REF!)-IL26</f>
        <v>#REF!</v>
      </c>
      <c r="IM49" s="51" t="e">
        <f>SUMIF(REC_SALES_FCST!#REF!,RES_COST_FCST!$C49,REC_SALES_FCST!#REF!)-IM26</f>
        <v>#REF!</v>
      </c>
      <c r="IN49" s="51" t="e">
        <f>SUMIF(REC_SALES_FCST!#REF!,RES_COST_FCST!$C49,REC_SALES_FCST!#REF!)-IN26</f>
        <v>#REF!</v>
      </c>
      <c r="IO49" s="51" t="e">
        <f>SUMIF(REC_SALES_FCST!#REF!,RES_COST_FCST!$C49,REC_SALES_FCST!#REF!)-IO26</f>
        <v>#REF!</v>
      </c>
      <c r="IP49" s="51" t="e">
        <f>SUMIF(REC_SALES_FCST!#REF!,RES_COST_FCST!$C49,REC_SALES_FCST!#REF!)-IP26</f>
        <v>#REF!</v>
      </c>
      <c r="IQ49" s="51" t="e">
        <f>SUMIF(REC_SALES_FCST!#REF!,RES_COST_FCST!$C49,REC_SALES_FCST!#REF!)-IQ26</f>
        <v>#REF!</v>
      </c>
      <c r="IR49" s="51" t="e">
        <f>SUMIF(REC_SALES_FCST!#REF!,RES_COST_FCST!$C49,REC_SALES_FCST!#REF!)-IR26</f>
        <v>#REF!</v>
      </c>
      <c r="IS49" s="51" t="e">
        <f>SUMIF(REC_SALES_FCST!#REF!,RES_COST_FCST!$C49,REC_SALES_FCST!#REF!)-IS26</f>
        <v>#REF!</v>
      </c>
      <c r="IT49" s="51" t="e">
        <f>SUMIF(REC_SALES_FCST!#REF!,RES_COST_FCST!$C49,REC_SALES_FCST!#REF!)-IT26</f>
        <v>#REF!</v>
      </c>
      <c r="IU49" s="51" t="e">
        <f>SUMIF(REC_SALES_FCST!#REF!,RES_COST_FCST!$C49,REC_SALES_FCST!#REF!)-IU26</f>
        <v>#REF!</v>
      </c>
      <c r="IV49" s="51" t="e">
        <f>SUMIF(REC_SALES_FCST!#REF!,RES_COST_FCST!$C49,REC_SALES_FCST!#REF!)-IV26</f>
        <v>#REF!</v>
      </c>
      <c r="IW49" s="51" t="e">
        <f>SUMIF(REC_SALES_FCST!#REF!,RES_COST_FCST!$C49,REC_SALES_FCST!#REF!)-IW26</f>
        <v>#REF!</v>
      </c>
      <c r="IX49" s="51" t="e">
        <f>SUMIF(REC_SALES_FCST!#REF!,RES_COST_FCST!$C49,REC_SALES_FCST!#REF!)-IX26</f>
        <v>#REF!</v>
      </c>
      <c r="IY49" s="51" t="e">
        <f>SUMIF(REC_SALES_FCST!#REF!,RES_COST_FCST!$C49,REC_SALES_FCST!#REF!)-IY26</f>
        <v>#REF!</v>
      </c>
      <c r="IZ49" s="51" t="e">
        <f>SUMIF(REC_SALES_FCST!#REF!,RES_COST_FCST!$C49,REC_SALES_FCST!#REF!)-IZ26</f>
        <v>#REF!</v>
      </c>
      <c r="JA49" s="51" t="e">
        <f>SUMIF(REC_SALES_FCST!#REF!,RES_COST_FCST!$C49,REC_SALES_FCST!#REF!)-JA26</f>
        <v>#REF!</v>
      </c>
      <c r="JB49" s="51" t="e">
        <f>SUMIF(REC_SALES_FCST!#REF!,RES_COST_FCST!$C49,REC_SALES_FCST!#REF!)-JB26</f>
        <v>#REF!</v>
      </c>
      <c r="JC49" s="51" t="e">
        <f>SUMIF(REC_SALES_FCST!#REF!,RES_COST_FCST!$C49,REC_SALES_FCST!#REF!)-JC26</f>
        <v>#REF!</v>
      </c>
      <c r="JD49" s="51" t="e">
        <f>SUMIF(REC_SALES_FCST!#REF!,RES_COST_FCST!$C49,REC_SALES_FCST!#REF!)-JD26</f>
        <v>#REF!</v>
      </c>
      <c r="JE49" s="51" t="e">
        <f>SUMIF(REC_SALES_FCST!#REF!,RES_COST_FCST!$C49,REC_SALES_FCST!#REF!)-JE26</f>
        <v>#REF!</v>
      </c>
      <c r="JF49" s="51" t="e">
        <f>SUMIF(REC_SALES_FCST!#REF!,RES_COST_FCST!$C49,REC_SALES_FCST!#REF!)-JF26</f>
        <v>#REF!</v>
      </c>
      <c r="JG49" s="51" t="e">
        <f>SUMIF(REC_SALES_FCST!#REF!,RES_COST_FCST!$C49,REC_SALES_FCST!#REF!)-JG26</f>
        <v>#REF!</v>
      </c>
      <c r="JH49" s="51" t="e">
        <f>SUMIF(REC_SALES_FCST!#REF!,RES_COST_FCST!$C49,REC_SALES_FCST!#REF!)-JH26</f>
        <v>#REF!</v>
      </c>
      <c r="JI49" s="51" t="e">
        <f>SUMIF(REC_SALES_FCST!#REF!,RES_COST_FCST!$C49,REC_SALES_FCST!#REF!)-JI26</f>
        <v>#REF!</v>
      </c>
      <c r="JJ49" s="51" t="e">
        <f>SUMIF(REC_SALES_FCST!#REF!,RES_COST_FCST!$C49,REC_SALES_FCST!#REF!)-JJ26</f>
        <v>#REF!</v>
      </c>
      <c r="JK49" s="51" t="e">
        <f>SUMIF(REC_SALES_FCST!#REF!,RES_COST_FCST!$C49,REC_SALES_FCST!#REF!)-JK26</f>
        <v>#REF!</v>
      </c>
      <c r="JL49" s="51" t="e">
        <f>SUMIF(REC_SALES_FCST!#REF!,RES_COST_FCST!$C49,REC_SALES_FCST!#REF!)-JL26</f>
        <v>#REF!</v>
      </c>
      <c r="JM49" s="51" t="e">
        <f>SUMIF(REC_SALES_FCST!#REF!,RES_COST_FCST!$C49,REC_SALES_FCST!#REF!)-JM26</f>
        <v>#REF!</v>
      </c>
      <c r="JN49" s="51" t="e">
        <f>SUMIF(REC_SALES_FCST!#REF!,RES_COST_FCST!$C49,REC_SALES_FCST!#REF!)-JN26</f>
        <v>#REF!</v>
      </c>
      <c r="JO49" s="51" t="e">
        <f>SUMIF(REC_SALES_FCST!#REF!,RES_COST_FCST!$C49,REC_SALES_FCST!#REF!)-JO26</f>
        <v>#REF!</v>
      </c>
      <c r="JP49" s="51" t="e">
        <f>SUMIF(REC_SALES_FCST!#REF!,RES_COST_FCST!$C49,REC_SALES_FCST!#REF!)-JP26</f>
        <v>#REF!</v>
      </c>
      <c r="JQ49" s="51" t="e">
        <f>SUMIF(REC_SALES_FCST!#REF!,RES_COST_FCST!$C49,REC_SALES_FCST!#REF!)-JQ26</f>
        <v>#REF!</v>
      </c>
      <c r="JR49" s="51" t="e">
        <f>SUMIF(REC_SALES_FCST!#REF!,RES_COST_FCST!$C49,REC_SALES_FCST!#REF!)-JR26</f>
        <v>#REF!</v>
      </c>
      <c r="JS49" s="51" t="e">
        <f>SUMIF(REC_SALES_FCST!#REF!,RES_COST_FCST!$C49,REC_SALES_FCST!#REF!)-JS26</f>
        <v>#REF!</v>
      </c>
      <c r="JT49" s="51" t="e">
        <f>SUMIF(REC_SALES_FCST!#REF!,RES_COST_FCST!$C49,REC_SALES_FCST!#REF!)-JT26</f>
        <v>#REF!</v>
      </c>
      <c r="JU49" s="51" t="e">
        <f>SUMIF(REC_SALES_FCST!#REF!,RES_COST_FCST!$C49,REC_SALES_FCST!#REF!)-JU26</f>
        <v>#REF!</v>
      </c>
      <c r="JV49" s="51" t="e">
        <f>SUMIF(REC_SALES_FCST!#REF!,RES_COST_FCST!$C49,REC_SALES_FCST!#REF!)-JV26</f>
        <v>#REF!</v>
      </c>
      <c r="JW49" s="51" t="e">
        <f>SUMIF(REC_SALES_FCST!#REF!,RES_COST_FCST!$C49,REC_SALES_FCST!#REF!)-JW26</f>
        <v>#REF!</v>
      </c>
      <c r="JX49" s="51" t="e">
        <f>SUMIF(REC_SALES_FCST!#REF!,RES_COST_FCST!$C49,REC_SALES_FCST!#REF!)-JX26</f>
        <v>#REF!</v>
      </c>
      <c r="JY49" s="51" t="e">
        <f>SUMIF(REC_SALES_FCST!#REF!,RES_COST_FCST!$C49,REC_SALES_FCST!#REF!)-JY26</f>
        <v>#REF!</v>
      </c>
      <c r="JZ49" s="51" t="e">
        <f>SUMIF(REC_SALES_FCST!#REF!,RES_COST_FCST!$C49,REC_SALES_FCST!#REF!)-JZ26</f>
        <v>#REF!</v>
      </c>
      <c r="KA49" s="51" t="e">
        <f>SUMIF(REC_SALES_FCST!#REF!,RES_COST_FCST!$C49,REC_SALES_FCST!#REF!)-KA26</f>
        <v>#REF!</v>
      </c>
      <c r="KB49" s="51" t="e">
        <f>SUMIF(REC_SALES_FCST!#REF!,RES_COST_FCST!$C49,REC_SALES_FCST!#REF!)-KB26</f>
        <v>#REF!</v>
      </c>
      <c r="KC49" s="51" t="e">
        <f>SUMIF(REC_SALES_FCST!#REF!,RES_COST_FCST!$C49,REC_SALES_FCST!#REF!)-KC26</f>
        <v>#REF!</v>
      </c>
      <c r="KD49" s="51" t="e">
        <f>SUMIF(REC_SALES_FCST!#REF!,RES_COST_FCST!$C49,REC_SALES_FCST!#REF!)-KD26</f>
        <v>#REF!</v>
      </c>
      <c r="KE49" s="51" t="e">
        <f>SUMIF(REC_SALES_FCST!#REF!,RES_COST_FCST!$C49,REC_SALES_FCST!#REF!)-KE26</f>
        <v>#REF!</v>
      </c>
      <c r="KF49" s="51" t="e">
        <f>SUMIF(REC_SALES_FCST!#REF!,RES_COST_FCST!$C49,REC_SALES_FCST!#REF!)-KF26</f>
        <v>#REF!</v>
      </c>
      <c r="KG49" s="51" t="e">
        <f>SUMIF(REC_SALES_FCST!#REF!,RES_COST_FCST!$C49,REC_SALES_FCST!#REF!)-KG26</f>
        <v>#REF!</v>
      </c>
      <c r="KH49" s="51" t="e">
        <f>SUMIF(REC_SALES_FCST!#REF!,RES_COST_FCST!$C49,REC_SALES_FCST!#REF!)-KH26</f>
        <v>#REF!</v>
      </c>
      <c r="KI49" s="51" t="e">
        <f>SUMIF(REC_SALES_FCST!#REF!,RES_COST_FCST!$C49,REC_SALES_FCST!#REF!)-KI26</f>
        <v>#REF!</v>
      </c>
      <c r="KJ49" s="51" t="e">
        <f>SUMIF(REC_SALES_FCST!#REF!,RES_COST_FCST!$C49,REC_SALES_FCST!#REF!)-KJ26</f>
        <v>#REF!</v>
      </c>
      <c r="KK49" s="51" t="e">
        <f>SUMIF(REC_SALES_FCST!#REF!,RES_COST_FCST!$C49,REC_SALES_FCST!#REF!)-KK26</f>
        <v>#REF!</v>
      </c>
      <c r="KL49" s="51" t="e">
        <f>SUMIF(REC_SALES_FCST!#REF!,RES_COST_FCST!$C49,REC_SALES_FCST!#REF!)-KL26</f>
        <v>#REF!</v>
      </c>
      <c r="KM49" s="51" t="e">
        <f>SUMIF(REC_SALES_FCST!#REF!,RES_COST_FCST!$C49,REC_SALES_FCST!#REF!)-KM26</f>
        <v>#REF!</v>
      </c>
      <c r="KN49" s="51" t="e">
        <f>SUMIF(REC_SALES_FCST!#REF!,RES_COST_FCST!$C49,REC_SALES_FCST!#REF!)-KN26</f>
        <v>#REF!</v>
      </c>
      <c r="KO49" s="51" t="e">
        <f>SUMIF(REC_SALES_FCST!#REF!,RES_COST_FCST!$C49,REC_SALES_FCST!#REF!)-KO26</f>
        <v>#REF!</v>
      </c>
      <c r="KP49" s="51" t="e">
        <f>SUMIF(REC_SALES_FCST!#REF!,RES_COST_FCST!$C49,REC_SALES_FCST!#REF!)-KP26</f>
        <v>#REF!</v>
      </c>
      <c r="KQ49" s="51" t="e">
        <f>SUMIF(REC_SALES_FCST!#REF!,RES_COST_FCST!$C49,REC_SALES_FCST!#REF!)-KQ26</f>
        <v>#REF!</v>
      </c>
      <c r="KR49" s="51" t="e">
        <f>SUMIF(REC_SALES_FCST!#REF!,RES_COST_FCST!$C49,REC_SALES_FCST!#REF!)-KR26</f>
        <v>#REF!</v>
      </c>
      <c r="KS49" s="51" t="e">
        <f>SUMIF(REC_SALES_FCST!#REF!,RES_COST_FCST!$C49,REC_SALES_FCST!#REF!)-KS26</f>
        <v>#REF!</v>
      </c>
      <c r="KT49" s="51" t="e">
        <f>SUMIF(REC_SALES_FCST!#REF!,RES_COST_FCST!$C49,REC_SALES_FCST!#REF!)-KT26</f>
        <v>#REF!</v>
      </c>
      <c r="KU49" s="51" t="e">
        <f>SUMIF(REC_SALES_FCST!#REF!,RES_COST_FCST!$C49,REC_SALES_FCST!#REF!)-KU26</f>
        <v>#REF!</v>
      </c>
      <c r="KV49" s="51" t="e">
        <f>SUMIF(REC_SALES_FCST!#REF!,RES_COST_FCST!$C49,REC_SALES_FCST!#REF!)-KV26</f>
        <v>#REF!</v>
      </c>
      <c r="KW49" s="51" t="e">
        <f>SUMIF(REC_SALES_FCST!#REF!,RES_COST_FCST!$C49,REC_SALES_FCST!#REF!)-KW26</f>
        <v>#REF!</v>
      </c>
      <c r="KX49" s="51" t="e">
        <f>SUMIF(REC_SALES_FCST!#REF!,RES_COST_FCST!$C49,REC_SALES_FCST!#REF!)-KX26</f>
        <v>#REF!</v>
      </c>
      <c r="KY49" s="51" t="e">
        <f>SUMIF(REC_SALES_FCST!#REF!,RES_COST_FCST!$C49,REC_SALES_FCST!#REF!)-KY26</f>
        <v>#REF!</v>
      </c>
      <c r="KZ49" s="51" t="e">
        <f>SUMIF(REC_SALES_FCST!#REF!,RES_COST_FCST!$C49,REC_SALES_FCST!#REF!)-KZ26</f>
        <v>#REF!</v>
      </c>
      <c r="LA49" s="51" t="e">
        <f>SUMIF(REC_SALES_FCST!#REF!,RES_COST_FCST!$C49,REC_SALES_FCST!#REF!)-LA26</f>
        <v>#REF!</v>
      </c>
      <c r="LB49" s="51" t="e">
        <f>SUMIF(REC_SALES_FCST!#REF!,RES_COST_FCST!$C49,REC_SALES_FCST!#REF!)-LB26</f>
        <v>#REF!</v>
      </c>
      <c r="LC49" s="51" t="e">
        <f>SUMIF(REC_SALES_FCST!#REF!,RES_COST_FCST!$C49,REC_SALES_FCST!#REF!)-LC26</f>
        <v>#REF!</v>
      </c>
      <c r="LD49" s="51" t="e">
        <f>SUMIF(REC_SALES_FCST!#REF!,RES_COST_FCST!$C49,REC_SALES_FCST!#REF!)-LD26</f>
        <v>#REF!</v>
      </c>
      <c r="LE49" s="51" t="e">
        <f>SUMIF(REC_SALES_FCST!#REF!,RES_COST_FCST!$C49,REC_SALES_FCST!#REF!)-LE26</f>
        <v>#REF!</v>
      </c>
      <c r="LF49" s="51" t="e">
        <f>SUMIF(REC_SALES_FCST!#REF!,RES_COST_FCST!$C49,REC_SALES_FCST!#REF!)-LF26</f>
        <v>#REF!</v>
      </c>
      <c r="LG49" s="51" t="e">
        <f>SUMIF(REC_SALES_FCST!#REF!,RES_COST_FCST!$C49,REC_SALES_FCST!#REF!)-LG26</f>
        <v>#REF!</v>
      </c>
      <c r="LH49" s="51" t="e">
        <f>SUMIF(REC_SALES_FCST!#REF!,RES_COST_FCST!$C49,REC_SALES_FCST!#REF!)-LH26</f>
        <v>#REF!</v>
      </c>
      <c r="LI49" s="51" t="e">
        <f>SUMIF(REC_SALES_FCST!#REF!,RES_COST_FCST!$C49,REC_SALES_FCST!#REF!)-LI26</f>
        <v>#REF!</v>
      </c>
      <c r="LJ49" s="51" t="e">
        <f>SUMIF(REC_SALES_FCST!#REF!,RES_COST_FCST!$C49,REC_SALES_FCST!#REF!)-LJ26</f>
        <v>#REF!</v>
      </c>
      <c r="LK49" s="51" t="e">
        <f>SUMIF(REC_SALES_FCST!#REF!,RES_COST_FCST!$C49,REC_SALES_FCST!#REF!)-LK26</f>
        <v>#REF!</v>
      </c>
      <c r="LL49" s="51" t="e">
        <f>SUMIF(REC_SALES_FCST!#REF!,RES_COST_FCST!$C49,REC_SALES_FCST!#REF!)-LL26</f>
        <v>#REF!</v>
      </c>
      <c r="LM49" s="51" t="e">
        <f>SUMIF(REC_SALES_FCST!#REF!,RES_COST_FCST!$C49,REC_SALES_FCST!#REF!)-LM26</f>
        <v>#REF!</v>
      </c>
      <c r="LN49" s="51" t="e">
        <f>SUMIF(REC_SALES_FCST!#REF!,RES_COST_FCST!$C49,REC_SALES_FCST!#REF!)-LN26</f>
        <v>#REF!</v>
      </c>
      <c r="LO49" s="51" t="e">
        <f>SUMIF(REC_SALES_FCST!#REF!,RES_COST_FCST!$C49,REC_SALES_FCST!#REF!)-LO26</f>
        <v>#REF!</v>
      </c>
      <c r="LP49" s="51" t="e">
        <f>SUMIF(REC_SALES_FCST!#REF!,RES_COST_FCST!$C49,REC_SALES_FCST!#REF!)-LP26</f>
        <v>#REF!</v>
      </c>
      <c r="LQ49" s="51" t="e">
        <f>SUMIF(REC_SALES_FCST!#REF!,RES_COST_FCST!$C49,REC_SALES_FCST!#REF!)-LQ26</f>
        <v>#REF!</v>
      </c>
      <c r="LR49" s="51" t="e">
        <f>SUMIF(REC_SALES_FCST!#REF!,RES_COST_FCST!$C49,REC_SALES_FCST!#REF!)-LR26</f>
        <v>#REF!</v>
      </c>
      <c r="LS49" s="51" t="e">
        <f>SUMIF(REC_SALES_FCST!#REF!,RES_COST_FCST!$C49,REC_SALES_FCST!#REF!)-LS26</f>
        <v>#REF!</v>
      </c>
      <c r="LT49" s="51" t="e">
        <f>SUMIF(REC_SALES_FCST!#REF!,RES_COST_FCST!$C49,REC_SALES_FCST!#REF!)-LT26</f>
        <v>#REF!</v>
      </c>
      <c r="LU49" s="51" t="e">
        <f>SUMIF(REC_SALES_FCST!#REF!,RES_COST_FCST!$C49,REC_SALES_FCST!#REF!)-LU26</f>
        <v>#REF!</v>
      </c>
      <c r="LV49" s="51" t="e">
        <f>SUMIF(REC_SALES_FCST!#REF!,RES_COST_FCST!$C49,REC_SALES_FCST!#REF!)-LV26</f>
        <v>#REF!</v>
      </c>
      <c r="LW49" s="51" t="e">
        <f>SUMIF(REC_SALES_FCST!#REF!,RES_COST_FCST!$C49,REC_SALES_FCST!#REF!)-LW26</f>
        <v>#REF!</v>
      </c>
      <c r="LX49" s="51" t="e">
        <f>SUMIF(REC_SALES_FCST!#REF!,RES_COST_FCST!$C49,REC_SALES_FCST!#REF!)-LX26</f>
        <v>#REF!</v>
      </c>
      <c r="LY49" s="51" t="e">
        <f>SUMIF(REC_SALES_FCST!#REF!,RES_COST_FCST!$C49,REC_SALES_FCST!#REF!)-LY26</f>
        <v>#REF!</v>
      </c>
      <c r="LZ49" s="51" t="e">
        <f>SUMIF(REC_SALES_FCST!#REF!,RES_COST_FCST!$C49,REC_SALES_FCST!#REF!)-LZ26</f>
        <v>#REF!</v>
      </c>
      <c r="MA49" s="51" t="e">
        <f>SUMIF(REC_SALES_FCST!#REF!,RES_COST_FCST!$C49,REC_SALES_FCST!#REF!)-MA26</f>
        <v>#REF!</v>
      </c>
      <c r="MB49" s="51" t="e">
        <f>SUMIF(REC_SALES_FCST!#REF!,RES_COST_FCST!$C49,REC_SALES_FCST!#REF!)-MB26</f>
        <v>#REF!</v>
      </c>
      <c r="MC49" s="51" t="e">
        <f>SUMIF(REC_SALES_FCST!#REF!,RES_COST_FCST!$C49,REC_SALES_FCST!#REF!)-MC26</f>
        <v>#REF!</v>
      </c>
      <c r="MD49" s="51" t="e">
        <f>SUMIF(REC_SALES_FCST!#REF!,RES_COST_FCST!$C49,REC_SALES_FCST!#REF!)-MD26</f>
        <v>#REF!</v>
      </c>
      <c r="ME49" s="51" t="e">
        <f>SUMIF(REC_SALES_FCST!#REF!,RES_COST_FCST!$C49,REC_SALES_FCST!#REF!)-ME26</f>
        <v>#REF!</v>
      </c>
      <c r="MF49" s="51" t="e">
        <f>SUMIF(REC_SALES_FCST!#REF!,RES_COST_FCST!$C49,REC_SALES_FCST!#REF!)-MF26</f>
        <v>#REF!</v>
      </c>
      <c r="MG49" s="51" t="e">
        <f>SUMIF(REC_SALES_FCST!#REF!,RES_COST_FCST!$C49,REC_SALES_FCST!#REF!)-MG26</f>
        <v>#REF!</v>
      </c>
      <c r="MH49" s="51" t="e">
        <f>SUMIF(REC_SALES_FCST!#REF!,RES_COST_FCST!$C49,REC_SALES_FCST!#REF!)-MH26</f>
        <v>#REF!</v>
      </c>
      <c r="MI49" s="51" t="e">
        <f>SUMIF(REC_SALES_FCST!#REF!,RES_COST_FCST!$C49,REC_SALES_FCST!#REF!)-MI26</f>
        <v>#REF!</v>
      </c>
      <c r="MJ49" s="51" t="e">
        <f>SUMIF(REC_SALES_FCST!#REF!,RES_COST_FCST!$C49,REC_SALES_FCST!#REF!)-MJ26</f>
        <v>#REF!</v>
      </c>
      <c r="MK49" s="51" t="e">
        <f>SUMIF(REC_SALES_FCST!#REF!,RES_COST_FCST!$C49,REC_SALES_FCST!#REF!)-MK26</f>
        <v>#REF!</v>
      </c>
      <c r="ML49" s="51" t="e">
        <f>SUMIF(REC_SALES_FCST!#REF!,RES_COST_FCST!$C49,REC_SALES_FCST!#REF!)-ML26</f>
        <v>#REF!</v>
      </c>
      <c r="MM49" s="51" t="e">
        <f>SUMIF(REC_SALES_FCST!#REF!,RES_COST_FCST!$C49,REC_SALES_FCST!#REF!)-MM26</f>
        <v>#REF!</v>
      </c>
      <c r="MO49" s="5" t="s">
        <v>149</v>
      </c>
      <c r="MP49" s="22" t="e">
        <f>IF(MP47&gt;0,MP47,0)</f>
        <v>#N/A</v>
      </c>
      <c r="MQ49" s="22" t="e">
        <f t="shared" ref="MQ49:NJ49" si="178">IF(MQ47&gt;0,MQ47,0)</f>
        <v>#N/A</v>
      </c>
      <c r="MR49" s="22" t="e">
        <f t="shared" si="178"/>
        <v>#N/A</v>
      </c>
      <c r="MS49" s="22" t="e">
        <f t="shared" si="178"/>
        <v>#N/A</v>
      </c>
      <c r="MT49" s="22" t="e">
        <f t="shared" si="178"/>
        <v>#N/A</v>
      </c>
      <c r="MU49" s="22" t="e">
        <f t="shared" si="178"/>
        <v>#N/A</v>
      </c>
      <c r="MV49" s="22" t="e">
        <f t="shared" si="178"/>
        <v>#N/A</v>
      </c>
      <c r="MW49" s="22" t="e">
        <f t="shared" si="178"/>
        <v>#N/A</v>
      </c>
      <c r="MX49" s="22" t="e">
        <f t="shared" si="178"/>
        <v>#N/A</v>
      </c>
      <c r="MY49" s="22" t="e">
        <f t="shared" si="178"/>
        <v>#N/A</v>
      </c>
      <c r="MZ49" s="22" t="e">
        <f t="shared" si="178"/>
        <v>#N/A</v>
      </c>
      <c r="NA49" s="22" t="e">
        <f t="shared" si="178"/>
        <v>#N/A</v>
      </c>
      <c r="NB49" s="22" t="e">
        <f t="shared" si="178"/>
        <v>#N/A</v>
      </c>
      <c r="NC49" s="22" t="e">
        <f t="shared" si="178"/>
        <v>#N/A</v>
      </c>
      <c r="ND49" s="22" t="e">
        <f t="shared" si="178"/>
        <v>#N/A</v>
      </c>
      <c r="NE49" s="22" t="e">
        <f t="shared" si="178"/>
        <v>#N/A</v>
      </c>
      <c r="NF49" s="22" t="e">
        <f t="shared" si="178"/>
        <v>#N/A</v>
      </c>
      <c r="NG49" s="22" t="e">
        <f t="shared" si="178"/>
        <v>#N/A</v>
      </c>
      <c r="NH49" s="22" t="e">
        <f t="shared" si="178"/>
        <v>#N/A</v>
      </c>
      <c r="NI49" s="22" t="e">
        <f t="shared" si="178"/>
        <v>#N/A</v>
      </c>
      <c r="NJ49" s="22" t="e">
        <f t="shared" si="178"/>
        <v>#N/A</v>
      </c>
      <c r="NK49" s="22" t="e">
        <f t="shared" ref="NK49:NR49" si="179">IF(NK47&gt;0,NK47,0)</f>
        <v>#N/A</v>
      </c>
      <c r="NL49" s="22" t="e">
        <f t="shared" si="179"/>
        <v>#N/A</v>
      </c>
      <c r="NM49" s="22" t="e">
        <f t="shared" si="179"/>
        <v>#N/A</v>
      </c>
      <c r="NN49" s="22" t="e">
        <f t="shared" si="179"/>
        <v>#N/A</v>
      </c>
      <c r="NO49" s="22" t="e">
        <f t="shared" si="179"/>
        <v>#N/A</v>
      </c>
      <c r="NP49" s="22" t="e">
        <f t="shared" si="179"/>
        <v>#N/A</v>
      </c>
      <c r="NQ49" s="22" t="e">
        <f t="shared" si="179"/>
        <v>#N/A</v>
      </c>
      <c r="NR49" s="22" t="e">
        <f t="shared" si="179"/>
        <v>#N/A</v>
      </c>
    </row>
    <row r="50" spans="2:386" x14ac:dyDescent="0.25">
      <c r="B50" s="5" t="s">
        <v>145</v>
      </c>
      <c r="C50" s="4" t="str">
        <f>+C41</f>
        <v>VT_2</v>
      </c>
      <c r="D50" s="51" t="e">
        <f>SUMIF(REC_SALES_FCST!#REF!,RES_COST_FCST!$C50,REC_SALES_FCST!#REF!)-D41</f>
        <v>#REF!</v>
      </c>
      <c r="E50" s="51" t="e">
        <f>SUMIF(REC_SALES_FCST!#REF!,RES_COST_FCST!$C50,REC_SALES_FCST!#REF!)-E41</f>
        <v>#REF!</v>
      </c>
      <c r="F50" s="51" t="e">
        <f>SUMIF(REC_SALES_FCST!#REF!,RES_COST_FCST!$C50,REC_SALES_FCST!#REF!)-F41</f>
        <v>#REF!</v>
      </c>
      <c r="G50" s="51" t="e">
        <f>SUMIF(REC_SALES_FCST!#REF!,RES_COST_FCST!$C50,REC_SALES_FCST!#REF!)-G41</f>
        <v>#REF!</v>
      </c>
      <c r="H50" s="51" t="e">
        <f>SUMIF(REC_SALES_FCST!#REF!,RES_COST_FCST!$C50,REC_SALES_FCST!#REF!)-H41</f>
        <v>#REF!</v>
      </c>
      <c r="I50" s="51" t="e">
        <f>SUMIF(REC_SALES_FCST!#REF!,RES_COST_FCST!$C50,REC_SALES_FCST!#REF!)-I41</f>
        <v>#REF!</v>
      </c>
      <c r="J50" s="51" t="e">
        <f>SUMIF(REC_SALES_FCST!#REF!,RES_COST_FCST!$C50,REC_SALES_FCST!#REF!)-J41</f>
        <v>#REF!</v>
      </c>
      <c r="K50" s="51" t="e">
        <f>SUMIF(REC_SALES_FCST!#REF!,RES_COST_FCST!$C50,REC_SALES_FCST!#REF!)-K41</f>
        <v>#REF!</v>
      </c>
      <c r="L50" s="51" t="e">
        <f>SUMIF(REC_SALES_FCST!#REF!,RES_COST_FCST!$C50,REC_SALES_FCST!#REF!)-L41</f>
        <v>#REF!</v>
      </c>
      <c r="M50" s="51" t="e">
        <f>SUMIF(REC_SALES_FCST!#REF!,RES_COST_FCST!$C50,REC_SALES_FCST!#REF!)-M41</f>
        <v>#REF!</v>
      </c>
      <c r="N50" s="51" t="e">
        <f>SUMIF(REC_SALES_FCST!#REF!,RES_COST_FCST!$C50,REC_SALES_FCST!#REF!)-N41</f>
        <v>#REF!</v>
      </c>
      <c r="O50" s="51" t="e">
        <f>SUMIF(REC_SALES_FCST!#REF!,RES_COST_FCST!$C50,REC_SALES_FCST!#REF!)-O41</f>
        <v>#REF!</v>
      </c>
      <c r="P50" s="51" t="e">
        <f>SUMIF(REC_SALES_FCST!#REF!,RES_COST_FCST!$C50,REC_SALES_FCST!#REF!)-P41</f>
        <v>#REF!</v>
      </c>
      <c r="Q50" s="51" t="e">
        <f>SUMIF(REC_SALES_FCST!#REF!,RES_COST_FCST!$C50,REC_SALES_FCST!#REF!)-Q41</f>
        <v>#REF!</v>
      </c>
      <c r="R50" s="51" t="e">
        <f>SUMIF(REC_SALES_FCST!#REF!,RES_COST_FCST!$C50,REC_SALES_FCST!#REF!)-R41</f>
        <v>#REF!</v>
      </c>
      <c r="S50" s="51" t="e">
        <f>SUMIF(REC_SALES_FCST!#REF!,RES_COST_FCST!$C50,REC_SALES_FCST!#REF!)-S41</f>
        <v>#REF!</v>
      </c>
      <c r="T50" s="51" t="e">
        <f>SUMIF(REC_SALES_FCST!#REF!,RES_COST_FCST!$C50,REC_SALES_FCST!#REF!)-T41</f>
        <v>#REF!</v>
      </c>
      <c r="U50" s="51" t="e">
        <f>SUMIF(REC_SALES_FCST!#REF!,RES_COST_FCST!$C50,REC_SALES_FCST!#REF!)-U41</f>
        <v>#REF!</v>
      </c>
      <c r="V50" s="51" t="e">
        <f>SUMIF(REC_SALES_FCST!#REF!,RES_COST_FCST!$C50,REC_SALES_FCST!#REF!)-V41</f>
        <v>#REF!</v>
      </c>
      <c r="W50" s="51" t="e">
        <f>SUMIF(REC_SALES_FCST!#REF!,RES_COST_FCST!$C50,REC_SALES_FCST!#REF!)-W41</f>
        <v>#REF!</v>
      </c>
      <c r="X50" s="51" t="e">
        <f>SUMIF(REC_SALES_FCST!#REF!,RES_COST_FCST!$C50,REC_SALES_FCST!#REF!)-X41</f>
        <v>#REF!</v>
      </c>
      <c r="Y50" s="51" t="e">
        <f>SUMIF(REC_SALES_FCST!#REF!,RES_COST_FCST!$C50,REC_SALES_FCST!#REF!)-Y41</f>
        <v>#REF!</v>
      </c>
      <c r="Z50" s="51" t="e">
        <f>SUMIF(REC_SALES_FCST!#REF!,RES_COST_FCST!$C50,REC_SALES_FCST!#REF!)-Z41</f>
        <v>#REF!</v>
      </c>
      <c r="AA50" s="51" t="e">
        <f>SUMIF(REC_SALES_FCST!#REF!,RES_COST_FCST!$C50,REC_SALES_FCST!#REF!)-AA41</f>
        <v>#REF!</v>
      </c>
      <c r="AB50" s="51" t="e">
        <f>SUMIF(REC_SALES_FCST!#REF!,RES_COST_FCST!$C50,REC_SALES_FCST!#REF!)-AB41</f>
        <v>#REF!</v>
      </c>
      <c r="AC50" s="51" t="e">
        <f>SUMIF(REC_SALES_FCST!#REF!,RES_COST_FCST!$C50,REC_SALES_FCST!#REF!)-AC41</f>
        <v>#REF!</v>
      </c>
      <c r="AD50" s="51" t="e">
        <f>SUMIF(REC_SALES_FCST!#REF!,RES_COST_FCST!$C50,REC_SALES_FCST!#REF!)-AD41</f>
        <v>#REF!</v>
      </c>
      <c r="AE50" s="51" t="e">
        <f>SUMIF(REC_SALES_FCST!#REF!,RES_COST_FCST!$C50,REC_SALES_FCST!#REF!)-AE41</f>
        <v>#REF!</v>
      </c>
      <c r="AF50" s="51" t="e">
        <f>SUMIF(REC_SALES_FCST!#REF!,RES_COST_FCST!$C50,REC_SALES_FCST!#REF!)-AF41</f>
        <v>#REF!</v>
      </c>
      <c r="AG50" s="51" t="e">
        <f>SUMIF(REC_SALES_FCST!#REF!,RES_COST_FCST!$C50,REC_SALES_FCST!#REF!)-AG41</f>
        <v>#REF!</v>
      </c>
      <c r="AH50" s="51" t="e">
        <f>SUMIF(REC_SALES_FCST!#REF!,RES_COST_FCST!$C50,REC_SALES_FCST!#REF!)-AH41</f>
        <v>#REF!</v>
      </c>
      <c r="AI50" s="51" t="e">
        <f>SUMIF(REC_SALES_FCST!#REF!,RES_COST_FCST!$C50,REC_SALES_FCST!#REF!)-AI41</f>
        <v>#REF!</v>
      </c>
      <c r="AJ50" s="51" t="e">
        <f>SUMIF(REC_SALES_FCST!#REF!,RES_COST_FCST!$C50,REC_SALES_FCST!#REF!)-AJ41</f>
        <v>#REF!</v>
      </c>
      <c r="AK50" s="51" t="e">
        <f>SUMIF(REC_SALES_FCST!#REF!,RES_COST_FCST!$C50,REC_SALES_FCST!#REF!)-AK41</f>
        <v>#REF!</v>
      </c>
      <c r="AL50" s="51" t="e">
        <f>SUMIF(REC_SALES_FCST!#REF!,RES_COST_FCST!$C50,REC_SALES_FCST!#REF!)-AL41</f>
        <v>#REF!</v>
      </c>
      <c r="AM50" s="51" t="e">
        <f>SUMIF(REC_SALES_FCST!#REF!,RES_COST_FCST!$C50,REC_SALES_FCST!#REF!)-AM41</f>
        <v>#REF!</v>
      </c>
      <c r="AN50" s="51" t="e">
        <f>SUMIF(REC_SALES_FCST!#REF!,RES_COST_FCST!$C50,REC_SALES_FCST!#REF!)-AN41</f>
        <v>#REF!</v>
      </c>
      <c r="AO50" s="51" t="e">
        <f>SUMIF(REC_SALES_FCST!#REF!,RES_COST_FCST!$C50,REC_SALES_FCST!#REF!)-AO41</f>
        <v>#REF!</v>
      </c>
      <c r="AP50" s="51" t="e">
        <f>SUMIF(REC_SALES_FCST!#REF!,RES_COST_FCST!$C50,REC_SALES_FCST!#REF!)-AP41</f>
        <v>#REF!</v>
      </c>
      <c r="AQ50" s="51" t="e">
        <f>SUMIF(REC_SALES_FCST!#REF!,RES_COST_FCST!$C50,REC_SALES_FCST!#REF!)-AQ41</f>
        <v>#REF!</v>
      </c>
      <c r="AR50" s="51" t="e">
        <f>SUMIF(REC_SALES_FCST!#REF!,RES_COST_FCST!$C50,REC_SALES_FCST!#REF!)-AR41</f>
        <v>#REF!</v>
      </c>
      <c r="AS50" s="51" t="e">
        <f>SUMIF(REC_SALES_FCST!#REF!,RES_COST_FCST!$C50,REC_SALES_FCST!#REF!)-AS41</f>
        <v>#REF!</v>
      </c>
      <c r="AT50" s="51" t="e">
        <f>SUMIF(REC_SALES_FCST!#REF!,RES_COST_FCST!$C50,REC_SALES_FCST!#REF!)-AT41</f>
        <v>#REF!</v>
      </c>
      <c r="AU50" s="51" t="e">
        <f>SUMIF(REC_SALES_FCST!#REF!,RES_COST_FCST!$C50,REC_SALES_FCST!#REF!)-AU41</f>
        <v>#REF!</v>
      </c>
      <c r="AV50" s="51" t="e">
        <f>SUMIF(REC_SALES_FCST!#REF!,RES_COST_FCST!$C50,REC_SALES_FCST!#REF!)-AV41</f>
        <v>#REF!</v>
      </c>
      <c r="AW50" s="51" t="e">
        <f>SUMIF(REC_SALES_FCST!#REF!,RES_COST_FCST!$C50,REC_SALES_FCST!#REF!)-AW41</f>
        <v>#REF!</v>
      </c>
      <c r="AX50" s="51" t="e">
        <f>SUMIF(REC_SALES_FCST!#REF!,RES_COST_FCST!$C50,REC_SALES_FCST!#REF!)-AX41</f>
        <v>#REF!</v>
      </c>
      <c r="AY50" s="51" t="e">
        <f>SUMIF(REC_SALES_FCST!#REF!,RES_COST_FCST!$C50,REC_SALES_FCST!#REF!)-AY41</f>
        <v>#REF!</v>
      </c>
      <c r="AZ50" s="51" t="e">
        <f>SUMIF(REC_SALES_FCST!#REF!,RES_COST_FCST!$C50,REC_SALES_FCST!#REF!)-AZ41</f>
        <v>#REF!</v>
      </c>
      <c r="BA50" s="51" t="e">
        <f>SUMIF(REC_SALES_FCST!#REF!,RES_COST_FCST!$C50,REC_SALES_FCST!#REF!)-BA41</f>
        <v>#REF!</v>
      </c>
      <c r="BB50" s="51" t="e">
        <f>SUMIF(REC_SALES_FCST!#REF!,RES_COST_FCST!$C50,REC_SALES_FCST!#REF!)-BB41</f>
        <v>#REF!</v>
      </c>
      <c r="BC50" s="51" t="e">
        <f>SUMIF(REC_SALES_FCST!#REF!,RES_COST_FCST!$C50,REC_SALES_FCST!#REF!)-BC41</f>
        <v>#REF!</v>
      </c>
      <c r="BD50" s="51" t="e">
        <f>SUMIF(REC_SALES_FCST!#REF!,RES_COST_FCST!$C50,REC_SALES_FCST!#REF!)-BD41</f>
        <v>#REF!</v>
      </c>
      <c r="BE50" s="51" t="e">
        <f>SUMIF(REC_SALES_FCST!#REF!,RES_COST_FCST!$C50,REC_SALES_FCST!#REF!)-BE41</f>
        <v>#REF!</v>
      </c>
      <c r="BF50" s="51" t="e">
        <f>SUMIF(REC_SALES_FCST!#REF!,RES_COST_FCST!$C50,REC_SALES_FCST!#REF!)-BF41</f>
        <v>#REF!</v>
      </c>
      <c r="BG50" s="51" t="e">
        <f>SUMIF(REC_SALES_FCST!#REF!,RES_COST_FCST!$C50,REC_SALES_FCST!#REF!)-BG41</f>
        <v>#REF!</v>
      </c>
      <c r="BH50" s="51" t="e">
        <f>SUMIF(REC_SALES_FCST!#REF!,RES_COST_FCST!$C50,REC_SALES_FCST!#REF!)-BH41</f>
        <v>#REF!</v>
      </c>
      <c r="BI50" s="51" t="e">
        <f>SUMIF(REC_SALES_FCST!#REF!,RES_COST_FCST!$C50,REC_SALES_FCST!#REF!)-BI41</f>
        <v>#REF!</v>
      </c>
      <c r="BJ50" s="51" t="e">
        <f>SUMIF(REC_SALES_FCST!#REF!,RES_COST_FCST!$C50,REC_SALES_FCST!#REF!)-BJ41</f>
        <v>#REF!</v>
      </c>
      <c r="BK50" s="51" t="e">
        <f>SUMIF(REC_SALES_FCST!#REF!,RES_COST_FCST!$C50,REC_SALES_FCST!#REF!)-BK41</f>
        <v>#REF!</v>
      </c>
      <c r="BL50" s="51" t="e">
        <f>SUMIF(REC_SALES_FCST!#REF!,RES_COST_FCST!$C50,REC_SALES_FCST!#REF!)-BL41</f>
        <v>#REF!</v>
      </c>
      <c r="BM50" s="51" t="e">
        <f>SUMIF(REC_SALES_FCST!#REF!,RES_COST_FCST!$C50,REC_SALES_FCST!#REF!)-BM41</f>
        <v>#REF!</v>
      </c>
      <c r="BN50" s="51" t="e">
        <f>SUMIF(REC_SALES_FCST!#REF!,RES_COST_FCST!$C50,REC_SALES_FCST!#REF!)-BN41</f>
        <v>#REF!</v>
      </c>
      <c r="BO50" s="51" t="e">
        <f>SUMIF(REC_SALES_FCST!#REF!,RES_COST_FCST!$C50,REC_SALES_FCST!#REF!)-BO41</f>
        <v>#REF!</v>
      </c>
      <c r="BP50" s="51" t="e">
        <f>SUMIF(REC_SALES_FCST!#REF!,RES_COST_FCST!$C50,REC_SALES_FCST!#REF!)-BP41</f>
        <v>#REF!</v>
      </c>
      <c r="BQ50" s="51" t="e">
        <f>SUMIF(REC_SALES_FCST!#REF!,RES_COST_FCST!$C50,REC_SALES_FCST!#REF!)-BQ41</f>
        <v>#REF!</v>
      </c>
      <c r="BR50" s="51" t="e">
        <f>SUMIF(REC_SALES_FCST!#REF!,RES_COST_FCST!$C50,REC_SALES_FCST!#REF!)-BR41</f>
        <v>#REF!</v>
      </c>
      <c r="BS50" s="51" t="e">
        <f>SUMIF(REC_SALES_FCST!#REF!,RES_COST_FCST!$C50,REC_SALES_FCST!#REF!)-BS41</f>
        <v>#REF!</v>
      </c>
      <c r="BT50" s="51" t="e">
        <f>SUMIF(REC_SALES_FCST!#REF!,RES_COST_FCST!$C50,REC_SALES_FCST!#REF!)-BT41</f>
        <v>#REF!</v>
      </c>
      <c r="BU50" s="51" t="e">
        <f>SUMIF(REC_SALES_FCST!#REF!,RES_COST_FCST!$C50,REC_SALES_FCST!#REF!)-BU41</f>
        <v>#REF!</v>
      </c>
      <c r="BV50" s="51" t="e">
        <f>SUMIF(REC_SALES_FCST!#REF!,RES_COST_FCST!$C50,REC_SALES_FCST!#REF!)-BV41</f>
        <v>#REF!</v>
      </c>
      <c r="BW50" s="51" t="e">
        <f>SUMIF(REC_SALES_FCST!#REF!,RES_COST_FCST!$C50,REC_SALES_FCST!#REF!)-BW41</f>
        <v>#REF!</v>
      </c>
      <c r="BX50" s="51" t="e">
        <f>SUMIF(REC_SALES_FCST!#REF!,RES_COST_FCST!$C50,REC_SALES_FCST!#REF!)-BX41</f>
        <v>#REF!</v>
      </c>
      <c r="BY50" s="51" t="e">
        <f>SUMIF(REC_SALES_FCST!#REF!,RES_COST_FCST!$C50,REC_SALES_FCST!#REF!)-BY41</f>
        <v>#REF!</v>
      </c>
      <c r="BZ50" s="51" t="e">
        <f>SUMIF(REC_SALES_FCST!#REF!,RES_COST_FCST!$C50,REC_SALES_FCST!#REF!)-BZ41</f>
        <v>#REF!</v>
      </c>
      <c r="CA50" s="51" t="e">
        <f>SUMIF(REC_SALES_FCST!#REF!,RES_COST_FCST!$C50,REC_SALES_FCST!#REF!)-CA41</f>
        <v>#REF!</v>
      </c>
      <c r="CB50" s="51" t="e">
        <f>SUMIF(REC_SALES_FCST!#REF!,RES_COST_FCST!$C50,REC_SALES_FCST!#REF!)-CB41</f>
        <v>#REF!</v>
      </c>
      <c r="CC50" s="51" t="e">
        <f>SUMIF(REC_SALES_FCST!#REF!,RES_COST_FCST!$C50,REC_SALES_FCST!#REF!)-CC41</f>
        <v>#REF!</v>
      </c>
      <c r="CD50" s="51" t="e">
        <f>SUMIF(REC_SALES_FCST!#REF!,RES_COST_FCST!$C50,REC_SALES_FCST!#REF!)-CD41</f>
        <v>#REF!</v>
      </c>
      <c r="CE50" s="51" t="e">
        <f>SUMIF(REC_SALES_FCST!#REF!,RES_COST_FCST!$C50,REC_SALES_FCST!#REF!)-CE41</f>
        <v>#REF!</v>
      </c>
      <c r="CF50" s="51" t="e">
        <f>SUMIF(REC_SALES_FCST!#REF!,RES_COST_FCST!$C50,REC_SALES_FCST!#REF!)-CF41</f>
        <v>#REF!</v>
      </c>
      <c r="CG50" s="51" t="e">
        <f>SUMIF(REC_SALES_FCST!#REF!,RES_COST_FCST!$C50,REC_SALES_FCST!#REF!)-CG41</f>
        <v>#REF!</v>
      </c>
      <c r="CH50" s="51" t="e">
        <f>SUMIF(REC_SALES_FCST!#REF!,RES_COST_FCST!$C50,REC_SALES_FCST!#REF!)-CH41</f>
        <v>#REF!</v>
      </c>
      <c r="CI50" s="51" t="e">
        <f>SUMIF(REC_SALES_FCST!#REF!,RES_COST_FCST!$C50,REC_SALES_FCST!#REF!)-CI41</f>
        <v>#REF!</v>
      </c>
      <c r="CJ50" s="51" t="e">
        <f>SUMIF(REC_SALES_FCST!#REF!,RES_COST_FCST!$C50,REC_SALES_FCST!#REF!)-CJ41</f>
        <v>#REF!</v>
      </c>
      <c r="CK50" s="51" t="e">
        <f>SUMIF(REC_SALES_FCST!#REF!,RES_COST_FCST!$C50,REC_SALES_FCST!#REF!)-CK41</f>
        <v>#REF!</v>
      </c>
      <c r="CL50" s="51" t="e">
        <f>SUMIF(REC_SALES_FCST!#REF!,RES_COST_FCST!$C50,REC_SALES_FCST!#REF!)-CL41</f>
        <v>#REF!</v>
      </c>
      <c r="CM50" s="51" t="e">
        <f>SUMIF(REC_SALES_FCST!#REF!,RES_COST_FCST!$C50,REC_SALES_FCST!#REF!)-CM41</f>
        <v>#REF!</v>
      </c>
      <c r="CN50" s="51" t="e">
        <f>SUMIF(REC_SALES_FCST!#REF!,RES_COST_FCST!$C50,REC_SALES_FCST!#REF!)-CN41</f>
        <v>#REF!</v>
      </c>
      <c r="CO50" s="51" t="e">
        <f>SUMIF(REC_SALES_FCST!#REF!,RES_COST_FCST!$C50,REC_SALES_FCST!#REF!)-CO41</f>
        <v>#REF!</v>
      </c>
      <c r="CP50" s="51" t="e">
        <f>SUMIF(REC_SALES_FCST!#REF!,RES_COST_FCST!$C50,REC_SALES_FCST!#REF!)-CP41</f>
        <v>#REF!</v>
      </c>
      <c r="CQ50" s="51" t="e">
        <f>SUMIF(REC_SALES_FCST!#REF!,RES_COST_FCST!$C50,REC_SALES_FCST!#REF!)-CQ41</f>
        <v>#REF!</v>
      </c>
      <c r="CR50" s="51" t="e">
        <f>SUMIF(REC_SALES_FCST!#REF!,RES_COST_FCST!$C50,REC_SALES_FCST!#REF!)-CR41</f>
        <v>#REF!</v>
      </c>
      <c r="CS50" s="51" t="e">
        <f>SUMIF(REC_SALES_FCST!#REF!,RES_COST_FCST!$C50,REC_SALES_FCST!#REF!)-CS41</f>
        <v>#REF!</v>
      </c>
      <c r="CT50" s="51" t="e">
        <f>SUMIF(REC_SALES_FCST!#REF!,RES_COST_FCST!$C50,REC_SALES_FCST!#REF!)-CT41</f>
        <v>#REF!</v>
      </c>
      <c r="CU50" s="51" t="e">
        <f>SUMIF(REC_SALES_FCST!#REF!,RES_COST_FCST!$C50,REC_SALES_FCST!#REF!)-CU41</f>
        <v>#REF!</v>
      </c>
      <c r="CV50" s="51" t="e">
        <f>SUMIF(REC_SALES_FCST!#REF!,RES_COST_FCST!$C50,REC_SALES_FCST!#REF!)-CV41</f>
        <v>#REF!</v>
      </c>
      <c r="CW50" s="51" t="e">
        <f>SUMIF(REC_SALES_FCST!#REF!,RES_COST_FCST!$C50,REC_SALES_FCST!#REF!)-CW41</f>
        <v>#REF!</v>
      </c>
      <c r="CX50" s="51" t="e">
        <f>SUMIF(REC_SALES_FCST!#REF!,RES_COST_FCST!$C50,REC_SALES_FCST!#REF!)-CX41</f>
        <v>#REF!</v>
      </c>
      <c r="CY50" s="51" t="e">
        <f>SUMIF(REC_SALES_FCST!#REF!,RES_COST_FCST!$C50,REC_SALES_FCST!#REF!)-CY41</f>
        <v>#REF!</v>
      </c>
      <c r="CZ50" s="51" t="e">
        <f>SUMIF(REC_SALES_FCST!#REF!,RES_COST_FCST!$C50,REC_SALES_FCST!#REF!)-CZ41</f>
        <v>#REF!</v>
      </c>
      <c r="DA50" s="51" t="e">
        <f>SUMIF(REC_SALES_FCST!#REF!,RES_COST_FCST!$C50,REC_SALES_FCST!#REF!)-DA41</f>
        <v>#REF!</v>
      </c>
      <c r="DB50" s="51" t="e">
        <f>SUMIF(REC_SALES_FCST!#REF!,RES_COST_FCST!$C50,REC_SALES_FCST!#REF!)-DB41</f>
        <v>#REF!</v>
      </c>
      <c r="DC50" s="51" t="e">
        <f>SUMIF(REC_SALES_FCST!#REF!,RES_COST_FCST!$C50,REC_SALES_FCST!#REF!)-DC41</f>
        <v>#REF!</v>
      </c>
      <c r="DD50" s="51" t="e">
        <f>SUMIF(REC_SALES_FCST!#REF!,RES_COST_FCST!$C50,REC_SALES_FCST!#REF!)-DD41</f>
        <v>#REF!</v>
      </c>
      <c r="DE50" s="51" t="e">
        <f>SUMIF(REC_SALES_FCST!#REF!,RES_COST_FCST!$C50,REC_SALES_FCST!#REF!)-DE41</f>
        <v>#REF!</v>
      </c>
      <c r="DF50" s="51" t="e">
        <f>SUMIF(REC_SALES_FCST!#REF!,RES_COST_FCST!$C50,REC_SALES_FCST!#REF!)-DF41</f>
        <v>#REF!</v>
      </c>
      <c r="DG50" s="51" t="e">
        <f>SUMIF(REC_SALES_FCST!#REF!,RES_COST_FCST!$C50,REC_SALES_FCST!#REF!)-DG41</f>
        <v>#REF!</v>
      </c>
      <c r="DH50" s="51" t="e">
        <f>SUMIF(REC_SALES_FCST!#REF!,RES_COST_FCST!$C50,REC_SALES_FCST!#REF!)-DH41</f>
        <v>#REF!</v>
      </c>
      <c r="DI50" s="51" t="e">
        <f>SUMIF(REC_SALES_FCST!#REF!,RES_COST_FCST!$C50,REC_SALES_FCST!#REF!)-DI41</f>
        <v>#REF!</v>
      </c>
      <c r="DJ50" s="51" t="e">
        <f>SUMIF(REC_SALES_FCST!#REF!,RES_COST_FCST!$C50,REC_SALES_FCST!#REF!)-DJ41</f>
        <v>#REF!</v>
      </c>
      <c r="DK50" s="51" t="e">
        <f>SUMIF(REC_SALES_FCST!#REF!,RES_COST_FCST!$C50,REC_SALES_FCST!#REF!)-DK41</f>
        <v>#REF!</v>
      </c>
      <c r="DL50" s="51" t="e">
        <f>SUMIF(REC_SALES_FCST!#REF!,RES_COST_FCST!$C50,REC_SALES_FCST!#REF!)-DL41</f>
        <v>#REF!</v>
      </c>
      <c r="DM50" s="51" t="e">
        <f>SUMIF(REC_SALES_FCST!#REF!,RES_COST_FCST!$C50,REC_SALES_FCST!#REF!)-DM41</f>
        <v>#REF!</v>
      </c>
      <c r="DN50" s="51" t="e">
        <f>SUMIF(REC_SALES_FCST!#REF!,RES_COST_FCST!$C50,REC_SALES_FCST!#REF!)-DN41</f>
        <v>#REF!</v>
      </c>
      <c r="DO50" s="51" t="e">
        <f>SUMIF(REC_SALES_FCST!#REF!,RES_COST_FCST!$C50,REC_SALES_FCST!#REF!)-DO41</f>
        <v>#REF!</v>
      </c>
      <c r="DP50" s="51" t="e">
        <f>SUMIF(REC_SALES_FCST!#REF!,RES_COST_FCST!$C50,REC_SALES_FCST!#REF!)-DP41</f>
        <v>#REF!</v>
      </c>
      <c r="DQ50" s="51" t="e">
        <f>SUMIF(REC_SALES_FCST!#REF!,RES_COST_FCST!$C50,REC_SALES_FCST!#REF!)-DQ41</f>
        <v>#REF!</v>
      </c>
      <c r="DR50" s="51" t="e">
        <f>SUMIF(REC_SALES_FCST!#REF!,RES_COST_FCST!$C50,REC_SALES_FCST!#REF!)-DR41</f>
        <v>#REF!</v>
      </c>
      <c r="DS50" s="51" t="e">
        <f>SUMIF(REC_SALES_FCST!#REF!,RES_COST_FCST!$C50,REC_SALES_FCST!#REF!)-DS41</f>
        <v>#REF!</v>
      </c>
      <c r="DT50" s="51" t="e">
        <f>SUMIF(REC_SALES_FCST!#REF!,RES_COST_FCST!$C50,REC_SALES_FCST!#REF!)-DT41</f>
        <v>#REF!</v>
      </c>
      <c r="DU50" s="51" t="e">
        <f>SUMIF(REC_SALES_FCST!#REF!,RES_COST_FCST!$C50,REC_SALES_FCST!#REF!)-DU41</f>
        <v>#REF!</v>
      </c>
      <c r="DV50" s="51" t="e">
        <f>SUMIF(REC_SALES_FCST!#REF!,RES_COST_FCST!$C50,REC_SALES_FCST!#REF!)-DV41</f>
        <v>#REF!</v>
      </c>
      <c r="DW50" s="51" t="e">
        <f>SUMIF(REC_SALES_FCST!#REF!,RES_COST_FCST!$C50,REC_SALES_FCST!#REF!)-DW41</f>
        <v>#REF!</v>
      </c>
      <c r="DX50" s="51" t="e">
        <f>SUMIF(REC_SALES_FCST!#REF!,RES_COST_FCST!$C50,REC_SALES_FCST!#REF!)-DX41</f>
        <v>#REF!</v>
      </c>
      <c r="DY50" s="51" t="e">
        <f>SUMIF(REC_SALES_FCST!#REF!,RES_COST_FCST!$C50,REC_SALES_FCST!#REF!)-DY41</f>
        <v>#REF!</v>
      </c>
      <c r="DZ50" s="51" t="e">
        <f>SUMIF(REC_SALES_FCST!#REF!,RES_COST_FCST!$C50,REC_SALES_FCST!#REF!)-DZ41</f>
        <v>#REF!</v>
      </c>
      <c r="EA50" s="51" t="e">
        <f>SUMIF(REC_SALES_FCST!#REF!,RES_COST_FCST!$C50,REC_SALES_FCST!#REF!)-EA41</f>
        <v>#REF!</v>
      </c>
      <c r="EB50" s="51" t="e">
        <f>SUMIF(REC_SALES_FCST!#REF!,RES_COST_FCST!$C50,REC_SALES_FCST!#REF!)-EB41</f>
        <v>#REF!</v>
      </c>
      <c r="EC50" s="51" t="e">
        <f>SUMIF(REC_SALES_FCST!#REF!,RES_COST_FCST!$C50,REC_SALES_FCST!#REF!)-EC41</f>
        <v>#REF!</v>
      </c>
      <c r="ED50" s="51" t="e">
        <f>SUMIF(REC_SALES_FCST!#REF!,RES_COST_FCST!$C50,REC_SALES_FCST!#REF!)-ED41</f>
        <v>#REF!</v>
      </c>
      <c r="EE50" s="51" t="e">
        <f>SUMIF(REC_SALES_FCST!#REF!,RES_COST_FCST!$C50,REC_SALES_FCST!#REF!)-EE41</f>
        <v>#REF!</v>
      </c>
      <c r="EF50" s="51" t="e">
        <f>SUMIF(REC_SALES_FCST!#REF!,RES_COST_FCST!$C50,REC_SALES_FCST!#REF!)-EF41</f>
        <v>#REF!</v>
      </c>
      <c r="EG50" s="51" t="e">
        <f>SUMIF(REC_SALES_FCST!#REF!,RES_COST_FCST!$C50,REC_SALES_FCST!#REF!)-EG41</f>
        <v>#REF!</v>
      </c>
      <c r="EH50" s="51" t="e">
        <f>SUMIF(REC_SALES_FCST!#REF!,RES_COST_FCST!$C50,REC_SALES_FCST!#REF!)-EH41</f>
        <v>#REF!</v>
      </c>
      <c r="EI50" s="51" t="e">
        <f>SUMIF(REC_SALES_FCST!#REF!,RES_COST_FCST!$C50,REC_SALES_FCST!#REF!)-EI41</f>
        <v>#REF!</v>
      </c>
      <c r="EJ50" s="51" t="e">
        <f>SUMIF(REC_SALES_FCST!#REF!,RES_COST_FCST!$C50,REC_SALES_FCST!#REF!)-EJ41</f>
        <v>#REF!</v>
      </c>
      <c r="EK50" s="51" t="e">
        <f>SUMIF(REC_SALES_FCST!#REF!,RES_COST_FCST!$C50,REC_SALES_FCST!#REF!)-EK41</f>
        <v>#REF!</v>
      </c>
      <c r="EL50" s="51" t="e">
        <f>SUMIF(REC_SALES_FCST!#REF!,RES_COST_FCST!$C50,REC_SALES_FCST!#REF!)-EL41</f>
        <v>#REF!</v>
      </c>
      <c r="EM50" s="51" t="e">
        <f>SUMIF(REC_SALES_FCST!#REF!,RES_COST_FCST!$C50,REC_SALES_FCST!#REF!)-EM41</f>
        <v>#REF!</v>
      </c>
      <c r="EN50" s="51" t="e">
        <f>SUMIF(REC_SALES_FCST!#REF!,RES_COST_FCST!$C50,REC_SALES_FCST!#REF!)-EN41</f>
        <v>#REF!</v>
      </c>
      <c r="EO50" s="51" t="e">
        <f>SUMIF(REC_SALES_FCST!#REF!,RES_COST_FCST!$C50,REC_SALES_FCST!#REF!)-EO41</f>
        <v>#REF!</v>
      </c>
      <c r="EP50" s="51" t="e">
        <f>SUMIF(REC_SALES_FCST!#REF!,RES_COST_FCST!$C50,REC_SALES_FCST!#REF!)-EP41</f>
        <v>#REF!</v>
      </c>
      <c r="EQ50" s="51" t="e">
        <f>SUMIF(REC_SALES_FCST!#REF!,RES_COST_FCST!$C50,REC_SALES_FCST!#REF!)-EQ41</f>
        <v>#REF!</v>
      </c>
      <c r="ER50" s="51" t="e">
        <f>SUMIF(REC_SALES_FCST!#REF!,RES_COST_FCST!$C50,REC_SALES_FCST!#REF!)-ER41</f>
        <v>#REF!</v>
      </c>
      <c r="ES50" s="51" t="e">
        <f>SUMIF(REC_SALES_FCST!#REF!,RES_COST_FCST!$C50,REC_SALES_FCST!#REF!)-ES41</f>
        <v>#REF!</v>
      </c>
      <c r="ET50" s="51" t="e">
        <f>SUMIF(REC_SALES_FCST!#REF!,RES_COST_FCST!$C50,REC_SALES_FCST!#REF!)-ET41</f>
        <v>#REF!</v>
      </c>
      <c r="EU50" s="51" t="e">
        <f>SUMIF(REC_SALES_FCST!#REF!,RES_COST_FCST!$C50,REC_SALES_FCST!#REF!)-EU41</f>
        <v>#REF!</v>
      </c>
      <c r="EV50" s="51" t="e">
        <f>SUMIF(REC_SALES_FCST!#REF!,RES_COST_FCST!$C50,REC_SALES_FCST!#REF!)-EV41</f>
        <v>#REF!</v>
      </c>
      <c r="EW50" s="51" t="e">
        <f>SUMIF(REC_SALES_FCST!#REF!,RES_COST_FCST!$C50,REC_SALES_FCST!#REF!)-EW41</f>
        <v>#REF!</v>
      </c>
      <c r="EX50" s="51" t="e">
        <f>SUMIF(REC_SALES_FCST!#REF!,RES_COST_FCST!$C50,REC_SALES_FCST!#REF!)-EX41</f>
        <v>#REF!</v>
      </c>
      <c r="EY50" s="51" t="e">
        <f>SUMIF(REC_SALES_FCST!#REF!,RES_COST_FCST!$C50,REC_SALES_FCST!#REF!)-EY41</f>
        <v>#REF!</v>
      </c>
      <c r="EZ50" s="51" t="e">
        <f>SUMIF(REC_SALES_FCST!#REF!,RES_COST_FCST!$C50,REC_SALES_FCST!#REF!)-EZ41</f>
        <v>#REF!</v>
      </c>
      <c r="FA50" s="51" t="e">
        <f>SUMIF(REC_SALES_FCST!#REF!,RES_COST_FCST!$C50,REC_SALES_FCST!#REF!)-FA41</f>
        <v>#REF!</v>
      </c>
      <c r="FB50" s="51" t="e">
        <f>SUMIF(REC_SALES_FCST!#REF!,RES_COST_FCST!$C50,REC_SALES_FCST!#REF!)-FB41</f>
        <v>#REF!</v>
      </c>
      <c r="FC50" s="51" t="e">
        <f>SUMIF(REC_SALES_FCST!#REF!,RES_COST_FCST!$C50,REC_SALES_FCST!#REF!)-FC41</f>
        <v>#REF!</v>
      </c>
      <c r="FD50" s="51" t="e">
        <f>SUMIF(REC_SALES_FCST!#REF!,RES_COST_FCST!$C50,REC_SALES_FCST!#REF!)-FD41</f>
        <v>#REF!</v>
      </c>
      <c r="FE50" s="51" t="e">
        <f>SUMIF(REC_SALES_FCST!#REF!,RES_COST_FCST!$C50,REC_SALES_FCST!#REF!)-FE41</f>
        <v>#REF!</v>
      </c>
      <c r="FF50" s="51" t="e">
        <f>SUMIF(REC_SALES_FCST!#REF!,RES_COST_FCST!$C50,REC_SALES_FCST!#REF!)-FF41</f>
        <v>#REF!</v>
      </c>
      <c r="FG50" s="51" t="e">
        <f>SUMIF(REC_SALES_FCST!#REF!,RES_COST_FCST!$C50,REC_SALES_FCST!#REF!)-FG41</f>
        <v>#REF!</v>
      </c>
      <c r="FH50" s="51" t="e">
        <f>SUMIF(REC_SALES_FCST!#REF!,RES_COST_FCST!$C50,REC_SALES_FCST!#REF!)-FH41</f>
        <v>#REF!</v>
      </c>
      <c r="FI50" s="51" t="e">
        <f>SUMIF(REC_SALES_FCST!#REF!,RES_COST_FCST!$C50,REC_SALES_FCST!#REF!)-FI41</f>
        <v>#REF!</v>
      </c>
      <c r="FJ50" s="51" t="e">
        <f>SUMIF(REC_SALES_FCST!#REF!,RES_COST_FCST!$C50,REC_SALES_FCST!#REF!)-FJ41</f>
        <v>#REF!</v>
      </c>
      <c r="FK50" s="51" t="e">
        <f>SUMIF(REC_SALES_FCST!#REF!,RES_COST_FCST!$C50,REC_SALES_FCST!#REF!)-FK41</f>
        <v>#REF!</v>
      </c>
      <c r="FL50" s="51" t="e">
        <f>SUMIF(REC_SALES_FCST!#REF!,RES_COST_FCST!$C50,REC_SALES_FCST!#REF!)-FL41</f>
        <v>#REF!</v>
      </c>
      <c r="FM50" s="51" t="e">
        <f>SUMIF(REC_SALES_FCST!#REF!,RES_COST_FCST!$C50,REC_SALES_FCST!#REF!)-FM41</f>
        <v>#REF!</v>
      </c>
      <c r="FN50" s="51" t="e">
        <f>SUMIF(REC_SALES_FCST!#REF!,RES_COST_FCST!$C50,REC_SALES_FCST!#REF!)-FN41</f>
        <v>#REF!</v>
      </c>
      <c r="FO50" s="51" t="e">
        <f>SUMIF(REC_SALES_FCST!#REF!,RES_COST_FCST!$C50,REC_SALES_FCST!#REF!)-FO41</f>
        <v>#REF!</v>
      </c>
      <c r="FP50" s="51" t="e">
        <f>SUMIF(REC_SALES_FCST!#REF!,RES_COST_FCST!$C50,REC_SALES_FCST!#REF!)-FP41</f>
        <v>#REF!</v>
      </c>
      <c r="FQ50" s="51" t="e">
        <f>SUMIF(REC_SALES_FCST!#REF!,RES_COST_FCST!$C50,REC_SALES_FCST!#REF!)-FQ41</f>
        <v>#REF!</v>
      </c>
      <c r="FR50" s="51" t="e">
        <f>SUMIF(REC_SALES_FCST!#REF!,RES_COST_FCST!$C50,REC_SALES_FCST!#REF!)-FR41</f>
        <v>#REF!</v>
      </c>
      <c r="FS50" s="51" t="e">
        <f>SUMIF(REC_SALES_FCST!#REF!,RES_COST_FCST!$C50,REC_SALES_FCST!#REF!)-FS41</f>
        <v>#REF!</v>
      </c>
      <c r="FT50" s="51" t="e">
        <f>SUMIF(REC_SALES_FCST!#REF!,RES_COST_FCST!$C50,REC_SALES_FCST!#REF!)-FT41</f>
        <v>#REF!</v>
      </c>
      <c r="FU50" s="51" t="e">
        <f>SUMIF(REC_SALES_FCST!#REF!,RES_COST_FCST!$C50,REC_SALES_FCST!#REF!)-FU41</f>
        <v>#REF!</v>
      </c>
      <c r="FV50" s="51" t="e">
        <f>SUMIF(REC_SALES_FCST!#REF!,RES_COST_FCST!$C50,REC_SALES_FCST!#REF!)-FV41</f>
        <v>#REF!</v>
      </c>
      <c r="FW50" s="51" t="e">
        <f>SUMIF(REC_SALES_FCST!#REF!,RES_COST_FCST!$C50,REC_SALES_FCST!#REF!)-FW41</f>
        <v>#REF!</v>
      </c>
      <c r="FX50" s="51" t="e">
        <f>SUMIF(REC_SALES_FCST!#REF!,RES_COST_FCST!$C50,REC_SALES_FCST!#REF!)-FX41</f>
        <v>#REF!</v>
      </c>
      <c r="FY50" s="51" t="e">
        <f>SUMIF(REC_SALES_FCST!#REF!,RES_COST_FCST!$C50,REC_SALES_FCST!#REF!)-FY41</f>
        <v>#REF!</v>
      </c>
      <c r="FZ50" s="51" t="e">
        <f>SUMIF(REC_SALES_FCST!#REF!,RES_COST_FCST!$C50,REC_SALES_FCST!#REF!)-FZ41</f>
        <v>#REF!</v>
      </c>
      <c r="GA50" s="51" t="e">
        <f>SUMIF(REC_SALES_FCST!#REF!,RES_COST_FCST!$C50,REC_SALES_FCST!#REF!)-GA41</f>
        <v>#REF!</v>
      </c>
      <c r="GB50" s="51" t="e">
        <f>SUMIF(REC_SALES_FCST!#REF!,RES_COST_FCST!$C50,REC_SALES_FCST!#REF!)-GB41</f>
        <v>#REF!</v>
      </c>
      <c r="GC50" s="51" t="e">
        <f>SUMIF(REC_SALES_FCST!#REF!,RES_COST_FCST!$C50,REC_SALES_FCST!#REF!)-GC41</f>
        <v>#REF!</v>
      </c>
      <c r="GD50" s="51" t="e">
        <f>SUMIF(REC_SALES_FCST!#REF!,RES_COST_FCST!$C50,REC_SALES_FCST!#REF!)-GD41</f>
        <v>#REF!</v>
      </c>
      <c r="GE50" s="51" t="e">
        <f>SUMIF(REC_SALES_FCST!#REF!,RES_COST_FCST!$C50,REC_SALES_FCST!#REF!)-GE41</f>
        <v>#REF!</v>
      </c>
      <c r="GF50" s="51" t="e">
        <f>SUMIF(REC_SALES_FCST!#REF!,RES_COST_FCST!$C50,REC_SALES_FCST!#REF!)-GF41</f>
        <v>#REF!</v>
      </c>
      <c r="GG50" s="51" t="e">
        <f>SUMIF(REC_SALES_FCST!#REF!,RES_COST_FCST!$C50,REC_SALES_FCST!#REF!)-GG41</f>
        <v>#REF!</v>
      </c>
      <c r="GH50" s="51" t="e">
        <f>SUMIF(REC_SALES_FCST!#REF!,RES_COST_FCST!$C50,REC_SALES_FCST!#REF!)-GH41</f>
        <v>#REF!</v>
      </c>
      <c r="GI50" s="51" t="e">
        <f>SUMIF(REC_SALES_FCST!#REF!,RES_COST_FCST!$C50,REC_SALES_FCST!#REF!)-GI41</f>
        <v>#REF!</v>
      </c>
      <c r="GJ50" s="51" t="e">
        <f>SUMIF(REC_SALES_FCST!#REF!,RES_COST_FCST!$C50,REC_SALES_FCST!#REF!)-GJ41</f>
        <v>#REF!</v>
      </c>
      <c r="GK50" s="51" t="e">
        <f>SUMIF(REC_SALES_FCST!#REF!,RES_COST_FCST!$C50,REC_SALES_FCST!#REF!)-GK41</f>
        <v>#REF!</v>
      </c>
      <c r="GL50" s="51" t="e">
        <f>SUMIF(REC_SALES_FCST!#REF!,RES_COST_FCST!$C50,REC_SALES_FCST!#REF!)-GL41</f>
        <v>#REF!</v>
      </c>
      <c r="GM50" s="51" t="e">
        <f>SUMIF(REC_SALES_FCST!#REF!,RES_COST_FCST!$C50,REC_SALES_FCST!#REF!)-GM41</f>
        <v>#REF!</v>
      </c>
      <c r="GN50" s="51" t="e">
        <f>SUMIF(REC_SALES_FCST!#REF!,RES_COST_FCST!$C50,REC_SALES_FCST!#REF!)-GN41</f>
        <v>#REF!</v>
      </c>
      <c r="GO50" s="51" t="e">
        <f>SUMIF(REC_SALES_FCST!#REF!,RES_COST_FCST!$C50,REC_SALES_FCST!#REF!)-GO41</f>
        <v>#REF!</v>
      </c>
      <c r="GP50" s="51" t="e">
        <f>SUMIF(REC_SALES_FCST!#REF!,RES_COST_FCST!$C50,REC_SALES_FCST!#REF!)-GP41</f>
        <v>#REF!</v>
      </c>
      <c r="GQ50" s="51" t="e">
        <f>SUMIF(REC_SALES_FCST!#REF!,RES_COST_FCST!$C50,REC_SALES_FCST!#REF!)-GQ41</f>
        <v>#REF!</v>
      </c>
      <c r="GR50" s="51" t="e">
        <f>SUMIF(REC_SALES_FCST!#REF!,RES_COST_FCST!$C50,REC_SALES_FCST!#REF!)-GR41</f>
        <v>#REF!</v>
      </c>
      <c r="GS50" s="51" t="e">
        <f>SUMIF(REC_SALES_FCST!#REF!,RES_COST_FCST!$C50,REC_SALES_FCST!#REF!)-GS41</f>
        <v>#REF!</v>
      </c>
      <c r="GT50" s="51" t="e">
        <f>SUMIF(REC_SALES_FCST!#REF!,RES_COST_FCST!$C50,REC_SALES_FCST!#REF!)-GT41</f>
        <v>#REF!</v>
      </c>
      <c r="GU50" s="51" t="e">
        <f>SUMIF(REC_SALES_FCST!#REF!,RES_COST_FCST!$C50,REC_SALES_FCST!#REF!)-GU41</f>
        <v>#REF!</v>
      </c>
      <c r="GV50" s="51" t="e">
        <f>SUMIF(REC_SALES_FCST!#REF!,RES_COST_FCST!$C50,REC_SALES_FCST!#REF!)-GV41</f>
        <v>#REF!</v>
      </c>
      <c r="GW50" s="51" t="e">
        <f>SUMIF(REC_SALES_FCST!#REF!,RES_COST_FCST!$C50,REC_SALES_FCST!#REF!)-GW41</f>
        <v>#REF!</v>
      </c>
      <c r="GX50" s="51" t="e">
        <f>SUMIF(REC_SALES_FCST!#REF!,RES_COST_FCST!$C50,REC_SALES_FCST!#REF!)-GX41</f>
        <v>#REF!</v>
      </c>
      <c r="GY50" s="51" t="e">
        <f>SUMIF(REC_SALES_FCST!#REF!,RES_COST_FCST!$C50,REC_SALES_FCST!#REF!)-GY41</f>
        <v>#REF!</v>
      </c>
      <c r="GZ50" s="51" t="e">
        <f>SUMIF(REC_SALES_FCST!#REF!,RES_COST_FCST!$C50,REC_SALES_FCST!#REF!)-GZ41</f>
        <v>#REF!</v>
      </c>
      <c r="HA50" s="51" t="e">
        <f>SUMIF(REC_SALES_FCST!#REF!,RES_COST_FCST!$C50,REC_SALES_FCST!#REF!)-HA41</f>
        <v>#REF!</v>
      </c>
      <c r="HB50" s="51" t="e">
        <f>SUMIF(REC_SALES_FCST!#REF!,RES_COST_FCST!$C50,REC_SALES_FCST!#REF!)-HB41</f>
        <v>#REF!</v>
      </c>
      <c r="HC50" s="51" t="e">
        <f>SUMIF(REC_SALES_FCST!#REF!,RES_COST_FCST!$C50,REC_SALES_FCST!#REF!)-HC41</f>
        <v>#REF!</v>
      </c>
      <c r="HD50" s="51" t="e">
        <f>SUMIF(REC_SALES_FCST!#REF!,RES_COST_FCST!$C50,REC_SALES_FCST!#REF!)-HD41</f>
        <v>#REF!</v>
      </c>
      <c r="HE50" s="51" t="e">
        <f>SUMIF(REC_SALES_FCST!#REF!,RES_COST_FCST!$C50,REC_SALES_FCST!#REF!)-HE41</f>
        <v>#REF!</v>
      </c>
      <c r="HF50" s="51" t="e">
        <f>SUMIF(REC_SALES_FCST!#REF!,RES_COST_FCST!$C50,REC_SALES_FCST!#REF!)-HF41</f>
        <v>#REF!</v>
      </c>
      <c r="HG50" s="51" t="e">
        <f>SUMIF(REC_SALES_FCST!#REF!,RES_COST_FCST!$C50,REC_SALES_FCST!#REF!)-HG41</f>
        <v>#REF!</v>
      </c>
      <c r="HH50" s="51" t="e">
        <f>SUMIF(REC_SALES_FCST!#REF!,RES_COST_FCST!$C50,REC_SALES_FCST!#REF!)-HH41</f>
        <v>#REF!</v>
      </c>
      <c r="HI50" s="51" t="e">
        <f>SUMIF(REC_SALES_FCST!#REF!,RES_COST_FCST!$C50,REC_SALES_FCST!#REF!)-HI41</f>
        <v>#REF!</v>
      </c>
      <c r="HJ50" s="51" t="e">
        <f>SUMIF(REC_SALES_FCST!#REF!,RES_COST_FCST!$C50,REC_SALES_FCST!#REF!)-HJ41</f>
        <v>#REF!</v>
      </c>
      <c r="HK50" s="51" t="e">
        <f>SUMIF(REC_SALES_FCST!#REF!,RES_COST_FCST!$C50,REC_SALES_FCST!#REF!)-HK41</f>
        <v>#REF!</v>
      </c>
      <c r="HL50" s="51" t="e">
        <f>SUMIF(REC_SALES_FCST!#REF!,RES_COST_FCST!$C50,REC_SALES_FCST!#REF!)-HL41</f>
        <v>#REF!</v>
      </c>
      <c r="HM50" s="51" t="e">
        <f>SUMIF(REC_SALES_FCST!#REF!,RES_COST_FCST!$C50,REC_SALES_FCST!#REF!)-HM41</f>
        <v>#REF!</v>
      </c>
      <c r="HN50" s="51" t="e">
        <f>SUMIF(REC_SALES_FCST!#REF!,RES_COST_FCST!$C50,REC_SALES_FCST!#REF!)-HN41</f>
        <v>#REF!</v>
      </c>
      <c r="HO50" s="51" t="e">
        <f>SUMIF(REC_SALES_FCST!#REF!,RES_COST_FCST!$C50,REC_SALES_FCST!#REF!)-HO41</f>
        <v>#REF!</v>
      </c>
      <c r="HP50" s="51" t="e">
        <f>SUMIF(REC_SALES_FCST!#REF!,RES_COST_FCST!$C50,REC_SALES_FCST!#REF!)-HP41</f>
        <v>#REF!</v>
      </c>
      <c r="HQ50" s="51" t="e">
        <f>SUMIF(REC_SALES_FCST!#REF!,RES_COST_FCST!$C50,REC_SALES_FCST!#REF!)-HQ41</f>
        <v>#REF!</v>
      </c>
      <c r="HR50" s="51" t="e">
        <f>SUMIF(REC_SALES_FCST!#REF!,RES_COST_FCST!$C50,REC_SALES_FCST!#REF!)-HR41</f>
        <v>#REF!</v>
      </c>
      <c r="HS50" s="51" t="e">
        <f>SUMIF(REC_SALES_FCST!#REF!,RES_COST_FCST!$C50,REC_SALES_FCST!#REF!)-HS41</f>
        <v>#REF!</v>
      </c>
      <c r="HT50" s="51" t="e">
        <f>SUMIF(REC_SALES_FCST!#REF!,RES_COST_FCST!$C50,REC_SALES_FCST!#REF!)-HT41</f>
        <v>#REF!</v>
      </c>
      <c r="HU50" s="51" t="e">
        <f>SUMIF(REC_SALES_FCST!#REF!,RES_COST_FCST!$C50,REC_SALES_FCST!#REF!)-HU41</f>
        <v>#REF!</v>
      </c>
      <c r="HV50" s="51" t="e">
        <f>SUMIF(REC_SALES_FCST!#REF!,RES_COST_FCST!$C50,REC_SALES_FCST!#REF!)-HV41</f>
        <v>#REF!</v>
      </c>
      <c r="HW50" s="51" t="e">
        <f>SUMIF(REC_SALES_FCST!#REF!,RES_COST_FCST!$C50,REC_SALES_FCST!#REF!)-HW41</f>
        <v>#REF!</v>
      </c>
      <c r="HX50" s="51" t="e">
        <f>SUMIF(REC_SALES_FCST!#REF!,RES_COST_FCST!$C50,REC_SALES_FCST!#REF!)-HX41</f>
        <v>#REF!</v>
      </c>
      <c r="HY50" s="51" t="e">
        <f>SUMIF(REC_SALES_FCST!#REF!,RES_COST_FCST!$C50,REC_SALES_FCST!#REF!)-HY41</f>
        <v>#REF!</v>
      </c>
      <c r="HZ50" s="51" t="e">
        <f>SUMIF(REC_SALES_FCST!#REF!,RES_COST_FCST!$C50,REC_SALES_FCST!#REF!)-HZ41</f>
        <v>#REF!</v>
      </c>
      <c r="IA50" s="51" t="e">
        <f>SUMIF(REC_SALES_FCST!#REF!,RES_COST_FCST!$C50,REC_SALES_FCST!#REF!)-IA41</f>
        <v>#REF!</v>
      </c>
      <c r="IB50" s="51" t="e">
        <f>SUMIF(REC_SALES_FCST!#REF!,RES_COST_FCST!$C50,REC_SALES_FCST!#REF!)-IB41</f>
        <v>#REF!</v>
      </c>
      <c r="IC50" s="51" t="e">
        <f>SUMIF(REC_SALES_FCST!#REF!,RES_COST_FCST!$C50,REC_SALES_FCST!#REF!)-IC41</f>
        <v>#REF!</v>
      </c>
      <c r="ID50" s="51" t="e">
        <f>SUMIF(REC_SALES_FCST!#REF!,RES_COST_FCST!$C50,REC_SALES_FCST!#REF!)-ID41</f>
        <v>#REF!</v>
      </c>
      <c r="IE50" s="51" t="e">
        <f>SUMIF(REC_SALES_FCST!#REF!,RES_COST_FCST!$C50,REC_SALES_FCST!#REF!)-IE41</f>
        <v>#REF!</v>
      </c>
      <c r="IF50" s="51" t="e">
        <f>SUMIF(REC_SALES_FCST!#REF!,RES_COST_FCST!$C50,REC_SALES_FCST!#REF!)-IF41</f>
        <v>#REF!</v>
      </c>
      <c r="IG50" s="51" t="e">
        <f>SUMIF(REC_SALES_FCST!#REF!,RES_COST_FCST!$C50,REC_SALES_FCST!#REF!)-IG41</f>
        <v>#REF!</v>
      </c>
      <c r="IH50" s="51" t="e">
        <f>SUMIF(REC_SALES_FCST!#REF!,RES_COST_FCST!$C50,REC_SALES_FCST!#REF!)-IH41</f>
        <v>#REF!</v>
      </c>
      <c r="II50" s="51" t="e">
        <f>SUMIF(REC_SALES_FCST!#REF!,RES_COST_FCST!$C50,REC_SALES_FCST!#REF!)-II41</f>
        <v>#REF!</v>
      </c>
      <c r="IJ50" s="51" t="e">
        <f>SUMIF(REC_SALES_FCST!#REF!,RES_COST_FCST!$C50,REC_SALES_FCST!#REF!)-IJ41</f>
        <v>#REF!</v>
      </c>
      <c r="IK50" s="51" t="e">
        <f>SUMIF(REC_SALES_FCST!#REF!,RES_COST_FCST!$C50,REC_SALES_FCST!#REF!)-IK41</f>
        <v>#REF!</v>
      </c>
      <c r="IL50" s="51" t="e">
        <f>SUMIF(REC_SALES_FCST!#REF!,RES_COST_FCST!$C50,REC_SALES_FCST!#REF!)-IL41</f>
        <v>#REF!</v>
      </c>
      <c r="IM50" s="51" t="e">
        <f>SUMIF(REC_SALES_FCST!#REF!,RES_COST_FCST!$C50,REC_SALES_FCST!#REF!)-IM41</f>
        <v>#REF!</v>
      </c>
      <c r="IN50" s="51" t="e">
        <f>SUMIF(REC_SALES_FCST!#REF!,RES_COST_FCST!$C50,REC_SALES_FCST!#REF!)-IN41</f>
        <v>#REF!</v>
      </c>
      <c r="IO50" s="51" t="e">
        <f>SUMIF(REC_SALES_FCST!#REF!,RES_COST_FCST!$C50,REC_SALES_FCST!#REF!)-IO41</f>
        <v>#REF!</v>
      </c>
      <c r="IP50" s="51" t="e">
        <f>SUMIF(REC_SALES_FCST!#REF!,RES_COST_FCST!$C50,REC_SALES_FCST!#REF!)-IP41</f>
        <v>#REF!</v>
      </c>
      <c r="IQ50" s="51" t="e">
        <f>SUMIF(REC_SALES_FCST!#REF!,RES_COST_FCST!$C50,REC_SALES_FCST!#REF!)-IQ41</f>
        <v>#REF!</v>
      </c>
      <c r="IR50" s="51" t="e">
        <f>SUMIF(REC_SALES_FCST!#REF!,RES_COST_FCST!$C50,REC_SALES_FCST!#REF!)-IR41</f>
        <v>#REF!</v>
      </c>
      <c r="IS50" s="51" t="e">
        <f>SUMIF(REC_SALES_FCST!#REF!,RES_COST_FCST!$C50,REC_SALES_FCST!#REF!)-IS41</f>
        <v>#REF!</v>
      </c>
      <c r="IT50" s="51" t="e">
        <f>SUMIF(REC_SALES_FCST!#REF!,RES_COST_FCST!$C50,REC_SALES_FCST!#REF!)-IT41</f>
        <v>#REF!</v>
      </c>
      <c r="IU50" s="51" t="e">
        <f>SUMIF(REC_SALES_FCST!#REF!,RES_COST_FCST!$C50,REC_SALES_FCST!#REF!)-IU41</f>
        <v>#REF!</v>
      </c>
      <c r="IV50" s="51" t="e">
        <f>SUMIF(REC_SALES_FCST!#REF!,RES_COST_FCST!$C50,REC_SALES_FCST!#REF!)-IV41</f>
        <v>#REF!</v>
      </c>
      <c r="IW50" s="51" t="e">
        <f>SUMIF(REC_SALES_FCST!#REF!,RES_COST_FCST!$C50,REC_SALES_FCST!#REF!)-IW41</f>
        <v>#REF!</v>
      </c>
      <c r="IX50" s="51" t="e">
        <f>SUMIF(REC_SALES_FCST!#REF!,RES_COST_FCST!$C50,REC_SALES_FCST!#REF!)-IX41</f>
        <v>#REF!</v>
      </c>
      <c r="IY50" s="51" t="e">
        <f>SUMIF(REC_SALES_FCST!#REF!,RES_COST_FCST!$C50,REC_SALES_FCST!#REF!)-IY41</f>
        <v>#REF!</v>
      </c>
      <c r="IZ50" s="51" t="e">
        <f>SUMIF(REC_SALES_FCST!#REF!,RES_COST_FCST!$C50,REC_SALES_FCST!#REF!)-IZ41</f>
        <v>#REF!</v>
      </c>
      <c r="JA50" s="51" t="e">
        <f>SUMIF(REC_SALES_FCST!#REF!,RES_COST_FCST!$C50,REC_SALES_FCST!#REF!)-JA41</f>
        <v>#REF!</v>
      </c>
      <c r="JB50" s="51" t="e">
        <f>SUMIF(REC_SALES_FCST!#REF!,RES_COST_FCST!$C50,REC_SALES_FCST!#REF!)-JB41</f>
        <v>#REF!</v>
      </c>
      <c r="JC50" s="51" t="e">
        <f>SUMIF(REC_SALES_FCST!#REF!,RES_COST_FCST!$C50,REC_SALES_FCST!#REF!)-JC41</f>
        <v>#REF!</v>
      </c>
      <c r="JD50" s="51" t="e">
        <f>SUMIF(REC_SALES_FCST!#REF!,RES_COST_FCST!$C50,REC_SALES_FCST!#REF!)-JD41</f>
        <v>#REF!</v>
      </c>
      <c r="JE50" s="51" t="e">
        <f>SUMIF(REC_SALES_FCST!#REF!,RES_COST_FCST!$C50,REC_SALES_FCST!#REF!)-JE41</f>
        <v>#REF!</v>
      </c>
      <c r="JF50" s="51" t="e">
        <f>SUMIF(REC_SALES_FCST!#REF!,RES_COST_FCST!$C50,REC_SALES_FCST!#REF!)-JF41</f>
        <v>#REF!</v>
      </c>
      <c r="JG50" s="51" t="e">
        <f>SUMIF(REC_SALES_FCST!#REF!,RES_COST_FCST!$C50,REC_SALES_FCST!#REF!)-JG41</f>
        <v>#REF!</v>
      </c>
      <c r="JH50" s="51" t="e">
        <f>SUMIF(REC_SALES_FCST!#REF!,RES_COST_FCST!$C50,REC_SALES_FCST!#REF!)-JH41</f>
        <v>#REF!</v>
      </c>
      <c r="JI50" s="51" t="e">
        <f>SUMIF(REC_SALES_FCST!#REF!,RES_COST_FCST!$C50,REC_SALES_FCST!#REF!)-JI41</f>
        <v>#REF!</v>
      </c>
      <c r="JJ50" s="51" t="e">
        <f>SUMIF(REC_SALES_FCST!#REF!,RES_COST_FCST!$C50,REC_SALES_FCST!#REF!)-JJ41</f>
        <v>#REF!</v>
      </c>
      <c r="JK50" s="51" t="e">
        <f>SUMIF(REC_SALES_FCST!#REF!,RES_COST_FCST!$C50,REC_SALES_FCST!#REF!)-JK41</f>
        <v>#REF!</v>
      </c>
      <c r="JL50" s="51" t="e">
        <f>SUMIF(REC_SALES_FCST!#REF!,RES_COST_FCST!$C50,REC_SALES_FCST!#REF!)-JL41</f>
        <v>#REF!</v>
      </c>
      <c r="JM50" s="51" t="e">
        <f>SUMIF(REC_SALES_FCST!#REF!,RES_COST_FCST!$C50,REC_SALES_FCST!#REF!)-JM41</f>
        <v>#REF!</v>
      </c>
      <c r="JN50" s="51" t="e">
        <f>SUMIF(REC_SALES_FCST!#REF!,RES_COST_FCST!$C50,REC_SALES_FCST!#REF!)-JN41</f>
        <v>#REF!</v>
      </c>
      <c r="JO50" s="51" t="e">
        <f>SUMIF(REC_SALES_FCST!#REF!,RES_COST_FCST!$C50,REC_SALES_FCST!#REF!)-JO41</f>
        <v>#REF!</v>
      </c>
      <c r="JP50" s="51" t="e">
        <f>SUMIF(REC_SALES_FCST!#REF!,RES_COST_FCST!$C50,REC_SALES_FCST!#REF!)-JP41</f>
        <v>#REF!</v>
      </c>
      <c r="JQ50" s="51" t="e">
        <f>SUMIF(REC_SALES_FCST!#REF!,RES_COST_FCST!$C50,REC_SALES_FCST!#REF!)-JQ41</f>
        <v>#REF!</v>
      </c>
      <c r="JR50" s="51" t="e">
        <f>SUMIF(REC_SALES_FCST!#REF!,RES_COST_FCST!$C50,REC_SALES_FCST!#REF!)-JR41</f>
        <v>#REF!</v>
      </c>
      <c r="JS50" s="51" t="e">
        <f>SUMIF(REC_SALES_FCST!#REF!,RES_COST_FCST!$C50,REC_SALES_FCST!#REF!)-JS41</f>
        <v>#REF!</v>
      </c>
      <c r="JT50" s="51" t="e">
        <f>SUMIF(REC_SALES_FCST!#REF!,RES_COST_FCST!$C50,REC_SALES_FCST!#REF!)-JT41</f>
        <v>#REF!</v>
      </c>
      <c r="JU50" s="51" t="e">
        <f>SUMIF(REC_SALES_FCST!#REF!,RES_COST_FCST!$C50,REC_SALES_FCST!#REF!)-JU41</f>
        <v>#REF!</v>
      </c>
      <c r="JV50" s="51" t="e">
        <f>SUMIF(REC_SALES_FCST!#REF!,RES_COST_FCST!$C50,REC_SALES_FCST!#REF!)-JV41</f>
        <v>#REF!</v>
      </c>
      <c r="JW50" s="51" t="e">
        <f>SUMIF(REC_SALES_FCST!#REF!,RES_COST_FCST!$C50,REC_SALES_FCST!#REF!)-JW41</f>
        <v>#REF!</v>
      </c>
      <c r="JX50" s="51" t="e">
        <f>SUMIF(REC_SALES_FCST!#REF!,RES_COST_FCST!$C50,REC_SALES_FCST!#REF!)-JX41</f>
        <v>#REF!</v>
      </c>
      <c r="JY50" s="51" t="e">
        <f>SUMIF(REC_SALES_FCST!#REF!,RES_COST_FCST!$C50,REC_SALES_FCST!#REF!)-JY41</f>
        <v>#REF!</v>
      </c>
      <c r="JZ50" s="51" t="e">
        <f>SUMIF(REC_SALES_FCST!#REF!,RES_COST_FCST!$C50,REC_SALES_FCST!#REF!)-JZ41</f>
        <v>#REF!</v>
      </c>
      <c r="KA50" s="51" t="e">
        <f>SUMIF(REC_SALES_FCST!#REF!,RES_COST_FCST!$C50,REC_SALES_FCST!#REF!)-KA41</f>
        <v>#REF!</v>
      </c>
      <c r="KB50" s="51" t="e">
        <f>SUMIF(REC_SALES_FCST!#REF!,RES_COST_FCST!$C50,REC_SALES_FCST!#REF!)-KB41</f>
        <v>#REF!</v>
      </c>
      <c r="KC50" s="51" t="e">
        <f>SUMIF(REC_SALES_FCST!#REF!,RES_COST_FCST!$C50,REC_SALES_FCST!#REF!)-KC41</f>
        <v>#REF!</v>
      </c>
      <c r="KD50" s="51" t="e">
        <f>SUMIF(REC_SALES_FCST!#REF!,RES_COST_FCST!$C50,REC_SALES_FCST!#REF!)-KD41</f>
        <v>#REF!</v>
      </c>
      <c r="KE50" s="51" t="e">
        <f>SUMIF(REC_SALES_FCST!#REF!,RES_COST_FCST!$C50,REC_SALES_FCST!#REF!)-KE41</f>
        <v>#REF!</v>
      </c>
      <c r="KF50" s="51" t="e">
        <f>SUMIF(REC_SALES_FCST!#REF!,RES_COST_FCST!$C50,REC_SALES_FCST!#REF!)-KF41</f>
        <v>#REF!</v>
      </c>
      <c r="KG50" s="51" t="e">
        <f>SUMIF(REC_SALES_FCST!#REF!,RES_COST_FCST!$C50,REC_SALES_FCST!#REF!)-KG41</f>
        <v>#REF!</v>
      </c>
      <c r="KH50" s="51" t="e">
        <f>SUMIF(REC_SALES_FCST!#REF!,RES_COST_FCST!$C50,REC_SALES_FCST!#REF!)-KH41</f>
        <v>#REF!</v>
      </c>
      <c r="KI50" s="51" t="e">
        <f>SUMIF(REC_SALES_FCST!#REF!,RES_COST_FCST!$C50,REC_SALES_FCST!#REF!)-KI41</f>
        <v>#REF!</v>
      </c>
      <c r="KJ50" s="51" t="e">
        <f>SUMIF(REC_SALES_FCST!#REF!,RES_COST_FCST!$C50,REC_SALES_FCST!#REF!)-KJ41</f>
        <v>#REF!</v>
      </c>
      <c r="KK50" s="51" t="e">
        <f>SUMIF(REC_SALES_FCST!#REF!,RES_COST_FCST!$C50,REC_SALES_FCST!#REF!)-KK41</f>
        <v>#REF!</v>
      </c>
      <c r="KL50" s="51" t="e">
        <f>SUMIF(REC_SALES_FCST!#REF!,RES_COST_FCST!$C50,REC_SALES_FCST!#REF!)-KL41</f>
        <v>#REF!</v>
      </c>
      <c r="KM50" s="51" t="e">
        <f>SUMIF(REC_SALES_FCST!#REF!,RES_COST_FCST!$C50,REC_SALES_FCST!#REF!)-KM41</f>
        <v>#REF!</v>
      </c>
      <c r="KN50" s="51" t="e">
        <f>SUMIF(REC_SALES_FCST!#REF!,RES_COST_FCST!$C50,REC_SALES_FCST!#REF!)-KN41</f>
        <v>#REF!</v>
      </c>
      <c r="KO50" s="51" t="e">
        <f>SUMIF(REC_SALES_FCST!#REF!,RES_COST_FCST!$C50,REC_SALES_FCST!#REF!)-KO41</f>
        <v>#REF!</v>
      </c>
      <c r="KP50" s="51" t="e">
        <f>SUMIF(REC_SALES_FCST!#REF!,RES_COST_FCST!$C50,REC_SALES_FCST!#REF!)-KP41</f>
        <v>#REF!</v>
      </c>
      <c r="KQ50" s="51" t="e">
        <f>SUMIF(REC_SALES_FCST!#REF!,RES_COST_FCST!$C50,REC_SALES_FCST!#REF!)-KQ41</f>
        <v>#REF!</v>
      </c>
      <c r="KR50" s="51" t="e">
        <f>SUMIF(REC_SALES_FCST!#REF!,RES_COST_FCST!$C50,REC_SALES_FCST!#REF!)-KR41</f>
        <v>#REF!</v>
      </c>
      <c r="KS50" s="51" t="e">
        <f>SUMIF(REC_SALES_FCST!#REF!,RES_COST_FCST!$C50,REC_SALES_FCST!#REF!)-KS41</f>
        <v>#REF!</v>
      </c>
      <c r="KT50" s="51" t="e">
        <f>SUMIF(REC_SALES_FCST!#REF!,RES_COST_FCST!$C50,REC_SALES_FCST!#REF!)-KT41</f>
        <v>#REF!</v>
      </c>
      <c r="KU50" s="51" t="e">
        <f>SUMIF(REC_SALES_FCST!#REF!,RES_COST_FCST!$C50,REC_SALES_FCST!#REF!)-KU41</f>
        <v>#REF!</v>
      </c>
      <c r="KV50" s="51" t="e">
        <f>SUMIF(REC_SALES_FCST!#REF!,RES_COST_FCST!$C50,REC_SALES_FCST!#REF!)-KV41</f>
        <v>#REF!</v>
      </c>
      <c r="KW50" s="51" t="e">
        <f>SUMIF(REC_SALES_FCST!#REF!,RES_COST_FCST!$C50,REC_SALES_FCST!#REF!)-KW41</f>
        <v>#REF!</v>
      </c>
      <c r="KX50" s="51" t="e">
        <f>SUMIF(REC_SALES_FCST!#REF!,RES_COST_FCST!$C50,REC_SALES_FCST!#REF!)-KX41</f>
        <v>#REF!</v>
      </c>
      <c r="KY50" s="51" t="e">
        <f>SUMIF(REC_SALES_FCST!#REF!,RES_COST_FCST!$C50,REC_SALES_FCST!#REF!)-KY41</f>
        <v>#REF!</v>
      </c>
      <c r="KZ50" s="51" t="e">
        <f>SUMIF(REC_SALES_FCST!#REF!,RES_COST_FCST!$C50,REC_SALES_FCST!#REF!)-KZ41</f>
        <v>#REF!</v>
      </c>
      <c r="LA50" s="51" t="e">
        <f>SUMIF(REC_SALES_FCST!#REF!,RES_COST_FCST!$C50,REC_SALES_FCST!#REF!)-LA41</f>
        <v>#REF!</v>
      </c>
      <c r="LB50" s="51" t="e">
        <f>SUMIF(REC_SALES_FCST!#REF!,RES_COST_FCST!$C50,REC_SALES_FCST!#REF!)-LB41</f>
        <v>#REF!</v>
      </c>
      <c r="LC50" s="51" t="e">
        <f>SUMIF(REC_SALES_FCST!#REF!,RES_COST_FCST!$C50,REC_SALES_FCST!#REF!)-LC41</f>
        <v>#REF!</v>
      </c>
      <c r="LD50" s="51" t="e">
        <f>SUMIF(REC_SALES_FCST!#REF!,RES_COST_FCST!$C50,REC_SALES_FCST!#REF!)-LD41</f>
        <v>#REF!</v>
      </c>
      <c r="LE50" s="51" t="e">
        <f>SUMIF(REC_SALES_FCST!#REF!,RES_COST_FCST!$C50,REC_SALES_FCST!#REF!)-LE41</f>
        <v>#REF!</v>
      </c>
      <c r="LF50" s="51" t="e">
        <f>SUMIF(REC_SALES_FCST!#REF!,RES_COST_FCST!$C50,REC_SALES_FCST!#REF!)-LF41</f>
        <v>#REF!</v>
      </c>
      <c r="LG50" s="51" t="e">
        <f>SUMIF(REC_SALES_FCST!#REF!,RES_COST_FCST!$C50,REC_SALES_FCST!#REF!)-LG41</f>
        <v>#REF!</v>
      </c>
      <c r="LH50" s="51" t="e">
        <f>SUMIF(REC_SALES_FCST!#REF!,RES_COST_FCST!$C50,REC_SALES_FCST!#REF!)-LH41</f>
        <v>#REF!</v>
      </c>
      <c r="LI50" s="51" t="e">
        <f>SUMIF(REC_SALES_FCST!#REF!,RES_COST_FCST!$C50,REC_SALES_FCST!#REF!)-LI41</f>
        <v>#REF!</v>
      </c>
      <c r="LJ50" s="51" t="e">
        <f>SUMIF(REC_SALES_FCST!#REF!,RES_COST_FCST!$C50,REC_SALES_FCST!#REF!)-LJ41</f>
        <v>#REF!</v>
      </c>
      <c r="LK50" s="51" t="e">
        <f>SUMIF(REC_SALES_FCST!#REF!,RES_COST_FCST!$C50,REC_SALES_FCST!#REF!)-LK41</f>
        <v>#REF!</v>
      </c>
      <c r="LL50" s="51" t="e">
        <f>SUMIF(REC_SALES_FCST!#REF!,RES_COST_FCST!$C50,REC_SALES_FCST!#REF!)-LL41</f>
        <v>#REF!</v>
      </c>
      <c r="LM50" s="51" t="e">
        <f>SUMIF(REC_SALES_FCST!#REF!,RES_COST_FCST!$C50,REC_SALES_FCST!#REF!)-LM41</f>
        <v>#REF!</v>
      </c>
      <c r="LN50" s="51" t="e">
        <f>SUMIF(REC_SALES_FCST!#REF!,RES_COST_FCST!$C50,REC_SALES_FCST!#REF!)-LN41</f>
        <v>#REF!</v>
      </c>
      <c r="LO50" s="51" t="e">
        <f>SUMIF(REC_SALES_FCST!#REF!,RES_COST_FCST!$C50,REC_SALES_FCST!#REF!)-LO41</f>
        <v>#REF!</v>
      </c>
      <c r="LP50" s="51" t="e">
        <f>SUMIF(REC_SALES_FCST!#REF!,RES_COST_FCST!$C50,REC_SALES_FCST!#REF!)-LP41</f>
        <v>#REF!</v>
      </c>
      <c r="LQ50" s="51" t="e">
        <f>SUMIF(REC_SALES_FCST!#REF!,RES_COST_FCST!$C50,REC_SALES_FCST!#REF!)-LQ41</f>
        <v>#REF!</v>
      </c>
      <c r="LR50" s="51" t="e">
        <f>SUMIF(REC_SALES_FCST!#REF!,RES_COST_FCST!$C50,REC_SALES_FCST!#REF!)-LR41</f>
        <v>#REF!</v>
      </c>
      <c r="LS50" s="51" t="e">
        <f>SUMIF(REC_SALES_FCST!#REF!,RES_COST_FCST!$C50,REC_SALES_FCST!#REF!)-LS41</f>
        <v>#REF!</v>
      </c>
      <c r="LT50" s="51" t="e">
        <f>SUMIF(REC_SALES_FCST!#REF!,RES_COST_FCST!$C50,REC_SALES_FCST!#REF!)-LT41</f>
        <v>#REF!</v>
      </c>
      <c r="LU50" s="51" t="e">
        <f>SUMIF(REC_SALES_FCST!#REF!,RES_COST_FCST!$C50,REC_SALES_FCST!#REF!)-LU41</f>
        <v>#REF!</v>
      </c>
      <c r="LV50" s="51" t="e">
        <f>SUMIF(REC_SALES_FCST!#REF!,RES_COST_FCST!$C50,REC_SALES_FCST!#REF!)-LV41</f>
        <v>#REF!</v>
      </c>
      <c r="LW50" s="51" t="e">
        <f>SUMIF(REC_SALES_FCST!#REF!,RES_COST_FCST!$C50,REC_SALES_FCST!#REF!)-LW41</f>
        <v>#REF!</v>
      </c>
      <c r="LX50" s="51" t="e">
        <f>SUMIF(REC_SALES_FCST!#REF!,RES_COST_FCST!$C50,REC_SALES_FCST!#REF!)-LX41</f>
        <v>#REF!</v>
      </c>
      <c r="LY50" s="51" t="e">
        <f>SUMIF(REC_SALES_FCST!#REF!,RES_COST_FCST!$C50,REC_SALES_FCST!#REF!)-LY41</f>
        <v>#REF!</v>
      </c>
      <c r="LZ50" s="51" t="e">
        <f>SUMIF(REC_SALES_FCST!#REF!,RES_COST_FCST!$C50,REC_SALES_FCST!#REF!)-LZ41</f>
        <v>#REF!</v>
      </c>
      <c r="MA50" s="51" t="e">
        <f>SUMIF(REC_SALES_FCST!#REF!,RES_COST_FCST!$C50,REC_SALES_FCST!#REF!)-MA41</f>
        <v>#REF!</v>
      </c>
      <c r="MB50" s="51" t="e">
        <f>SUMIF(REC_SALES_FCST!#REF!,RES_COST_FCST!$C50,REC_SALES_FCST!#REF!)-MB41</f>
        <v>#REF!</v>
      </c>
      <c r="MC50" s="51" t="e">
        <f>SUMIF(REC_SALES_FCST!#REF!,RES_COST_FCST!$C50,REC_SALES_FCST!#REF!)-MC41</f>
        <v>#REF!</v>
      </c>
      <c r="MD50" s="51" t="e">
        <f>SUMIF(REC_SALES_FCST!#REF!,RES_COST_FCST!$C50,REC_SALES_FCST!#REF!)-MD41</f>
        <v>#REF!</v>
      </c>
      <c r="ME50" s="51" t="e">
        <f>SUMIF(REC_SALES_FCST!#REF!,RES_COST_FCST!$C50,REC_SALES_FCST!#REF!)-ME41</f>
        <v>#REF!</v>
      </c>
      <c r="MF50" s="51" t="e">
        <f>SUMIF(REC_SALES_FCST!#REF!,RES_COST_FCST!$C50,REC_SALES_FCST!#REF!)-MF41</f>
        <v>#REF!</v>
      </c>
      <c r="MG50" s="51" t="e">
        <f>SUMIF(REC_SALES_FCST!#REF!,RES_COST_FCST!$C50,REC_SALES_FCST!#REF!)-MG41</f>
        <v>#REF!</v>
      </c>
      <c r="MH50" s="51" t="e">
        <f>SUMIF(REC_SALES_FCST!#REF!,RES_COST_FCST!$C50,REC_SALES_FCST!#REF!)-MH41</f>
        <v>#REF!</v>
      </c>
      <c r="MI50" s="51" t="e">
        <f>SUMIF(REC_SALES_FCST!#REF!,RES_COST_FCST!$C50,REC_SALES_FCST!#REF!)-MI41</f>
        <v>#REF!</v>
      </c>
      <c r="MJ50" s="51" t="e">
        <f>SUMIF(REC_SALES_FCST!#REF!,RES_COST_FCST!$C50,REC_SALES_FCST!#REF!)-MJ41</f>
        <v>#REF!</v>
      </c>
      <c r="MK50" s="51" t="e">
        <f>SUMIF(REC_SALES_FCST!#REF!,RES_COST_FCST!$C50,REC_SALES_FCST!#REF!)-MK41</f>
        <v>#REF!</v>
      </c>
      <c r="ML50" s="51" t="e">
        <f>SUMIF(REC_SALES_FCST!#REF!,RES_COST_FCST!$C50,REC_SALES_FCST!#REF!)-ML41</f>
        <v>#REF!</v>
      </c>
      <c r="MM50" s="51" t="e">
        <f>SUMIF(REC_SALES_FCST!#REF!,RES_COST_FCST!$C50,REC_SALES_FCST!#REF!)-MM41</f>
        <v>#REF!</v>
      </c>
      <c r="MO50" s="5" t="s">
        <v>150</v>
      </c>
      <c r="MP50" s="22" t="e">
        <f>MP12</f>
        <v>#N/A</v>
      </c>
      <c r="MQ50" s="22" t="e">
        <f t="shared" ref="MQ50:NR50" si="180">MQ12</f>
        <v>#N/A</v>
      </c>
      <c r="MR50" s="22" t="e">
        <f t="shared" si="180"/>
        <v>#N/A</v>
      </c>
      <c r="MS50" s="22" t="e">
        <f t="shared" si="180"/>
        <v>#N/A</v>
      </c>
      <c r="MT50" s="22" t="e">
        <f t="shared" si="180"/>
        <v>#N/A</v>
      </c>
      <c r="MU50" s="22" t="e">
        <f t="shared" si="180"/>
        <v>#N/A</v>
      </c>
      <c r="MV50" s="22" t="e">
        <f t="shared" si="180"/>
        <v>#N/A</v>
      </c>
      <c r="MW50" s="22" t="e">
        <f t="shared" si="180"/>
        <v>#N/A</v>
      </c>
      <c r="MX50" s="22" t="e">
        <f t="shared" si="180"/>
        <v>#N/A</v>
      </c>
      <c r="MY50" s="22" t="e">
        <f t="shared" si="180"/>
        <v>#N/A</v>
      </c>
      <c r="MZ50" s="22" t="e">
        <f t="shared" si="180"/>
        <v>#N/A</v>
      </c>
      <c r="NA50" s="22" t="e">
        <f t="shared" si="180"/>
        <v>#N/A</v>
      </c>
      <c r="NB50" s="22" t="e">
        <f t="shared" si="180"/>
        <v>#N/A</v>
      </c>
      <c r="NC50" s="22" t="e">
        <f t="shared" si="180"/>
        <v>#N/A</v>
      </c>
      <c r="ND50" s="22" t="e">
        <f t="shared" si="180"/>
        <v>#N/A</v>
      </c>
      <c r="NE50" s="22" t="e">
        <f t="shared" si="180"/>
        <v>#N/A</v>
      </c>
      <c r="NF50" s="22" t="e">
        <f t="shared" si="180"/>
        <v>#N/A</v>
      </c>
      <c r="NG50" s="22" t="e">
        <f t="shared" si="180"/>
        <v>#N/A</v>
      </c>
      <c r="NH50" s="22" t="e">
        <f t="shared" si="180"/>
        <v>#N/A</v>
      </c>
      <c r="NI50" s="22" t="e">
        <f t="shared" si="180"/>
        <v>#N/A</v>
      </c>
      <c r="NJ50" s="22" t="e">
        <f t="shared" si="180"/>
        <v>#N/A</v>
      </c>
      <c r="NK50" s="22" t="e">
        <f t="shared" si="180"/>
        <v>#N/A</v>
      </c>
      <c r="NL50" s="22" t="e">
        <f t="shared" si="180"/>
        <v>#N/A</v>
      </c>
      <c r="NM50" s="22" t="e">
        <f t="shared" si="180"/>
        <v>#N/A</v>
      </c>
      <c r="NN50" s="22" t="e">
        <f t="shared" si="180"/>
        <v>#N/A</v>
      </c>
      <c r="NO50" s="22" t="e">
        <f t="shared" si="180"/>
        <v>#N/A</v>
      </c>
      <c r="NP50" s="22" t="e">
        <f t="shared" si="180"/>
        <v>#N/A</v>
      </c>
      <c r="NQ50" s="22" t="e">
        <f t="shared" si="180"/>
        <v>#N/A</v>
      </c>
      <c r="NR50" s="22" t="e">
        <f t="shared" si="180"/>
        <v>#N/A</v>
      </c>
    </row>
    <row r="51" spans="2:386" x14ac:dyDescent="0.25">
      <c r="MO51" s="5" t="s">
        <v>151</v>
      </c>
      <c r="MP51" s="22" t="e">
        <f>+SUM(MP49:MP50)</f>
        <v>#N/A</v>
      </c>
      <c r="MQ51" s="22" t="e">
        <f t="shared" ref="MQ51:NJ51" si="181">+SUM(MQ49:MQ50)</f>
        <v>#N/A</v>
      </c>
      <c r="MR51" s="22" t="e">
        <f t="shared" si="181"/>
        <v>#N/A</v>
      </c>
      <c r="MS51" s="22" t="e">
        <f t="shared" si="181"/>
        <v>#N/A</v>
      </c>
      <c r="MT51" s="22" t="e">
        <f t="shared" si="181"/>
        <v>#N/A</v>
      </c>
      <c r="MU51" s="22" t="e">
        <f t="shared" si="181"/>
        <v>#N/A</v>
      </c>
      <c r="MV51" s="22" t="e">
        <f t="shared" si="181"/>
        <v>#N/A</v>
      </c>
      <c r="MW51" s="22" t="e">
        <f t="shared" si="181"/>
        <v>#N/A</v>
      </c>
      <c r="MX51" s="22" t="e">
        <f t="shared" si="181"/>
        <v>#N/A</v>
      </c>
      <c r="MY51" s="22" t="e">
        <f t="shared" si="181"/>
        <v>#N/A</v>
      </c>
      <c r="MZ51" s="22" t="e">
        <f t="shared" si="181"/>
        <v>#N/A</v>
      </c>
      <c r="NA51" s="22" t="e">
        <f t="shared" si="181"/>
        <v>#N/A</v>
      </c>
      <c r="NB51" s="22" t="e">
        <f t="shared" si="181"/>
        <v>#N/A</v>
      </c>
      <c r="NC51" s="22" t="e">
        <f t="shared" si="181"/>
        <v>#N/A</v>
      </c>
      <c r="ND51" s="22" t="e">
        <f t="shared" si="181"/>
        <v>#N/A</v>
      </c>
      <c r="NE51" s="22" t="e">
        <f t="shared" si="181"/>
        <v>#N/A</v>
      </c>
      <c r="NF51" s="22" t="e">
        <f t="shared" si="181"/>
        <v>#N/A</v>
      </c>
      <c r="NG51" s="22" t="e">
        <f t="shared" si="181"/>
        <v>#N/A</v>
      </c>
      <c r="NH51" s="22" t="e">
        <f t="shared" si="181"/>
        <v>#N/A</v>
      </c>
      <c r="NI51" s="22" t="e">
        <f t="shared" si="181"/>
        <v>#N/A</v>
      </c>
      <c r="NJ51" s="22" t="e">
        <f t="shared" si="181"/>
        <v>#N/A</v>
      </c>
      <c r="NK51" s="22" t="e">
        <f t="shared" ref="NK51:NR51" si="182">+SUM(NK49:NK50)</f>
        <v>#N/A</v>
      </c>
      <c r="NL51" s="22" t="e">
        <f t="shared" si="182"/>
        <v>#N/A</v>
      </c>
      <c r="NM51" s="22" t="e">
        <f t="shared" si="182"/>
        <v>#N/A</v>
      </c>
      <c r="NN51" s="22" t="e">
        <f t="shared" si="182"/>
        <v>#N/A</v>
      </c>
      <c r="NO51" s="22" t="e">
        <f t="shared" si="182"/>
        <v>#N/A</v>
      </c>
      <c r="NP51" s="22" t="e">
        <f t="shared" si="182"/>
        <v>#N/A</v>
      </c>
      <c r="NQ51" s="22" t="e">
        <f t="shared" si="182"/>
        <v>#N/A</v>
      </c>
      <c r="NR51" s="22" t="e">
        <f t="shared" si="182"/>
        <v>#N/A</v>
      </c>
    </row>
    <row r="52" spans="2:386" x14ac:dyDescent="0.25">
      <c r="NT52" t="s">
        <v>369</v>
      </c>
    </row>
    <row r="53" spans="2:386" x14ac:dyDescent="0.25">
      <c r="MO53" s="5" t="s">
        <v>160</v>
      </c>
      <c r="MP53" s="22" t="e">
        <f t="shared" ref="MP53:NR53" si="183">MP51-MP12</f>
        <v>#N/A</v>
      </c>
      <c r="MQ53" s="22" t="e">
        <f t="shared" si="183"/>
        <v>#N/A</v>
      </c>
      <c r="MR53" s="22" t="e">
        <f t="shared" si="183"/>
        <v>#N/A</v>
      </c>
      <c r="MS53" s="22" t="e">
        <f t="shared" si="183"/>
        <v>#N/A</v>
      </c>
      <c r="MT53" s="22" t="e">
        <f t="shared" si="183"/>
        <v>#N/A</v>
      </c>
      <c r="MU53" s="22" t="e">
        <f t="shared" si="183"/>
        <v>#N/A</v>
      </c>
      <c r="MV53" s="22" t="e">
        <f t="shared" si="183"/>
        <v>#N/A</v>
      </c>
      <c r="MW53" s="22" t="e">
        <f t="shared" si="183"/>
        <v>#N/A</v>
      </c>
      <c r="MX53" s="22" t="e">
        <f t="shared" si="183"/>
        <v>#N/A</v>
      </c>
      <c r="MY53" s="22" t="e">
        <f t="shared" si="183"/>
        <v>#N/A</v>
      </c>
      <c r="MZ53" s="22" t="e">
        <f t="shared" si="183"/>
        <v>#N/A</v>
      </c>
      <c r="NA53" s="22" t="e">
        <f t="shared" si="183"/>
        <v>#N/A</v>
      </c>
      <c r="NB53" s="22" t="e">
        <f t="shared" si="183"/>
        <v>#N/A</v>
      </c>
      <c r="NC53" s="22" t="e">
        <f t="shared" si="183"/>
        <v>#N/A</v>
      </c>
      <c r="ND53" s="22" t="e">
        <f t="shared" si="183"/>
        <v>#N/A</v>
      </c>
      <c r="NE53" s="22" t="e">
        <f t="shared" si="183"/>
        <v>#N/A</v>
      </c>
      <c r="NF53" s="22" t="e">
        <f t="shared" si="183"/>
        <v>#N/A</v>
      </c>
      <c r="NG53" s="22" t="e">
        <f t="shared" si="183"/>
        <v>#N/A</v>
      </c>
      <c r="NH53" s="22" t="e">
        <f t="shared" si="183"/>
        <v>#N/A</v>
      </c>
      <c r="NI53" s="22" t="e">
        <f t="shared" si="183"/>
        <v>#N/A</v>
      </c>
      <c r="NJ53" s="22" t="e">
        <f t="shared" si="183"/>
        <v>#N/A</v>
      </c>
      <c r="NK53" s="22" t="e">
        <f t="shared" si="183"/>
        <v>#N/A</v>
      </c>
      <c r="NL53" s="22" t="e">
        <f t="shared" si="183"/>
        <v>#N/A</v>
      </c>
      <c r="NM53" s="22" t="e">
        <f t="shared" si="183"/>
        <v>#N/A</v>
      </c>
      <c r="NN53" s="22" t="e">
        <f t="shared" si="183"/>
        <v>#N/A</v>
      </c>
      <c r="NO53" s="22" t="e">
        <f t="shared" si="183"/>
        <v>#N/A</v>
      </c>
      <c r="NP53" s="22" t="e">
        <f t="shared" si="183"/>
        <v>#N/A</v>
      </c>
      <c r="NQ53" s="22" t="e">
        <f t="shared" si="183"/>
        <v>#N/A</v>
      </c>
      <c r="NR53" s="22" t="e">
        <f t="shared" si="183"/>
        <v>#N/A</v>
      </c>
    </row>
    <row r="54" spans="2:386" x14ac:dyDescent="0.25">
      <c r="MO54" s="5" t="s">
        <v>153</v>
      </c>
      <c r="MP54" s="45">
        <f>MIN(REC_PRICE_FCST!D21:D22)</f>
        <v>22.63</v>
      </c>
      <c r="MQ54" s="45">
        <f>MIN(REC_PRICE_FCST!E21:E22)</f>
        <v>23.308900000000001</v>
      </c>
      <c r="MR54" s="45">
        <f>MIN(REC_PRICE_FCST!F21:F22)</f>
        <v>24.008167</v>
      </c>
      <c r="MS54" s="45">
        <f>MIN(REC_PRICE_FCST!G21:G22)</f>
        <v>24.72841201</v>
      </c>
      <c r="MT54" s="45">
        <f>MIN(REC_PRICE_FCST!H21:H22)</f>
        <v>25.470264370300001</v>
      </c>
      <c r="MU54" s="45">
        <f>MIN(REC_PRICE_FCST!I21:I22)</f>
        <v>26.234372301409003</v>
      </c>
      <c r="MV54" s="45">
        <f>MIN(REC_PRICE_FCST!J21:J22)</f>
        <v>27.021403470451276</v>
      </c>
      <c r="MW54" s="45">
        <f>MIN(REC_PRICE_FCST!K21:K22)</f>
        <v>27.832045574564816</v>
      </c>
      <c r="MX54" s="45">
        <f>MIN(REC_PRICE_FCST!L21:L22)</f>
        <v>28.667006941801763</v>
      </c>
      <c r="MY54" s="45">
        <f>MIN(REC_PRICE_FCST!M21:M22)</f>
        <v>29.527017150055816</v>
      </c>
      <c r="MZ54" s="45">
        <f>MIN(REC_PRICE_FCST!N21:N22)</f>
        <v>30.41282766455749</v>
      </c>
      <c r="NA54" s="45">
        <f>MIN(REC_PRICE_FCST!O21:O22)</f>
        <v>31.325212494494217</v>
      </c>
      <c r="NB54" s="45">
        <f>MIN(REC_PRICE_FCST!P21:P22)</f>
        <v>32.264968869329046</v>
      </c>
      <c r="NC54" s="45">
        <f>MIN(REC_PRICE_FCST!Q21:Q22)</f>
        <v>33.232917935408921</v>
      </c>
      <c r="ND54" s="45">
        <f>MIN(REC_PRICE_FCST!R21:R22)</f>
        <v>34.229905473471192</v>
      </c>
      <c r="NE54" s="45">
        <f>MIN(REC_PRICE_FCST!S21:S22)</f>
        <v>35.256802637675328</v>
      </c>
      <c r="NF54" s="45">
        <f>MIN(REC_PRICE_FCST!T21:T22)</f>
        <v>36.314506716805589</v>
      </c>
      <c r="NG54" s="45">
        <f>MIN(REC_PRICE_FCST!U21:U22)</f>
        <v>37.403941918309755</v>
      </c>
      <c r="NH54" s="45">
        <f>MIN(REC_PRICE_FCST!V21:V22)</f>
        <v>38.526060175859051</v>
      </c>
      <c r="NI54" s="45">
        <f>MIN(REC_PRICE_FCST!W21:W22)</f>
        <v>39.681841981134824</v>
      </c>
      <c r="NJ54" s="45">
        <f>MIN(REC_PRICE_FCST!X21:X22)</f>
        <v>40.872297240568869</v>
      </c>
      <c r="NK54" s="45">
        <f>MIN(REC_PRICE_FCST!Y21:Y22)</f>
        <v>42.098466157785936</v>
      </c>
      <c r="NL54" s="45">
        <f>MIN(REC_PRICE_FCST!Z21:Z22)</f>
        <v>43.361420142519513</v>
      </c>
      <c r="NM54" s="45">
        <f>MIN(REC_PRICE_FCST!AA21:AA22)</f>
        <v>44.662262746795101</v>
      </c>
      <c r="NN54" s="45">
        <f>MIN(REC_PRICE_FCST!AB21:AB22)</f>
        <v>46.002130629198952</v>
      </c>
      <c r="NO54" s="45">
        <f>MIN(REC_PRICE_FCST!AC21:AC22)</f>
        <v>47.382194548074921</v>
      </c>
      <c r="NP54" s="45">
        <f>MIN(REC_PRICE_FCST!AD21:AD22)</f>
        <v>48.803660384517173</v>
      </c>
      <c r="NQ54" s="45">
        <f>MIN(REC_PRICE_FCST!AE21:AE22)</f>
        <v>50.267770196052687</v>
      </c>
      <c r="NR54" s="45">
        <f>MIN(REC_PRICE_FCST!AF21:AF22)</f>
        <v>51.775803301934268</v>
      </c>
      <c r="NT54" t="s">
        <v>370</v>
      </c>
      <c r="NU54" t="s">
        <v>371</v>
      </c>
      <c r="NV54" t="s">
        <v>372</v>
      </c>
    </row>
    <row r="55" spans="2:386" x14ac:dyDescent="0.25">
      <c r="MM55" s="170"/>
      <c r="MN55" s="169"/>
      <c r="MO55" s="5" t="s">
        <v>152</v>
      </c>
      <c r="MP55" s="46" t="e">
        <f>IF(MP53&gt;0,0,-MP54*MP53)+(30*MP50)</f>
        <v>#N/A</v>
      </c>
      <c r="MQ55" s="46" t="e">
        <f t="shared" ref="MQ55:NJ55" si="184">IF(MQ53&gt;0,0,-MQ54*MQ53)+(30*MQ50)</f>
        <v>#N/A</v>
      </c>
      <c r="MR55" s="46" t="e">
        <f t="shared" si="184"/>
        <v>#N/A</v>
      </c>
      <c r="MS55" s="46" t="e">
        <f t="shared" si="184"/>
        <v>#N/A</v>
      </c>
      <c r="MT55" s="46" t="e">
        <f t="shared" si="184"/>
        <v>#N/A</v>
      </c>
      <c r="MU55" s="46" t="e">
        <f t="shared" si="184"/>
        <v>#N/A</v>
      </c>
      <c r="MV55" s="46" t="e">
        <f t="shared" si="184"/>
        <v>#N/A</v>
      </c>
      <c r="MW55" s="46" t="e">
        <f t="shared" si="184"/>
        <v>#N/A</v>
      </c>
      <c r="MX55" s="46" t="e">
        <f t="shared" si="184"/>
        <v>#N/A</v>
      </c>
      <c r="MY55" s="46" t="e">
        <f t="shared" si="184"/>
        <v>#N/A</v>
      </c>
      <c r="MZ55" s="46" t="e">
        <f t="shared" si="184"/>
        <v>#N/A</v>
      </c>
      <c r="NA55" s="46" t="e">
        <f t="shared" si="184"/>
        <v>#N/A</v>
      </c>
      <c r="NB55" s="46" t="e">
        <f t="shared" si="184"/>
        <v>#N/A</v>
      </c>
      <c r="NC55" s="46" t="e">
        <f t="shared" si="184"/>
        <v>#N/A</v>
      </c>
      <c r="ND55" s="46" t="e">
        <f t="shared" si="184"/>
        <v>#N/A</v>
      </c>
      <c r="NE55" s="46" t="e">
        <f t="shared" si="184"/>
        <v>#N/A</v>
      </c>
      <c r="NF55" s="46" t="e">
        <f t="shared" si="184"/>
        <v>#N/A</v>
      </c>
      <c r="NG55" s="46" t="e">
        <f t="shared" si="184"/>
        <v>#N/A</v>
      </c>
      <c r="NH55" s="46" t="e">
        <f t="shared" si="184"/>
        <v>#N/A</v>
      </c>
      <c r="NI55" s="46" t="e">
        <f t="shared" si="184"/>
        <v>#N/A</v>
      </c>
      <c r="NJ55" s="46" t="e">
        <f t="shared" si="184"/>
        <v>#N/A</v>
      </c>
      <c r="NK55" s="46" t="e">
        <f t="shared" ref="NK55:NR55" si="185">IF(NK53&gt;0,0,-NK54*NK53)+(30*NK50)</f>
        <v>#N/A</v>
      </c>
      <c r="NL55" s="46" t="e">
        <f t="shared" si="185"/>
        <v>#N/A</v>
      </c>
      <c r="NM55" s="46" t="e">
        <f t="shared" si="185"/>
        <v>#N/A</v>
      </c>
      <c r="NN55" s="46" t="e">
        <f t="shared" si="185"/>
        <v>#N/A</v>
      </c>
      <c r="NO55" s="46" t="e">
        <f t="shared" si="185"/>
        <v>#N/A</v>
      </c>
      <c r="NP55" s="46" t="e">
        <f t="shared" si="185"/>
        <v>#N/A</v>
      </c>
      <c r="NQ55" s="46" t="e">
        <f t="shared" si="185"/>
        <v>#N/A</v>
      </c>
      <c r="NR55" s="46" t="e">
        <f t="shared" si="185"/>
        <v>#N/A</v>
      </c>
      <c r="NT55" s="171">
        <v>927558.7832062688</v>
      </c>
      <c r="NU55" s="171" t="e">
        <f>NPV(0.05,$MQ$55:$NJ$55)</f>
        <v>#N/A</v>
      </c>
      <c r="NV55" s="171" t="e">
        <f>+NU55-NT55</f>
        <v>#N/A</v>
      </c>
    </row>
    <row r="57" spans="2:386" x14ac:dyDescent="0.25">
      <c r="MO57" s="5" t="s">
        <v>229</v>
      </c>
      <c r="MP57" s="52" t="e">
        <f t="shared" ref="MP57:NR57" si="186">-MP28/(8760*0.4)</f>
        <v>#N/A</v>
      </c>
      <c r="MQ57" s="52" t="e">
        <f t="shared" si="186"/>
        <v>#N/A</v>
      </c>
      <c r="MR57" s="52" t="e">
        <f t="shared" si="186"/>
        <v>#N/A</v>
      </c>
      <c r="MS57" s="52" t="e">
        <f t="shared" si="186"/>
        <v>#N/A</v>
      </c>
      <c r="MT57" s="52" t="e">
        <f t="shared" si="186"/>
        <v>#N/A</v>
      </c>
      <c r="MU57" s="52" t="e">
        <f t="shared" si="186"/>
        <v>#N/A</v>
      </c>
      <c r="MV57" s="52" t="e">
        <f t="shared" si="186"/>
        <v>#N/A</v>
      </c>
      <c r="MW57" s="52" t="e">
        <f t="shared" si="186"/>
        <v>#N/A</v>
      </c>
      <c r="MX57" s="52" t="e">
        <f t="shared" si="186"/>
        <v>#N/A</v>
      </c>
      <c r="MY57" s="52" t="e">
        <f t="shared" si="186"/>
        <v>#N/A</v>
      </c>
      <c r="MZ57" s="52" t="e">
        <f t="shared" si="186"/>
        <v>#N/A</v>
      </c>
      <c r="NA57" s="52" t="e">
        <f t="shared" si="186"/>
        <v>#N/A</v>
      </c>
      <c r="NB57" s="52" t="e">
        <f t="shared" si="186"/>
        <v>#N/A</v>
      </c>
      <c r="NC57" s="52" t="e">
        <f t="shared" si="186"/>
        <v>#N/A</v>
      </c>
      <c r="ND57" s="52" t="e">
        <f t="shared" si="186"/>
        <v>#N/A</v>
      </c>
      <c r="NE57" s="52" t="e">
        <f t="shared" si="186"/>
        <v>#N/A</v>
      </c>
      <c r="NF57" s="52" t="e">
        <f t="shared" si="186"/>
        <v>#N/A</v>
      </c>
      <c r="NG57" s="52" t="e">
        <f t="shared" si="186"/>
        <v>#N/A</v>
      </c>
      <c r="NH57" s="52" t="e">
        <f t="shared" si="186"/>
        <v>#N/A</v>
      </c>
      <c r="NI57" s="52" t="e">
        <f t="shared" si="186"/>
        <v>#N/A</v>
      </c>
      <c r="NJ57" s="52" t="e">
        <f t="shared" si="186"/>
        <v>#N/A</v>
      </c>
      <c r="NK57" s="52" t="e">
        <f t="shared" si="186"/>
        <v>#N/A</v>
      </c>
      <c r="NL57" s="52" t="e">
        <f t="shared" si="186"/>
        <v>#N/A</v>
      </c>
      <c r="NM57" s="52" t="e">
        <f t="shared" si="186"/>
        <v>#N/A</v>
      </c>
      <c r="NN57" s="52" t="e">
        <f t="shared" si="186"/>
        <v>#N/A</v>
      </c>
      <c r="NO57" s="52" t="e">
        <f t="shared" si="186"/>
        <v>#N/A</v>
      </c>
      <c r="NP57" s="52" t="e">
        <f t="shared" si="186"/>
        <v>#N/A</v>
      </c>
      <c r="NQ57" s="52" t="e">
        <f t="shared" si="186"/>
        <v>#N/A</v>
      </c>
      <c r="NR57" s="52" t="e">
        <f t="shared" si="186"/>
        <v>#N/A</v>
      </c>
    </row>
    <row r="58" spans="2:386" x14ac:dyDescent="0.25">
      <c r="MO58" s="5" t="s">
        <v>176</v>
      </c>
      <c r="MP58" s="64" t="e">
        <f t="shared" ref="MP58:NR58" si="187">+-MP43/(8760*0.19)</f>
        <v>#N/A</v>
      </c>
      <c r="MQ58" s="64" t="e">
        <f t="shared" si="187"/>
        <v>#N/A</v>
      </c>
      <c r="MR58" s="64" t="e">
        <f t="shared" si="187"/>
        <v>#N/A</v>
      </c>
      <c r="MS58" s="64" t="e">
        <f t="shared" si="187"/>
        <v>#N/A</v>
      </c>
      <c r="MT58" s="64" t="e">
        <f t="shared" si="187"/>
        <v>#N/A</v>
      </c>
      <c r="MU58" s="64" t="e">
        <f t="shared" si="187"/>
        <v>#N/A</v>
      </c>
      <c r="MV58" s="64" t="e">
        <f t="shared" si="187"/>
        <v>#N/A</v>
      </c>
      <c r="MW58" s="64" t="e">
        <f t="shared" si="187"/>
        <v>#N/A</v>
      </c>
      <c r="MX58" s="64" t="e">
        <f t="shared" si="187"/>
        <v>#N/A</v>
      </c>
      <c r="MY58" s="64" t="e">
        <f t="shared" si="187"/>
        <v>#N/A</v>
      </c>
      <c r="MZ58" s="64" t="e">
        <f t="shared" si="187"/>
        <v>#N/A</v>
      </c>
      <c r="NA58" s="64" t="e">
        <f t="shared" si="187"/>
        <v>#N/A</v>
      </c>
      <c r="NB58" s="64" t="e">
        <f t="shared" si="187"/>
        <v>#N/A</v>
      </c>
      <c r="NC58" s="64" t="e">
        <f t="shared" si="187"/>
        <v>#N/A</v>
      </c>
      <c r="ND58" s="64" t="e">
        <f t="shared" si="187"/>
        <v>#N/A</v>
      </c>
      <c r="NE58" s="64" t="e">
        <f t="shared" si="187"/>
        <v>#N/A</v>
      </c>
      <c r="NF58" s="64" t="e">
        <f t="shared" si="187"/>
        <v>#N/A</v>
      </c>
      <c r="NG58" s="64" t="e">
        <f t="shared" si="187"/>
        <v>#N/A</v>
      </c>
      <c r="NH58" s="64" t="e">
        <f t="shared" si="187"/>
        <v>#N/A</v>
      </c>
      <c r="NI58" s="64" t="e">
        <f t="shared" si="187"/>
        <v>#N/A</v>
      </c>
      <c r="NJ58" s="64" t="e">
        <f t="shared" si="187"/>
        <v>#N/A</v>
      </c>
      <c r="NK58" s="64" t="e">
        <f t="shared" si="187"/>
        <v>#N/A</v>
      </c>
      <c r="NL58" s="64" t="e">
        <f t="shared" si="187"/>
        <v>#N/A</v>
      </c>
      <c r="NM58" s="64" t="e">
        <f t="shared" si="187"/>
        <v>#N/A</v>
      </c>
      <c r="NN58" s="64" t="e">
        <f t="shared" si="187"/>
        <v>#N/A</v>
      </c>
      <c r="NO58" s="64" t="e">
        <f t="shared" si="187"/>
        <v>#N/A</v>
      </c>
      <c r="NP58" s="64" t="e">
        <f t="shared" si="187"/>
        <v>#N/A</v>
      </c>
      <c r="NQ58" s="64" t="e">
        <f t="shared" si="187"/>
        <v>#N/A</v>
      </c>
      <c r="NR58" s="64" t="e">
        <f t="shared" si="187"/>
        <v>#N/A</v>
      </c>
    </row>
    <row r="59" spans="2:386" x14ac:dyDescent="0.25">
      <c r="MO59" s="5" t="s">
        <v>177</v>
      </c>
      <c r="MP59" s="64" t="e">
        <f>+-MP53/(8760*0.19)</f>
        <v>#N/A</v>
      </c>
      <c r="MQ59" s="64" t="e">
        <f t="shared" ref="MQ59:NB59" si="188">+-MQ53/(8760*0.19)</f>
        <v>#N/A</v>
      </c>
      <c r="MR59" s="64" t="e">
        <f t="shared" si="188"/>
        <v>#N/A</v>
      </c>
      <c r="MS59" s="64" t="e">
        <f t="shared" si="188"/>
        <v>#N/A</v>
      </c>
      <c r="MT59" s="64" t="e">
        <f t="shared" si="188"/>
        <v>#N/A</v>
      </c>
      <c r="MU59" s="64" t="e">
        <f t="shared" si="188"/>
        <v>#N/A</v>
      </c>
      <c r="MV59" s="64" t="e">
        <f t="shared" si="188"/>
        <v>#N/A</v>
      </c>
      <c r="MW59" s="64" t="e">
        <f t="shared" si="188"/>
        <v>#N/A</v>
      </c>
      <c r="MX59" s="64" t="e">
        <f t="shared" si="188"/>
        <v>#N/A</v>
      </c>
      <c r="MY59" s="64" t="e">
        <f t="shared" si="188"/>
        <v>#N/A</v>
      </c>
      <c r="MZ59" s="64" t="e">
        <f t="shared" si="188"/>
        <v>#N/A</v>
      </c>
      <c r="NA59" s="64" t="e">
        <f t="shared" si="188"/>
        <v>#N/A</v>
      </c>
      <c r="NB59" s="64" t="e">
        <f t="shared" si="188"/>
        <v>#N/A</v>
      </c>
      <c r="NC59" s="64" t="e">
        <f>+-NC53/(8760*0.19)</f>
        <v>#N/A</v>
      </c>
      <c r="ND59" s="64" t="e">
        <f t="shared" ref="ND59:NJ59" si="189">+-ND53/(8760*0.19)</f>
        <v>#N/A</v>
      </c>
      <c r="NE59" s="64" t="e">
        <f t="shared" si="189"/>
        <v>#N/A</v>
      </c>
      <c r="NF59" s="64" t="e">
        <f t="shared" si="189"/>
        <v>#N/A</v>
      </c>
      <c r="NG59" s="64" t="e">
        <f t="shared" si="189"/>
        <v>#N/A</v>
      </c>
      <c r="NH59" s="64" t="e">
        <f t="shared" si="189"/>
        <v>#N/A</v>
      </c>
      <c r="NI59" s="64" t="e">
        <f t="shared" si="189"/>
        <v>#N/A</v>
      </c>
      <c r="NJ59" s="64" t="e">
        <f t="shared" si="189"/>
        <v>#N/A</v>
      </c>
      <c r="NK59" s="64" t="e">
        <f t="shared" ref="NK59:NR59" si="190">+-NK53/(8760*0.19)</f>
        <v>#N/A</v>
      </c>
      <c r="NL59" s="64" t="e">
        <f t="shared" si="190"/>
        <v>#N/A</v>
      </c>
      <c r="NM59" s="64" t="e">
        <f t="shared" si="190"/>
        <v>#N/A</v>
      </c>
      <c r="NN59" s="64" t="e">
        <f t="shared" si="190"/>
        <v>#N/A</v>
      </c>
      <c r="NO59" s="64" t="e">
        <f t="shared" si="190"/>
        <v>#N/A</v>
      </c>
      <c r="NP59" s="64" t="e">
        <f t="shared" si="190"/>
        <v>#N/A</v>
      </c>
      <c r="NQ59" s="64" t="e">
        <f t="shared" si="190"/>
        <v>#N/A</v>
      </c>
      <c r="NR59" s="64" t="e">
        <f t="shared" si="190"/>
        <v>#N/A</v>
      </c>
    </row>
    <row r="60" spans="2:386" x14ac:dyDescent="0.25">
      <c r="MO60" s="5" t="s">
        <v>178</v>
      </c>
      <c r="MP60" s="54" t="e">
        <f>-MP53/15</f>
        <v>#N/A</v>
      </c>
      <c r="MQ60" s="54" t="e">
        <f t="shared" ref="MQ60:NB60" si="191">-MQ53/15</f>
        <v>#N/A</v>
      </c>
      <c r="MR60" s="54" t="e">
        <f t="shared" si="191"/>
        <v>#N/A</v>
      </c>
      <c r="MS60" s="54" t="e">
        <f t="shared" si="191"/>
        <v>#N/A</v>
      </c>
      <c r="MT60" s="54" t="e">
        <f t="shared" si="191"/>
        <v>#N/A</v>
      </c>
      <c r="MU60" s="54" t="e">
        <f t="shared" si="191"/>
        <v>#N/A</v>
      </c>
      <c r="MV60" s="54" t="e">
        <f t="shared" si="191"/>
        <v>#N/A</v>
      </c>
      <c r="MW60" s="54" t="e">
        <f t="shared" si="191"/>
        <v>#N/A</v>
      </c>
      <c r="MX60" s="54" t="e">
        <f t="shared" si="191"/>
        <v>#N/A</v>
      </c>
      <c r="MY60" s="54" t="e">
        <f t="shared" si="191"/>
        <v>#N/A</v>
      </c>
      <c r="MZ60" s="54" t="e">
        <f t="shared" si="191"/>
        <v>#N/A</v>
      </c>
      <c r="NA60" s="54" t="e">
        <f t="shared" si="191"/>
        <v>#N/A</v>
      </c>
      <c r="NB60" s="54" t="e">
        <f t="shared" si="191"/>
        <v>#N/A</v>
      </c>
      <c r="NC60" s="53"/>
      <c r="ND60" s="53"/>
      <c r="NE60" s="53"/>
      <c r="NF60" s="53"/>
      <c r="NG60" s="53"/>
      <c r="NH60" s="53"/>
      <c r="NI60" s="53"/>
      <c r="NJ60" s="53"/>
      <c r="NK60" s="53"/>
      <c r="NL60" s="53"/>
      <c r="NM60" s="53"/>
      <c r="NN60" s="53"/>
      <c r="NO60" s="53"/>
      <c r="NP60" s="53"/>
      <c r="NQ60" s="53"/>
      <c r="NR60" s="53"/>
    </row>
    <row r="61" spans="2:386" x14ac:dyDescent="0.25">
      <c r="MO61" s="5" t="s">
        <v>175</v>
      </c>
      <c r="MP61" s="63" t="e">
        <f>+SUM(MP58:MP59)</f>
        <v>#N/A</v>
      </c>
      <c r="MQ61" s="63" t="e">
        <f t="shared" ref="MQ61:NB61" si="192">+SUM(MQ58:MQ59)</f>
        <v>#N/A</v>
      </c>
      <c r="MR61" s="63" t="e">
        <f t="shared" si="192"/>
        <v>#N/A</v>
      </c>
      <c r="MS61" s="63" t="e">
        <f t="shared" si="192"/>
        <v>#N/A</v>
      </c>
      <c r="MT61" s="63" t="e">
        <f t="shared" si="192"/>
        <v>#N/A</v>
      </c>
      <c r="MU61" s="63" t="e">
        <f t="shared" si="192"/>
        <v>#N/A</v>
      </c>
      <c r="MV61" s="63" t="e">
        <f t="shared" si="192"/>
        <v>#N/A</v>
      </c>
      <c r="MW61" s="63" t="e">
        <f t="shared" si="192"/>
        <v>#N/A</v>
      </c>
      <c r="MX61" s="63" t="e">
        <f t="shared" si="192"/>
        <v>#N/A</v>
      </c>
      <c r="MY61" s="63" t="e">
        <f t="shared" si="192"/>
        <v>#N/A</v>
      </c>
      <c r="MZ61" s="63" t="e">
        <f t="shared" si="192"/>
        <v>#N/A</v>
      </c>
      <c r="NA61" s="63" t="e">
        <f t="shared" si="192"/>
        <v>#N/A</v>
      </c>
      <c r="NB61" s="63" t="e">
        <f t="shared" si="192"/>
        <v>#N/A</v>
      </c>
      <c r="NC61" s="63" t="e">
        <f>+SUM(NC58:NC59)</f>
        <v>#N/A</v>
      </c>
      <c r="ND61" s="63" t="e">
        <f t="shared" ref="ND61" si="193">+SUM(ND58:ND59)</f>
        <v>#N/A</v>
      </c>
      <c r="NE61" s="63" t="e">
        <f t="shared" ref="NE61" si="194">+SUM(NE58:NE59)</f>
        <v>#N/A</v>
      </c>
      <c r="NF61" s="63" t="e">
        <f t="shared" ref="NF61" si="195">+SUM(NF58:NF59)</f>
        <v>#N/A</v>
      </c>
      <c r="NG61" s="63" t="e">
        <f t="shared" ref="NG61" si="196">+SUM(NG58:NG59)</f>
        <v>#N/A</v>
      </c>
      <c r="NH61" s="63" t="e">
        <f t="shared" ref="NH61" si="197">+SUM(NH58:NH59)</f>
        <v>#N/A</v>
      </c>
      <c r="NI61" s="63" t="e">
        <f t="shared" ref="NI61" si="198">+SUM(NI58:NI59)</f>
        <v>#N/A</v>
      </c>
      <c r="NJ61" s="63" t="e">
        <f t="shared" ref="NJ61:NR61" si="199">+SUM(NJ58:NJ59)</f>
        <v>#N/A</v>
      </c>
      <c r="NK61" s="63" t="e">
        <f t="shared" si="199"/>
        <v>#N/A</v>
      </c>
      <c r="NL61" s="63" t="e">
        <f t="shared" si="199"/>
        <v>#N/A</v>
      </c>
      <c r="NM61" s="63" t="e">
        <f t="shared" si="199"/>
        <v>#N/A</v>
      </c>
      <c r="NN61" s="63" t="e">
        <f t="shared" si="199"/>
        <v>#N/A</v>
      </c>
      <c r="NO61" s="63" t="e">
        <f t="shared" si="199"/>
        <v>#N/A</v>
      </c>
      <c r="NP61" s="63" t="e">
        <f t="shared" si="199"/>
        <v>#N/A</v>
      </c>
      <c r="NQ61" s="63" t="e">
        <f t="shared" si="199"/>
        <v>#N/A</v>
      </c>
      <c r="NR61" s="63" t="e">
        <f t="shared" si="199"/>
        <v>#N/A</v>
      </c>
    </row>
    <row r="63" spans="2:386" x14ac:dyDescent="0.25">
      <c r="MO63" s="5" t="s">
        <v>264</v>
      </c>
      <c r="MP63" s="47" t="e">
        <f t="shared" ref="MP63:NR63" si="200">+SUM(MP55,MP45,MP32)</f>
        <v>#N/A</v>
      </c>
      <c r="MQ63" s="47" t="e">
        <f t="shared" si="200"/>
        <v>#N/A</v>
      </c>
      <c r="MR63" s="47" t="e">
        <f t="shared" si="200"/>
        <v>#N/A</v>
      </c>
      <c r="MS63" s="47" t="e">
        <f t="shared" si="200"/>
        <v>#N/A</v>
      </c>
      <c r="MT63" s="47" t="e">
        <f t="shared" si="200"/>
        <v>#N/A</v>
      </c>
      <c r="MU63" s="47" t="e">
        <f t="shared" si="200"/>
        <v>#N/A</v>
      </c>
      <c r="MV63" s="47" t="e">
        <f t="shared" si="200"/>
        <v>#N/A</v>
      </c>
      <c r="MW63" s="47" t="e">
        <f t="shared" si="200"/>
        <v>#N/A</v>
      </c>
      <c r="MX63" s="47" t="e">
        <f t="shared" si="200"/>
        <v>#N/A</v>
      </c>
      <c r="MY63" s="47" t="e">
        <f t="shared" si="200"/>
        <v>#N/A</v>
      </c>
      <c r="MZ63" s="47" t="e">
        <f t="shared" si="200"/>
        <v>#N/A</v>
      </c>
      <c r="NA63" s="47" t="e">
        <f t="shared" si="200"/>
        <v>#N/A</v>
      </c>
      <c r="NB63" s="47" t="e">
        <f t="shared" si="200"/>
        <v>#N/A</v>
      </c>
      <c r="NC63" s="47" t="e">
        <f t="shared" si="200"/>
        <v>#N/A</v>
      </c>
      <c r="ND63" s="47" t="e">
        <f t="shared" si="200"/>
        <v>#N/A</v>
      </c>
      <c r="NE63" s="47" t="e">
        <f t="shared" si="200"/>
        <v>#N/A</v>
      </c>
      <c r="NF63" s="47" t="e">
        <f t="shared" si="200"/>
        <v>#N/A</v>
      </c>
      <c r="NG63" s="47" t="e">
        <f t="shared" si="200"/>
        <v>#N/A</v>
      </c>
      <c r="NH63" s="47" t="e">
        <f t="shared" si="200"/>
        <v>#N/A</v>
      </c>
      <c r="NI63" s="47" t="e">
        <f t="shared" si="200"/>
        <v>#N/A</v>
      </c>
      <c r="NJ63" s="47" t="e">
        <f t="shared" si="200"/>
        <v>#N/A</v>
      </c>
      <c r="NK63" s="47" t="e">
        <f t="shared" si="200"/>
        <v>#N/A</v>
      </c>
      <c r="NL63" s="47" t="e">
        <f t="shared" si="200"/>
        <v>#N/A</v>
      </c>
      <c r="NM63" s="47" t="e">
        <f t="shared" si="200"/>
        <v>#N/A</v>
      </c>
      <c r="NN63" s="47" t="e">
        <f t="shared" si="200"/>
        <v>#N/A</v>
      </c>
      <c r="NO63" s="47" t="e">
        <f t="shared" si="200"/>
        <v>#N/A</v>
      </c>
      <c r="NP63" s="47" t="e">
        <f t="shared" si="200"/>
        <v>#N/A</v>
      </c>
      <c r="NQ63" s="47" t="e">
        <f t="shared" si="200"/>
        <v>#N/A</v>
      </c>
      <c r="NR63" s="47" t="e">
        <f t="shared" si="200"/>
        <v>#N/A</v>
      </c>
    </row>
  </sheetData>
  <phoneticPr fontId="13" type="noConversion"/>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40CC8CD1-E06F-4E7A-9319-A55280B1B64C}">
          <x14:formula1>
            <xm:f>LOOKUPS!$B$3:$B$13</xm:f>
          </x14:formula1>
          <xm:sqref>MO1 B1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65562-2B21-410E-BBB2-43EA060B8C0A}">
  <sheetPr>
    <tabColor rgb="FFFFC000"/>
  </sheetPr>
  <dimension ref="B2:AE30"/>
  <sheetViews>
    <sheetView workbookViewId="0">
      <pane xSplit="2" ySplit="5" topLeftCell="C6" activePane="bottomRight" state="frozen"/>
      <selection pane="topRight" activeCell="C1" sqref="C1"/>
      <selection pane="bottomLeft" activeCell="A6" sqref="A6"/>
      <selection pane="bottomRight" activeCell="C17" sqref="C17"/>
    </sheetView>
  </sheetViews>
  <sheetFormatPr defaultRowHeight="15" x14ac:dyDescent="0.25"/>
  <cols>
    <col min="1" max="1" width="4" customWidth="1"/>
    <col min="2" max="2" width="38.140625" bestFit="1" customWidth="1" collapsed="1"/>
    <col min="3" max="3" width="10.140625" customWidth="1"/>
    <col min="4" max="5" width="10.28515625" bestFit="1" customWidth="1"/>
    <col min="6" max="21" width="11.140625" bestFit="1" customWidth="1"/>
    <col min="22" max="31" width="10.140625" bestFit="1" customWidth="1"/>
  </cols>
  <sheetData>
    <row r="2" spans="2:31" x14ac:dyDescent="0.25">
      <c r="B2" s="13" t="str">
        <f>+SUMMARY!$B$1</f>
        <v>WEC</v>
      </c>
    </row>
    <row r="3" spans="2:31" x14ac:dyDescent="0.25">
      <c r="B3" s="1" t="s">
        <v>161</v>
      </c>
    </row>
    <row r="5" spans="2:31" x14ac:dyDescent="0.25">
      <c r="B5" s="23"/>
      <c r="C5" s="12">
        <v>2022</v>
      </c>
      <c r="D5" s="12">
        <f>1+C5</f>
        <v>2023</v>
      </c>
      <c r="E5" s="12">
        <f t="shared" ref="E5:V5" si="0">1+D5</f>
        <v>2024</v>
      </c>
      <c r="F5" s="12">
        <f t="shared" si="0"/>
        <v>2025</v>
      </c>
      <c r="G5" s="12">
        <f t="shared" si="0"/>
        <v>2026</v>
      </c>
      <c r="H5" s="12">
        <f t="shared" si="0"/>
        <v>2027</v>
      </c>
      <c r="I5" s="12">
        <f t="shared" si="0"/>
        <v>2028</v>
      </c>
      <c r="J5" s="12">
        <f t="shared" si="0"/>
        <v>2029</v>
      </c>
      <c r="K5" s="12">
        <f t="shared" si="0"/>
        <v>2030</v>
      </c>
      <c r="L5" s="12">
        <f t="shared" si="0"/>
        <v>2031</v>
      </c>
      <c r="M5" s="12">
        <f t="shared" si="0"/>
        <v>2032</v>
      </c>
      <c r="N5" s="12">
        <f t="shared" si="0"/>
        <v>2033</v>
      </c>
      <c r="O5" s="12">
        <f t="shared" si="0"/>
        <v>2034</v>
      </c>
      <c r="P5" s="12">
        <f t="shared" si="0"/>
        <v>2035</v>
      </c>
      <c r="Q5" s="12">
        <f t="shared" si="0"/>
        <v>2036</v>
      </c>
      <c r="R5" s="12">
        <f t="shared" si="0"/>
        <v>2037</v>
      </c>
      <c r="S5" s="12">
        <f t="shared" si="0"/>
        <v>2038</v>
      </c>
      <c r="T5" s="12">
        <f t="shared" si="0"/>
        <v>2039</v>
      </c>
      <c r="U5" s="12">
        <f t="shared" si="0"/>
        <v>2040</v>
      </c>
      <c r="V5" s="12">
        <f t="shared" si="0"/>
        <v>2041</v>
      </c>
      <c r="W5" s="12">
        <f t="shared" ref="W5" si="1">1+V5</f>
        <v>2042</v>
      </c>
      <c r="X5" s="12">
        <f t="shared" ref="X5" si="2">1+W5</f>
        <v>2043</v>
      </c>
      <c r="Y5" s="12">
        <f t="shared" ref="Y5" si="3">1+X5</f>
        <v>2044</v>
      </c>
      <c r="Z5" s="12">
        <f t="shared" ref="Z5" si="4">1+Y5</f>
        <v>2045</v>
      </c>
      <c r="AA5" s="12">
        <f t="shared" ref="AA5" si="5">1+Z5</f>
        <v>2046</v>
      </c>
      <c r="AB5" s="12">
        <f t="shared" ref="AB5" si="6">1+AA5</f>
        <v>2047</v>
      </c>
      <c r="AC5" s="12">
        <f t="shared" ref="AC5" si="7">1+AB5</f>
        <v>2048</v>
      </c>
      <c r="AD5" s="12">
        <f t="shared" ref="AD5" si="8">1+AC5</f>
        <v>2049</v>
      </c>
      <c r="AE5" s="12">
        <f t="shared" ref="AE5" si="9">1+AD5</f>
        <v>2050</v>
      </c>
    </row>
    <row r="6" spans="2:31" x14ac:dyDescent="0.25">
      <c r="B6" s="23" t="str">
        <f>+RES_COST_FCST!MO5</f>
        <v>Total Load - Including Losses</v>
      </c>
      <c r="C6" s="22">
        <f>+RES_COST_FCST!MP5</f>
        <v>77559.730462250009</v>
      </c>
      <c r="D6" s="22">
        <f>+RES_COST_FCST!MQ5</f>
        <v>79840.454629</v>
      </c>
      <c r="E6" s="22">
        <f>+RES_COST_FCST!MR5</f>
        <v>79840.454629</v>
      </c>
      <c r="F6" s="22">
        <f>+RES_COST_FCST!MS5</f>
        <v>79840.454629</v>
      </c>
      <c r="G6" s="22">
        <f>+RES_COST_FCST!MT5</f>
        <v>79840.454629</v>
      </c>
      <c r="H6" s="22">
        <f>+RES_COST_FCST!MU5</f>
        <v>79840.454629</v>
      </c>
      <c r="I6" s="22">
        <f>+RES_COST_FCST!MV5</f>
        <v>79840.454629</v>
      </c>
      <c r="J6" s="22">
        <f>+RES_COST_FCST!MW5</f>
        <v>79840.454629</v>
      </c>
      <c r="K6" s="22">
        <f>+RES_COST_FCST!MX5</f>
        <v>79840.454629</v>
      </c>
      <c r="L6" s="22">
        <f>+RES_COST_FCST!MY5</f>
        <v>79840.454629</v>
      </c>
      <c r="M6" s="22">
        <f>+RES_COST_FCST!MZ5</f>
        <v>79840.454629</v>
      </c>
      <c r="N6" s="22">
        <f>+RES_COST_FCST!NA5</f>
        <v>79840.454629</v>
      </c>
      <c r="O6" s="22">
        <f>+RES_COST_FCST!NB5</f>
        <v>79840.454629</v>
      </c>
      <c r="P6" s="22">
        <f>+RES_COST_FCST!NC5</f>
        <v>79840.454629</v>
      </c>
      <c r="Q6" s="22">
        <f>+RES_COST_FCST!ND5</f>
        <v>79840.454629</v>
      </c>
      <c r="R6" s="22">
        <f>+RES_COST_FCST!NE5</f>
        <v>79840.454629</v>
      </c>
      <c r="S6" s="22">
        <f>+RES_COST_FCST!NF5</f>
        <v>79840.454629</v>
      </c>
      <c r="T6" s="22">
        <f>+RES_COST_FCST!NG5</f>
        <v>79840.454629</v>
      </c>
      <c r="U6" s="22">
        <f>+RES_COST_FCST!NH5</f>
        <v>79840.454629</v>
      </c>
      <c r="V6" s="22">
        <f>+RES_COST_FCST!NI5</f>
        <v>79840.454629</v>
      </c>
      <c r="W6" s="22">
        <f>+RES_COST_FCST!NJ5</f>
        <v>79840.454629</v>
      </c>
      <c r="X6" s="22">
        <f>+RES_COST_FCST!NK5</f>
        <v>79840.454629</v>
      </c>
      <c r="Y6" s="22">
        <f>+RES_COST_FCST!NL5</f>
        <v>79840.454629</v>
      </c>
      <c r="Z6" s="22">
        <f>+RES_COST_FCST!NM5</f>
        <v>79840.454629</v>
      </c>
      <c r="AA6" s="22">
        <f>+RES_COST_FCST!NN5</f>
        <v>79840.454629</v>
      </c>
      <c r="AB6" s="22">
        <f>+RES_COST_FCST!NO5</f>
        <v>79840.454629</v>
      </c>
      <c r="AC6" s="22">
        <f>+RES_COST_FCST!NP5</f>
        <v>79840.454629</v>
      </c>
      <c r="AD6" s="22">
        <f>+RES_COST_FCST!NQ5</f>
        <v>79840.454629</v>
      </c>
      <c r="AE6" s="22">
        <f>+RES_COST_FCST!NR5</f>
        <v>79840.454629</v>
      </c>
    </row>
    <row r="7" spans="2:31" x14ac:dyDescent="0.25">
      <c r="B7" s="23" t="str">
        <f>+RES_COST_FCST!MO6</f>
        <v>Vermont Losses</v>
      </c>
      <c r="C7" s="20" t="e">
        <f>+RES_COST_FCST!MP6</f>
        <v>#N/A</v>
      </c>
      <c r="D7" s="20" t="e">
        <f>+RES_COST_FCST!MQ6</f>
        <v>#N/A</v>
      </c>
      <c r="E7" s="20" t="e">
        <f>+RES_COST_FCST!MR6</f>
        <v>#N/A</v>
      </c>
      <c r="F7" s="20" t="e">
        <f>+RES_COST_FCST!MS6</f>
        <v>#N/A</v>
      </c>
      <c r="G7" s="20" t="e">
        <f>+RES_COST_FCST!MT6</f>
        <v>#N/A</v>
      </c>
      <c r="H7" s="20" t="e">
        <f>+RES_COST_FCST!MU6</f>
        <v>#N/A</v>
      </c>
      <c r="I7" s="20" t="e">
        <f>+RES_COST_FCST!MV6</f>
        <v>#N/A</v>
      </c>
      <c r="J7" s="20" t="e">
        <f>+RES_COST_FCST!MW6</f>
        <v>#N/A</v>
      </c>
      <c r="K7" s="20" t="e">
        <f>+RES_COST_FCST!MX6</f>
        <v>#N/A</v>
      </c>
      <c r="L7" s="20" t="e">
        <f>+RES_COST_FCST!MY6</f>
        <v>#N/A</v>
      </c>
      <c r="M7" s="20" t="e">
        <f>+RES_COST_FCST!MZ6</f>
        <v>#N/A</v>
      </c>
      <c r="N7" s="20" t="e">
        <f>+RES_COST_FCST!NA6</f>
        <v>#N/A</v>
      </c>
      <c r="O7" s="20" t="e">
        <f>+RES_COST_FCST!NB6</f>
        <v>#N/A</v>
      </c>
      <c r="P7" s="20" t="e">
        <f>+RES_COST_FCST!NC6</f>
        <v>#N/A</v>
      </c>
      <c r="Q7" s="20" t="e">
        <f>+RES_COST_FCST!ND6</f>
        <v>#N/A</v>
      </c>
      <c r="R7" s="20" t="e">
        <f>+RES_COST_FCST!NE6</f>
        <v>#N/A</v>
      </c>
      <c r="S7" s="20" t="e">
        <f>+RES_COST_FCST!NF6</f>
        <v>#N/A</v>
      </c>
      <c r="T7" s="20" t="e">
        <f>+RES_COST_FCST!NG6</f>
        <v>#N/A</v>
      </c>
      <c r="U7" s="20" t="e">
        <f>+RES_COST_FCST!NH6</f>
        <v>#N/A</v>
      </c>
      <c r="V7" s="20" t="e">
        <f>+RES_COST_FCST!NI6</f>
        <v>#N/A</v>
      </c>
      <c r="W7" s="20" t="e">
        <f>+RES_COST_FCST!NJ6</f>
        <v>#N/A</v>
      </c>
      <c r="X7" s="20" t="e">
        <f>+RES_COST_FCST!NK6</f>
        <v>#N/A</v>
      </c>
      <c r="Y7" s="20" t="e">
        <f>+RES_COST_FCST!NL6</f>
        <v>#N/A</v>
      </c>
      <c r="Z7" s="20" t="e">
        <f>+RES_COST_FCST!NM6</f>
        <v>#N/A</v>
      </c>
      <c r="AA7" s="20" t="e">
        <f>+RES_COST_FCST!NN6</f>
        <v>#N/A</v>
      </c>
      <c r="AB7" s="20" t="e">
        <f>+RES_COST_FCST!NO6</f>
        <v>#N/A</v>
      </c>
      <c r="AC7" s="20" t="e">
        <f>+RES_COST_FCST!NP6</f>
        <v>#N/A</v>
      </c>
      <c r="AD7" s="20" t="e">
        <f>+RES_COST_FCST!NQ6</f>
        <v>#N/A</v>
      </c>
      <c r="AE7" s="20" t="e">
        <f>+RES_COST_FCST!NR6</f>
        <v>#N/A</v>
      </c>
    </row>
    <row r="8" spans="2:31" x14ac:dyDescent="0.25">
      <c r="B8" s="23" t="str">
        <f>+RES_COST_FCST!MO7</f>
        <v>Distribution Losses</v>
      </c>
      <c r="C8" s="20" t="e">
        <f>+RES_COST_FCST!MP7</f>
        <v>#N/A</v>
      </c>
      <c r="D8" s="20" t="e">
        <f>+RES_COST_FCST!MQ7</f>
        <v>#N/A</v>
      </c>
      <c r="E8" s="20" t="e">
        <f>+RES_COST_FCST!MR7</f>
        <v>#N/A</v>
      </c>
      <c r="F8" s="20" t="e">
        <f>+RES_COST_FCST!MS7</f>
        <v>#N/A</v>
      </c>
      <c r="G8" s="20" t="e">
        <f>+RES_COST_FCST!MT7</f>
        <v>#N/A</v>
      </c>
      <c r="H8" s="20" t="e">
        <f>+RES_COST_FCST!MU7</f>
        <v>#N/A</v>
      </c>
      <c r="I8" s="20" t="e">
        <f>+RES_COST_FCST!MV7</f>
        <v>#N/A</v>
      </c>
      <c r="J8" s="20" t="e">
        <f>+RES_COST_FCST!MW7</f>
        <v>#N/A</v>
      </c>
      <c r="K8" s="20" t="e">
        <f>+RES_COST_FCST!MX7</f>
        <v>#N/A</v>
      </c>
      <c r="L8" s="20" t="e">
        <f>+RES_COST_FCST!MY7</f>
        <v>#N/A</v>
      </c>
      <c r="M8" s="20" t="e">
        <f>+RES_COST_FCST!MZ7</f>
        <v>#N/A</v>
      </c>
      <c r="N8" s="20" t="e">
        <f>+RES_COST_FCST!NA7</f>
        <v>#N/A</v>
      </c>
      <c r="O8" s="20" t="e">
        <f>+RES_COST_FCST!NB7</f>
        <v>#N/A</v>
      </c>
      <c r="P8" s="20" t="e">
        <f>+RES_COST_FCST!NC7</f>
        <v>#N/A</v>
      </c>
      <c r="Q8" s="20" t="e">
        <f>+RES_COST_FCST!ND7</f>
        <v>#N/A</v>
      </c>
      <c r="R8" s="20" t="e">
        <f>+RES_COST_FCST!NE7</f>
        <v>#N/A</v>
      </c>
      <c r="S8" s="20" t="e">
        <f>+RES_COST_FCST!NF7</f>
        <v>#N/A</v>
      </c>
      <c r="T8" s="20" t="e">
        <f>+RES_COST_FCST!NG7</f>
        <v>#N/A</v>
      </c>
      <c r="U8" s="20" t="e">
        <f>+RES_COST_FCST!NH7</f>
        <v>#N/A</v>
      </c>
      <c r="V8" s="20" t="e">
        <f>+RES_COST_FCST!NI7</f>
        <v>#N/A</v>
      </c>
      <c r="W8" s="20" t="e">
        <f>+RES_COST_FCST!NJ7</f>
        <v>#N/A</v>
      </c>
      <c r="X8" s="20" t="e">
        <f>+RES_COST_FCST!NK7</f>
        <v>#N/A</v>
      </c>
      <c r="Y8" s="20" t="e">
        <f>+RES_COST_FCST!NL7</f>
        <v>#N/A</v>
      </c>
      <c r="Z8" s="20" t="e">
        <f>+RES_COST_FCST!NM7</f>
        <v>#N/A</v>
      </c>
      <c r="AA8" s="20" t="e">
        <f>+RES_COST_FCST!NN7</f>
        <v>#N/A</v>
      </c>
      <c r="AB8" s="20" t="e">
        <f>+RES_COST_FCST!NO7</f>
        <v>#N/A</v>
      </c>
      <c r="AC8" s="20" t="e">
        <f>+RES_COST_FCST!NP7</f>
        <v>#N/A</v>
      </c>
      <c r="AD8" s="20" t="e">
        <f>+RES_COST_FCST!NQ7</f>
        <v>#N/A</v>
      </c>
      <c r="AE8" s="20" t="e">
        <f>+RES_COST_FCST!NR7</f>
        <v>#N/A</v>
      </c>
    </row>
    <row r="9" spans="2:31" x14ac:dyDescent="0.25">
      <c r="B9" s="23" t="str">
        <f>+RES_COST_FCST!MO8</f>
        <v>Retail Sales</v>
      </c>
      <c r="C9" s="22" t="e">
        <f>+RES_COST_FCST!MP8</f>
        <v>#N/A</v>
      </c>
      <c r="D9" s="22" t="e">
        <f>+RES_COST_FCST!MQ8</f>
        <v>#N/A</v>
      </c>
      <c r="E9" s="22" t="e">
        <f>+RES_COST_FCST!MR8</f>
        <v>#N/A</v>
      </c>
      <c r="F9" s="22" t="e">
        <f>+RES_COST_FCST!MS8</f>
        <v>#N/A</v>
      </c>
      <c r="G9" s="22" t="e">
        <f>+RES_COST_FCST!MT8</f>
        <v>#N/A</v>
      </c>
      <c r="H9" s="22" t="e">
        <f>+RES_COST_FCST!MU8</f>
        <v>#N/A</v>
      </c>
      <c r="I9" s="22" t="e">
        <f>+RES_COST_FCST!MV8</f>
        <v>#N/A</v>
      </c>
      <c r="J9" s="22" t="e">
        <f>+RES_COST_FCST!MW8</f>
        <v>#N/A</v>
      </c>
      <c r="K9" s="22" t="e">
        <f>+RES_COST_FCST!MX8</f>
        <v>#N/A</v>
      </c>
      <c r="L9" s="22" t="e">
        <f>+RES_COST_FCST!MY8</f>
        <v>#N/A</v>
      </c>
      <c r="M9" s="22" t="e">
        <f>+RES_COST_FCST!MZ8</f>
        <v>#N/A</v>
      </c>
      <c r="N9" s="22" t="e">
        <f>+RES_COST_FCST!NA8</f>
        <v>#N/A</v>
      </c>
      <c r="O9" s="22" t="e">
        <f>+RES_COST_FCST!NB8</f>
        <v>#N/A</v>
      </c>
      <c r="P9" s="22" t="e">
        <f>+RES_COST_FCST!NC8</f>
        <v>#N/A</v>
      </c>
      <c r="Q9" s="22" t="e">
        <f>+RES_COST_FCST!ND8</f>
        <v>#N/A</v>
      </c>
      <c r="R9" s="22" t="e">
        <f>+RES_COST_FCST!NE8</f>
        <v>#N/A</v>
      </c>
      <c r="S9" s="22" t="e">
        <f>+RES_COST_FCST!NF8</f>
        <v>#N/A</v>
      </c>
      <c r="T9" s="22" t="e">
        <f>+RES_COST_FCST!NG8</f>
        <v>#N/A</v>
      </c>
      <c r="U9" s="22" t="e">
        <f>+RES_COST_FCST!NH8</f>
        <v>#N/A</v>
      </c>
      <c r="V9" s="22" t="e">
        <f>+RES_COST_FCST!NI8</f>
        <v>#N/A</v>
      </c>
      <c r="W9" s="22" t="e">
        <f>+RES_COST_FCST!NJ8</f>
        <v>#N/A</v>
      </c>
      <c r="X9" s="22" t="e">
        <f>+RES_COST_FCST!NK8</f>
        <v>#N/A</v>
      </c>
      <c r="Y9" s="22" t="e">
        <f>+RES_COST_FCST!NL8</f>
        <v>#N/A</v>
      </c>
      <c r="Z9" s="22" t="e">
        <f>+RES_COST_FCST!NM8</f>
        <v>#N/A</v>
      </c>
      <c r="AA9" s="22" t="e">
        <f>+RES_COST_FCST!NN8</f>
        <v>#N/A</v>
      </c>
      <c r="AB9" s="22" t="e">
        <f>+RES_COST_FCST!NO8</f>
        <v>#N/A</v>
      </c>
      <c r="AC9" s="22" t="e">
        <f>+RES_COST_FCST!NP8</f>
        <v>#N/A</v>
      </c>
      <c r="AD9" s="22" t="e">
        <f>+RES_COST_FCST!NQ8</f>
        <v>#N/A</v>
      </c>
      <c r="AE9" s="22" t="e">
        <f>+RES_COST_FCST!NR8</f>
        <v>#N/A</v>
      </c>
    </row>
    <row r="11" spans="2:31" x14ac:dyDescent="0.25">
      <c r="B11" s="23" t="str">
        <f>+RES_COST_FCST!MO10</f>
        <v>VT_1_Requirement (Net of VT_2) (MWH)</v>
      </c>
      <c r="C11" s="22" t="e">
        <f>+RES_COST_FCST!MP10</f>
        <v>#N/A</v>
      </c>
      <c r="D11" s="22" t="e">
        <f>+RES_COST_FCST!MQ10</f>
        <v>#N/A</v>
      </c>
      <c r="E11" s="22" t="e">
        <f>+RES_COST_FCST!MR10</f>
        <v>#N/A</v>
      </c>
      <c r="F11" s="22" t="e">
        <f>+RES_COST_FCST!MS10</f>
        <v>#N/A</v>
      </c>
      <c r="G11" s="22" t="e">
        <f>+RES_COST_FCST!MT10</f>
        <v>#N/A</v>
      </c>
      <c r="H11" s="22" t="e">
        <f>+RES_COST_FCST!MU10</f>
        <v>#N/A</v>
      </c>
      <c r="I11" s="22" t="e">
        <f>+RES_COST_FCST!MV10</f>
        <v>#N/A</v>
      </c>
      <c r="J11" s="22" t="e">
        <f>+RES_COST_FCST!MW10</f>
        <v>#N/A</v>
      </c>
      <c r="K11" s="22" t="e">
        <f>+RES_COST_FCST!MX10</f>
        <v>#N/A</v>
      </c>
      <c r="L11" s="22" t="e">
        <f>+RES_COST_FCST!MY10</f>
        <v>#N/A</v>
      </c>
      <c r="M11" s="22" t="e">
        <f>+RES_COST_FCST!MZ10</f>
        <v>#N/A</v>
      </c>
      <c r="N11" s="22" t="e">
        <f>+RES_COST_FCST!NA10</f>
        <v>#N/A</v>
      </c>
      <c r="O11" s="22" t="e">
        <f>+RES_COST_FCST!NB10</f>
        <v>#N/A</v>
      </c>
      <c r="P11" s="22" t="e">
        <f>+RES_COST_FCST!NC10</f>
        <v>#N/A</v>
      </c>
      <c r="Q11" s="22" t="e">
        <f>+RES_COST_FCST!ND10</f>
        <v>#N/A</v>
      </c>
      <c r="R11" s="22" t="e">
        <f>+RES_COST_FCST!NE10</f>
        <v>#N/A</v>
      </c>
      <c r="S11" s="22" t="e">
        <f>+RES_COST_FCST!NF10</f>
        <v>#N/A</v>
      </c>
      <c r="T11" s="22" t="e">
        <f>+RES_COST_FCST!NG10</f>
        <v>#N/A</v>
      </c>
      <c r="U11" s="22" t="e">
        <f>+RES_COST_FCST!NH10</f>
        <v>#N/A</v>
      </c>
      <c r="V11" s="22" t="e">
        <f>+RES_COST_FCST!NI10</f>
        <v>#N/A</v>
      </c>
      <c r="W11" s="22" t="e">
        <f>+RES_COST_FCST!NJ10</f>
        <v>#N/A</v>
      </c>
      <c r="X11" s="22" t="e">
        <f>+RES_COST_FCST!NK10</f>
        <v>#N/A</v>
      </c>
      <c r="Y11" s="22" t="e">
        <f>+RES_COST_FCST!NL10</f>
        <v>#N/A</v>
      </c>
      <c r="Z11" s="22" t="e">
        <f>+RES_COST_FCST!NM10</f>
        <v>#N/A</v>
      </c>
      <c r="AA11" s="22" t="e">
        <f>+RES_COST_FCST!NN10</f>
        <v>#N/A</v>
      </c>
      <c r="AB11" s="22" t="e">
        <f>+RES_COST_FCST!NO10</f>
        <v>#N/A</v>
      </c>
      <c r="AC11" s="22" t="e">
        <f>+RES_COST_FCST!NP10</f>
        <v>#N/A</v>
      </c>
      <c r="AD11" s="22" t="e">
        <f>+RES_COST_FCST!NQ10</f>
        <v>#N/A</v>
      </c>
      <c r="AE11" s="22" t="e">
        <f>+RES_COST_FCST!NR10</f>
        <v>#N/A</v>
      </c>
    </row>
    <row r="12" spans="2:31" x14ac:dyDescent="0.25">
      <c r="B12" s="23" t="str">
        <f>+RES_COST_FCST!MO11</f>
        <v>VT_2_Requirement (MWH)</v>
      </c>
      <c r="C12" s="22" t="e">
        <f>+RES_COST_FCST!MP11</f>
        <v>#N/A</v>
      </c>
      <c r="D12" s="22" t="e">
        <f>+RES_COST_FCST!MQ11</f>
        <v>#N/A</v>
      </c>
      <c r="E12" s="22" t="e">
        <f>+RES_COST_FCST!MR11</f>
        <v>#N/A</v>
      </c>
      <c r="F12" s="22" t="e">
        <f>+RES_COST_FCST!MS11</f>
        <v>#N/A</v>
      </c>
      <c r="G12" s="22" t="e">
        <f>+RES_COST_FCST!MT11</f>
        <v>#N/A</v>
      </c>
      <c r="H12" s="22" t="e">
        <f>+RES_COST_FCST!MU11</f>
        <v>#N/A</v>
      </c>
      <c r="I12" s="22" t="e">
        <f>+RES_COST_FCST!MV11</f>
        <v>#N/A</v>
      </c>
      <c r="J12" s="22" t="e">
        <f>+RES_COST_FCST!MW11</f>
        <v>#N/A</v>
      </c>
      <c r="K12" s="22" t="e">
        <f>+RES_COST_FCST!MX11</f>
        <v>#N/A</v>
      </c>
      <c r="L12" s="22" t="e">
        <f>+RES_COST_FCST!MY11</f>
        <v>#N/A</v>
      </c>
      <c r="M12" s="22" t="e">
        <f>+RES_COST_FCST!MZ11</f>
        <v>#N/A</v>
      </c>
      <c r="N12" s="22" t="e">
        <f>+RES_COST_FCST!NA11</f>
        <v>#N/A</v>
      </c>
      <c r="O12" s="22" t="e">
        <f>+RES_COST_FCST!NB11</f>
        <v>#N/A</v>
      </c>
      <c r="P12" s="22" t="e">
        <f>+RES_COST_FCST!NC11</f>
        <v>#N/A</v>
      </c>
      <c r="Q12" s="22" t="e">
        <f>+RES_COST_FCST!ND11</f>
        <v>#N/A</v>
      </c>
      <c r="R12" s="22" t="e">
        <f>+RES_COST_FCST!NE11</f>
        <v>#N/A</v>
      </c>
      <c r="S12" s="22" t="e">
        <f>+RES_COST_FCST!NF11</f>
        <v>#N/A</v>
      </c>
      <c r="T12" s="22" t="e">
        <f>+RES_COST_FCST!NG11</f>
        <v>#N/A</v>
      </c>
      <c r="U12" s="22" t="e">
        <f>+RES_COST_FCST!NH11</f>
        <v>#N/A</v>
      </c>
      <c r="V12" s="22" t="e">
        <f>+RES_COST_FCST!NI11</f>
        <v>#N/A</v>
      </c>
      <c r="W12" s="22" t="e">
        <f>+RES_COST_FCST!NJ11</f>
        <v>#N/A</v>
      </c>
      <c r="X12" s="22" t="e">
        <f>+RES_COST_FCST!NK11</f>
        <v>#N/A</v>
      </c>
      <c r="Y12" s="22" t="e">
        <f>+RES_COST_FCST!NL11</f>
        <v>#N/A</v>
      </c>
      <c r="Z12" s="22" t="e">
        <f>+RES_COST_FCST!NM11</f>
        <v>#N/A</v>
      </c>
      <c r="AA12" s="22" t="e">
        <f>+RES_COST_FCST!NN11</f>
        <v>#N/A</v>
      </c>
      <c r="AB12" s="22" t="e">
        <f>+RES_COST_FCST!NO11</f>
        <v>#N/A</v>
      </c>
      <c r="AC12" s="22" t="e">
        <f>+RES_COST_FCST!NP11</f>
        <v>#N/A</v>
      </c>
      <c r="AD12" s="22" t="e">
        <f>+RES_COST_FCST!NQ11</f>
        <v>#N/A</v>
      </c>
      <c r="AE12" s="22" t="e">
        <f>+RES_COST_FCST!NR11</f>
        <v>#N/A</v>
      </c>
    </row>
    <row r="13" spans="2:31" x14ac:dyDescent="0.25">
      <c r="B13" s="23" t="s">
        <v>162</v>
      </c>
      <c r="C13" s="22" t="e">
        <f>+SUM(C11:C12)</f>
        <v>#N/A</v>
      </c>
      <c r="D13" s="22" t="e">
        <f t="shared" ref="D13:V13" si="10">+SUM(D11:D12)</f>
        <v>#N/A</v>
      </c>
      <c r="E13" s="22" t="e">
        <f t="shared" si="10"/>
        <v>#N/A</v>
      </c>
      <c r="F13" s="22" t="e">
        <f t="shared" si="10"/>
        <v>#N/A</v>
      </c>
      <c r="G13" s="22" t="e">
        <f t="shared" si="10"/>
        <v>#N/A</v>
      </c>
      <c r="H13" s="22" t="e">
        <f t="shared" si="10"/>
        <v>#N/A</v>
      </c>
      <c r="I13" s="22" t="e">
        <f t="shared" si="10"/>
        <v>#N/A</v>
      </c>
      <c r="J13" s="22" t="e">
        <f t="shared" si="10"/>
        <v>#N/A</v>
      </c>
      <c r="K13" s="22" t="e">
        <f t="shared" si="10"/>
        <v>#N/A</v>
      </c>
      <c r="L13" s="22" t="e">
        <f t="shared" si="10"/>
        <v>#N/A</v>
      </c>
      <c r="M13" s="22" t="e">
        <f t="shared" si="10"/>
        <v>#N/A</v>
      </c>
      <c r="N13" s="22" t="e">
        <f t="shared" si="10"/>
        <v>#N/A</v>
      </c>
      <c r="O13" s="22" t="e">
        <f t="shared" si="10"/>
        <v>#N/A</v>
      </c>
      <c r="P13" s="22" t="e">
        <f t="shared" si="10"/>
        <v>#N/A</v>
      </c>
      <c r="Q13" s="22" t="e">
        <f t="shared" si="10"/>
        <v>#N/A</v>
      </c>
      <c r="R13" s="22" t="e">
        <f t="shared" si="10"/>
        <v>#N/A</v>
      </c>
      <c r="S13" s="22" t="e">
        <f t="shared" si="10"/>
        <v>#N/A</v>
      </c>
      <c r="T13" s="22" t="e">
        <f t="shared" si="10"/>
        <v>#N/A</v>
      </c>
      <c r="U13" s="22" t="e">
        <f t="shared" si="10"/>
        <v>#N/A</v>
      </c>
      <c r="V13" s="22" t="e">
        <f t="shared" si="10"/>
        <v>#N/A</v>
      </c>
      <c r="W13" s="22" t="e">
        <f t="shared" ref="W13:AE13" si="11">+SUM(W11:W12)</f>
        <v>#N/A</v>
      </c>
      <c r="X13" s="22" t="e">
        <f t="shared" si="11"/>
        <v>#N/A</v>
      </c>
      <c r="Y13" s="22" t="e">
        <f t="shared" si="11"/>
        <v>#N/A</v>
      </c>
      <c r="Z13" s="22" t="e">
        <f t="shared" si="11"/>
        <v>#N/A</v>
      </c>
      <c r="AA13" s="22" t="e">
        <f t="shared" si="11"/>
        <v>#N/A</v>
      </c>
      <c r="AB13" s="22" t="e">
        <f t="shared" si="11"/>
        <v>#N/A</v>
      </c>
      <c r="AC13" s="22" t="e">
        <f t="shared" si="11"/>
        <v>#N/A</v>
      </c>
      <c r="AD13" s="22" t="e">
        <f t="shared" si="11"/>
        <v>#N/A</v>
      </c>
      <c r="AE13" s="22" t="e">
        <f t="shared" si="11"/>
        <v>#N/A</v>
      </c>
    </row>
    <row r="15" spans="2:31" x14ac:dyDescent="0.25">
      <c r="B15" s="23" t="s">
        <v>163</v>
      </c>
      <c r="C15" s="22">
        <f>+SUM([1]Contract_Budget!MQ$276,[1]Contract_Budget!MQ$292)/1000</f>
        <v>0</v>
      </c>
      <c r="D15" s="22">
        <f>+SUM([1]Contract_Budget!MR$276,[1]Contract_Budget!MR$292)/1000</f>
        <v>0</v>
      </c>
      <c r="E15" s="22">
        <f>+SUM([1]Contract_Budget!MS$276,[1]Contract_Budget!MS$292)/1000</f>
        <v>0</v>
      </c>
      <c r="F15" s="22">
        <f>+SUM([1]Contract_Budget!MT$276,[1]Contract_Budget!MT$292)/1000</f>
        <v>0</v>
      </c>
      <c r="G15" s="22">
        <f>+SUM([1]Contract_Budget!MU$276,[1]Contract_Budget!MU$292)/1000</f>
        <v>0</v>
      </c>
      <c r="H15" s="22">
        <f>+SUM([1]Contract_Budget!MV$276,[1]Contract_Budget!MV$292)/1000</f>
        <v>0</v>
      </c>
      <c r="I15" s="22">
        <f>+SUM([1]Contract_Budget!MW$276,[1]Contract_Budget!MW$292)/1000</f>
        <v>0</v>
      </c>
      <c r="J15" s="22">
        <f>+SUM([1]Contract_Budget!MX$276,[1]Contract_Budget!MX$292)/1000</f>
        <v>0</v>
      </c>
      <c r="K15" s="22">
        <f>+SUM([1]Contract_Budget!MY$276,[1]Contract_Budget!MY$292)/1000</f>
        <v>0</v>
      </c>
      <c r="L15" s="22">
        <f>+SUM([1]Contract_Budget!MZ$276,[1]Contract_Budget!MZ$292)/1000</f>
        <v>0</v>
      </c>
      <c r="M15" s="22">
        <f>+SUM([1]Contract_Budget!NA$276,[1]Contract_Budget!NA$292)/1000</f>
        <v>0</v>
      </c>
      <c r="N15" s="22">
        <f>+SUM([1]Contract_Budget!NB$276,[1]Contract_Budget!NB$292)/1000</f>
        <v>0</v>
      </c>
      <c r="O15" s="22">
        <f>+SUM([1]Contract_Budget!NC$276,[1]Contract_Budget!NC$292)/1000</f>
        <v>0</v>
      </c>
      <c r="P15" s="22">
        <f>+SUM([1]Contract_Budget!ND$276,[1]Contract_Budget!ND$292)/1000</f>
        <v>0</v>
      </c>
      <c r="Q15" s="22">
        <f>+SUM([1]Contract_Budget!NE$276,[1]Contract_Budget!NE$292)/1000</f>
        <v>0</v>
      </c>
      <c r="R15" s="22">
        <f>+SUM([1]Contract_Budget!NF$276,[1]Contract_Budget!NF$292)/1000</f>
        <v>0</v>
      </c>
      <c r="S15" s="22">
        <f>+SUM([1]Contract_Budget!NG$276,[1]Contract_Budget!NG$292)/1000</f>
        <v>0</v>
      </c>
      <c r="T15" s="22">
        <f>+SUM([1]Contract_Budget!NH$276,[1]Contract_Budget!NH$292)/1000</f>
        <v>0</v>
      </c>
      <c r="U15" s="22">
        <f>+SUM([1]Contract_Budget!NI$276,[1]Contract_Budget!NI$292)/1000</f>
        <v>0</v>
      </c>
      <c r="V15" s="22">
        <f>+SUM([1]Contract_Budget!NJ$276,[1]Contract_Budget!NJ$292)/1000</f>
        <v>0</v>
      </c>
      <c r="W15" s="22">
        <f>+SUM([1]Contract_Budget!NK$276,[1]Contract_Budget!NK$292)/1000</f>
        <v>0</v>
      </c>
      <c r="X15" s="22">
        <f>+SUM([1]Contract_Budget!NL$276,[1]Contract_Budget!NL$292)/1000</f>
        <v>0</v>
      </c>
      <c r="Y15" s="22">
        <f>+SUM([1]Contract_Budget!NM$276,[1]Contract_Budget!NM$292)/1000</f>
        <v>0</v>
      </c>
      <c r="Z15" s="22">
        <f>+SUM([1]Contract_Budget!NN$276,[1]Contract_Budget!NN$292)/1000</f>
        <v>0</v>
      </c>
      <c r="AA15" s="22">
        <f>+SUM([1]Contract_Budget!NO$276,[1]Contract_Budget!NO$292)/1000</f>
        <v>0</v>
      </c>
      <c r="AB15" s="22">
        <f>+SUM([1]Contract_Budget!NP$276,[1]Contract_Budget!NP$292)/1000</f>
        <v>0</v>
      </c>
      <c r="AC15" s="22">
        <f>+SUM([1]Contract_Budget!NQ$276,[1]Contract_Budget!NQ$292)/1000</f>
        <v>0</v>
      </c>
      <c r="AD15" s="22">
        <f>+SUM([1]Contract_Budget!NR$276,[1]Contract_Budget!NR$292)/1000</f>
        <v>0</v>
      </c>
      <c r="AE15" s="22">
        <f>+SUM([1]Contract_Budget!NS$276,[1]Contract_Budget!NS$292)/1000</f>
        <v>0</v>
      </c>
    </row>
    <row r="16" spans="2:31" x14ac:dyDescent="0.25">
      <c r="B16" s="23" t="s">
        <v>165</v>
      </c>
      <c r="C16" s="22" t="e">
        <f>MAX(0,RES_COST_FCST!MP28)</f>
        <v>#N/A</v>
      </c>
      <c r="D16" s="22" t="e">
        <f>MAX(0,RES_COST_FCST!MQ28)</f>
        <v>#N/A</v>
      </c>
      <c r="E16" s="22" t="e">
        <f>MAX(0,RES_COST_FCST!MR28)</f>
        <v>#N/A</v>
      </c>
      <c r="F16" s="22" t="e">
        <f>MAX(0,RES_COST_FCST!MS28)</f>
        <v>#N/A</v>
      </c>
      <c r="G16" s="22" t="e">
        <f>MAX(0,RES_COST_FCST!MT28)</f>
        <v>#N/A</v>
      </c>
      <c r="H16" s="22" t="e">
        <f>MAX(0,RES_COST_FCST!MU28)</f>
        <v>#N/A</v>
      </c>
      <c r="I16" s="22" t="e">
        <f>MAX(0,RES_COST_FCST!MV28)</f>
        <v>#N/A</v>
      </c>
      <c r="J16" s="22" t="e">
        <f>MAX(0,RES_COST_FCST!MW28)</f>
        <v>#N/A</v>
      </c>
      <c r="K16" s="22" t="e">
        <f>MAX(0,RES_COST_FCST!MX28)</f>
        <v>#N/A</v>
      </c>
      <c r="L16" s="22" t="e">
        <f>MAX(0,RES_COST_FCST!MY28)</f>
        <v>#N/A</v>
      </c>
      <c r="M16" s="22" t="e">
        <f>MAX(0,RES_COST_FCST!MZ28)</f>
        <v>#N/A</v>
      </c>
      <c r="N16" s="22" t="e">
        <f>MAX(0,RES_COST_FCST!NA28)</f>
        <v>#N/A</v>
      </c>
      <c r="O16" s="22" t="e">
        <f>MAX(0,RES_COST_FCST!NB28)</f>
        <v>#N/A</v>
      </c>
      <c r="P16" s="22" t="e">
        <f>MAX(0,RES_COST_FCST!NC28)</f>
        <v>#N/A</v>
      </c>
      <c r="Q16" s="22" t="e">
        <f>MAX(0,RES_COST_FCST!ND28)</f>
        <v>#N/A</v>
      </c>
      <c r="R16" s="22" t="e">
        <f>MAX(0,RES_COST_FCST!NE28)</f>
        <v>#N/A</v>
      </c>
      <c r="S16" s="22" t="e">
        <f>MAX(0,RES_COST_FCST!NF28)</f>
        <v>#N/A</v>
      </c>
      <c r="T16" s="22" t="e">
        <f>MAX(0,RES_COST_FCST!NG28)</f>
        <v>#N/A</v>
      </c>
      <c r="U16" s="22" t="e">
        <f>MAX(0,RES_COST_FCST!NH28)</f>
        <v>#N/A</v>
      </c>
      <c r="V16" s="22" t="e">
        <f>MAX(0,RES_COST_FCST!NI28)</f>
        <v>#N/A</v>
      </c>
      <c r="W16" s="22" t="e">
        <f>MAX(0,RES_COST_FCST!NJ28)</f>
        <v>#N/A</v>
      </c>
      <c r="X16" s="22" t="e">
        <f>MAX(0,RES_COST_FCST!NK28)</f>
        <v>#N/A</v>
      </c>
      <c r="Y16" s="22" t="e">
        <f>MAX(0,RES_COST_FCST!NL28)</f>
        <v>#N/A</v>
      </c>
      <c r="Z16" s="22" t="e">
        <f>MAX(0,RES_COST_FCST!NM28)</f>
        <v>#N/A</v>
      </c>
      <c r="AA16" s="22" t="e">
        <f>MAX(0,RES_COST_FCST!NN28)</f>
        <v>#N/A</v>
      </c>
      <c r="AB16" s="22" t="e">
        <f>MAX(0,RES_COST_FCST!NO28)</f>
        <v>#N/A</v>
      </c>
      <c r="AC16" s="22" t="e">
        <f>MAX(0,RES_COST_FCST!NP28)</f>
        <v>#N/A</v>
      </c>
      <c r="AD16" s="22" t="e">
        <f>MAX(0,RES_COST_FCST!NQ28)</f>
        <v>#N/A</v>
      </c>
      <c r="AE16" s="22" t="e">
        <f>MAX(0,RES_COST_FCST!NR28)</f>
        <v>#N/A</v>
      </c>
    </row>
    <row r="17" spans="2:31" x14ac:dyDescent="0.25">
      <c r="B17" s="23" t="s">
        <v>164</v>
      </c>
      <c r="C17" s="22" t="e">
        <f t="shared" ref="C17:V17" si="12">+C15+C13</f>
        <v>#N/A</v>
      </c>
      <c r="D17" s="22" t="e">
        <f t="shared" si="12"/>
        <v>#N/A</v>
      </c>
      <c r="E17" s="22" t="e">
        <f t="shared" si="12"/>
        <v>#N/A</v>
      </c>
      <c r="F17" s="22" t="e">
        <f t="shared" si="12"/>
        <v>#N/A</v>
      </c>
      <c r="G17" s="22" t="e">
        <f t="shared" si="12"/>
        <v>#N/A</v>
      </c>
      <c r="H17" s="22" t="e">
        <f t="shared" si="12"/>
        <v>#N/A</v>
      </c>
      <c r="I17" s="22" t="e">
        <f t="shared" si="12"/>
        <v>#N/A</v>
      </c>
      <c r="J17" s="22" t="e">
        <f t="shared" si="12"/>
        <v>#N/A</v>
      </c>
      <c r="K17" s="22" t="e">
        <f t="shared" si="12"/>
        <v>#N/A</v>
      </c>
      <c r="L17" s="22" t="e">
        <f t="shared" si="12"/>
        <v>#N/A</v>
      </c>
      <c r="M17" s="22" t="e">
        <f t="shared" si="12"/>
        <v>#N/A</v>
      </c>
      <c r="N17" s="22" t="e">
        <f t="shared" si="12"/>
        <v>#N/A</v>
      </c>
      <c r="O17" s="22" t="e">
        <f t="shared" si="12"/>
        <v>#N/A</v>
      </c>
      <c r="P17" s="22" t="e">
        <f t="shared" si="12"/>
        <v>#N/A</v>
      </c>
      <c r="Q17" s="22" t="e">
        <f t="shared" si="12"/>
        <v>#N/A</v>
      </c>
      <c r="R17" s="22" t="e">
        <f t="shared" si="12"/>
        <v>#N/A</v>
      </c>
      <c r="S17" s="22" t="e">
        <f t="shared" si="12"/>
        <v>#N/A</v>
      </c>
      <c r="T17" s="22" t="e">
        <f t="shared" si="12"/>
        <v>#N/A</v>
      </c>
      <c r="U17" s="22" t="e">
        <f t="shared" si="12"/>
        <v>#N/A</v>
      </c>
      <c r="V17" s="22" t="e">
        <f t="shared" si="12"/>
        <v>#N/A</v>
      </c>
      <c r="W17" s="22" t="e">
        <f t="shared" ref="W17:AE17" si="13">+W15+W13</f>
        <v>#N/A</v>
      </c>
      <c r="X17" s="22" t="e">
        <f t="shared" si="13"/>
        <v>#N/A</v>
      </c>
      <c r="Y17" s="22" t="e">
        <f t="shared" si="13"/>
        <v>#N/A</v>
      </c>
      <c r="Z17" s="22" t="e">
        <f t="shared" si="13"/>
        <v>#N/A</v>
      </c>
      <c r="AA17" s="22" t="e">
        <f t="shared" si="13"/>
        <v>#N/A</v>
      </c>
      <c r="AB17" s="22" t="e">
        <f t="shared" si="13"/>
        <v>#N/A</v>
      </c>
      <c r="AC17" s="22" t="e">
        <f t="shared" si="13"/>
        <v>#N/A</v>
      </c>
      <c r="AD17" s="22" t="e">
        <f t="shared" si="13"/>
        <v>#N/A</v>
      </c>
      <c r="AE17" s="22" t="e">
        <f t="shared" si="13"/>
        <v>#N/A</v>
      </c>
    </row>
    <row r="19" spans="2:31" x14ac:dyDescent="0.25">
      <c r="B19" s="49" t="s">
        <v>166</v>
      </c>
      <c r="C19" s="22" t="e">
        <f>+C6-C17</f>
        <v>#N/A</v>
      </c>
      <c r="D19" s="22" t="e">
        <f t="shared" ref="D19:V19" si="14">+D6-D17</f>
        <v>#N/A</v>
      </c>
      <c r="E19" s="22" t="e">
        <f t="shared" si="14"/>
        <v>#N/A</v>
      </c>
      <c r="F19" s="22" t="e">
        <f t="shared" si="14"/>
        <v>#N/A</v>
      </c>
      <c r="G19" s="22" t="e">
        <f t="shared" si="14"/>
        <v>#N/A</v>
      </c>
      <c r="H19" s="22" t="e">
        <f t="shared" si="14"/>
        <v>#N/A</v>
      </c>
      <c r="I19" s="22" t="e">
        <f t="shared" si="14"/>
        <v>#N/A</v>
      </c>
      <c r="J19" s="22" t="e">
        <f t="shared" si="14"/>
        <v>#N/A</v>
      </c>
      <c r="K19" s="22" t="e">
        <f t="shared" si="14"/>
        <v>#N/A</v>
      </c>
      <c r="L19" s="22" t="e">
        <f t="shared" si="14"/>
        <v>#N/A</v>
      </c>
      <c r="M19" s="22" t="e">
        <f t="shared" si="14"/>
        <v>#N/A</v>
      </c>
      <c r="N19" s="22" t="e">
        <f t="shared" si="14"/>
        <v>#N/A</v>
      </c>
      <c r="O19" s="22" t="e">
        <f t="shared" si="14"/>
        <v>#N/A</v>
      </c>
      <c r="P19" s="22" t="e">
        <f t="shared" si="14"/>
        <v>#N/A</v>
      </c>
      <c r="Q19" s="22" t="e">
        <f t="shared" si="14"/>
        <v>#N/A</v>
      </c>
      <c r="R19" s="22" t="e">
        <f t="shared" si="14"/>
        <v>#N/A</v>
      </c>
      <c r="S19" s="22" t="e">
        <f t="shared" si="14"/>
        <v>#N/A</v>
      </c>
      <c r="T19" s="22" t="e">
        <f t="shared" si="14"/>
        <v>#N/A</v>
      </c>
      <c r="U19" s="22" t="e">
        <f t="shared" si="14"/>
        <v>#N/A</v>
      </c>
      <c r="V19" s="22" t="e">
        <f t="shared" si="14"/>
        <v>#N/A</v>
      </c>
      <c r="W19" s="22" t="e">
        <f t="shared" ref="W19:AE19" si="15">+W6-W17</f>
        <v>#N/A</v>
      </c>
      <c r="X19" s="22" t="e">
        <f t="shared" si="15"/>
        <v>#N/A</v>
      </c>
      <c r="Y19" s="22" t="e">
        <f t="shared" si="15"/>
        <v>#N/A</v>
      </c>
      <c r="Z19" s="22" t="e">
        <f t="shared" si="15"/>
        <v>#N/A</v>
      </c>
      <c r="AA19" s="22" t="e">
        <f t="shared" si="15"/>
        <v>#N/A</v>
      </c>
      <c r="AB19" s="22" t="e">
        <f t="shared" si="15"/>
        <v>#N/A</v>
      </c>
      <c r="AC19" s="22" t="e">
        <f t="shared" si="15"/>
        <v>#N/A</v>
      </c>
      <c r="AD19" s="22" t="e">
        <f t="shared" si="15"/>
        <v>#N/A</v>
      </c>
      <c r="AE19" s="22" t="e">
        <f t="shared" si="15"/>
        <v>#N/A</v>
      </c>
    </row>
    <row r="20" spans="2:31" x14ac:dyDescent="0.25">
      <c r="B20" s="162" t="s">
        <v>362</v>
      </c>
      <c r="C20" s="163">
        <v>828</v>
      </c>
      <c r="D20" s="22">
        <f>+C20</f>
        <v>828</v>
      </c>
      <c r="E20" s="22">
        <f t="shared" ref="E20:AE20" si="16">+D20</f>
        <v>828</v>
      </c>
      <c r="F20" s="22">
        <f t="shared" si="16"/>
        <v>828</v>
      </c>
      <c r="G20" s="22">
        <f t="shared" si="16"/>
        <v>828</v>
      </c>
      <c r="H20" s="22">
        <f t="shared" si="16"/>
        <v>828</v>
      </c>
      <c r="I20" s="22">
        <f t="shared" si="16"/>
        <v>828</v>
      </c>
      <c r="J20" s="22">
        <f t="shared" si="16"/>
        <v>828</v>
      </c>
      <c r="K20" s="22">
        <f t="shared" si="16"/>
        <v>828</v>
      </c>
      <c r="L20" s="22">
        <f t="shared" si="16"/>
        <v>828</v>
      </c>
      <c r="M20" s="22">
        <f t="shared" si="16"/>
        <v>828</v>
      </c>
      <c r="N20" s="22">
        <f t="shared" si="16"/>
        <v>828</v>
      </c>
      <c r="O20" s="22">
        <f t="shared" si="16"/>
        <v>828</v>
      </c>
      <c r="P20" s="22">
        <f t="shared" si="16"/>
        <v>828</v>
      </c>
      <c r="Q20" s="22">
        <f t="shared" si="16"/>
        <v>828</v>
      </c>
      <c r="R20" s="22">
        <f t="shared" si="16"/>
        <v>828</v>
      </c>
      <c r="S20" s="22">
        <f t="shared" si="16"/>
        <v>828</v>
      </c>
      <c r="T20" s="22">
        <f t="shared" si="16"/>
        <v>828</v>
      </c>
      <c r="U20" s="22">
        <f t="shared" si="16"/>
        <v>828</v>
      </c>
      <c r="V20" s="22">
        <f t="shared" si="16"/>
        <v>828</v>
      </c>
      <c r="W20" s="22">
        <f t="shared" si="16"/>
        <v>828</v>
      </c>
      <c r="X20" s="22">
        <f t="shared" si="16"/>
        <v>828</v>
      </c>
      <c r="Y20" s="22">
        <f t="shared" si="16"/>
        <v>828</v>
      </c>
      <c r="Z20" s="22">
        <f t="shared" si="16"/>
        <v>828</v>
      </c>
      <c r="AA20" s="22">
        <f t="shared" si="16"/>
        <v>828</v>
      </c>
      <c r="AB20" s="22">
        <f t="shared" si="16"/>
        <v>828</v>
      </c>
      <c r="AC20" s="22">
        <f t="shared" si="16"/>
        <v>828</v>
      </c>
      <c r="AD20" s="22">
        <f t="shared" si="16"/>
        <v>828</v>
      </c>
      <c r="AE20" s="22">
        <f t="shared" si="16"/>
        <v>828</v>
      </c>
    </row>
    <row r="21" spans="2:31" x14ac:dyDescent="0.25">
      <c r="B21" s="49" t="s">
        <v>167</v>
      </c>
      <c r="C21" s="22" t="e">
        <f>+C20*C19</f>
        <v>#N/A</v>
      </c>
      <c r="D21" s="22" t="e">
        <f t="shared" ref="D21:V21" si="17">+D20*D19</f>
        <v>#N/A</v>
      </c>
      <c r="E21" s="22" t="e">
        <f t="shared" si="17"/>
        <v>#N/A</v>
      </c>
      <c r="F21" s="22" t="e">
        <f t="shared" si="17"/>
        <v>#N/A</v>
      </c>
      <c r="G21" s="22" t="e">
        <f t="shared" si="17"/>
        <v>#N/A</v>
      </c>
      <c r="H21" s="22" t="e">
        <f t="shared" si="17"/>
        <v>#N/A</v>
      </c>
      <c r="I21" s="22" t="e">
        <f t="shared" si="17"/>
        <v>#N/A</v>
      </c>
      <c r="J21" s="22" t="e">
        <f t="shared" si="17"/>
        <v>#N/A</v>
      </c>
      <c r="K21" s="22" t="e">
        <f t="shared" si="17"/>
        <v>#N/A</v>
      </c>
      <c r="L21" s="22" t="e">
        <f t="shared" si="17"/>
        <v>#N/A</v>
      </c>
      <c r="M21" s="22" t="e">
        <f t="shared" si="17"/>
        <v>#N/A</v>
      </c>
      <c r="N21" s="22" t="e">
        <f t="shared" si="17"/>
        <v>#N/A</v>
      </c>
      <c r="O21" s="22" t="e">
        <f t="shared" si="17"/>
        <v>#N/A</v>
      </c>
      <c r="P21" s="22" t="e">
        <f t="shared" si="17"/>
        <v>#N/A</v>
      </c>
      <c r="Q21" s="22" t="e">
        <f t="shared" si="17"/>
        <v>#N/A</v>
      </c>
      <c r="R21" s="22" t="e">
        <f t="shared" si="17"/>
        <v>#N/A</v>
      </c>
      <c r="S21" s="22" t="e">
        <f t="shared" si="17"/>
        <v>#N/A</v>
      </c>
      <c r="T21" s="22" t="e">
        <f t="shared" si="17"/>
        <v>#N/A</v>
      </c>
      <c r="U21" s="22" t="e">
        <f t="shared" si="17"/>
        <v>#N/A</v>
      </c>
      <c r="V21" s="22" t="e">
        <f t="shared" si="17"/>
        <v>#N/A</v>
      </c>
      <c r="W21" s="22" t="e">
        <f t="shared" ref="W21:AE21" si="18">+W20*W19</f>
        <v>#N/A</v>
      </c>
      <c r="X21" s="22" t="e">
        <f t="shared" si="18"/>
        <v>#N/A</v>
      </c>
      <c r="Y21" s="22" t="e">
        <f t="shared" si="18"/>
        <v>#N/A</v>
      </c>
      <c r="Z21" s="22" t="e">
        <f t="shared" si="18"/>
        <v>#N/A</v>
      </c>
      <c r="AA21" s="22" t="e">
        <f t="shared" si="18"/>
        <v>#N/A</v>
      </c>
      <c r="AB21" s="22" t="e">
        <f t="shared" si="18"/>
        <v>#N/A</v>
      </c>
      <c r="AC21" s="22" t="e">
        <f t="shared" si="18"/>
        <v>#N/A</v>
      </c>
      <c r="AD21" s="22" t="e">
        <f t="shared" si="18"/>
        <v>#N/A</v>
      </c>
      <c r="AE21" s="22" t="e">
        <f t="shared" si="18"/>
        <v>#N/A</v>
      </c>
    </row>
    <row r="22" spans="2:31" x14ac:dyDescent="0.25">
      <c r="B22" s="49" t="s">
        <v>180</v>
      </c>
      <c r="C22" s="22" t="e">
        <f>IF(C21&lt;0,0,C21/2000)</f>
        <v>#N/A</v>
      </c>
      <c r="D22" s="22" t="e">
        <f t="shared" ref="D22:V22" si="19">IF(D21&lt;0,0,D21/2000)</f>
        <v>#N/A</v>
      </c>
      <c r="E22" s="22" t="e">
        <f t="shared" si="19"/>
        <v>#N/A</v>
      </c>
      <c r="F22" s="22" t="e">
        <f t="shared" si="19"/>
        <v>#N/A</v>
      </c>
      <c r="G22" s="22" t="e">
        <f t="shared" si="19"/>
        <v>#N/A</v>
      </c>
      <c r="H22" s="22" t="e">
        <f t="shared" si="19"/>
        <v>#N/A</v>
      </c>
      <c r="I22" s="22" t="e">
        <f t="shared" si="19"/>
        <v>#N/A</v>
      </c>
      <c r="J22" s="22" t="e">
        <f t="shared" si="19"/>
        <v>#N/A</v>
      </c>
      <c r="K22" s="22" t="e">
        <f t="shared" si="19"/>
        <v>#N/A</v>
      </c>
      <c r="L22" s="22" t="e">
        <f t="shared" si="19"/>
        <v>#N/A</v>
      </c>
      <c r="M22" s="22" t="e">
        <f t="shared" si="19"/>
        <v>#N/A</v>
      </c>
      <c r="N22" s="22" t="e">
        <f t="shared" si="19"/>
        <v>#N/A</v>
      </c>
      <c r="O22" s="22" t="e">
        <f t="shared" si="19"/>
        <v>#N/A</v>
      </c>
      <c r="P22" s="22" t="e">
        <f t="shared" si="19"/>
        <v>#N/A</v>
      </c>
      <c r="Q22" s="22" t="e">
        <f t="shared" si="19"/>
        <v>#N/A</v>
      </c>
      <c r="R22" s="22" t="e">
        <f t="shared" si="19"/>
        <v>#N/A</v>
      </c>
      <c r="S22" s="22" t="e">
        <f t="shared" si="19"/>
        <v>#N/A</v>
      </c>
      <c r="T22" s="22" t="e">
        <f t="shared" si="19"/>
        <v>#N/A</v>
      </c>
      <c r="U22" s="22" t="e">
        <f t="shared" si="19"/>
        <v>#N/A</v>
      </c>
      <c r="V22" s="22" t="e">
        <f t="shared" si="19"/>
        <v>#N/A</v>
      </c>
      <c r="W22" s="22" t="e">
        <f t="shared" ref="W22:AE22" si="20">IF(W21&lt;0,0,W21/2000)</f>
        <v>#N/A</v>
      </c>
      <c r="X22" s="22" t="e">
        <f t="shared" si="20"/>
        <v>#N/A</v>
      </c>
      <c r="Y22" s="22" t="e">
        <f t="shared" si="20"/>
        <v>#N/A</v>
      </c>
      <c r="Z22" s="22" t="e">
        <f t="shared" si="20"/>
        <v>#N/A</v>
      </c>
      <c r="AA22" s="22" t="e">
        <f t="shared" si="20"/>
        <v>#N/A</v>
      </c>
      <c r="AB22" s="22" t="e">
        <f t="shared" si="20"/>
        <v>#N/A</v>
      </c>
      <c r="AC22" s="22" t="e">
        <f t="shared" si="20"/>
        <v>#N/A</v>
      </c>
      <c r="AD22" s="22" t="e">
        <f t="shared" si="20"/>
        <v>#N/A</v>
      </c>
      <c r="AE22" s="22" t="e">
        <f t="shared" si="20"/>
        <v>#N/A</v>
      </c>
    </row>
    <row r="23" spans="2:31" x14ac:dyDescent="0.25">
      <c r="B23" s="49" t="s">
        <v>168</v>
      </c>
      <c r="C23" s="22" t="e">
        <f>+C21/C6</f>
        <v>#N/A</v>
      </c>
      <c r="D23" s="22" t="e">
        <f t="shared" ref="D23:V23" si="21">+D21/D6</f>
        <v>#N/A</v>
      </c>
      <c r="E23" s="22" t="e">
        <f t="shared" si="21"/>
        <v>#N/A</v>
      </c>
      <c r="F23" s="22" t="e">
        <f t="shared" si="21"/>
        <v>#N/A</v>
      </c>
      <c r="G23" s="22" t="e">
        <f t="shared" si="21"/>
        <v>#N/A</v>
      </c>
      <c r="H23" s="22" t="e">
        <f t="shared" si="21"/>
        <v>#N/A</v>
      </c>
      <c r="I23" s="22" t="e">
        <f t="shared" si="21"/>
        <v>#N/A</v>
      </c>
      <c r="J23" s="22" t="e">
        <f t="shared" si="21"/>
        <v>#N/A</v>
      </c>
      <c r="K23" s="22" t="e">
        <f t="shared" si="21"/>
        <v>#N/A</v>
      </c>
      <c r="L23" s="22" t="e">
        <f t="shared" si="21"/>
        <v>#N/A</v>
      </c>
      <c r="M23" s="22" t="e">
        <f t="shared" si="21"/>
        <v>#N/A</v>
      </c>
      <c r="N23" s="22" t="e">
        <f t="shared" si="21"/>
        <v>#N/A</v>
      </c>
      <c r="O23" s="22" t="e">
        <f t="shared" si="21"/>
        <v>#N/A</v>
      </c>
      <c r="P23" s="22" t="e">
        <f t="shared" si="21"/>
        <v>#N/A</v>
      </c>
      <c r="Q23" s="22" t="e">
        <f t="shared" si="21"/>
        <v>#N/A</v>
      </c>
      <c r="R23" s="22" t="e">
        <f t="shared" si="21"/>
        <v>#N/A</v>
      </c>
      <c r="S23" s="22" t="e">
        <f t="shared" si="21"/>
        <v>#N/A</v>
      </c>
      <c r="T23" s="22" t="e">
        <f t="shared" si="21"/>
        <v>#N/A</v>
      </c>
      <c r="U23" s="22" t="e">
        <f t="shared" si="21"/>
        <v>#N/A</v>
      </c>
      <c r="V23" s="22" t="e">
        <f t="shared" si="21"/>
        <v>#N/A</v>
      </c>
      <c r="W23" s="22" t="e">
        <f t="shared" ref="W23:AE23" si="22">+W21/W6</f>
        <v>#N/A</v>
      </c>
      <c r="X23" s="22" t="e">
        <f t="shared" si="22"/>
        <v>#N/A</v>
      </c>
      <c r="Y23" s="22" t="e">
        <f t="shared" si="22"/>
        <v>#N/A</v>
      </c>
      <c r="Z23" s="22" t="e">
        <f t="shared" si="22"/>
        <v>#N/A</v>
      </c>
      <c r="AA23" s="22" t="e">
        <f t="shared" si="22"/>
        <v>#N/A</v>
      </c>
      <c r="AB23" s="22" t="e">
        <f t="shared" si="22"/>
        <v>#N/A</v>
      </c>
      <c r="AC23" s="22" t="e">
        <f t="shared" si="22"/>
        <v>#N/A</v>
      </c>
      <c r="AD23" s="22" t="e">
        <f t="shared" si="22"/>
        <v>#N/A</v>
      </c>
      <c r="AE23" s="22" t="e">
        <f t="shared" si="22"/>
        <v>#N/A</v>
      </c>
    </row>
    <row r="24" spans="2:31" x14ac:dyDescent="0.25">
      <c r="B24" s="162" t="s">
        <v>363</v>
      </c>
      <c r="C24" s="163">
        <v>736</v>
      </c>
      <c r="D24" s="22">
        <f>+C24</f>
        <v>736</v>
      </c>
      <c r="E24" s="22">
        <f t="shared" ref="E24:AE24" si="23">+D24</f>
        <v>736</v>
      </c>
      <c r="F24" s="22">
        <f t="shared" si="23"/>
        <v>736</v>
      </c>
      <c r="G24" s="22">
        <f t="shared" si="23"/>
        <v>736</v>
      </c>
      <c r="H24" s="22">
        <f t="shared" si="23"/>
        <v>736</v>
      </c>
      <c r="I24" s="22">
        <f t="shared" si="23"/>
        <v>736</v>
      </c>
      <c r="J24" s="22">
        <f t="shared" si="23"/>
        <v>736</v>
      </c>
      <c r="K24" s="22">
        <f t="shared" si="23"/>
        <v>736</v>
      </c>
      <c r="L24" s="22">
        <f t="shared" si="23"/>
        <v>736</v>
      </c>
      <c r="M24" s="22">
        <f t="shared" si="23"/>
        <v>736</v>
      </c>
      <c r="N24" s="22">
        <f t="shared" si="23"/>
        <v>736</v>
      </c>
      <c r="O24" s="22">
        <f t="shared" si="23"/>
        <v>736</v>
      </c>
      <c r="P24" s="22">
        <f t="shared" si="23"/>
        <v>736</v>
      </c>
      <c r="Q24" s="22">
        <f t="shared" si="23"/>
        <v>736</v>
      </c>
      <c r="R24" s="22">
        <f t="shared" si="23"/>
        <v>736</v>
      </c>
      <c r="S24" s="22">
        <f t="shared" si="23"/>
        <v>736</v>
      </c>
      <c r="T24" s="22">
        <f t="shared" si="23"/>
        <v>736</v>
      </c>
      <c r="U24" s="22">
        <f t="shared" si="23"/>
        <v>736</v>
      </c>
      <c r="V24" s="22">
        <f t="shared" si="23"/>
        <v>736</v>
      </c>
      <c r="W24" s="22">
        <f t="shared" si="23"/>
        <v>736</v>
      </c>
      <c r="X24" s="22">
        <f t="shared" si="23"/>
        <v>736</v>
      </c>
      <c r="Y24" s="22">
        <f t="shared" si="23"/>
        <v>736</v>
      </c>
      <c r="Z24" s="22">
        <f t="shared" si="23"/>
        <v>736</v>
      </c>
      <c r="AA24" s="22">
        <f t="shared" si="23"/>
        <v>736</v>
      </c>
      <c r="AB24" s="22">
        <f t="shared" si="23"/>
        <v>736</v>
      </c>
      <c r="AC24" s="22">
        <f t="shared" si="23"/>
        <v>736</v>
      </c>
      <c r="AD24" s="22">
        <f t="shared" si="23"/>
        <v>736</v>
      </c>
      <c r="AE24" s="22">
        <f t="shared" si="23"/>
        <v>736</v>
      </c>
    </row>
    <row r="26" spans="2:31" x14ac:dyDescent="0.25">
      <c r="B26" s="23" t="s">
        <v>179</v>
      </c>
      <c r="C26" s="159">
        <v>13.5</v>
      </c>
      <c r="D26" s="66">
        <f>1.03*C26</f>
        <v>13.905000000000001</v>
      </c>
      <c r="E26" s="66">
        <f t="shared" ref="E26:AE26" si="24">1.03*D26</f>
        <v>14.322150000000002</v>
      </c>
      <c r="F26" s="66">
        <f t="shared" si="24"/>
        <v>14.751814500000004</v>
      </c>
      <c r="G26" s="66">
        <f t="shared" si="24"/>
        <v>15.194368935000004</v>
      </c>
      <c r="H26" s="66">
        <f t="shared" si="24"/>
        <v>15.650200003050005</v>
      </c>
      <c r="I26" s="66">
        <f t="shared" si="24"/>
        <v>16.119706003141506</v>
      </c>
      <c r="J26" s="66">
        <f t="shared" si="24"/>
        <v>16.60329718323575</v>
      </c>
      <c r="K26" s="66">
        <f t="shared" si="24"/>
        <v>17.101396098732824</v>
      </c>
      <c r="L26" s="66">
        <f t="shared" si="24"/>
        <v>17.61443798169481</v>
      </c>
      <c r="M26" s="66">
        <f t="shared" si="24"/>
        <v>18.142871121145653</v>
      </c>
      <c r="N26" s="66">
        <f t="shared" si="24"/>
        <v>18.687157254780022</v>
      </c>
      <c r="O26" s="66">
        <f t="shared" si="24"/>
        <v>19.247771972423422</v>
      </c>
      <c r="P26" s="66">
        <f t="shared" si="24"/>
        <v>19.825205131596125</v>
      </c>
      <c r="Q26" s="66">
        <f t="shared" si="24"/>
        <v>20.419961285544009</v>
      </c>
      <c r="R26" s="66">
        <f t="shared" si="24"/>
        <v>21.032560124110329</v>
      </c>
      <c r="S26" s="66">
        <f t="shared" si="24"/>
        <v>21.66353692783364</v>
      </c>
      <c r="T26" s="66">
        <f t="shared" si="24"/>
        <v>22.313443035668648</v>
      </c>
      <c r="U26" s="66">
        <f t="shared" si="24"/>
        <v>22.982846326738709</v>
      </c>
      <c r="V26" s="66">
        <f t="shared" si="24"/>
        <v>23.672331716540871</v>
      </c>
      <c r="W26" s="66">
        <f t="shared" si="24"/>
        <v>24.382501668037097</v>
      </c>
      <c r="X26" s="66">
        <f t="shared" si="24"/>
        <v>25.113976718078209</v>
      </c>
      <c r="Y26" s="66">
        <f t="shared" si="24"/>
        <v>25.867396019620557</v>
      </c>
      <c r="Z26" s="66">
        <f t="shared" si="24"/>
        <v>26.643417900209176</v>
      </c>
      <c r="AA26" s="66">
        <f t="shared" si="24"/>
        <v>27.442720437215453</v>
      </c>
      <c r="AB26" s="66">
        <f t="shared" si="24"/>
        <v>28.266002050331917</v>
      </c>
      <c r="AC26" s="66">
        <f t="shared" si="24"/>
        <v>29.113982111841874</v>
      </c>
      <c r="AD26" s="66">
        <f t="shared" si="24"/>
        <v>29.987401575197133</v>
      </c>
      <c r="AE26" s="66">
        <f t="shared" si="24"/>
        <v>30.887023622453047</v>
      </c>
    </row>
    <row r="27" spans="2:31" x14ac:dyDescent="0.25">
      <c r="B27" s="160" t="s">
        <v>360</v>
      </c>
      <c r="C27" s="47" t="e">
        <f>IF((C22)*C26&lt;0,0,(C22)*C26)</f>
        <v>#N/A</v>
      </c>
      <c r="D27" s="47" t="e">
        <f t="shared" ref="D27:V27" si="25">IF((D22)*D26&lt;0,0,(D22)*D26)</f>
        <v>#N/A</v>
      </c>
      <c r="E27" s="47" t="e">
        <f t="shared" si="25"/>
        <v>#N/A</v>
      </c>
      <c r="F27" s="47" t="e">
        <f t="shared" si="25"/>
        <v>#N/A</v>
      </c>
      <c r="G27" s="47" t="e">
        <f t="shared" si="25"/>
        <v>#N/A</v>
      </c>
      <c r="H27" s="47" t="e">
        <f t="shared" si="25"/>
        <v>#N/A</v>
      </c>
      <c r="I27" s="47" t="e">
        <f t="shared" si="25"/>
        <v>#N/A</v>
      </c>
      <c r="J27" s="47" t="e">
        <f t="shared" si="25"/>
        <v>#N/A</v>
      </c>
      <c r="K27" s="47" t="e">
        <f t="shared" si="25"/>
        <v>#N/A</v>
      </c>
      <c r="L27" s="47" t="e">
        <f t="shared" si="25"/>
        <v>#N/A</v>
      </c>
      <c r="M27" s="47" t="e">
        <f t="shared" si="25"/>
        <v>#N/A</v>
      </c>
      <c r="N27" s="47" t="e">
        <f t="shared" si="25"/>
        <v>#N/A</v>
      </c>
      <c r="O27" s="47" t="e">
        <f t="shared" si="25"/>
        <v>#N/A</v>
      </c>
      <c r="P27" s="47" t="e">
        <f t="shared" si="25"/>
        <v>#N/A</v>
      </c>
      <c r="Q27" s="47" t="e">
        <f t="shared" si="25"/>
        <v>#N/A</v>
      </c>
      <c r="R27" s="47" t="e">
        <f t="shared" si="25"/>
        <v>#N/A</v>
      </c>
      <c r="S27" s="47" t="e">
        <f t="shared" si="25"/>
        <v>#N/A</v>
      </c>
      <c r="T27" s="47" t="e">
        <f t="shared" si="25"/>
        <v>#N/A</v>
      </c>
      <c r="U27" s="47" t="e">
        <f t="shared" si="25"/>
        <v>#N/A</v>
      </c>
      <c r="V27" s="47" t="e">
        <f t="shared" si="25"/>
        <v>#N/A</v>
      </c>
      <c r="W27" s="47" t="e">
        <f t="shared" ref="W27:AE27" si="26">IF((W22)*W26&lt;0,0,(W22)*W26)</f>
        <v>#N/A</v>
      </c>
      <c r="X27" s="47" t="e">
        <f t="shared" si="26"/>
        <v>#N/A</v>
      </c>
      <c r="Y27" s="47" t="e">
        <f t="shared" si="26"/>
        <v>#N/A</v>
      </c>
      <c r="Z27" s="47" t="e">
        <f t="shared" si="26"/>
        <v>#N/A</v>
      </c>
      <c r="AA27" s="47" t="e">
        <f t="shared" si="26"/>
        <v>#N/A</v>
      </c>
      <c r="AB27" s="47" t="e">
        <f t="shared" si="26"/>
        <v>#N/A</v>
      </c>
      <c r="AC27" s="47" t="e">
        <f t="shared" si="26"/>
        <v>#N/A</v>
      </c>
      <c r="AD27" s="47" t="e">
        <f t="shared" si="26"/>
        <v>#N/A</v>
      </c>
      <c r="AE27" s="47" t="e">
        <f t="shared" si="26"/>
        <v>#N/A</v>
      </c>
    </row>
    <row r="28" spans="2:31" x14ac:dyDescent="0.25">
      <c r="B28" s="1"/>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row>
    <row r="29" spans="2:31" x14ac:dyDescent="0.25">
      <c r="B29" s="160" t="s">
        <v>361</v>
      </c>
      <c r="C29" s="159">
        <v>125</v>
      </c>
      <c r="D29" s="66">
        <f>1.03*C29</f>
        <v>128.75</v>
      </c>
      <c r="E29" s="66">
        <f t="shared" ref="E29:AE29" si="27">1.03*D29</f>
        <v>132.61250000000001</v>
      </c>
      <c r="F29" s="66">
        <f t="shared" si="27"/>
        <v>136.59087500000001</v>
      </c>
      <c r="G29" s="66">
        <f t="shared" si="27"/>
        <v>140.68860125</v>
      </c>
      <c r="H29" s="66">
        <f t="shared" si="27"/>
        <v>144.90925928750002</v>
      </c>
      <c r="I29" s="66">
        <f t="shared" si="27"/>
        <v>149.25653706612502</v>
      </c>
      <c r="J29" s="66">
        <f t="shared" si="27"/>
        <v>153.73423317810878</v>
      </c>
      <c r="K29" s="66">
        <f t="shared" si="27"/>
        <v>158.34626017345204</v>
      </c>
      <c r="L29" s="66">
        <f t="shared" si="27"/>
        <v>163.0966479786556</v>
      </c>
      <c r="M29" s="66">
        <f t="shared" si="27"/>
        <v>167.98954741801526</v>
      </c>
      <c r="N29" s="66">
        <f t="shared" si="27"/>
        <v>173.02923384055572</v>
      </c>
      <c r="O29" s="66">
        <f t="shared" si="27"/>
        <v>178.22011085577239</v>
      </c>
      <c r="P29" s="66">
        <f t="shared" si="27"/>
        <v>183.56671418144558</v>
      </c>
      <c r="Q29" s="66">
        <f t="shared" si="27"/>
        <v>189.07371560688895</v>
      </c>
      <c r="R29" s="66">
        <f t="shared" si="27"/>
        <v>194.74592707509564</v>
      </c>
      <c r="S29" s="66">
        <f t="shared" si="27"/>
        <v>200.5883048873485</v>
      </c>
      <c r="T29" s="66">
        <f t="shared" si="27"/>
        <v>206.60595403396897</v>
      </c>
      <c r="U29" s="66">
        <f t="shared" si="27"/>
        <v>212.80413265498805</v>
      </c>
      <c r="V29" s="66">
        <f t="shared" si="27"/>
        <v>219.1882566346377</v>
      </c>
      <c r="W29" s="66">
        <f t="shared" si="27"/>
        <v>225.76390433367683</v>
      </c>
      <c r="X29" s="66">
        <f t="shared" si="27"/>
        <v>232.53682146368715</v>
      </c>
      <c r="Y29" s="66">
        <f t="shared" si="27"/>
        <v>239.51292610759776</v>
      </c>
      <c r="Z29" s="66">
        <f t="shared" si="27"/>
        <v>246.69831389082572</v>
      </c>
      <c r="AA29" s="66">
        <f t="shared" si="27"/>
        <v>254.0992633075505</v>
      </c>
      <c r="AB29" s="66">
        <f t="shared" si="27"/>
        <v>261.72224120677703</v>
      </c>
      <c r="AC29" s="66">
        <f t="shared" si="27"/>
        <v>269.57390844298033</v>
      </c>
      <c r="AD29" s="66">
        <f t="shared" si="27"/>
        <v>277.66112569626972</v>
      </c>
      <c r="AE29" s="66">
        <f t="shared" si="27"/>
        <v>285.99095946715784</v>
      </c>
    </row>
    <row r="30" spans="2:31" x14ac:dyDescent="0.25">
      <c r="B30" s="23" t="s">
        <v>181</v>
      </c>
      <c r="C30" s="47" t="e">
        <f>IF((C22)*C29&lt;0,0,(C22)*C29)</f>
        <v>#N/A</v>
      </c>
      <c r="D30" s="47" t="e">
        <f t="shared" ref="D30:V30" si="28">IF((D22)*D29&lt;0,0,(D22)*D29)</f>
        <v>#N/A</v>
      </c>
      <c r="E30" s="47" t="e">
        <f t="shared" si="28"/>
        <v>#N/A</v>
      </c>
      <c r="F30" s="47" t="e">
        <f t="shared" si="28"/>
        <v>#N/A</v>
      </c>
      <c r="G30" s="47" t="e">
        <f t="shared" si="28"/>
        <v>#N/A</v>
      </c>
      <c r="H30" s="47" t="e">
        <f t="shared" si="28"/>
        <v>#N/A</v>
      </c>
      <c r="I30" s="47" t="e">
        <f t="shared" si="28"/>
        <v>#N/A</v>
      </c>
      <c r="J30" s="47" t="e">
        <f t="shared" si="28"/>
        <v>#N/A</v>
      </c>
      <c r="K30" s="47" t="e">
        <f t="shared" si="28"/>
        <v>#N/A</v>
      </c>
      <c r="L30" s="47" t="e">
        <f t="shared" si="28"/>
        <v>#N/A</v>
      </c>
      <c r="M30" s="47" t="e">
        <f t="shared" si="28"/>
        <v>#N/A</v>
      </c>
      <c r="N30" s="47" t="e">
        <f t="shared" si="28"/>
        <v>#N/A</v>
      </c>
      <c r="O30" s="47" t="e">
        <f t="shared" si="28"/>
        <v>#N/A</v>
      </c>
      <c r="P30" s="47" t="e">
        <f t="shared" si="28"/>
        <v>#N/A</v>
      </c>
      <c r="Q30" s="47" t="e">
        <f t="shared" si="28"/>
        <v>#N/A</v>
      </c>
      <c r="R30" s="47" t="e">
        <f t="shared" si="28"/>
        <v>#N/A</v>
      </c>
      <c r="S30" s="47" t="e">
        <f t="shared" si="28"/>
        <v>#N/A</v>
      </c>
      <c r="T30" s="47" t="e">
        <f t="shared" si="28"/>
        <v>#N/A</v>
      </c>
      <c r="U30" s="47" t="e">
        <f t="shared" si="28"/>
        <v>#N/A</v>
      </c>
      <c r="V30" s="47" t="e">
        <f t="shared" si="28"/>
        <v>#N/A</v>
      </c>
      <c r="W30" s="47" t="e">
        <f t="shared" ref="W30:AE30" si="29">IF((W22)*W29&lt;0,0,(W22)*W29)</f>
        <v>#N/A</v>
      </c>
      <c r="X30" s="47" t="e">
        <f t="shared" si="29"/>
        <v>#N/A</v>
      </c>
      <c r="Y30" s="47" t="e">
        <f t="shared" si="29"/>
        <v>#N/A</v>
      </c>
      <c r="Z30" s="47" t="e">
        <f t="shared" si="29"/>
        <v>#N/A</v>
      </c>
      <c r="AA30" s="47" t="e">
        <f t="shared" si="29"/>
        <v>#N/A</v>
      </c>
      <c r="AB30" s="47" t="e">
        <f t="shared" si="29"/>
        <v>#N/A</v>
      </c>
      <c r="AC30" s="47" t="e">
        <f t="shared" si="29"/>
        <v>#N/A</v>
      </c>
      <c r="AD30" s="47" t="e">
        <f t="shared" si="29"/>
        <v>#N/A</v>
      </c>
      <c r="AE30" s="47" t="e">
        <f t="shared" si="29"/>
        <v>#N/A</v>
      </c>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A20F7332-0A8E-4C39-B9A1-9478381FA6C1}">
          <x14:formula1>
            <xm:f>LOOKUPS!$B$3:$B$13</xm:f>
          </x14:formula1>
          <xm:sqref>B2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41645-5DE3-4654-87E2-58A987BE9C27}">
  <sheetPr>
    <tabColor rgb="FFFFC000"/>
  </sheetPr>
  <dimension ref="B1:C2"/>
  <sheetViews>
    <sheetView zoomScale="90" zoomScaleNormal="90" workbookViewId="0">
      <pane xSplit="3" ySplit="2" topLeftCell="D3" activePane="bottomRight" state="frozen"/>
      <selection pane="topRight" activeCell="D1" sqref="D1"/>
      <selection pane="bottomLeft" activeCell="A5" sqref="A5"/>
      <selection pane="bottomRight" activeCell="B20" sqref="B19:H20"/>
    </sheetView>
  </sheetViews>
  <sheetFormatPr defaultRowHeight="15" x14ac:dyDescent="0.25"/>
  <cols>
    <col min="1" max="1" width="4.7109375" customWidth="1"/>
    <col min="2" max="2" width="33.85546875" bestFit="1" customWidth="1"/>
    <col min="3" max="3" width="10.42578125" style="8" customWidth="1"/>
  </cols>
  <sheetData>
    <row r="1" spans="2:3" x14ac:dyDescent="0.25">
      <c r="B1" s="13" t="str">
        <f>+'[5]Exec Summary'!$B$2</f>
        <v>WEC</v>
      </c>
    </row>
    <row r="2" spans="2:3" x14ac:dyDescent="0.25">
      <c r="B2" s="1" t="s">
        <v>154</v>
      </c>
      <c r="C2" s="18"/>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29D23B62-9982-4608-A444-F8B20B5DB1F1}">
          <x14:formula1>
            <xm:f>LOOKUPS!$B$3:$B$13</xm:f>
          </x14:formula1>
          <xm:sqref>B1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61FF19B-144F-4762-96DD-B0372E72178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12</vt:i4>
      </vt:variant>
      <vt:variant>
        <vt:lpstr>Charts</vt:lpstr>
      </vt:variant>
      <vt:variant>
        <vt:i4>5</vt:i4>
      </vt:variant>
      <vt:variant>
        <vt:lpstr>Named Ranges</vt:lpstr>
      </vt:variant>
      <vt:variant>
        <vt:i4>1</vt:i4>
      </vt:variant>
    </vt:vector>
  </HeadingPairs>
  <TitlesOfParts>
    <vt:vector size="18" baseType="lpstr">
      <vt:lpstr>READ ME</vt:lpstr>
      <vt:lpstr>LOSSES_SQL</vt:lpstr>
      <vt:lpstr>LOOKUPS</vt:lpstr>
      <vt:lpstr>REC_PRICE_FCST</vt:lpstr>
      <vt:lpstr>STD_OFFER_RECs</vt:lpstr>
      <vt:lpstr>NM_MWH</vt:lpstr>
      <vt:lpstr>REC_Purchases</vt:lpstr>
      <vt:lpstr>REC_Sales</vt:lpstr>
      <vt:lpstr>REC_SALES_FCST</vt:lpstr>
      <vt:lpstr>RES_COST_FCST</vt:lpstr>
      <vt:lpstr>EMISSIONS</vt:lpstr>
      <vt:lpstr>SUMMARY</vt:lpstr>
      <vt:lpstr>Chart1</vt:lpstr>
      <vt:lpstr>Chart2</vt:lpstr>
      <vt:lpstr>Chart3</vt:lpstr>
      <vt:lpstr>Chart4</vt:lpstr>
      <vt:lpstr>Chart5</vt:lpstr>
      <vt:lpstr>Generator_Name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Shawn Enterline</dc:creator>
  <cp:lastModifiedBy>Secretary</cp:lastModifiedBy>
  <cp:lastPrinted>2020-02-10T18:06:21Z</cp:lastPrinted>
  <dcterms:created xsi:type="dcterms:W3CDTF">2019-03-25T15:24:00Z</dcterms:created>
  <dcterms:modified xsi:type="dcterms:W3CDTF">2022-12-30T18:47:47Z</dcterms:modified>
</cp:coreProperties>
</file>