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225"/>
  <workbookPr/>
  <mc:AlternateContent xmlns:mc="http://schemas.openxmlformats.org/markup-compatibility/2006">
    <mc:Choice Requires="x15">
      <x15ac:absPath xmlns:x15ac="http://schemas.microsoft.com/office/spreadsheetml/2010/11/ac" url="C:\Users\cbailey\Downloads\"/>
    </mc:Choice>
  </mc:AlternateContent>
  <xr:revisionPtr revIDLastSave="0" documentId="13_ncr:1_{E8EE3116-B7DE-44D2-A95E-4CA2CB36A843}" xr6:coauthVersionLast="47" xr6:coauthVersionMax="47" xr10:uidLastSave="{00000000-0000-0000-0000-000000000000}"/>
  <bookViews>
    <workbookView xWindow="-120" yWindow="-120" windowWidth="29040" windowHeight="15840" activeTab="3" xr2:uid="{00000000-000D-0000-FFFF-FFFF00000000}"/>
  </bookViews>
  <sheets>
    <sheet name="EEC Rate Development" sheetId="1" r:id="rId1"/>
    <sheet name="Lookups" sheetId="4" state="hidden" r:id="rId2"/>
    <sheet name="Lighting Reconciliation" sheetId="2" r:id="rId3"/>
    <sheet name="Uncollectibles" sheetId="3" r:id="rId4"/>
  </sheets>
  <calcPr calcId="191029" iterateDelta="1E-4"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F23" i="1" l="1"/>
  <c r="I40" i="1"/>
  <c r="AA35" i="1"/>
  <c r="Z35" i="1"/>
  <c r="Y35" i="1"/>
  <c r="AD34" i="1"/>
  <c r="AC34" i="1"/>
  <c r="AB34" i="1"/>
  <c r="AG34" i="1"/>
  <c r="V34" i="1"/>
  <c r="Q34" i="1"/>
  <c r="R34" i="1"/>
  <c r="AF34" i="1"/>
  <c r="P34" i="1"/>
  <c r="J34" i="1"/>
  <c r="E34" i="1"/>
  <c r="B36" i="1"/>
  <c r="V30" i="1"/>
  <c r="E30" i="1"/>
  <c r="AE31" i="1"/>
  <c r="AE36" i="1"/>
  <c r="AE40" i="1"/>
  <c r="B31" i="1"/>
  <c r="D31" i="1"/>
  <c r="D36" i="1"/>
  <c r="F31" i="1"/>
  <c r="F36" i="1"/>
  <c r="Q30" i="1"/>
  <c r="Q29" i="1"/>
  <c r="V31" i="1"/>
  <c r="U31" i="1"/>
  <c r="U36" i="1"/>
  <c r="S31" i="1"/>
  <c r="S36" i="1"/>
  <c r="K31" i="1"/>
  <c r="K36" i="1"/>
  <c r="O31" i="1"/>
  <c r="O36" i="1"/>
  <c r="N31" i="1"/>
  <c r="N36" i="1"/>
  <c r="P30" i="1"/>
  <c r="P31" i="1"/>
  <c r="M31" i="1"/>
  <c r="Q31" i="1"/>
  <c r="I31" i="1"/>
  <c r="I36" i="1"/>
  <c r="H31" i="1"/>
  <c r="H36" i="1"/>
  <c r="J30" i="1"/>
  <c r="J31" i="1"/>
  <c r="A26" i="1"/>
  <c r="M36" i="1"/>
  <c r="R30" i="1"/>
  <c r="R31" i="1"/>
  <c r="E31" i="1"/>
  <c r="A12" i="1"/>
  <c r="V35" i="1"/>
  <c r="V33" i="1"/>
  <c r="AC33" i="1"/>
  <c r="AD33" i="1"/>
  <c r="AC30" i="1"/>
  <c r="AD30" i="1"/>
  <c r="AC29" i="1"/>
  <c r="AD29" i="1"/>
  <c r="Q35" i="1"/>
  <c r="Q33" i="1"/>
  <c r="W31" i="1"/>
  <c r="W36" i="1"/>
  <c r="B14" i="3"/>
  <c r="AF30" i="1"/>
  <c r="V36" i="1"/>
  <c r="Q36" i="1"/>
  <c r="P33" i="1"/>
  <c r="J33" i="1"/>
  <c r="E33" i="1"/>
  <c r="R33" i="1"/>
  <c r="AF33" i="1"/>
  <c r="AA31" i="1"/>
  <c r="Z31" i="1"/>
  <c r="Y31" i="1"/>
  <c r="AC35" i="1"/>
  <c r="AD35" i="1"/>
  <c r="P35" i="1"/>
  <c r="AG35" i="1"/>
  <c r="AG36" i="1"/>
  <c r="J35" i="1"/>
  <c r="J36" i="1"/>
  <c r="E35" i="1"/>
  <c r="P18" i="1"/>
  <c r="Q18" i="1"/>
  <c r="J15" i="1"/>
  <c r="J14" i="1"/>
  <c r="E18" i="1"/>
  <c r="E15" i="1"/>
  <c r="E14" i="1"/>
  <c r="C17" i="3"/>
  <c r="AE16" i="1"/>
  <c r="AE19" i="1"/>
  <c r="AE23" i="1"/>
  <c r="AA16" i="1"/>
  <c r="AA18" i="1"/>
  <c r="Z16" i="1"/>
  <c r="Z18" i="1"/>
  <c r="Y16" i="1"/>
  <c r="Y18" i="1"/>
  <c r="X16" i="1"/>
  <c r="X18" i="1"/>
  <c r="K35" i="2"/>
  <c r="K39" i="2"/>
  <c r="E35" i="2"/>
  <c r="C35" i="2"/>
  <c r="C39" i="2"/>
  <c r="G35" i="2"/>
  <c r="G39" i="2"/>
  <c r="M24" i="2"/>
  <c r="K14" i="2"/>
  <c r="K18" i="2"/>
  <c r="G14" i="2"/>
  <c r="G18" i="2"/>
  <c r="E14" i="2"/>
  <c r="C14" i="2"/>
  <c r="I14" i="2"/>
  <c r="M3" i="2"/>
  <c r="U16" i="1"/>
  <c r="T16" i="1"/>
  <c r="O16" i="1"/>
  <c r="N16" i="1"/>
  <c r="M16" i="1"/>
  <c r="L16" i="1"/>
  <c r="I16" i="1"/>
  <c r="I19" i="1"/>
  <c r="I23" i="1"/>
  <c r="H16" i="1"/>
  <c r="H19" i="1"/>
  <c r="G16" i="1"/>
  <c r="G19" i="1"/>
  <c r="D16" i="1"/>
  <c r="D19" i="1"/>
  <c r="C16" i="1"/>
  <c r="C19" i="1"/>
  <c r="P14" i="1"/>
  <c r="Q14" i="1"/>
  <c r="R14" i="1"/>
  <c r="AB19" i="1"/>
  <c r="AC19" i="1"/>
  <c r="V14" i="1"/>
  <c r="AB14" i="1"/>
  <c r="AC14" i="1"/>
  <c r="P15" i="1"/>
  <c r="Q15" i="1"/>
  <c r="V15" i="1"/>
  <c r="AB15" i="1"/>
  <c r="AC15" i="1"/>
  <c r="AB29" i="1"/>
  <c r="AG29" i="1"/>
  <c r="AB30" i="1"/>
  <c r="I35" i="2"/>
  <c r="I39" i="2"/>
  <c r="C18" i="2"/>
  <c r="E37" i="2"/>
  <c r="E39" i="2"/>
  <c r="AG30" i="1"/>
  <c r="AG31" i="1"/>
  <c r="E36" i="1"/>
  <c r="E40" i="1"/>
  <c r="R15" i="1"/>
  <c r="R16" i="1"/>
  <c r="AC31" i="1"/>
  <c r="AB31" i="1"/>
  <c r="J18" i="1"/>
  <c r="R18" i="1"/>
  <c r="R19" i="1"/>
  <c r="R23" i="1"/>
  <c r="J16" i="1"/>
  <c r="E16" i="1"/>
  <c r="AB16" i="1"/>
  <c r="AB18" i="1"/>
  <c r="AD15" i="1"/>
  <c r="V16" i="1"/>
  <c r="AC16" i="1"/>
  <c r="AC18" i="1"/>
  <c r="AD14" i="1"/>
  <c r="AF14" i="1"/>
  <c r="Q16" i="1"/>
  <c r="E16" i="2"/>
  <c r="E18" i="2"/>
  <c r="I18" i="2"/>
  <c r="M14" i="2"/>
  <c r="M35" i="2"/>
  <c r="P16" i="1"/>
  <c r="AF15" i="1"/>
  <c r="AD31" i="1"/>
  <c r="AD36" i="1"/>
  <c r="AD40" i="1"/>
  <c r="AF29" i="1"/>
  <c r="AF31" i="1"/>
  <c r="R35" i="1"/>
  <c r="AD16" i="1"/>
  <c r="R36" i="1"/>
  <c r="R40" i="1"/>
  <c r="AF16" i="1"/>
  <c r="L19" i="1"/>
  <c r="M19" i="1"/>
  <c r="N19" i="1"/>
  <c r="O19" i="1"/>
  <c r="P19" i="1"/>
  <c r="Q19" i="1"/>
  <c r="AB36" i="1"/>
  <c r="AB35" i="1"/>
  <c r="AB33" i="1"/>
  <c r="AG33" i="1"/>
  <c r="AC36" i="1"/>
  <c r="T18" i="1"/>
  <c r="V19" i="1"/>
  <c r="V18" i="1"/>
  <c r="AD18" i="1"/>
  <c r="U18" i="1"/>
  <c r="AD19" i="1"/>
  <c r="AD23" i="1"/>
  <c r="P36" i="1"/>
  <c r="AF35" i="1"/>
  <c r="AF36" i="1"/>
  <c r="AF40" i="1"/>
  <c r="J19" i="1"/>
  <c r="AF18" i="1"/>
  <c r="AF19" i="1"/>
  <c r="E19" i="1"/>
  <c r="E23"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Jim Massie</author>
  </authors>
  <commentList>
    <comment ref="F8" authorId="0" shapeId="0" xr:uid="{CD3E6353-EBBE-4BEA-AA4D-3A544E60FB45}">
      <text>
        <r>
          <rPr>
            <b/>
            <sz val="9"/>
            <color indexed="81"/>
            <rFont val="Tahoma"/>
            <family val="2"/>
          </rPr>
          <t>Jim Massie:</t>
        </r>
        <r>
          <rPr>
            <sz val="9"/>
            <color indexed="81"/>
            <rFont val="Tahoma"/>
            <family val="2"/>
          </rPr>
          <t xml:space="preserve">
Note 1: The following definitions shall apply for  "Commercial" and "Industrial"  Customer/Rate Classes; Commercial-less than 1,000 kW per month for all months during the preceding calendar year; Industrial-1,000 kW or more per month for any month during the preceding calendar year. 
"Rate Classes" and "Total Company" revenues and kWh as reported here and as reported to FERC and the DPS should agree, however, if they do not the information reported here must be in accordance with the definitions shown above and any differences reconciled and reported on the a reconciliation worksheets within this workbook.  </t>
        </r>
      </text>
    </comment>
    <comment ref="I11" authorId="0" shapeId="0" xr:uid="{09DB6E54-56DB-4D30-88F2-770ACC1E1DE5}">
      <text>
        <r>
          <rPr>
            <b/>
            <sz val="9"/>
            <color indexed="81"/>
            <rFont val="Tahoma"/>
            <family val="2"/>
          </rPr>
          <t>Jim Massie:</t>
        </r>
        <r>
          <rPr>
            <sz val="9"/>
            <color indexed="81"/>
            <rFont val="Tahoma"/>
            <family val="2"/>
          </rPr>
          <t xml:space="preserve">
At PSD direction the values of street lighting revenue and consumption in column "I" is included in column "R".</t>
        </r>
      </text>
    </comment>
    <comment ref="AE11" authorId="0" shapeId="0" xr:uid="{5CAE4ECD-2BD6-4E12-86F7-75387CF3ECAA}">
      <text>
        <r>
          <rPr>
            <b/>
            <sz val="9"/>
            <color indexed="81"/>
            <rFont val="Tahoma"/>
            <family val="2"/>
          </rPr>
          <t>Jim Massie:</t>
        </r>
        <r>
          <rPr>
            <sz val="9"/>
            <color indexed="81"/>
            <rFont val="Tahoma"/>
            <family val="2"/>
          </rPr>
          <t xml:space="preserve">
Please provide what end uses or customer types are included in the Other category on row 49</t>
        </r>
      </text>
    </comment>
    <comment ref="A13" authorId="0" shapeId="0" xr:uid="{F14046BC-1835-4D6F-815F-8E56F4294882}">
      <text>
        <r>
          <rPr>
            <b/>
            <sz val="9"/>
            <color indexed="81"/>
            <rFont val="Tahoma"/>
            <family val="2"/>
          </rPr>
          <t>Jim Massie:</t>
        </r>
        <r>
          <rPr>
            <sz val="9"/>
            <color indexed="81"/>
            <rFont val="Tahoma"/>
            <family val="2"/>
          </rPr>
          <t xml:space="preserve">
Note 2:  Authorized Exclusions per PUC Rule 5.303 (B)(1) (see below) - Please provide Narrative description on all Exclusions.   
Rule 5.303 (B)(1): For the Electric EEC, all retail customers’ electric bills shall be subject to, and shall be used in the calculation of, the Electric EEC, except bills for: 
(1) service provided under generation displacement contracts to customers who do not receive energy efficiency services; 
(2) station service exempted by the Commission in its October 15, 2004, Order in Docket 6987; 
(3) service provided under any other special contracts specifically exempted by the Commission in its October 15, 2004, Order in Docket 6987, and successors to those contracts, if specifically exempted by the Commission at the time that such successor contracts are approved; 
(4) station service provided to the Kingdom Community Wind facility and the Jay Synchronous Condenser; and 
(5) any service specifically exempted by Commission Order, for good cause shown, with explicit reference to this rule.</t>
        </r>
      </text>
    </comment>
    <comment ref="A28" authorId="0" shapeId="0" xr:uid="{AAA00546-01EA-4CFF-827C-CAF4B960C8DB}">
      <text>
        <r>
          <rPr>
            <b/>
            <sz val="9"/>
            <color indexed="81"/>
            <rFont val="Tahoma"/>
            <family val="2"/>
          </rPr>
          <t>Jim Massie:</t>
        </r>
        <r>
          <rPr>
            <sz val="9"/>
            <color indexed="81"/>
            <rFont val="Tahoma"/>
            <family val="2"/>
          </rPr>
          <t xml:space="preserve">
Note 2:  Authorized Exclusions per PUC Rule 5.303 (B)(1) (see below) - Please provide Narrative description on all Exclusions.   
Rule 5.303 (B)(1): For the Electric EEC, all retail customers’ electric bills shall be subject to, and shall be used in the calculation of, the Electric EEC, except bills for: 
(1) service provided under generation displacement contracts to customers who do not receive energy efficiency services; 
(2) station service exempted by the Commission in its October 15, 2004, Order in Docket 6987; 
(3) service provided under any other special contracts specifically exempted by the Commission in its October 15, 2004, Order in Docket 6987, and successors to those contracts, if specifically exempted by the Commission at the time that such successor contracts are approved; 
(4) station service provided to the Kingdom Community Wind facility and the Jay Synchronous Condenser; and 
(5) any service specifically exempted by Commission Order, for good cause shown, with explicit reference to this rule.</t>
        </r>
      </text>
    </comment>
    <comment ref="A33" authorId="0" shapeId="0" xr:uid="{7B84FB42-0C9B-40C0-BC3C-D7505E032B4F}">
      <text>
        <r>
          <rPr>
            <b/>
            <sz val="9"/>
            <color indexed="81"/>
            <rFont val="Tahoma"/>
            <family val="2"/>
          </rPr>
          <t>Jim Massie:</t>
        </r>
        <r>
          <rPr>
            <sz val="9"/>
            <color indexed="81"/>
            <rFont val="Tahoma"/>
            <family val="2"/>
          </rPr>
          <t xml:space="preserve">
Note 3:  Volumetric Calculation per PUC Rule 5.303 (B)(2) (see below) - Please provide an estimate of the sum of all consumption generated through customers' net metering system
Rule 5.303 (B)(2): The Electric EEC shall be applied in a volumetric manner to the gross electric consumption of each retail customer unless the application of the charge is expressly exempted by operation of law. 
For purposes of netmetering systems, as defined in 30 V.S.A. § 8002, gross electric consumption means the electricity a net-metering customer has consumed from the grid plus the electricity the customer consumed from the customer’s net-metering system. If, as of the effective date of this rule, a net-metering customer does not have the equipment necessary for their distribution utility to determine their gross electric consumption, the customer shall pay a Fixed Monthly EEC, unless the customer chooses to install the equipment necessary for their distribution utility to determine their gross electric consumption, in which case the customer shall be charged the Electric EEC based upon the customer’s gross consumption.The Fixed Monthly EEC shall be determined by rate class and shall be based upon the average statewide monthly consumption and demand for the previous year for the rate class times the Electric EEC rate for the year the rate is being implemented.</t>
        </r>
      </text>
    </comment>
  </commentList>
</comments>
</file>

<file path=xl/sharedStrings.xml><?xml version="1.0" encoding="utf-8"?>
<sst xmlns="http://schemas.openxmlformats.org/spreadsheetml/2006/main" count="391" uniqueCount="106">
  <si>
    <t>Revenue</t>
  </si>
  <si>
    <t>kWh</t>
  </si>
  <si>
    <t>kW</t>
  </si>
  <si>
    <t>Residential</t>
  </si>
  <si>
    <t>Commercial</t>
  </si>
  <si>
    <t>Energy</t>
  </si>
  <si>
    <t>Capacity</t>
  </si>
  <si>
    <t>Total</t>
  </si>
  <si>
    <t>Demand Customers</t>
  </si>
  <si>
    <t>Industrial (1,000 or greater kW)</t>
  </si>
  <si>
    <t>Other</t>
  </si>
  <si>
    <t>Difference</t>
  </si>
  <si>
    <t xml:space="preserve">kWh </t>
  </si>
  <si>
    <t>Non Demand Customers</t>
  </si>
  <si>
    <t>Customer</t>
  </si>
  <si>
    <t>Charge</t>
  </si>
  <si>
    <t>Energy and</t>
  </si>
  <si>
    <t xml:space="preserve">Total </t>
  </si>
  <si>
    <t xml:space="preserve">Customer </t>
  </si>
  <si>
    <t xml:space="preserve">Energy &amp; </t>
  </si>
  <si>
    <t>On-Peak</t>
  </si>
  <si>
    <t>Off Peak</t>
  </si>
  <si>
    <t>Capacity (Billed)</t>
  </si>
  <si>
    <t>As Reported To FERC or DPS</t>
  </si>
  <si>
    <t>KWH</t>
  </si>
  <si>
    <t>Industrial</t>
  </si>
  <si>
    <t>Lighting</t>
  </si>
  <si>
    <t xml:space="preserve">As Reported to FERC </t>
  </si>
  <si>
    <t>Transfer of Security Lighting</t>
  </si>
  <si>
    <t>to Lighting Category</t>
  </si>
  <si>
    <t>_____________</t>
  </si>
  <si>
    <t>____________</t>
  </si>
  <si>
    <t>___________</t>
  </si>
  <si>
    <t>_______</t>
  </si>
  <si>
    <t>SubTotal</t>
  </si>
  <si>
    <t>Inclusion of Lighting in Template</t>
  </si>
  <si>
    <t>DPS EEC Categories</t>
  </si>
  <si>
    <t>Uncollectibles</t>
  </si>
  <si>
    <t>total</t>
  </si>
  <si>
    <t>All Other Customers</t>
  </si>
  <si>
    <t>Non-Demand</t>
  </si>
  <si>
    <t>Demand</t>
  </si>
  <si>
    <t>Non-Demand Customers</t>
  </si>
  <si>
    <t>Units of measure</t>
  </si>
  <si>
    <t>N/A</t>
  </si>
  <si>
    <t>Total Exemptions</t>
  </si>
  <si>
    <t>EEC Exemptions per 5.303 (B)(1) (See Note 2)</t>
  </si>
  <si>
    <r>
      <t xml:space="preserve">Note 1: The following definitions shall apply for  "Commercial" and "Industrial"  Customer/Rate Classes; Commercial-less than 1,000 kW per month for all months during the preceding calendar year; Industrial-1,000 kW or more per month for any month during the preceding calendar year. 
</t>
    </r>
    <r>
      <rPr>
        <sz val="10"/>
        <rFont val="Arial"/>
        <family val="2"/>
      </rPr>
      <t xml:space="preserve">"Rate Classes" and "Total Company" revenues and kWh as reported here and as reported to FERC and the DPS should agree, however, if they do not the information reported here must be in accordance with the definitions shown above and any differences reconciled and reported on the a reconciliation worksheets within this workbook.  </t>
    </r>
  </si>
  <si>
    <r>
      <t xml:space="preserve">Note 2:  </t>
    </r>
    <r>
      <rPr>
        <sz val="10"/>
        <rFont val="Arial"/>
        <family val="2"/>
      </rPr>
      <t xml:space="preserve">Authorized Exclusions per PUC Rule 5.303 (B)(1) (see below) - Please provide Narrative description on all Exclusions.   
</t>
    </r>
    <r>
      <rPr>
        <b/>
        <i/>
        <u/>
        <sz val="10"/>
        <rFont val="Arial"/>
        <family val="2"/>
      </rPr>
      <t>Rule 5.303 (B)(1)</t>
    </r>
    <r>
      <rPr>
        <i/>
        <sz val="10"/>
        <rFont val="Arial"/>
        <family val="2"/>
      </rPr>
      <t>: For the Electric EEC, all retail customers’ electric bills shall be subject to, and shall be used in the calculation of, the Electric EEC, except bills for: 
(1) service provided under generation displacement contracts to customers who do not receive energy efficiency services; 
(2) station service exempted by the Commission in its October 15, 2004, Order in Docket 6987; 
(3) service provided under any other special contracts specifically exempted by the Commission in its October 15, 2004, Order in Docket 6987, and successors to those contracts, if specifically exempted by the Commission at the time that such successor contracts are approved; 
(4) station service provided to the Kingdom Community Wind facility and the Jay Synchronous Condenser; and 
(5) any service specifically exempted by Commission Order, for good cause shown, with explicit reference to this rule.</t>
    </r>
  </si>
  <si>
    <t>The methodologies for calculating the Energy Efficiency Charge rates shall use information regarding utility uncollectible amounts related to the Energy Efficiency Charge. This information shall be provided by each distribution utility to the Commission, the Department, and the EEU serving its territory on or before August 1 of each calendar year, using the electronic filing format designated for this purpose by the EEU serving that utility’s territory.</t>
  </si>
  <si>
    <t>5.304(C)</t>
  </si>
  <si>
    <t xml:space="preserve">The actual amount of uncollectibles related to the Energy Efficiency Charge for the first six months of the current calendar year. In determining uncollectible amounts attributable to the Energy Efficiency Charge, a distribution utility may include, after exhausting reasonably available remedies, a partial non-payment of a bill by a customer, provided that the only portion of such nonpayment attributed to the Energy Efficiency Charge is that amount determined by multiplying the partial non-payment by a fraction with the numerator consisting of the Energy Efficiency Charge amount on the bill and the denominator consisting of the total amount on the bill. If a utility’s billing system does not allow the actual amount of non-payments attributed to the Energy Efficiency Charge to be easily determined, a utility may calculate the amount of uncollectible amounts attributed to the Energy  Efficiency Charge by multiplying the utility’s total amount of uncollectible amounts by a fraction with the numerator consisting of the utility’s Energy Efficiency Charge billings and the denominator consisting of the utility’s  retail billings for the same time period. </t>
  </si>
  <si>
    <t>A reasonable estimate of the uncollectibles related to the Energy Efficiency Charge for the remaining six months of the current calendar year.</t>
  </si>
  <si>
    <t>A carrying charge for uncollectibles related to the Energy Efficiency Charge for the current calendar year. This charge shall be calculated by multiplying the uncollectibles related to the Energy Efficiency Charge for the current calendar year by either the distribution utility’s Allowance for Funds Used During Construction rate or, if the distribution utility does not have such a rate, the distribution utility’s short-term borrowing rate.</t>
  </si>
  <si>
    <t>5.304(C) 1.</t>
  </si>
  <si>
    <t>The specific information to be provided by each electric distribution utility shall be:</t>
  </si>
  <si>
    <t>5.304(C) 2.</t>
  </si>
  <si>
    <t>The specific information to be provided by the EEUs shall be:</t>
  </si>
  <si>
    <t>The difference between the prior year’s estimates of the uncollectibles related to the Energy Efficiency Charge for the last six months of the prior calendar year and the actual uncollectibles related to the Energy Efficiency Charge for that period. This difference shall be calculated by subtracting the prior year’s estimate from the sum of the actual amounts provided by the distribution utilities when they requested reimbursement for their prior year’s uncollectibles related to the Energy Efficiency Charge pursuant to Section 5.310. The result may be a positive or negative number.</t>
  </si>
  <si>
    <t>first six months of the current calendar year</t>
  </si>
  <si>
    <t>estimate of the remaining six months of the current calendar year</t>
  </si>
  <si>
    <t>Users: Please enter date in yellow highlighted cells below as applicable.</t>
  </si>
  <si>
    <t>Current Calendar Year:</t>
  </si>
  <si>
    <t>Revenues and Billing Determinants Calendar Year:</t>
  </si>
  <si>
    <t>EEC Rate Year beginning February 1:</t>
  </si>
  <si>
    <t xml:space="preserve">Number of </t>
  </si>
  <si>
    <t>Customers</t>
  </si>
  <si>
    <t>Total Company</t>
  </si>
  <si>
    <t>Count</t>
  </si>
  <si>
    <t>Commercial (less than 1,000 kW) (See Note 1)</t>
  </si>
  <si>
    <t>Exemption 1: SMEEP Customers</t>
  </si>
  <si>
    <t>Barton Village, Inc. Electric Dept.</t>
  </si>
  <si>
    <t>Enosburg Falls Water &amp; Light Dept.</t>
  </si>
  <si>
    <t>Green Mountain Power Corporation</t>
  </si>
  <si>
    <t>Hardwick Electric Dept., Town of</t>
  </si>
  <si>
    <t>Hyde Park Electric Dept., Village of</t>
  </si>
  <si>
    <t>Jacksonville Electric Company, Village of</t>
  </si>
  <si>
    <t>Johnson Water &amp; Light Dept., Village of</t>
  </si>
  <si>
    <t>Ludlow Electric Light Dept., Village of</t>
  </si>
  <si>
    <t>Lyndonville Electric Dept., Village of</t>
  </si>
  <si>
    <t>Morrisville Water &amp; Light Dept., Village of</t>
  </si>
  <si>
    <t>Northfield Electric Dept., Village of</t>
  </si>
  <si>
    <t>Orleans Electric Dept., Village of</t>
  </si>
  <si>
    <t>Stowe Electric Dept., Town of</t>
  </si>
  <si>
    <t>Swanton Village Inc. Electric Dept.</t>
  </si>
  <si>
    <t>Vermont Electric Cooperative,Inc.</t>
  </si>
  <si>
    <t>Washington Electric Cooperative, Inc.</t>
  </si>
  <si>
    <t>Utility Lookup</t>
  </si>
  <si>
    <r>
      <rPr>
        <b/>
        <sz val="10"/>
        <rFont val="Arial"/>
        <family val="2"/>
      </rPr>
      <t>Note 4:</t>
    </r>
    <r>
      <rPr>
        <sz val="10"/>
        <rFont val="Arial"/>
        <family val="2"/>
      </rPr>
      <t xml:space="preserve">  At PSD direction the values of street lighting revenue and consumption in column "I" is included in column "R".</t>
    </r>
  </si>
  <si>
    <t>(See Note 4)</t>
  </si>
  <si>
    <t xml:space="preserve">Street Lights </t>
  </si>
  <si>
    <t>Total Utility Revenue</t>
  </si>
  <si>
    <t>Total Utility Billing Determinants</t>
  </si>
  <si>
    <t xml:space="preserve">Reconcile and explain any values in this worksheet that do not match the utility's FERC Form 1 filing or its annual reports filed with DPS </t>
  </si>
  <si>
    <t>(Note 5)</t>
  </si>
  <si>
    <r>
      <rPr>
        <b/>
        <sz val="10"/>
        <rFont val="Arial"/>
        <family val="2"/>
      </rPr>
      <t>Note 5:</t>
    </r>
    <r>
      <rPr>
        <sz val="10"/>
        <rFont val="Arial"/>
        <family val="2"/>
      </rPr>
      <t xml:space="preserve"> Please provide what end uses or customer types are included in the Other category</t>
    </r>
  </si>
  <si>
    <t>Enter end uses or customer types here</t>
  </si>
  <si>
    <t>Exemption 2: ENTER EXEMPTION TYPE</t>
  </si>
  <si>
    <t xml:space="preserve">Vermont Electric Utility Revenue and Billing Determinant Collection Form </t>
  </si>
  <si>
    <t>for Efficiency Vermont's Energy Efficiency Charge (EEC) Rate Calculation</t>
  </si>
  <si>
    <t>Enter utility name from dropdown list in cell below</t>
  </si>
  <si>
    <r>
      <t xml:space="preserve">Note 3:  Volumetric Calculation </t>
    </r>
    <r>
      <rPr>
        <sz val="10"/>
        <rFont val="Arial"/>
        <family val="2"/>
      </rPr>
      <t xml:space="preserve">per PUC Rule 5.303 (B)(2) (see below) - Please provide an estimate of the sum of all consumption generated through customers' net metering system
</t>
    </r>
    <r>
      <rPr>
        <b/>
        <i/>
        <u/>
        <sz val="10"/>
        <rFont val="Arial"/>
        <family val="2"/>
      </rPr>
      <t xml:space="preserve">
Rule 5.303 (B)</t>
    </r>
    <r>
      <rPr>
        <b/>
        <i/>
        <sz val="10"/>
        <rFont val="Arial"/>
        <family val="2"/>
      </rPr>
      <t>(2):</t>
    </r>
    <r>
      <rPr>
        <i/>
        <sz val="10"/>
        <rFont val="Arial"/>
        <family val="2"/>
      </rPr>
      <t xml:space="preserve"> The Electric EEC shall be applied in a volumetric manner to the gross electric consumption of each retail customer unless the application of the charge is expressly exempted by operation of law. 
For purposes of net-metering systems, as defined in 30 V.S.A. § 8002, gross electric consumption means the electricity a net-metering customer has consumed from the grid plus the electricity the customer consumed from the customer’s net-metering system. If, as of the effective date of this rule, a net-metering customer does not have the equipment necessary for their distribution utility to determine their gross electric consumption, the customer shall pay a Fixed Monthly EEC, unless the customer chooses to install the equipment necessary for their distribution utility to determine their gross electric consumption, in which case the customer shall be charged the Electric EEC based upon the customer’s gross consumption. The Fixed Monthly EEC shall be determined by rate class and shall be based upon the average statewide monthly consumption and demand for the previous year for the rate class times the Electric EEC rate for the year the rate is being implemented.</t>
    </r>
  </si>
  <si>
    <r>
      <rPr>
        <b/>
        <u/>
        <sz val="10"/>
        <rFont val="Arial"/>
        <family val="2"/>
      </rPr>
      <t xml:space="preserve">Enter Reason for Exemption Here:
</t>
    </r>
    <r>
      <rPr>
        <sz val="10"/>
        <rFont val="Arial"/>
        <family val="2"/>
      </rPr>
      <t xml:space="preserve">
                                                                                                                                                                                                                       </t>
    </r>
  </si>
  <si>
    <t>Total Peak</t>
  </si>
  <si>
    <r>
      <t xml:space="preserve">Net Metered Customers </t>
    </r>
    <r>
      <rPr>
        <b/>
        <i/>
        <u/>
        <sz val="10"/>
        <rFont val="Arial"/>
        <family val="2"/>
      </rPr>
      <t>with</t>
    </r>
    <r>
      <rPr>
        <b/>
        <i/>
        <u val="singleAccounting"/>
        <sz val="10"/>
        <rFont val="Arial"/>
        <family val="2"/>
      </rPr>
      <t xml:space="preserve"> a</t>
    </r>
    <r>
      <rPr>
        <sz val="10"/>
        <rFont val="Arial"/>
        <family val="2"/>
      </rPr>
      <t xml:space="preserve"> Gross Consumption Meter (See Note 3)</t>
    </r>
  </si>
  <si>
    <r>
      <t xml:space="preserve">Net Metered Customers </t>
    </r>
    <r>
      <rPr>
        <b/>
        <i/>
        <u/>
        <sz val="10"/>
        <rFont val="Arial"/>
        <family val="2"/>
      </rPr>
      <t>without</t>
    </r>
    <r>
      <rPr>
        <sz val="10"/>
        <rFont val="Arial"/>
        <family val="2"/>
      </rPr>
      <t xml:space="preserve"> a Gross Consumption Meter</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</si>
</sst>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2" formatCode="_(&quot;$&quot;* #,##0_);_(&quot;$&quot;* \(#,##0\);_(&quot;$&quot;* &quot;-&quot;_);_(@_)"/>
    <numFmt numFmtId="41" formatCode="_(* #,##0_);_(* \(#,##0\);_(* &quot;-&quot;_);_(@_)"/>
    <numFmt numFmtId="44" formatCode="_(&quot;$&quot;* #,##0.00_);_(&quot;$&quot;* \(#,##0.00\);_(&quot;$&quot;* &quot;-&quot;??_);_(@_)"/>
    <numFmt numFmtId="43" formatCode="_(* #,##0.00_);_(* \(#,##0.00\);_(* &quot;-&quot;??_);_(@_)"/>
    <numFmt numFmtId="164" formatCode="_(&quot;$&quot;* #,##0_);_(&quot;$&quot;* \(#,##0\);_(&quot;$&quot;* &quot;-&quot;??_);_(@_)"/>
    <numFmt numFmtId="165" formatCode="_(* #,##0_);_(* \(#,##0\);_(* &quot;-&quot;??_);_(@_)"/>
    <numFmt numFmtId="166" formatCode="_(* #,##0.00000_);_(* \(#,##0.00000\);_(* &quot;-&quot;_);_(@_)"/>
  </numFmts>
  <fonts count="23" x14ac:knownFonts="1">
    <font>
      <sz val="10"/>
      <name val="Arial"/>
    </font>
    <font>
      <sz val="10"/>
      <name val="Arial"/>
      <family val="2"/>
    </font>
    <font>
      <b/>
      <sz val="10"/>
      <name val="Arial"/>
      <family val="2"/>
    </font>
    <font>
      <sz val="8"/>
      <name val="Arial"/>
      <family val="2"/>
    </font>
    <font>
      <u/>
      <sz val="8"/>
      <name val="Arial"/>
      <family val="2"/>
    </font>
    <font>
      <sz val="10"/>
      <name val="Arial"/>
      <family val="2"/>
    </font>
    <font>
      <b/>
      <sz val="12"/>
      <name val="Arial"/>
      <family val="2"/>
    </font>
    <font>
      <u/>
      <sz val="10"/>
      <name val="Arial"/>
      <family val="2"/>
    </font>
    <font>
      <sz val="10"/>
      <name val="Arial"/>
      <family val="2"/>
    </font>
    <font>
      <sz val="10"/>
      <name val="Arial"/>
      <family val="2"/>
    </font>
    <font>
      <sz val="10"/>
      <color rgb="FF0070C0"/>
      <name val="Arial"/>
      <family val="2"/>
    </font>
    <font>
      <sz val="12"/>
      <name val="Arial"/>
      <family val="2"/>
    </font>
    <font>
      <u val="singleAccounting"/>
      <sz val="10"/>
      <name val="Arial"/>
      <family val="2"/>
    </font>
    <font>
      <b/>
      <u/>
      <sz val="10"/>
      <name val="Arial"/>
      <family val="2"/>
    </font>
    <font>
      <b/>
      <i/>
      <sz val="10"/>
      <name val="Arial"/>
      <family val="2"/>
    </font>
    <font>
      <b/>
      <u/>
      <sz val="12"/>
      <name val="Arial"/>
      <family val="2"/>
    </font>
    <font>
      <b/>
      <i/>
      <sz val="12"/>
      <name val="Arial"/>
      <family val="2"/>
    </font>
    <font>
      <i/>
      <sz val="10"/>
      <name val="Arial"/>
      <family val="2"/>
    </font>
    <font>
      <b/>
      <i/>
      <u/>
      <sz val="10"/>
      <name val="Arial"/>
      <family val="2"/>
    </font>
    <font>
      <b/>
      <u/>
      <sz val="16"/>
      <name val="Arial"/>
      <family val="2"/>
    </font>
    <font>
      <sz val="9"/>
      <color indexed="81"/>
      <name val="Tahoma"/>
      <family val="2"/>
    </font>
    <font>
      <b/>
      <sz val="9"/>
      <color indexed="81"/>
      <name val="Tahoma"/>
      <family val="2"/>
    </font>
    <font>
      <b/>
      <i/>
      <u val="singleAccounting"/>
      <sz val="10"/>
      <name val="Arial"/>
      <family val="2"/>
    </font>
  </fonts>
  <fills count="11">
    <fill>
      <patternFill patternType="none"/>
    </fill>
    <fill>
      <patternFill patternType="gray125"/>
    </fill>
    <fill>
      <patternFill patternType="solid">
        <fgColor rgb="FFFFFF00"/>
        <bgColor indexed="64"/>
      </patternFill>
    </fill>
    <fill>
      <patternFill patternType="solid">
        <fgColor theme="0" tint="-0.14999847407452621"/>
        <bgColor indexed="64"/>
      </patternFill>
    </fill>
    <fill>
      <patternFill patternType="solid">
        <fgColor theme="4" tint="0.79998168889431442"/>
        <bgColor indexed="64"/>
      </patternFill>
    </fill>
    <fill>
      <patternFill patternType="solid">
        <fgColor theme="9" tint="0.79998168889431442"/>
        <bgColor indexed="64"/>
      </patternFill>
    </fill>
    <fill>
      <patternFill patternType="solid">
        <fgColor rgb="FFFFFFCC"/>
        <bgColor indexed="64"/>
      </patternFill>
    </fill>
    <fill>
      <patternFill patternType="solid">
        <fgColor rgb="FFFFFF99"/>
        <bgColor indexed="64"/>
      </patternFill>
    </fill>
    <fill>
      <patternFill patternType="solid">
        <fgColor theme="6" tint="0.59999389629810485"/>
        <bgColor indexed="64"/>
      </patternFill>
    </fill>
    <fill>
      <patternFill patternType="solid">
        <fgColor theme="2" tint="-9.9978637043366805E-2"/>
        <bgColor indexed="64"/>
      </patternFill>
    </fill>
    <fill>
      <patternFill patternType="solid">
        <fgColor theme="5" tint="0.59999389629810485"/>
        <bgColor indexed="64"/>
      </patternFill>
    </fill>
  </fills>
  <borders count="61">
    <border>
      <left/>
      <right/>
      <top/>
      <bottom/>
      <diagonal/>
    </border>
    <border>
      <left style="thin">
        <color indexed="64"/>
      </left>
      <right/>
      <top/>
      <bottom/>
      <diagonal/>
    </border>
    <border>
      <left/>
      <right style="thin">
        <color indexed="64"/>
      </right>
      <top/>
      <bottom/>
      <diagonal/>
    </border>
    <border>
      <left style="thin">
        <color indexed="64"/>
      </left>
      <right style="thin">
        <color indexed="64"/>
      </right>
      <top style="medium">
        <color indexed="64"/>
      </top>
      <bottom/>
      <diagonal/>
    </border>
    <border>
      <left style="thin">
        <color indexed="64"/>
      </left>
      <right/>
      <top/>
      <bottom style="double">
        <color indexed="64"/>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medium">
        <color indexed="64"/>
      </top>
      <bottom/>
      <diagonal/>
    </border>
    <border>
      <left/>
      <right/>
      <top style="medium">
        <color indexed="64"/>
      </top>
      <bottom/>
      <diagonal/>
    </border>
    <border>
      <left style="medium">
        <color indexed="64"/>
      </left>
      <right/>
      <top/>
      <bottom/>
      <diagonal/>
    </border>
    <border>
      <left style="thin">
        <color indexed="64"/>
      </left>
      <right style="medium">
        <color indexed="64"/>
      </right>
      <top/>
      <bottom/>
      <diagonal/>
    </border>
    <border>
      <left style="medium">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bottom/>
      <diagonal/>
    </border>
    <border>
      <left/>
      <right style="thin">
        <color indexed="64"/>
      </right>
      <top/>
      <bottom style="thin">
        <color indexed="64"/>
      </bottom>
      <diagonal/>
    </border>
    <border>
      <left/>
      <right style="medium">
        <color indexed="64"/>
      </right>
      <top/>
      <bottom style="thin">
        <color indexed="64"/>
      </bottom>
      <diagonal/>
    </border>
    <border>
      <left style="thin">
        <color indexed="64"/>
      </left>
      <right style="medium">
        <color indexed="64"/>
      </right>
      <top style="medium">
        <color indexed="64"/>
      </top>
      <bottom/>
      <diagonal/>
    </border>
    <border>
      <left style="medium">
        <color indexed="64"/>
      </left>
      <right/>
      <top style="medium">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bottom/>
      <diagonal/>
    </border>
    <border>
      <left style="medium">
        <color indexed="64"/>
      </left>
      <right style="thin">
        <color indexed="64"/>
      </right>
      <top style="medium">
        <color indexed="64"/>
      </top>
      <bottom/>
      <diagonal/>
    </border>
    <border>
      <left style="medium">
        <color indexed="64"/>
      </left>
      <right style="thin">
        <color indexed="64"/>
      </right>
      <top/>
      <bottom style="thin">
        <color indexed="64"/>
      </bottom>
      <diagonal/>
    </border>
    <border>
      <left style="double">
        <color indexed="64"/>
      </left>
      <right/>
      <top style="double">
        <color indexed="64"/>
      </top>
      <bottom/>
      <diagonal/>
    </border>
    <border>
      <left/>
      <right/>
      <top style="double">
        <color indexed="64"/>
      </top>
      <bottom/>
      <diagonal/>
    </border>
    <border>
      <left style="thin">
        <color indexed="64"/>
      </left>
      <right/>
      <top style="double">
        <color indexed="64"/>
      </top>
      <bottom/>
      <diagonal/>
    </border>
    <border>
      <left style="double">
        <color indexed="64"/>
      </left>
      <right/>
      <top/>
      <bottom/>
      <diagonal/>
    </border>
    <border>
      <left style="medium">
        <color indexed="64"/>
      </left>
      <right style="thin">
        <color indexed="64"/>
      </right>
      <top style="double">
        <color indexed="64"/>
      </top>
      <bottom/>
      <diagonal/>
    </border>
    <border>
      <left style="thin">
        <color indexed="64"/>
      </left>
      <right style="medium">
        <color indexed="64"/>
      </right>
      <top style="double">
        <color indexed="64"/>
      </top>
      <bottom/>
      <diagonal/>
    </border>
    <border>
      <left style="medium">
        <color indexed="64"/>
      </left>
      <right/>
      <top style="double">
        <color indexed="64"/>
      </top>
      <bottom/>
      <diagonal/>
    </border>
    <border>
      <left/>
      <right style="medium">
        <color indexed="64"/>
      </right>
      <top style="double">
        <color indexed="64"/>
      </top>
      <bottom/>
      <diagonal/>
    </border>
    <border>
      <left style="medium">
        <color indexed="64"/>
      </left>
      <right style="medium">
        <color indexed="64"/>
      </right>
      <top style="double">
        <color indexed="64"/>
      </top>
      <bottom/>
      <diagonal/>
    </border>
    <border>
      <left/>
      <right style="double">
        <color indexed="64"/>
      </right>
      <top style="double">
        <color indexed="64"/>
      </top>
      <bottom/>
      <diagonal/>
    </border>
    <border>
      <left/>
      <right style="double">
        <color indexed="64"/>
      </right>
      <top/>
      <bottom/>
      <diagonal/>
    </border>
    <border>
      <left style="double">
        <color indexed="64"/>
      </left>
      <right/>
      <top/>
      <bottom style="thin">
        <color indexed="64"/>
      </bottom>
      <diagonal/>
    </border>
    <border>
      <left/>
      <right style="double">
        <color indexed="64"/>
      </right>
      <top/>
      <bottom style="thin">
        <color indexed="64"/>
      </bottom>
      <diagonal/>
    </border>
    <border>
      <left style="double">
        <color indexed="64"/>
      </left>
      <right/>
      <top/>
      <bottom style="double">
        <color indexed="64"/>
      </bottom>
      <diagonal/>
    </border>
    <border>
      <left/>
      <right style="thin">
        <color indexed="64"/>
      </right>
      <top style="double">
        <color indexed="64"/>
      </top>
      <bottom/>
      <diagonal/>
    </border>
    <border>
      <left/>
      <right/>
      <top/>
      <bottom style="double">
        <color indexed="64"/>
      </bottom>
      <diagonal/>
    </border>
    <border>
      <left style="medium">
        <color indexed="64"/>
      </left>
      <right/>
      <top/>
      <bottom style="double">
        <color indexed="64"/>
      </bottom>
      <diagonal/>
    </border>
    <border>
      <left style="thin">
        <color indexed="64"/>
      </left>
      <right style="medium">
        <color indexed="64"/>
      </right>
      <top/>
      <bottom style="double">
        <color indexed="64"/>
      </bottom>
      <diagonal/>
    </border>
    <border>
      <left style="medium">
        <color indexed="64"/>
      </left>
      <right style="thin">
        <color indexed="64"/>
      </right>
      <top/>
      <bottom style="double">
        <color indexed="64"/>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right style="medium">
        <color indexed="64"/>
      </right>
      <top/>
      <bottom style="double">
        <color indexed="64"/>
      </bottom>
      <diagonal/>
    </border>
    <border>
      <left style="medium">
        <color indexed="64"/>
      </left>
      <right style="medium">
        <color indexed="64"/>
      </right>
      <top/>
      <bottom style="double">
        <color indexed="64"/>
      </bottom>
      <diagonal/>
    </border>
    <border>
      <left style="medium">
        <color indexed="64"/>
      </left>
      <right style="medium">
        <color indexed="64"/>
      </right>
      <top style="thin">
        <color indexed="64"/>
      </top>
      <bottom/>
      <diagonal/>
    </border>
    <border>
      <left/>
      <right style="double">
        <color indexed="64"/>
      </right>
      <top/>
      <bottom style="double">
        <color indexed="64"/>
      </bottom>
      <diagonal/>
    </border>
    <border>
      <left/>
      <right style="double">
        <color indexed="64"/>
      </right>
      <top style="thin">
        <color indexed="64"/>
      </top>
      <bottom/>
      <diagonal/>
    </border>
    <border>
      <left style="medium">
        <color indexed="64"/>
      </left>
      <right style="medium">
        <color indexed="64"/>
      </right>
      <top style="thin">
        <color indexed="64"/>
      </top>
      <bottom style="thin">
        <color indexed="64"/>
      </bottom>
      <diagonal/>
    </border>
    <border>
      <left style="double">
        <color indexed="64"/>
      </left>
      <right style="medium">
        <color indexed="64"/>
      </right>
      <top/>
      <bottom style="thin">
        <color indexed="64"/>
      </bottom>
      <diagonal/>
    </border>
  </borders>
  <cellStyleXfs count="7">
    <xf numFmtId="0" fontId="0" fillId="0" borderId="0"/>
    <xf numFmtId="43" fontId="1"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1"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cellStyleXfs>
  <cellXfs count="413">
    <xf numFmtId="0" fontId="0" fillId="0" borderId="0" xfId="0"/>
    <xf numFmtId="0" fontId="3" fillId="0" borderId="0" xfId="0" applyFont="1"/>
    <xf numFmtId="0" fontId="0" fillId="0" borderId="0" xfId="0" applyAlignment="1">
      <alignment horizontal="center"/>
    </xf>
    <xf numFmtId="42" fontId="1" fillId="0" borderId="0" xfId="4" applyNumberFormat="1" applyFont="1" applyBorder="1" applyAlignment="1">
      <alignment horizontal="center"/>
    </xf>
    <xf numFmtId="0" fontId="2" fillId="0" borderId="0" xfId="0" applyFont="1"/>
    <xf numFmtId="0" fontId="5" fillId="0" borderId="0" xfId="0" applyFont="1"/>
    <xf numFmtId="0" fontId="2" fillId="0" borderId="0" xfId="0" applyFont="1" applyAlignment="1">
      <alignment horizontal="center"/>
    </xf>
    <xf numFmtId="0" fontId="7" fillId="0" borderId="0" xfId="0" applyFont="1"/>
    <xf numFmtId="165" fontId="8" fillId="0" borderId="0" xfId="1" applyNumberFormat="1" applyFont="1"/>
    <xf numFmtId="165" fontId="0" fillId="0" borderId="0" xfId="0" applyNumberFormat="1"/>
    <xf numFmtId="165" fontId="10" fillId="0" borderId="0" xfId="1" applyNumberFormat="1" applyFont="1"/>
    <xf numFmtId="44" fontId="0" fillId="0" borderId="8" xfId="4" applyFont="1" applyBorder="1"/>
    <xf numFmtId="0" fontId="6" fillId="0" borderId="0" xfId="0" applyFont="1" applyAlignment="1"/>
    <xf numFmtId="42" fontId="2" fillId="0" borderId="0" xfId="0" applyNumberFormat="1" applyFont="1" applyFill="1"/>
    <xf numFmtId="42" fontId="2" fillId="0" borderId="0" xfId="0" applyNumberFormat="1" applyFont="1" applyFill="1" applyBorder="1"/>
    <xf numFmtId="42" fontId="12" fillId="0" borderId="0" xfId="0" applyNumberFormat="1" applyFont="1"/>
    <xf numFmtId="42" fontId="12" fillId="0" borderId="0" xfId="0" applyNumberFormat="1" applyFont="1" applyBorder="1"/>
    <xf numFmtId="164" fontId="2" fillId="0" borderId="14" xfId="0" applyNumberFormat="1" applyFont="1" applyBorder="1"/>
    <xf numFmtId="0" fontId="11" fillId="0" borderId="0" xfId="0" applyFont="1" applyBorder="1" applyAlignment="1">
      <alignment horizontal="center" vertical="center"/>
    </xf>
    <xf numFmtId="0" fontId="11" fillId="0" borderId="0" xfId="0" applyFont="1" applyAlignment="1">
      <alignment horizontal="center" vertical="center"/>
    </xf>
    <xf numFmtId="0" fontId="2" fillId="0" borderId="14" xfId="0" applyFont="1" applyBorder="1" applyAlignment="1">
      <alignment horizontal="center"/>
    </xf>
    <xf numFmtId="42" fontId="2" fillId="0" borderId="14" xfId="0" applyNumberFormat="1" applyFont="1" applyBorder="1"/>
    <xf numFmtId="164" fontId="2" fillId="0" borderId="14" xfId="4" applyNumberFormat="1" applyFont="1" applyBorder="1"/>
    <xf numFmtId="42" fontId="2" fillId="0" borderId="13" xfId="0" applyNumberFormat="1" applyFont="1" applyBorder="1"/>
    <xf numFmtId="164" fontId="2" fillId="0" borderId="13" xfId="4" applyNumberFormat="1" applyFont="1" applyBorder="1"/>
    <xf numFmtId="0" fontId="2" fillId="0" borderId="22" xfId="0" applyFont="1" applyBorder="1" applyAlignment="1">
      <alignment horizontal="center"/>
    </xf>
    <xf numFmtId="42" fontId="2" fillId="0" borderId="18" xfId="0" applyNumberFormat="1" applyFont="1" applyBorder="1"/>
    <xf numFmtId="164" fontId="2" fillId="3" borderId="18" xfId="4" applyNumberFormat="1" applyFont="1" applyFill="1" applyBorder="1" applyProtection="1">
      <protection locked="0"/>
    </xf>
    <xf numFmtId="164" fontId="2" fillId="3" borderId="18" xfId="4" applyNumberFormat="1" applyFont="1" applyFill="1" applyBorder="1"/>
    <xf numFmtId="164" fontId="2" fillId="0" borderId="18" xfId="4" applyNumberFormat="1" applyFont="1" applyBorder="1"/>
    <xf numFmtId="164" fontId="2" fillId="0" borderId="18" xfId="0" applyNumberFormat="1" applyFont="1" applyBorder="1"/>
    <xf numFmtId="42" fontId="2" fillId="0" borderId="22" xfId="0" applyNumberFormat="1" applyFont="1" applyBorder="1"/>
    <xf numFmtId="164" fontId="2" fillId="0" borderId="22" xfId="4" applyNumberFormat="1" applyFont="1" applyBorder="1"/>
    <xf numFmtId="0" fontId="2" fillId="0" borderId="25" xfId="0" applyFont="1" applyBorder="1" applyAlignment="1">
      <alignment horizontal="center"/>
    </xf>
    <xf numFmtId="164" fontId="2" fillId="3" borderId="22" xfId="4" applyNumberFormat="1" applyFont="1" applyFill="1" applyBorder="1" applyProtection="1"/>
    <xf numFmtId="42" fontId="16" fillId="0" borderId="0" xfId="0" applyNumberFormat="1" applyFont="1" applyFill="1" applyBorder="1" applyAlignment="1">
      <alignment vertical="center"/>
    </xf>
    <xf numFmtId="0" fontId="2" fillId="0" borderId="18" xfId="0" applyFont="1" applyBorder="1" applyAlignment="1">
      <alignment horizontal="center" wrapText="1"/>
    </xf>
    <xf numFmtId="0" fontId="1" fillId="0" borderId="0" xfId="0" applyFont="1" applyAlignment="1">
      <alignment wrapText="1"/>
    </xf>
    <xf numFmtId="0" fontId="15" fillId="0" borderId="0" xfId="0" applyFont="1"/>
    <xf numFmtId="0" fontId="1" fillId="0" borderId="0" xfId="0" applyFont="1"/>
    <xf numFmtId="0" fontId="2" fillId="0" borderId="0" xfId="0" applyFont="1" applyAlignment="1">
      <alignment vertical="center"/>
    </xf>
    <xf numFmtId="0" fontId="1" fillId="0" borderId="0" xfId="0" applyFont="1" applyAlignment="1">
      <alignment horizontal="left" vertical="center" wrapText="1" indent="2"/>
    </xf>
    <xf numFmtId="44" fontId="0" fillId="2" borderId="8" xfId="4" applyFont="1" applyFill="1" applyBorder="1"/>
    <xf numFmtId="0" fontId="1" fillId="0" borderId="0" xfId="0" applyFont="1" applyAlignment="1">
      <alignment horizontal="right"/>
    </xf>
    <xf numFmtId="0" fontId="13" fillId="0" borderId="0" xfId="0" applyFont="1" applyAlignment="1">
      <alignment horizontal="right"/>
    </xf>
    <xf numFmtId="0" fontId="1" fillId="0" borderId="30" xfId="0" applyFont="1" applyBorder="1" applyAlignment="1">
      <alignment horizontal="center"/>
    </xf>
    <xf numFmtId="42" fontId="12" fillId="0" borderId="30" xfId="0" applyNumberFormat="1" applyFont="1" applyFill="1" applyBorder="1" applyAlignment="1"/>
    <xf numFmtId="0" fontId="2" fillId="0" borderId="0" xfId="0" applyFont="1" applyBorder="1" applyAlignment="1">
      <alignment horizontal="center"/>
    </xf>
    <xf numFmtId="0" fontId="1" fillId="0" borderId="31" xfId="0" applyFont="1" applyBorder="1" applyAlignment="1">
      <alignment horizontal="center"/>
    </xf>
    <xf numFmtId="164" fontId="2" fillId="0" borderId="0" xfId="4" applyNumberFormat="1" applyFont="1" applyBorder="1"/>
    <xf numFmtId="42" fontId="2" fillId="0" borderId="30" xfId="0" applyNumberFormat="1" applyFont="1" applyBorder="1"/>
    <xf numFmtId="0" fontId="2" fillId="0" borderId="0" xfId="0" applyFont="1" applyBorder="1"/>
    <xf numFmtId="0" fontId="4" fillId="0" borderId="34" xfId="0" applyFont="1" applyBorder="1" applyAlignment="1">
      <alignment horizontal="center"/>
    </xf>
    <xf numFmtId="0" fontId="4" fillId="0" borderId="35" xfId="0" applyFont="1" applyBorder="1" applyAlignment="1">
      <alignment horizontal="center"/>
    </xf>
    <xf numFmtId="0" fontId="15" fillId="0" borderId="37" xfId="0" applyFont="1" applyBorder="1" applyAlignment="1">
      <alignment vertical="center"/>
    </xf>
    <xf numFmtId="0" fontId="7" fillId="0" borderId="34" xfId="0" applyFont="1" applyBorder="1" applyAlignment="1">
      <alignment horizontal="center"/>
    </xf>
    <xf numFmtId="0" fontId="7" fillId="0" borderId="35" xfId="0" applyFont="1" applyBorder="1" applyAlignment="1">
      <alignment horizontal="center"/>
    </xf>
    <xf numFmtId="0" fontId="2" fillId="0" borderId="38" xfId="0" applyFont="1" applyBorder="1" applyAlignment="1">
      <alignment horizontal="center"/>
    </xf>
    <xf numFmtId="0" fontId="2" fillId="0" borderId="37" xfId="0" applyFont="1" applyBorder="1" applyAlignment="1">
      <alignment horizontal="center"/>
    </xf>
    <xf numFmtId="0" fontId="2" fillId="0" borderId="40" xfId="0" applyFont="1" applyBorder="1" applyAlignment="1">
      <alignment horizontal="center"/>
    </xf>
    <xf numFmtId="0" fontId="2" fillId="0" borderId="41" xfId="0" applyFont="1" applyBorder="1" applyAlignment="1">
      <alignment horizontal="center"/>
    </xf>
    <xf numFmtId="0" fontId="1" fillId="0" borderId="2" xfId="0" applyFont="1" applyBorder="1" applyAlignment="1">
      <alignment horizontal="center"/>
    </xf>
    <xf numFmtId="164" fontId="2" fillId="3" borderId="0" xfId="4" applyNumberFormat="1" applyFont="1" applyFill="1" applyBorder="1" applyProtection="1"/>
    <xf numFmtId="0" fontId="3" fillId="0" borderId="34" xfId="0" applyFont="1" applyBorder="1" applyAlignment="1">
      <alignment horizontal="center"/>
    </xf>
    <xf numFmtId="165" fontId="2" fillId="3" borderId="0" xfId="1" applyNumberFormat="1" applyFont="1" applyFill="1" applyBorder="1" applyAlignment="1">
      <alignment horizontal="right"/>
    </xf>
    <xf numFmtId="165" fontId="2" fillId="0" borderId="0" xfId="1" applyNumberFormat="1" applyFont="1" applyBorder="1"/>
    <xf numFmtId="0" fontId="3" fillId="0" borderId="38" xfId="0" applyFont="1" applyBorder="1" applyAlignment="1">
      <alignment horizontal="center"/>
    </xf>
    <xf numFmtId="0" fontId="2" fillId="0" borderId="14" xfId="0" applyFont="1" applyBorder="1"/>
    <xf numFmtId="42" fontId="12" fillId="0" borderId="13" xfId="0" applyNumberFormat="1" applyFont="1" applyFill="1" applyBorder="1" applyAlignment="1"/>
    <xf numFmtId="165" fontId="2" fillId="3" borderId="14" xfId="1" applyNumberFormat="1" applyFont="1" applyFill="1" applyBorder="1" applyAlignment="1">
      <alignment horizontal="right"/>
    </xf>
    <xf numFmtId="165" fontId="2" fillId="0" borderId="14" xfId="1" applyNumberFormat="1" applyFont="1" applyBorder="1"/>
    <xf numFmtId="165" fontId="2" fillId="0" borderId="52" xfId="1" applyNumberFormat="1" applyFont="1" applyBorder="1"/>
    <xf numFmtId="165" fontId="2" fillId="0" borderId="50" xfId="1" applyNumberFormat="1" applyFont="1" applyBorder="1" applyAlignment="1">
      <alignment horizontal="center"/>
    </xf>
    <xf numFmtId="165" fontId="1" fillId="3" borderId="30" xfId="1" applyNumberFormat="1" applyFont="1" applyFill="1" applyBorder="1" applyAlignment="1">
      <alignment horizontal="right"/>
    </xf>
    <xf numFmtId="165" fontId="1" fillId="3" borderId="2" xfId="1" applyNumberFormat="1" applyFont="1" applyFill="1" applyBorder="1" applyAlignment="1">
      <alignment horizontal="right"/>
    </xf>
    <xf numFmtId="0" fontId="2" fillId="0" borderId="17" xfId="0" applyFont="1" applyBorder="1" applyAlignment="1">
      <alignment horizontal="center" vertical="center" wrapText="1"/>
    </xf>
    <xf numFmtId="0" fontId="3" fillId="0" borderId="39" xfId="0" applyFont="1" applyBorder="1" applyAlignment="1">
      <alignment horizontal="center"/>
    </xf>
    <xf numFmtId="0" fontId="2" fillId="0" borderId="13" xfId="0" applyFont="1" applyBorder="1"/>
    <xf numFmtId="165" fontId="2" fillId="0" borderId="13" xfId="1" applyNumberFormat="1" applyFont="1" applyBorder="1"/>
    <xf numFmtId="164" fontId="1" fillId="3" borderId="32" xfId="0" applyNumberFormat="1" applyFont="1" applyFill="1" applyBorder="1" applyAlignment="1">
      <alignment horizontal="right"/>
    </xf>
    <xf numFmtId="164" fontId="1" fillId="3" borderId="7" xfId="0" applyNumberFormat="1" applyFont="1" applyFill="1" applyBorder="1" applyAlignment="1">
      <alignment horizontal="right"/>
    </xf>
    <xf numFmtId="164" fontId="1" fillId="3" borderId="23" xfId="0" applyNumberFormat="1" applyFont="1" applyFill="1" applyBorder="1" applyAlignment="1">
      <alignment horizontal="right"/>
    </xf>
    <xf numFmtId="164" fontId="1" fillId="3" borderId="6" xfId="0" applyNumberFormat="1" applyFont="1" applyFill="1" applyBorder="1" applyAlignment="1">
      <alignment horizontal="right"/>
    </xf>
    <xf numFmtId="164" fontId="1" fillId="3" borderId="16" xfId="0" applyNumberFormat="1" applyFont="1" applyFill="1" applyBorder="1" applyAlignment="1">
      <alignment horizontal="right"/>
    </xf>
    <xf numFmtId="165" fontId="2" fillId="0" borderId="18" xfId="1" applyNumberFormat="1" applyFont="1" applyBorder="1"/>
    <xf numFmtId="165" fontId="2" fillId="0" borderId="56" xfId="1" applyNumberFormat="1" applyFont="1" applyBorder="1"/>
    <xf numFmtId="0" fontId="14" fillId="0" borderId="0" xfId="0" applyFont="1" applyBorder="1"/>
    <xf numFmtId="0" fontId="14" fillId="0" borderId="0" xfId="0" applyFont="1"/>
    <xf numFmtId="165" fontId="2" fillId="3" borderId="14" xfId="1" applyNumberFormat="1" applyFont="1" applyFill="1" applyBorder="1"/>
    <xf numFmtId="165" fontId="2" fillId="3" borderId="16" xfId="1" applyNumberFormat="1" applyFont="1" applyFill="1" applyBorder="1"/>
    <xf numFmtId="165" fontId="2" fillId="3" borderId="14" xfId="1" applyNumberFormat="1" applyFont="1" applyFill="1" applyBorder="1" applyProtection="1">
      <protection locked="0"/>
    </xf>
    <xf numFmtId="165" fontId="2" fillId="3" borderId="18" xfId="1" applyNumberFormat="1" applyFont="1" applyFill="1" applyBorder="1"/>
    <xf numFmtId="165" fontId="2" fillId="3" borderId="1" xfId="1" applyNumberFormat="1" applyFont="1" applyFill="1" applyBorder="1" applyProtection="1">
      <protection locked="0"/>
    </xf>
    <xf numFmtId="165" fontId="2" fillId="3" borderId="13" xfId="1" applyNumberFormat="1" applyFont="1" applyFill="1" applyBorder="1" applyProtection="1">
      <protection locked="0"/>
    </xf>
    <xf numFmtId="165" fontId="2" fillId="3" borderId="2" xfId="1" applyNumberFormat="1" applyFont="1" applyFill="1" applyBorder="1" applyAlignment="1"/>
    <xf numFmtId="165" fontId="2" fillId="3" borderId="30" xfId="1" applyNumberFormat="1" applyFont="1" applyFill="1" applyBorder="1" applyAlignment="1"/>
    <xf numFmtId="165" fontId="2" fillId="3" borderId="19" xfId="1" applyNumberFormat="1" applyFont="1" applyFill="1" applyBorder="1"/>
    <xf numFmtId="0" fontId="2" fillId="0" borderId="34" xfId="0" applyFont="1" applyBorder="1" applyAlignment="1">
      <alignment horizontal="center"/>
    </xf>
    <xf numFmtId="42" fontId="2" fillId="0" borderId="0" xfId="4" applyNumberFormat="1" applyFont="1" applyBorder="1"/>
    <xf numFmtId="165" fontId="1" fillId="0" borderId="14" xfId="1" applyNumberFormat="1" applyFont="1" applyBorder="1"/>
    <xf numFmtId="165" fontId="1" fillId="3" borderId="1" xfId="1" applyNumberFormat="1" applyFont="1" applyFill="1" applyBorder="1" applyAlignment="1">
      <alignment horizontal="right"/>
    </xf>
    <xf numFmtId="165" fontId="1" fillId="3" borderId="13" xfId="1" applyNumberFormat="1" applyFont="1" applyFill="1" applyBorder="1" applyAlignment="1">
      <alignment horizontal="right"/>
    </xf>
    <xf numFmtId="165" fontId="1" fillId="3" borderId="14" xfId="1" applyNumberFormat="1" applyFont="1" applyFill="1" applyBorder="1" applyAlignment="1">
      <alignment horizontal="right"/>
    </xf>
    <xf numFmtId="164" fontId="1" fillId="3" borderId="5" xfId="0" applyNumberFormat="1" applyFont="1" applyFill="1" applyBorder="1" applyAlignment="1">
      <alignment horizontal="right"/>
    </xf>
    <xf numFmtId="165" fontId="2" fillId="3" borderId="14" xfId="1" applyNumberFormat="1" applyFont="1" applyFill="1" applyBorder="1" applyProtection="1"/>
    <xf numFmtId="165" fontId="2" fillId="0" borderId="14" xfId="1" applyNumberFormat="1" applyFont="1" applyBorder="1" applyProtection="1"/>
    <xf numFmtId="165" fontId="2" fillId="3" borderId="18" xfId="1" applyNumberFormat="1" applyFont="1" applyFill="1" applyBorder="1" applyProtection="1">
      <protection locked="0"/>
    </xf>
    <xf numFmtId="165" fontId="1" fillId="3" borderId="16" xfId="1" applyNumberFormat="1" applyFont="1" applyFill="1" applyBorder="1" applyAlignment="1">
      <alignment horizontal="right"/>
    </xf>
    <xf numFmtId="0" fontId="3" fillId="0" borderId="37" xfId="0" applyFont="1" applyBorder="1" applyAlignment="1">
      <alignment horizontal="center"/>
    </xf>
    <xf numFmtId="164" fontId="2" fillId="3" borderId="22" xfId="4" applyNumberFormat="1" applyFont="1" applyFill="1" applyBorder="1"/>
    <xf numFmtId="164" fontId="2" fillId="3" borderId="24" xfId="4" applyNumberFormat="1" applyFont="1" applyFill="1" applyBorder="1"/>
    <xf numFmtId="164" fontId="2" fillId="3" borderId="14" xfId="4" applyNumberFormat="1" applyFont="1" applyFill="1" applyBorder="1" applyProtection="1"/>
    <xf numFmtId="164" fontId="2" fillId="3" borderId="14" xfId="4" applyNumberFormat="1" applyFont="1" applyFill="1" applyBorder="1"/>
    <xf numFmtId="164" fontId="2" fillId="3" borderId="0" xfId="4" applyNumberFormat="1" applyFont="1" applyFill="1" applyBorder="1"/>
    <xf numFmtId="164" fontId="2" fillId="3" borderId="1" xfId="4" applyNumberFormat="1" applyFont="1" applyFill="1" applyBorder="1"/>
    <xf numFmtId="164" fontId="2" fillId="3" borderId="16" xfId="4" applyNumberFormat="1" applyFont="1" applyFill="1" applyBorder="1"/>
    <xf numFmtId="164" fontId="2" fillId="3" borderId="14" xfId="4" applyNumberFormat="1" applyFont="1" applyFill="1" applyBorder="1" applyProtection="1">
      <protection locked="0"/>
    </xf>
    <xf numFmtId="164" fontId="2" fillId="3" borderId="13" xfId="4" applyNumberFormat="1" applyFont="1" applyFill="1" applyBorder="1"/>
    <xf numFmtId="164" fontId="2" fillId="3" borderId="13" xfId="4" applyNumberFormat="1" applyFont="1" applyFill="1" applyBorder="1" applyProtection="1"/>
    <xf numFmtId="164" fontId="2" fillId="3" borderId="22" xfId="4" applyNumberFormat="1" applyFont="1" applyFill="1" applyBorder="1" applyProtection="1">
      <protection locked="0"/>
    </xf>
    <xf numFmtId="0" fontId="2" fillId="0" borderId="17" xfId="0" applyFont="1" applyBorder="1" applyAlignment="1">
      <alignment horizontal="center"/>
    </xf>
    <xf numFmtId="0" fontId="2" fillId="0" borderId="55" xfId="0" applyFont="1" applyBorder="1" applyAlignment="1">
      <alignment horizontal="center"/>
    </xf>
    <xf numFmtId="164" fontId="2" fillId="3" borderId="15" xfId="4" applyNumberFormat="1" applyFont="1" applyFill="1" applyBorder="1"/>
    <xf numFmtId="164" fontId="2" fillId="3" borderId="13" xfId="4" applyNumberFormat="1" applyFont="1" applyFill="1" applyBorder="1" applyProtection="1">
      <protection locked="0"/>
    </xf>
    <xf numFmtId="165" fontId="2" fillId="3" borderId="30" xfId="1" applyNumberFormat="1" applyFont="1" applyFill="1" applyBorder="1"/>
    <xf numFmtId="165" fontId="2" fillId="3" borderId="43" xfId="1" applyNumberFormat="1" applyFont="1" applyFill="1" applyBorder="1"/>
    <xf numFmtId="165" fontId="2" fillId="3" borderId="30" xfId="1" applyNumberFormat="1" applyFont="1" applyFill="1" applyBorder="1" applyProtection="1">
      <protection locked="0"/>
    </xf>
    <xf numFmtId="165" fontId="2" fillId="3" borderId="43" xfId="1" applyNumberFormat="1" applyFont="1" applyFill="1" applyBorder="1" applyProtection="1">
      <protection locked="0"/>
    </xf>
    <xf numFmtId="0" fontId="13" fillId="0" borderId="0" xfId="0" applyFont="1"/>
    <xf numFmtId="49" fontId="11" fillId="0" borderId="0" xfId="0" applyNumberFormat="1" applyFont="1"/>
    <xf numFmtId="0" fontId="2" fillId="0" borderId="21" xfId="0" applyFont="1" applyBorder="1" applyAlignment="1">
      <alignment horizontal="center"/>
    </xf>
    <xf numFmtId="0" fontId="2" fillId="0" borderId="39" xfId="0" applyFont="1" applyBorder="1" applyAlignment="1">
      <alignment horizontal="center"/>
    </xf>
    <xf numFmtId="0" fontId="2" fillId="4" borderId="9" xfId="0" applyFont="1" applyFill="1" applyBorder="1" applyAlignment="1">
      <alignment horizontal="center" vertical="center"/>
    </xf>
    <xf numFmtId="0" fontId="1" fillId="0" borderId="1" xfId="0" applyFont="1" applyBorder="1" applyAlignment="1">
      <alignment horizontal="center"/>
    </xf>
    <xf numFmtId="0" fontId="1" fillId="0" borderId="11" xfId="0" applyFont="1" applyBorder="1" applyAlignment="1">
      <alignment horizontal="center"/>
    </xf>
    <xf numFmtId="0" fontId="2" fillId="0" borderId="0" xfId="0" applyFont="1" applyBorder="1" applyAlignment="1">
      <alignment vertical="top" wrapText="1"/>
    </xf>
    <xf numFmtId="165" fontId="1" fillId="6" borderId="30" xfId="1" applyNumberFormat="1" applyFont="1" applyFill="1" applyBorder="1" applyAlignment="1"/>
    <xf numFmtId="165" fontId="1" fillId="6" borderId="32" xfId="1" applyNumberFormat="1" applyFont="1" applyFill="1" applyBorder="1" applyAlignment="1"/>
    <xf numFmtId="165" fontId="2" fillId="6" borderId="16" xfId="1" applyNumberFormat="1" applyFont="1" applyFill="1" applyBorder="1" applyAlignment="1">
      <alignment horizontal="center"/>
    </xf>
    <xf numFmtId="165" fontId="1" fillId="6" borderId="2" xfId="1" applyNumberFormat="1" applyFont="1" applyFill="1" applyBorder="1" applyAlignment="1"/>
    <xf numFmtId="165" fontId="1" fillId="6" borderId="23" xfId="1" applyNumberFormat="1" applyFont="1" applyFill="1" applyBorder="1" applyAlignment="1"/>
    <xf numFmtId="165" fontId="2" fillId="6" borderId="19" xfId="1" applyNumberFormat="1" applyFont="1" applyFill="1" applyBorder="1" applyAlignment="1">
      <alignment horizontal="center"/>
    </xf>
    <xf numFmtId="164" fontId="2" fillId="6" borderId="0" xfId="4" applyNumberFormat="1" applyFont="1" applyFill="1" applyBorder="1" applyProtection="1">
      <protection locked="0"/>
    </xf>
    <xf numFmtId="164" fontId="2" fillId="6" borderId="1" xfId="4" applyNumberFormat="1" applyFont="1" applyFill="1" applyBorder="1" applyProtection="1">
      <protection locked="0"/>
    </xf>
    <xf numFmtId="164" fontId="2" fillId="6" borderId="13" xfId="4" applyNumberFormat="1" applyFont="1" applyFill="1" applyBorder="1" applyProtection="1">
      <protection locked="0"/>
    </xf>
    <xf numFmtId="165" fontId="2" fillId="6" borderId="1" xfId="1" applyNumberFormat="1" applyFont="1" applyFill="1" applyBorder="1" applyProtection="1">
      <protection locked="0"/>
    </xf>
    <xf numFmtId="165" fontId="2" fillId="6" borderId="13" xfId="1" applyNumberFormat="1" applyFont="1" applyFill="1" applyBorder="1" applyProtection="1">
      <protection locked="0"/>
    </xf>
    <xf numFmtId="164" fontId="2" fillId="6" borderId="19" xfId="4" applyNumberFormat="1" applyFont="1" applyFill="1" applyBorder="1"/>
    <xf numFmtId="0" fontId="2" fillId="0" borderId="0" xfId="0" applyFont="1" applyAlignment="1">
      <alignment horizontal="right" indent="1"/>
    </xf>
    <xf numFmtId="164" fontId="2" fillId="3" borderId="16" xfId="0" applyNumberFormat="1" applyFont="1" applyFill="1" applyBorder="1" applyAlignment="1">
      <alignment horizontal="right"/>
    </xf>
    <xf numFmtId="164" fontId="2" fillId="3" borderId="50" xfId="0" applyNumberFormat="1" applyFont="1" applyFill="1" applyBorder="1" applyAlignment="1">
      <alignment horizontal="right"/>
    </xf>
    <xf numFmtId="165" fontId="2" fillId="3" borderId="2" xfId="1" applyNumberFormat="1" applyFont="1" applyFill="1" applyBorder="1" applyAlignment="1">
      <alignment horizontal="right"/>
    </xf>
    <xf numFmtId="165" fontId="2" fillId="3" borderId="30" xfId="1" applyNumberFormat="1" applyFont="1" applyFill="1" applyBorder="1" applyAlignment="1">
      <alignment horizontal="right"/>
    </xf>
    <xf numFmtId="165" fontId="2" fillId="3" borderId="1" xfId="1" applyNumberFormat="1" applyFont="1" applyFill="1" applyBorder="1" applyAlignment="1">
      <alignment horizontal="right"/>
    </xf>
    <xf numFmtId="165" fontId="2" fillId="3" borderId="18" xfId="1" applyNumberFormat="1" applyFont="1" applyFill="1" applyBorder="1" applyAlignment="1">
      <alignment horizontal="right"/>
    </xf>
    <xf numFmtId="164" fontId="2" fillId="3" borderId="19" xfId="0" applyNumberFormat="1" applyFont="1" applyFill="1" applyBorder="1" applyAlignment="1">
      <alignment horizontal="right"/>
    </xf>
    <xf numFmtId="164" fontId="2" fillId="3" borderId="55" xfId="0" applyNumberFormat="1" applyFont="1" applyFill="1" applyBorder="1" applyAlignment="1">
      <alignment horizontal="right"/>
    </xf>
    <xf numFmtId="165" fontId="2" fillId="6" borderId="19" xfId="1" applyNumberFormat="1" applyFont="1" applyFill="1" applyBorder="1" applyAlignment="1" applyProtection="1">
      <alignment horizontal="center"/>
      <protection locked="0"/>
    </xf>
    <xf numFmtId="165" fontId="2" fillId="0" borderId="30" xfId="1" applyNumberFormat="1" applyFont="1" applyBorder="1"/>
    <xf numFmtId="165" fontId="2" fillId="0" borderId="43" xfId="1" applyNumberFormat="1" applyFont="1" applyBorder="1"/>
    <xf numFmtId="165" fontId="2" fillId="3" borderId="32" xfId="1" applyNumberFormat="1" applyFont="1" applyFill="1" applyBorder="1"/>
    <xf numFmtId="165" fontId="2" fillId="3" borderId="45" xfId="1" applyNumberFormat="1" applyFont="1" applyFill="1" applyBorder="1"/>
    <xf numFmtId="165" fontId="2" fillId="3" borderId="45" xfId="1" applyNumberFormat="1" applyFont="1" applyFill="1" applyBorder="1" applyAlignment="1" applyProtection="1">
      <alignment horizontal="right"/>
      <protection locked="0"/>
    </xf>
    <xf numFmtId="165" fontId="2" fillId="3" borderId="57" xfId="1" applyNumberFormat="1" applyFont="1" applyFill="1" applyBorder="1" applyAlignment="1">
      <alignment horizontal="right"/>
    </xf>
    <xf numFmtId="165" fontId="2" fillId="6" borderId="18" xfId="1" applyNumberFormat="1" applyFont="1" applyFill="1" applyBorder="1"/>
    <xf numFmtId="165" fontId="2" fillId="6" borderId="19" xfId="1" applyNumberFormat="1" applyFont="1" applyFill="1" applyBorder="1"/>
    <xf numFmtId="165" fontId="2" fillId="6" borderId="32" xfId="1" applyNumberFormat="1" applyFont="1" applyFill="1" applyBorder="1" applyAlignment="1" applyProtection="1">
      <alignment horizontal="center"/>
      <protection locked="0"/>
    </xf>
    <xf numFmtId="164" fontId="1" fillId="3" borderId="30" xfId="4" applyNumberFormat="1" applyFont="1" applyFill="1" applyBorder="1" applyAlignment="1">
      <alignment horizontal="right"/>
    </xf>
    <xf numFmtId="164" fontId="1" fillId="3" borderId="2" xfId="4" applyNumberFormat="1" applyFont="1" applyFill="1" applyBorder="1" applyAlignment="1">
      <alignment horizontal="right"/>
    </xf>
    <xf numFmtId="164" fontId="1" fillId="0" borderId="30" xfId="4" applyNumberFormat="1" applyFont="1" applyBorder="1"/>
    <xf numFmtId="164" fontId="1" fillId="0" borderId="2" xfId="4" applyNumberFormat="1" applyFont="1" applyBorder="1"/>
    <xf numFmtId="164" fontId="2" fillId="3" borderId="0" xfId="4" applyNumberFormat="1" applyFont="1" applyFill="1" applyBorder="1" applyProtection="1">
      <protection locked="0"/>
    </xf>
    <xf numFmtId="164" fontId="2" fillId="3" borderId="1" xfId="4" applyNumberFormat="1" applyFont="1" applyFill="1" applyBorder="1" applyProtection="1">
      <protection locked="0"/>
    </xf>
    <xf numFmtId="164" fontId="2" fillId="0" borderId="30" xfId="4" applyNumberFormat="1" applyFont="1" applyBorder="1"/>
    <xf numFmtId="164" fontId="2" fillId="0" borderId="2" xfId="4" applyNumberFormat="1" applyFont="1" applyBorder="1"/>
    <xf numFmtId="164" fontId="1" fillId="3" borderId="7" xfId="4" applyNumberFormat="1" applyFont="1" applyFill="1" applyBorder="1" applyAlignment="1">
      <alignment horizontal="right"/>
    </xf>
    <xf numFmtId="164" fontId="1" fillId="3" borderId="6" xfId="4" applyNumberFormat="1" applyFont="1" applyFill="1" applyBorder="1" applyAlignment="1">
      <alignment horizontal="right"/>
    </xf>
    <xf numFmtId="164" fontId="2" fillId="6" borderId="16" xfId="4" applyNumberFormat="1" applyFont="1" applyFill="1" applyBorder="1" applyAlignment="1" applyProtection="1">
      <alignment horizontal="center"/>
      <protection locked="0"/>
    </xf>
    <xf numFmtId="164" fontId="1" fillId="3" borderId="32" xfId="4" applyNumberFormat="1" applyFont="1" applyFill="1" applyBorder="1" applyAlignment="1">
      <alignment horizontal="right"/>
    </xf>
    <xf numFmtId="164" fontId="2" fillId="3" borderId="16" xfId="4" applyNumberFormat="1" applyFont="1" applyFill="1" applyBorder="1" applyAlignment="1">
      <alignment horizontal="right"/>
    </xf>
    <xf numFmtId="164" fontId="1" fillId="3" borderId="16" xfId="4" applyNumberFormat="1" applyFont="1" applyFill="1" applyBorder="1" applyAlignment="1">
      <alignment horizontal="right"/>
    </xf>
    <xf numFmtId="164" fontId="2" fillId="6" borderId="15" xfId="4" applyNumberFormat="1" applyFont="1" applyFill="1" applyBorder="1" applyAlignment="1" applyProtection="1">
      <alignment horizontal="center"/>
      <protection locked="0"/>
    </xf>
    <xf numFmtId="164" fontId="2" fillId="6" borderId="19" xfId="4" applyNumberFormat="1" applyFont="1" applyFill="1" applyBorder="1" applyAlignment="1" applyProtection="1">
      <alignment horizontal="center"/>
      <protection locked="0"/>
    </xf>
    <xf numFmtId="164" fontId="2" fillId="0" borderId="14" xfId="4" applyNumberFormat="1" applyFont="1" applyFill="1" applyBorder="1"/>
    <xf numFmtId="164" fontId="2" fillId="0" borderId="56" xfId="4" applyNumberFormat="1" applyFont="1" applyBorder="1"/>
    <xf numFmtId="164" fontId="2" fillId="0" borderId="50" xfId="4" applyNumberFormat="1" applyFont="1" applyBorder="1" applyAlignment="1">
      <alignment horizontal="center"/>
    </xf>
    <xf numFmtId="164" fontId="2" fillId="3" borderId="4" xfId="4" applyNumberFormat="1" applyFont="1" applyFill="1" applyBorder="1" applyAlignment="1">
      <alignment horizontal="right"/>
    </xf>
    <xf numFmtId="164" fontId="2" fillId="3" borderId="50" xfId="4" applyNumberFormat="1" applyFont="1" applyFill="1" applyBorder="1" applyAlignment="1">
      <alignment horizontal="right"/>
    </xf>
    <xf numFmtId="164" fontId="2" fillId="3" borderId="55" xfId="4" applyNumberFormat="1" applyFont="1" applyFill="1" applyBorder="1" applyAlignment="1">
      <alignment horizontal="center"/>
    </xf>
    <xf numFmtId="165" fontId="1" fillId="6" borderId="7" xfId="1" applyNumberFormat="1" applyFont="1" applyFill="1" applyBorder="1" applyAlignment="1">
      <alignment horizontal="right"/>
    </xf>
    <xf numFmtId="165" fontId="2" fillId="0" borderId="4" xfId="1" applyNumberFormat="1" applyFont="1" applyFill="1" applyBorder="1" applyAlignment="1">
      <alignment horizontal="right"/>
    </xf>
    <xf numFmtId="165" fontId="2" fillId="0" borderId="51" xfId="1" applyNumberFormat="1" applyFont="1" applyFill="1" applyBorder="1" applyAlignment="1">
      <alignment horizontal="center"/>
    </xf>
    <xf numFmtId="165" fontId="2" fillId="0" borderId="55" xfId="1" applyNumberFormat="1" applyFont="1" applyFill="1" applyBorder="1" applyAlignment="1">
      <alignment horizontal="center"/>
    </xf>
    <xf numFmtId="0" fontId="19" fillId="0" borderId="0" xfId="0" applyFont="1"/>
    <xf numFmtId="0" fontId="6" fillId="0" borderId="0" xfId="0" applyFont="1" applyAlignment="1">
      <alignment horizontal="left"/>
    </xf>
    <xf numFmtId="164" fontId="1" fillId="0" borderId="0" xfId="4" applyNumberFormat="1" applyFont="1"/>
    <xf numFmtId="3" fontId="1" fillId="0" borderId="0" xfId="0" applyNumberFormat="1" applyFont="1"/>
    <xf numFmtId="0" fontId="1" fillId="0" borderId="31" xfId="0" applyFont="1" applyBorder="1" applyAlignment="1">
      <alignment horizontal="center" vertical="center"/>
    </xf>
    <xf numFmtId="0" fontId="1" fillId="0" borderId="12" xfId="0" applyFont="1" applyBorder="1" applyAlignment="1">
      <alignment horizontal="center" vertical="center"/>
    </xf>
    <xf numFmtId="0" fontId="1" fillId="0" borderId="3" xfId="0" applyFont="1" applyBorder="1" applyAlignment="1">
      <alignment horizontal="center" vertical="center"/>
    </xf>
    <xf numFmtId="0" fontId="1" fillId="0" borderId="21" xfId="0" applyFont="1" applyBorder="1" applyAlignment="1">
      <alignment horizontal="center" vertical="center"/>
    </xf>
    <xf numFmtId="0" fontId="1" fillId="0" borderId="13" xfId="0" applyFont="1" applyBorder="1" applyAlignment="1">
      <alignment horizontal="center" vertical="center"/>
    </xf>
    <xf numFmtId="0" fontId="1" fillId="0" borderId="0" xfId="0" applyFont="1" applyBorder="1" applyAlignment="1">
      <alignment horizontal="center" vertical="center"/>
    </xf>
    <xf numFmtId="0" fontId="1" fillId="0" borderId="0" xfId="0" applyFont="1" applyAlignment="1">
      <alignment horizontal="center" vertical="center"/>
    </xf>
    <xf numFmtId="0" fontId="1" fillId="0" borderId="0" xfId="0" applyFont="1" applyBorder="1" applyAlignment="1">
      <alignment horizontal="center"/>
    </xf>
    <xf numFmtId="0" fontId="1" fillId="0" borderId="12" xfId="0" applyFont="1" applyBorder="1" applyAlignment="1">
      <alignment horizontal="center"/>
    </xf>
    <xf numFmtId="0" fontId="1" fillId="0" borderId="14" xfId="0" applyFont="1" applyBorder="1" applyAlignment="1">
      <alignment horizontal="center"/>
    </xf>
    <xf numFmtId="0" fontId="1" fillId="0" borderId="0" xfId="0" applyFont="1" applyAlignment="1">
      <alignment horizontal="center"/>
    </xf>
    <xf numFmtId="0" fontId="1" fillId="0" borderId="13" xfId="0" applyFont="1" applyBorder="1" applyAlignment="1">
      <alignment horizontal="center"/>
    </xf>
    <xf numFmtId="0" fontId="1" fillId="0" borderId="20" xfId="0" applyFont="1" applyBorder="1" applyAlignment="1">
      <alignment horizontal="center"/>
    </xf>
    <xf numFmtId="0" fontId="1" fillId="0" borderId="38" xfId="0" applyFont="1" applyBorder="1" applyAlignment="1">
      <alignment horizontal="center"/>
    </xf>
    <xf numFmtId="0" fontId="1" fillId="0" borderId="37" xfId="0" applyFont="1" applyBorder="1" applyAlignment="1">
      <alignment horizontal="center"/>
    </xf>
    <xf numFmtId="0" fontId="1" fillId="0" borderId="34" xfId="0" applyFont="1" applyBorder="1" applyAlignment="1">
      <alignment horizontal="center"/>
    </xf>
    <xf numFmtId="0" fontId="1" fillId="0" borderId="35" xfId="0" applyFont="1" applyBorder="1" applyAlignment="1">
      <alignment horizontal="center"/>
    </xf>
    <xf numFmtId="0" fontId="1" fillId="0" borderId="47" xfId="0" applyFont="1" applyBorder="1" applyAlignment="1">
      <alignment horizontal="center"/>
    </xf>
    <xf numFmtId="0" fontId="1" fillId="0" borderId="39" xfId="0" applyFont="1" applyBorder="1" applyAlignment="1">
      <alignment horizontal="center"/>
    </xf>
    <xf numFmtId="0" fontId="1" fillId="0" borderId="40" xfId="0" applyFont="1" applyBorder="1" applyAlignment="1">
      <alignment horizontal="center"/>
    </xf>
    <xf numFmtId="0" fontId="1" fillId="0" borderId="0" xfId="0" applyFont="1" applyBorder="1"/>
    <xf numFmtId="42" fontId="1" fillId="0" borderId="0" xfId="0" applyNumberFormat="1" applyFont="1" applyBorder="1"/>
    <xf numFmtId="42" fontId="1" fillId="0" borderId="1" xfId="0" applyNumberFormat="1" applyFont="1" applyBorder="1"/>
    <xf numFmtId="42" fontId="1" fillId="0" borderId="14" xfId="0" applyNumberFormat="1" applyFont="1" applyBorder="1"/>
    <xf numFmtId="42" fontId="1" fillId="0" borderId="30" xfId="0" applyNumberFormat="1" applyFont="1" applyBorder="1"/>
    <xf numFmtId="42" fontId="1" fillId="0" borderId="2" xfId="0" applyNumberFormat="1" applyFont="1" applyBorder="1"/>
    <xf numFmtId="42" fontId="1" fillId="0" borderId="13" xfId="0" applyNumberFormat="1" applyFont="1" applyBorder="1"/>
    <xf numFmtId="42" fontId="1" fillId="0" borderId="22" xfId="4" applyNumberFormat="1" applyFont="1" applyBorder="1"/>
    <xf numFmtId="42" fontId="1" fillId="0" borderId="0" xfId="0" applyNumberFormat="1" applyFont="1"/>
    <xf numFmtId="164" fontId="1" fillId="3" borderId="0" xfId="4" applyNumberFormat="1" applyFont="1" applyFill="1" applyBorder="1" applyProtection="1">
      <protection locked="0"/>
    </xf>
    <xf numFmtId="164" fontId="1" fillId="3" borderId="1" xfId="4" applyNumberFormat="1" applyFont="1" applyFill="1" applyBorder="1" applyProtection="1">
      <protection locked="0"/>
    </xf>
    <xf numFmtId="164" fontId="1" fillId="3" borderId="14" xfId="4" applyNumberFormat="1" applyFont="1" applyFill="1" applyBorder="1" applyProtection="1">
      <protection locked="0"/>
    </xf>
    <xf numFmtId="164" fontId="1" fillId="3" borderId="13" xfId="4" applyNumberFormat="1" applyFont="1" applyFill="1" applyBorder="1" applyProtection="1">
      <protection locked="0"/>
    </xf>
    <xf numFmtId="164" fontId="1" fillId="6" borderId="0" xfId="4" applyNumberFormat="1" applyFont="1" applyFill="1" applyBorder="1" applyProtection="1">
      <protection locked="0"/>
    </xf>
    <xf numFmtId="164" fontId="1" fillId="6" borderId="1" xfId="4" applyNumberFormat="1" applyFont="1" applyFill="1" applyBorder="1" applyProtection="1">
      <protection locked="0"/>
    </xf>
    <xf numFmtId="164" fontId="1" fillId="6" borderId="13" xfId="4" applyNumberFormat="1" applyFont="1" applyFill="1" applyBorder="1" applyProtection="1">
      <protection locked="0"/>
    </xf>
    <xf numFmtId="42" fontId="1" fillId="0" borderId="30" xfId="0" applyNumberFormat="1" applyFont="1" applyBorder="1" applyAlignment="1"/>
    <xf numFmtId="164" fontId="1" fillId="0" borderId="0" xfId="4" applyNumberFormat="1" applyFont="1" applyBorder="1"/>
    <xf numFmtId="164" fontId="1" fillId="0" borderId="1" xfId="4" applyNumberFormat="1" applyFont="1" applyBorder="1"/>
    <xf numFmtId="164" fontId="1" fillId="0" borderId="14" xfId="4" applyNumberFormat="1" applyFont="1" applyBorder="1"/>
    <xf numFmtId="164" fontId="1" fillId="0" borderId="13" xfId="4" applyNumberFormat="1" applyFont="1" applyBorder="1"/>
    <xf numFmtId="164" fontId="1" fillId="6" borderId="6" xfId="4" applyNumberFormat="1" applyFont="1" applyFill="1" applyBorder="1"/>
    <xf numFmtId="164" fontId="1" fillId="6" borderId="5" xfId="4" applyNumberFormat="1" applyFont="1" applyFill="1" applyBorder="1"/>
    <xf numFmtId="164" fontId="1" fillId="6" borderId="16" xfId="4" applyNumberFormat="1" applyFont="1" applyFill="1" applyBorder="1"/>
    <xf numFmtId="164" fontId="1" fillId="6" borderId="15" xfId="4" applyNumberFormat="1" applyFont="1" applyFill="1" applyBorder="1"/>
    <xf numFmtId="164" fontId="1" fillId="3" borderId="6" xfId="4" applyNumberFormat="1" applyFont="1" applyFill="1" applyBorder="1"/>
    <xf numFmtId="164" fontId="1" fillId="3" borderId="5" xfId="4" applyNumberFormat="1" applyFont="1" applyFill="1" applyBorder="1"/>
    <xf numFmtId="164" fontId="1" fillId="3" borderId="15" xfId="4" applyNumberFormat="1" applyFont="1" applyFill="1" applyBorder="1"/>
    <xf numFmtId="41" fontId="1" fillId="0" borderId="0" xfId="0" applyNumberFormat="1" applyFont="1" applyAlignment="1">
      <alignment horizontal="center"/>
    </xf>
    <xf numFmtId="164" fontId="1" fillId="0" borderId="13" xfId="0" applyNumberFormat="1" applyFont="1" applyBorder="1"/>
    <xf numFmtId="164" fontId="1" fillId="0" borderId="13" xfId="4" applyNumberFormat="1" applyFont="1" applyFill="1" applyBorder="1"/>
    <xf numFmtId="164" fontId="1" fillId="0" borderId="1" xfId="4" applyNumberFormat="1" applyFont="1" applyFill="1" applyBorder="1"/>
    <xf numFmtId="164" fontId="1" fillId="0" borderId="14" xfId="4" applyNumberFormat="1" applyFont="1" applyFill="1" applyBorder="1"/>
    <xf numFmtId="164" fontId="1" fillId="0" borderId="0" xfId="4" applyNumberFormat="1" applyFont="1" applyFill="1" applyBorder="1"/>
    <xf numFmtId="164" fontId="1" fillId="0" borderId="30" xfId="4" applyNumberFormat="1" applyFont="1" applyFill="1" applyBorder="1"/>
    <xf numFmtId="164" fontId="1" fillId="3" borderId="49" xfId="0" applyNumberFormat="1" applyFont="1" applyFill="1" applyBorder="1" applyAlignment="1">
      <alignment horizontal="right"/>
    </xf>
    <xf numFmtId="164" fontId="1" fillId="3" borderId="4" xfId="4" applyNumberFormat="1" applyFont="1" applyFill="1" applyBorder="1" applyAlignment="1">
      <alignment horizontal="right"/>
    </xf>
    <xf numFmtId="164" fontId="1" fillId="3" borderId="49" xfId="4" applyNumberFormat="1" applyFont="1" applyFill="1" applyBorder="1" applyAlignment="1">
      <alignment horizontal="right"/>
    </xf>
    <xf numFmtId="164" fontId="1" fillId="3" borderId="50" xfId="4" applyNumberFormat="1" applyFont="1" applyFill="1" applyBorder="1" applyAlignment="1">
      <alignment horizontal="right"/>
    </xf>
    <xf numFmtId="164" fontId="1" fillId="3" borderId="48" xfId="4" applyNumberFormat="1" applyFont="1" applyFill="1" applyBorder="1" applyAlignment="1">
      <alignment horizontal="right"/>
    </xf>
    <xf numFmtId="164" fontId="1" fillId="3" borderId="51" xfId="4" applyNumberFormat="1" applyFont="1" applyFill="1" applyBorder="1" applyAlignment="1">
      <alignment horizontal="right"/>
    </xf>
    <xf numFmtId="42" fontId="1" fillId="0" borderId="0" xfId="0" applyNumberFormat="1" applyFont="1" applyAlignment="1">
      <alignment horizontal="center"/>
    </xf>
    <xf numFmtId="42" fontId="1" fillId="0" borderId="0" xfId="0" applyNumberFormat="1" applyFont="1" applyBorder="1" applyAlignment="1">
      <alignment horizontal="center"/>
    </xf>
    <xf numFmtId="0" fontId="1" fillId="0" borderId="41" xfId="0" applyFont="1" applyBorder="1" applyAlignment="1">
      <alignment horizontal="center"/>
    </xf>
    <xf numFmtId="0" fontId="1" fillId="0" borderId="42" xfId="0" applyFont="1" applyBorder="1" applyAlignment="1">
      <alignment horizontal="center"/>
    </xf>
    <xf numFmtId="0" fontId="1" fillId="0" borderId="1" xfId="0" applyFont="1" applyBorder="1"/>
    <xf numFmtId="0" fontId="1" fillId="0" borderId="14" xfId="0" applyFont="1" applyBorder="1"/>
    <xf numFmtId="0" fontId="1" fillId="0" borderId="13" xfId="0" applyFont="1" applyBorder="1"/>
    <xf numFmtId="164" fontId="1" fillId="0" borderId="18" xfId="4" applyNumberFormat="1" applyFont="1" applyBorder="1"/>
    <xf numFmtId="3" fontId="1" fillId="0" borderId="1" xfId="0" applyNumberFormat="1" applyFont="1" applyBorder="1"/>
    <xf numFmtId="3" fontId="1" fillId="0" borderId="14" xfId="0" applyNumberFormat="1" applyFont="1" applyBorder="1"/>
    <xf numFmtId="3" fontId="1" fillId="0" borderId="0" xfId="0" applyNumberFormat="1" applyFont="1" applyBorder="1"/>
    <xf numFmtId="0" fontId="1" fillId="0" borderId="18" xfId="0" applyFont="1" applyBorder="1"/>
    <xf numFmtId="0" fontId="1" fillId="0" borderId="18" xfId="0" applyFont="1" applyFill="1" applyBorder="1"/>
    <xf numFmtId="0" fontId="1" fillId="0" borderId="30" xfId="0" applyFont="1" applyBorder="1"/>
    <xf numFmtId="0" fontId="1" fillId="0" borderId="43" xfId="0" applyFont="1" applyBorder="1"/>
    <xf numFmtId="165" fontId="1" fillId="6" borderId="1" xfId="1" applyNumberFormat="1" applyFont="1" applyFill="1" applyBorder="1" applyProtection="1">
      <protection locked="0"/>
    </xf>
    <xf numFmtId="165" fontId="1" fillId="6" borderId="13" xfId="1" applyNumberFormat="1" applyFont="1" applyFill="1" applyBorder="1" applyProtection="1">
      <protection locked="0"/>
    </xf>
    <xf numFmtId="165" fontId="1" fillId="6" borderId="5" xfId="1" applyNumberFormat="1" applyFont="1" applyFill="1" applyBorder="1"/>
    <xf numFmtId="165" fontId="1" fillId="6" borderId="15" xfId="1" applyNumberFormat="1" applyFont="1" applyFill="1" applyBorder="1"/>
    <xf numFmtId="165" fontId="1" fillId="0" borderId="1" xfId="1" applyNumberFormat="1" applyFont="1" applyBorder="1"/>
    <xf numFmtId="165" fontId="1" fillId="0" borderId="13" xfId="1" applyNumberFormat="1" applyFont="1" applyBorder="1"/>
    <xf numFmtId="165" fontId="1" fillId="0" borderId="0" xfId="1" applyNumberFormat="1" applyFont="1" applyBorder="1"/>
    <xf numFmtId="165" fontId="1" fillId="3" borderId="0" xfId="1" applyNumberFormat="1" applyFont="1" applyFill="1" applyBorder="1" applyAlignment="1">
      <alignment horizontal="right"/>
    </xf>
    <xf numFmtId="165" fontId="1" fillId="6" borderId="1" xfId="1" applyNumberFormat="1" applyFont="1" applyFill="1" applyBorder="1"/>
    <xf numFmtId="165" fontId="1" fillId="6" borderId="13" xfId="1" applyNumberFormat="1" applyFont="1" applyFill="1" applyBorder="1"/>
    <xf numFmtId="165" fontId="1" fillId="6" borderId="0" xfId="1" applyNumberFormat="1" applyFont="1" applyFill="1" applyBorder="1" applyAlignment="1">
      <alignment horizontal="right"/>
    </xf>
    <xf numFmtId="165" fontId="1" fillId="3" borderId="5" xfId="1" applyNumberFormat="1" applyFont="1" applyFill="1" applyBorder="1" applyAlignment="1">
      <alignment horizontal="right"/>
    </xf>
    <xf numFmtId="165" fontId="1" fillId="6" borderId="6" xfId="1" applyNumberFormat="1" applyFont="1" applyFill="1" applyBorder="1" applyAlignment="1">
      <alignment horizontal="right"/>
    </xf>
    <xf numFmtId="164" fontId="1" fillId="0" borderId="1" xfId="0" applyNumberFormat="1" applyFont="1" applyBorder="1"/>
    <xf numFmtId="164" fontId="1" fillId="0" borderId="14" xfId="0" applyNumberFormat="1" applyFont="1" applyBorder="1"/>
    <xf numFmtId="164" fontId="1" fillId="0" borderId="0" xfId="0" applyNumberFormat="1" applyFont="1" applyBorder="1"/>
    <xf numFmtId="164" fontId="1" fillId="3" borderId="4" xfId="0" applyNumberFormat="1" applyFont="1" applyFill="1" applyBorder="1" applyAlignment="1">
      <alignment horizontal="right"/>
    </xf>
    <xf numFmtId="164" fontId="1" fillId="3" borderId="50" xfId="0" applyNumberFormat="1" applyFont="1" applyFill="1" applyBorder="1" applyAlignment="1">
      <alignment horizontal="right"/>
    </xf>
    <xf numFmtId="164" fontId="1" fillId="3" borderId="48" xfId="0" applyNumberFormat="1" applyFont="1" applyFill="1" applyBorder="1" applyAlignment="1">
      <alignment horizontal="right"/>
    </xf>
    <xf numFmtId="0" fontId="1" fillId="0" borderId="0" xfId="0" applyFont="1" applyBorder="1" applyAlignment="1">
      <alignment horizontal="right"/>
    </xf>
    <xf numFmtId="164" fontId="1" fillId="0" borderId="0" xfId="4" applyNumberFormat="1" applyFont="1" applyBorder="1" applyAlignment="1">
      <alignment horizontal="center"/>
    </xf>
    <xf numFmtId="3" fontId="1" fillId="0" borderId="0" xfId="0" applyNumberFormat="1" applyFont="1" applyBorder="1" applyAlignment="1">
      <alignment horizontal="center"/>
    </xf>
    <xf numFmtId="3" fontId="1" fillId="0" borderId="0" xfId="4" applyNumberFormat="1" applyFont="1"/>
    <xf numFmtId="0" fontId="1" fillId="0" borderId="0" xfId="0" applyNumberFormat="1" applyFont="1" applyBorder="1" applyAlignment="1">
      <alignment horizontal="left"/>
    </xf>
    <xf numFmtId="0" fontId="1" fillId="0" borderId="0" xfId="0" applyFont="1" applyAlignment="1">
      <alignment vertical="top" wrapText="1"/>
    </xf>
    <xf numFmtId="0" fontId="16" fillId="6" borderId="59" xfId="0" applyFont="1" applyFill="1" applyBorder="1" applyAlignment="1">
      <alignment horizontal="left" vertical="center" indent="1"/>
    </xf>
    <xf numFmtId="0" fontId="2" fillId="0" borderId="13" xfId="0" applyFont="1" applyFill="1" applyBorder="1" applyAlignment="1"/>
    <xf numFmtId="0" fontId="1" fillId="0" borderId="13" xfId="0" applyFont="1" applyFill="1" applyBorder="1" applyAlignment="1"/>
    <xf numFmtId="165" fontId="1" fillId="6" borderId="32" xfId="1" applyNumberFormat="1" applyFont="1" applyFill="1" applyBorder="1" applyAlignment="1">
      <alignment horizontal="right"/>
    </xf>
    <xf numFmtId="165" fontId="1" fillId="6" borderId="5" xfId="1" applyNumberFormat="1" applyFont="1" applyFill="1" applyBorder="1" applyAlignment="1">
      <alignment horizontal="right"/>
    </xf>
    <xf numFmtId="165" fontId="2" fillId="3" borderId="16" xfId="1" applyNumberFormat="1" applyFont="1" applyFill="1" applyBorder="1" applyAlignment="1">
      <alignment horizontal="right"/>
    </xf>
    <xf numFmtId="165" fontId="1" fillId="6" borderId="23" xfId="1" applyNumberFormat="1" applyFont="1" applyFill="1" applyBorder="1" applyAlignment="1">
      <alignment horizontal="right"/>
    </xf>
    <xf numFmtId="165" fontId="2" fillId="3" borderId="19" xfId="1" applyNumberFormat="1" applyFont="1" applyFill="1" applyBorder="1" applyAlignment="1">
      <alignment horizontal="right"/>
    </xf>
    <xf numFmtId="165" fontId="1" fillId="6" borderId="5" xfId="1" applyNumberFormat="1" applyFont="1" applyFill="1" applyBorder="1" applyProtection="1">
      <protection locked="0"/>
    </xf>
    <xf numFmtId="165" fontId="1" fillId="6" borderId="15" xfId="1" applyNumberFormat="1" applyFont="1" applyFill="1" applyBorder="1" applyProtection="1">
      <protection locked="0"/>
    </xf>
    <xf numFmtId="165" fontId="2" fillId="3" borderId="16" xfId="1" applyNumberFormat="1" applyFont="1" applyFill="1" applyBorder="1" applyProtection="1"/>
    <xf numFmtId="165" fontId="2" fillId="6" borderId="19" xfId="1" applyNumberFormat="1" applyFont="1" applyFill="1" applyBorder="1" applyAlignment="1">
      <alignment horizontal="right"/>
    </xf>
    <xf numFmtId="0" fontId="18" fillId="0" borderId="30" xfId="0" applyFont="1" applyBorder="1" applyAlignment="1">
      <alignment horizontal="center"/>
    </xf>
    <xf numFmtId="0" fontId="18" fillId="0" borderId="1" xfId="0" applyFont="1" applyBorder="1" applyAlignment="1">
      <alignment horizontal="center"/>
    </xf>
    <xf numFmtId="0" fontId="18" fillId="0" borderId="14" xfId="0" applyFont="1" applyBorder="1" applyAlignment="1">
      <alignment horizontal="center"/>
    </xf>
    <xf numFmtId="0" fontId="18" fillId="0" borderId="0" xfId="0" applyFont="1" applyBorder="1" applyAlignment="1">
      <alignment horizontal="center"/>
    </xf>
    <xf numFmtId="0" fontId="18" fillId="0" borderId="13" xfId="0" applyFont="1" applyBorder="1" applyAlignment="1">
      <alignment horizontal="center"/>
    </xf>
    <xf numFmtId="164" fontId="18" fillId="0" borderId="18" xfId="4" applyNumberFormat="1" applyFont="1" applyBorder="1" applyAlignment="1">
      <alignment horizontal="center"/>
    </xf>
    <xf numFmtId="0" fontId="18" fillId="0" borderId="18" xfId="0" applyFont="1" applyBorder="1" applyAlignment="1">
      <alignment horizontal="center"/>
    </xf>
    <xf numFmtId="0" fontId="18" fillId="0" borderId="43" xfId="0" applyFont="1" applyBorder="1" applyAlignment="1">
      <alignment horizontal="center"/>
    </xf>
    <xf numFmtId="165" fontId="1" fillId="3" borderId="32" xfId="1" applyNumberFormat="1" applyFont="1" applyFill="1" applyBorder="1" applyAlignment="1">
      <alignment horizontal="right"/>
    </xf>
    <xf numFmtId="164" fontId="1" fillId="6" borderId="6" xfId="4" applyNumberFormat="1" applyFont="1" applyFill="1" applyBorder="1" applyProtection="1">
      <protection locked="0"/>
    </xf>
    <xf numFmtId="164" fontId="1" fillId="6" borderId="5" xfId="4" applyNumberFormat="1" applyFont="1" applyFill="1" applyBorder="1" applyProtection="1">
      <protection locked="0"/>
    </xf>
    <xf numFmtId="164" fontId="2" fillId="3" borderId="16" xfId="4" applyNumberFormat="1" applyFont="1" applyFill="1" applyBorder="1" applyProtection="1"/>
    <xf numFmtId="164" fontId="1" fillId="3" borderId="23" xfId="4" applyNumberFormat="1" applyFont="1" applyFill="1" applyBorder="1" applyAlignment="1">
      <alignment horizontal="right"/>
    </xf>
    <xf numFmtId="164" fontId="1" fillId="6" borderId="16" xfId="4" applyNumberFormat="1" applyFont="1" applyFill="1" applyBorder="1" applyProtection="1">
      <protection locked="0"/>
    </xf>
    <xf numFmtId="164" fontId="1" fillId="6" borderId="15" xfId="4" applyNumberFormat="1" applyFont="1" applyFill="1" applyBorder="1" applyProtection="1">
      <protection locked="0"/>
    </xf>
    <xf numFmtId="164" fontId="2" fillId="3" borderId="24" xfId="4" applyNumberFormat="1" applyFont="1" applyFill="1" applyBorder="1" applyProtection="1"/>
    <xf numFmtId="164" fontId="2" fillId="3" borderId="6" xfId="4" applyNumberFormat="1" applyFont="1" applyFill="1" applyBorder="1" applyProtection="1"/>
    <xf numFmtId="164" fontId="2" fillId="3" borderId="15" xfId="4" applyNumberFormat="1" applyFont="1" applyFill="1" applyBorder="1" applyProtection="1"/>
    <xf numFmtId="164" fontId="2" fillId="6" borderId="19" xfId="4" applyNumberFormat="1" applyFont="1" applyFill="1" applyBorder="1" applyProtection="1">
      <protection locked="0"/>
    </xf>
    <xf numFmtId="49" fontId="6" fillId="0" borderId="24" xfId="0" applyNumberFormat="1" applyFont="1" applyBorder="1" applyAlignment="1"/>
    <xf numFmtId="164" fontId="2" fillId="3" borderId="19" xfId="4" applyNumberFormat="1" applyFont="1" applyFill="1" applyBorder="1"/>
    <xf numFmtId="164" fontId="2" fillId="3" borderId="50" xfId="4" applyNumberFormat="1" applyFont="1" applyFill="1" applyBorder="1" applyAlignment="1">
      <alignment horizontal="center"/>
    </xf>
    <xf numFmtId="165" fontId="1" fillId="3" borderId="5" xfId="1" applyNumberFormat="1" applyFont="1" applyFill="1" applyBorder="1"/>
    <xf numFmtId="165" fontId="1" fillId="3" borderId="15" xfId="1" applyNumberFormat="1" applyFont="1" applyFill="1" applyBorder="1"/>
    <xf numFmtId="164" fontId="2" fillId="6" borderId="6" xfId="4" applyNumberFormat="1" applyFont="1" applyFill="1" applyBorder="1" applyAlignment="1">
      <alignment horizontal="right"/>
    </xf>
    <xf numFmtId="0" fontId="1" fillId="0" borderId="36" xfId="0" applyNumberFormat="1" applyFont="1" applyBorder="1" applyAlignment="1">
      <alignment horizontal="left" indent="1"/>
    </xf>
    <xf numFmtId="0" fontId="15" fillId="0" borderId="33" xfId="0" applyNumberFormat="1" applyFont="1" applyBorder="1" applyAlignment="1">
      <alignment vertical="center"/>
    </xf>
    <xf numFmtId="0" fontId="12" fillId="0" borderId="36" xfId="0" applyNumberFormat="1" applyFont="1" applyFill="1" applyBorder="1" applyAlignment="1">
      <alignment horizontal="left" indent="1"/>
    </xf>
    <xf numFmtId="0" fontId="1" fillId="3" borderId="36" xfId="0" applyNumberFormat="1" applyFont="1" applyFill="1" applyBorder="1" applyAlignment="1">
      <alignment horizontal="left" indent="2"/>
    </xf>
    <xf numFmtId="0" fontId="1" fillId="6" borderId="44" xfId="0" applyNumberFormat="1" applyFont="1" applyFill="1" applyBorder="1" applyAlignment="1">
      <alignment horizontal="left" indent="2"/>
    </xf>
    <xf numFmtId="0" fontId="1" fillId="0" borderId="44" xfId="0" applyNumberFormat="1" applyFont="1" applyBorder="1" applyAlignment="1">
      <alignment horizontal="left" indent="1"/>
    </xf>
    <xf numFmtId="0" fontId="2" fillId="0" borderId="36" xfId="0" applyNumberFormat="1" applyFont="1" applyFill="1" applyBorder="1" applyAlignment="1">
      <alignment horizontal="left" indent="1"/>
    </xf>
    <xf numFmtId="0" fontId="1" fillId="0" borderId="60" xfId="0" applyNumberFormat="1" applyFont="1" applyBorder="1" applyAlignment="1">
      <alignment horizontal="left" indent="1"/>
    </xf>
    <xf numFmtId="0" fontId="1" fillId="0" borderId="46" xfId="0" applyNumberFormat="1" applyFont="1" applyBorder="1" applyAlignment="1">
      <alignment horizontal="left" indent="1"/>
    </xf>
    <xf numFmtId="0" fontId="1" fillId="0" borderId="0" xfId="0" applyNumberFormat="1" applyFont="1" applyBorder="1" applyAlignment="1">
      <alignment horizontal="left" indent="1"/>
    </xf>
    <xf numFmtId="0" fontId="15" fillId="0" borderId="33" xfId="0" applyNumberFormat="1" applyFont="1" applyBorder="1" applyAlignment="1">
      <alignment horizontal="left" vertical="center" indent="1"/>
    </xf>
    <xf numFmtId="0" fontId="14" fillId="0" borderId="36" xfId="0" applyNumberFormat="1" applyFont="1" applyBorder="1" applyAlignment="1">
      <alignment horizontal="left" indent="1"/>
    </xf>
    <xf numFmtId="0" fontId="2" fillId="0" borderId="36" xfId="0" applyNumberFormat="1" applyFont="1" applyBorder="1" applyAlignment="1">
      <alignment horizontal="left" indent="1"/>
    </xf>
    <xf numFmtId="166" fontId="1" fillId="0" borderId="0" xfId="0" applyNumberFormat="1" applyFont="1" applyAlignment="1">
      <alignment horizontal="center"/>
    </xf>
    <xf numFmtId="0" fontId="2" fillId="0" borderId="0" xfId="0" applyFont="1" applyFill="1" applyBorder="1" applyAlignment="1">
      <alignment horizontal="center"/>
    </xf>
    <xf numFmtId="0" fontId="2" fillId="0" borderId="27" xfId="0" applyFont="1" applyBorder="1" applyAlignment="1">
      <alignment vertical="top" wrapText="1"/>
    </xf>
    <xf numFmtId="0" fontId="2" fillId="0" borderId="28" xfId="0" applyFont="1" applyBorder="1" applyAlignment="1">
      <alignment vertical="top" wrapText="1"/>
    </xf>
    <xf numFmtId="0" fontId="2" fillId="0" borderId="29" xfId="0" applyFont="1" applyBorder="1" applyAlignment="1">
      <alignment vertical="top" wrapText="1"/>
    </xf>
    <xf numFmtId="0" fontId="2" fillId="0" borderId="27" xfId="0" applyNumberFormat="1" applyFont="1" applyBorder="1" applyAlignment="1">
      <alignment vertical="top" wrapText="1"/>
    </xf>
    <xf numFmtId="0" fontId="2" fillId="0" borderId="28" xfId="0" applyNumberFormat="1" applyFont="1" applyBorder="1" applyAlignment="1">
      <alignment vertical="top" wrapText="1"/>
    </xf>
    <xf numFmtId="0" fontId="2" fillId="0" borderId="29" xfId="0" applyNumberFormat="1" applyFont="1" applyBorder="1" applyAlignment="1">
      <alignment vertical="top" wrapText="1"/>
    </xf>
    <xf numFmtId="0" fontId="1" fillId="6" borderId="27" xfId="0" applyNumberFormat="1" applyFont="1" applyFill="1" applyBorder="1" applyAlignment="1">
      <alignment vertical="top" wrapText="1"/>
    </xf>
    <xf numFmtId="0" fontId="1" fillId="6" borderId="28" xfId="0" applyNumberFormat="1" applyFont="1" applyFill="1" applyBorder="1" applyAlignment="1">
      <alignment vertical="top" wrapText="1"/>
    </xf>
    <xf numFmtId="0" fontId="1" fillId="6" borderId="29" xfId="0" applyNumberFormat="1" applyFont="1" applyFill="1" applyBorder="1" applyAlignment="1">
      <alignment vertical="top" wrapText="1"/>
    </xf>
    <xf numFmtId="0" fontId="1" fillId="0" borderId="27" xfId="0" applyFont="1" applyBorder="1" applyAlignment="1"/>
    <xf numFmtId="0" fontId="1" fillId="0" borderId="28" xfId="0" applyFont="1" applyBorder="1" applyAlignment="1"/>
    <xf numFmtId="0" fontId="1" fillId="0" borderId="29" xfId="0" applyFont="1" applyBorder="1" applyAlignment="1"/>
    <xf numFmtId="0" fontId="2" fillId="7" borderId="27" xfId="0" applyFont="1" applyFill="1" applyBorder="1" applyAlignment="1"/>
    <xf numFmtId="0" fontId="2" fillId="7" borderId="28" xfId="0" applyFont="1" applyFill="1" applyBorder="1" applyAlignment="1"/>
    <xf numFmtId="0" fontId="2" fillId="7" borderId="29" xfId="0" applyFont="1" applyFill="1" applyBorder="1" applyAlignment="1"/>
    <xf numFmtId="0" fontId="6" fillId="5" borderId="26" xfId="0" applyFont="1" applyFill="1" applyBorder="1" applyAlignment="1">
      <alignment horizontal="center" vertical="center"/>
    </xf>
    <xf numFmtId="0" fontId="6" fillId="5" borderId="9" xfId="0" applyFont="1" applyFill="1" applyBorder="1" applyAlignment="1">
      <alignment horizontal="center" vertical="center"/>
    </xf>
    <xf numFmtId="0" fontId="6" fillId="5" borderId="10" xfId="0" applyFont="1" applyFill="1" applyBorder="1" applyAlignment="1">
      <alignment horizontal="center" vertical="center"/>
    </xf>
    <xf numFmtId="0" fontId="1" fillId="0" borderId="15" xfId="0" applyFont="1" applyBorder="1" applyAlignment="1">
      <alignment horizontal="center"/>
    </xf>
    <xf numFmtId="0" fontId="1" fillId="0" borderId="6" xfId="0" applyFont="1" applyBorder="1" applyAlignment="1">
      <alignment horizontal="center"/>
    </xf>
    <xf numFmtId="0" fontId="1" fillId="0" borderId="24" xfId="0" applyFont="1" applyBorder="1" applyAlignment="1">
      <alignment horizontal="center"/>
    </xf>
    <xf numFmtId="0" fontId="14" fillId="0" borderId="26" xfId="0" applyFont="1" applyBorder="1" applyAlignment="1">
      <alignment horizontal="center"/>
    </xf>
    <xf numFmtId="0" fontId="14" fillId="0" borderId="9" xfId="0" applyFont="1" applyBorder="1" applyAlignment="1">
      <alignment horizontal="center"/>
    </xf>
    <xf numFmtId="0" fontId="14" fillId="0" borderId="10" xfId="0" applyFont="1" applyBorder="1" applyAlignment="1">
      <alignment horizontal="center"/>
    </xf>
    <xf numFmtId="0" fontId="6" fillId="10" borderId="26" xfId="0" applyFont="1" applyFill="1" applyBorder="1" applyAlignment="1">
      <alignment horizontal="center" vertical="center"/>
    </xf>
    <xf numFmtId="0" fontId="6" fillId="10" borderId="9" xfId="0" applyFont="1" applyFill="1" applyBorder="1" applyAlignment="1">
      <alignment horizontal="center" vertical="center"/>
    </xf>
    <xf numFmtId="0" fontId="6" fillId="10" borderId="10" xfId="0" applyFont="1" applyFill="1" applyBorder="1" applyAlignment="1">
      <alignment horizontal="center" vertical="center"/>
    </xf>
    <xf numFmtId="0" fontId="2" fillId="8" borderId="9" xfId="0" applyFont="1" applyFill="1" applyBorder="1" applyAlignment="1">
      <alignment horizontal="center" vertical="center"/>
    </xf>
    <xf numFmtId="0" fontId="2" fillId="8" borderId="10" xfId="0" applyFont="1" applyFill="1" applyBorder="1" applyAlignment="1">
      <alignment horizontal="center" vertical="center"/>
    </xf>
    <xf numFmtId="0" fontId="2" fillId="4" borderId="26" xfId="0" applyFont="1" applyFill="1" applyBorder="1" applyAlignment="1">
      <alignment horizontal="center" vertical="center"/>
    </xf>
    <xf numFmtId="0" fontId="2" fillId="4" borderId="9" xfId="0" applyFont="1" applyFill="1" applyBorder="1" applyAlignment="1">
      <alignment horizontal="center" vertical="center"/>
    </xf>
    <xf numFmtId="0" fontId="2" fillId="4" borderId="10" xfId="0" applyFont="1" applyFill="1" applyBorder="1" applyAlignment="1">
      <alignment horizontal="center" vertical="center"/>
    </xf>
    <xf numFmtId="0" fontId="6" fillId="9" borderId="26" xfId="0" applyFont="1" applyFill="1" applyBorder="1" applyAlignment="1">
      <alignment horizontal="center" vertical="center"/>
    </xf>
    <xf numFmtId="0" fontId="6" fillId="9" borderId="9" xfId="0" applyFont="1" applyFill="1" applyBorder="1" applyAlignment="1">
      <alignment horizontal="center" vertical="center"/>
    </xf>
    <xf numFmtId="0" fontId="6" fillId="9" borderId="10" xfId="0" applyFont="1" applyFill="1" applyBorder="1" applyAlignment="1">
      <alignment horizontal="center" vertical="center"/>
    </xf>
    <xf numFmtId="164" fontId="2" fillId="0" borderId="53" xfId="4" applyNumberFormat="1" applyFont="1" applyBorder="1" applyAlignment="1">
      <alignment horizontal="center"/>
    </xf>
    <xf numFmtId="164" fontId="2" fillId="0" borderId="58" xfId="4" applyNumberFormat="1" applyFont="1" applyBorder="1" applyAlignment="1">
      <alignment horizontal="center"/>
    </xf>
    <xf numFmtId="164" fontId="2" fillId="3" borderId="49" xfId="4" applyNumberFormat="1" applyFont="1" applyFill="1" applyBorder="1" applyAlignment="1">
      <alignment horizontal="center"/>
    </xf>
    <xf numFmtId="164" fontId="2" fillId="3" borderId="57" xfId="4" applyNumberFormat="1" applyFont="1" applyFill="1" applyBorder="1" applyAlignment="1">
      <alignment horizontal="center"/>
    </xf>
    <xf numFmtId="42" fontId="16" fillId="6" borderId="27" xfId="0" applyNumberFormat="1" applyFont="1" applyFill="1" applyBorder="1" applyAlignment="1">
      <alignment horizontal="center" vertical="center"/>
    </xf>
    <xf numFmtId="42" fontId="16" fillId="6" borderId="28" xfId="0" applyNumberFormat="1" applyFont="1" applyFill="1" applyBorder="1" applyAlignment="1">
      <alignment horizontal="center" vertical="center"/>
    </xf>
    <xf numFmtId="42" fontId="16" fillId="6" borderId="29" xfId="0" applyNumberFormat="1" applyFont="1" applyFill="1" applyBorder="1" applyAlignment="1">
      <alignment horizontal="center" vertical="center"/>
    </xf>
    <xf numFmtId="164" fontId="2" fillId="0" borderId="13" xfId="4" applyNumberFormat="1" applyFont="1" applyBorder="1" applyAlignment="1">
      <alignment horizontal="center"/>
    </xf>
    <xf numFmtId="164" fontId="2" fillId="0" borderId="43" xfId="4" applyNumberFormat="1" applyFont="1" applyBorder="1" applyAlignment="1">
      <alignment horizontal="center"/>
    </xf>
    <xf numFmtId="164" fontId="2" fillId="3" borderId="15" xfId="4" applyNumberFormat="1" applyFont="1" applyFill="1" applyBorder="1" applyAlignment="1">
      <alignment horizontal="center"/>
    </xf>
    <xf numFmtId="164" fontId="2" fillId="3" borderId="45" xfId="4" applyNumberFormat="1" applyFont="1" applyFill="1" applyBorder="1" applyAlignment="1">
      <alignment horizontal="center"/>
    </xf>
    <xf numFmtId="164" fontId="2" fillId="3" borderId="13" xfId="4" applyNumberFormat="1" applyFont="1" applyFill="1" applyBorder="1" applyAlignment="1" applyProtection="1">
      <alignment horizontal="center"/>
    </xf>
    <xf numFmtId="164" fontId="2" fillId="3" borderId="43" xfId="4" applyNumberFormat="1" applyFont="1" applyFill="1" applyBorder="1" applyAlignment="1" applyProtection="1">
      <alignment horizontal="center"/>
    </xf>
    <xf numFmtId="164" fontId="2" fillId="6" borderId="15" xfId="4" applyNumberFormat="1" applyFont="1" applyFill="1" applyBorder="1" applyAlignment="1" applyProtection="1">
      <alignment horizontal="center"/>
      <protection locked="0"/>
    </xf>
    <xf numFmtId="164" fontId="2" fillId="6" borderId="24" xfId="4" applyNumberFormat="1" applyFont="1" applyFill="1" applyBorder="1" applyAlignment="1" applyProtection="1">
      <alignment horizontal="center"/>
      <protection locked="0"/>
    </xf>
    <xf numFmtId="0" fontId="2" fillId="0" borderId="20" xfId="0" applyFont="1" applyBorder="1" applyAlignment="1">
      <alignment horizontal="center"/>
    </xf>
    <xf numFmtId="0" fontId="2" fillId="0" borderId="21" xfId="0" applyFont="1" applyBorder="1" applyAlignment="1">
      <alignment horizontal="center"/>
    </xf>
    <xf numFmtId="0" fontId="2" fillId="0" borderId="49" xfId="0" applyFont="1" applyBorder="1" applyAlignment="1">
      <alignment horizontal="center"/>
    </xf>
    <xf numFmtId="0" fontId="2" fillId="0" borderId="54" xfId="0" applyFont="1" applyBorder="1" applyAlignment="1">
      <alignment horizontal="center"/>
    </xf>
    <xf numFmtId="164" fontId="2" fillId="3" borderId="15" xfId="4" applyNumberFormat="1" applyFont="1" applyFill="1" applyBorder="1" applyAlignment="1" applyProtection="1">
      <alignment horizontal="center"/>
    </xf>
    <xf numFmtId="164" fontId="2" fillId="3" borderId="45" xfId="4" applyNumberFormat="1" applyFont="1" applyFill="1" applyBorder="1" applyAlignment="1" applyProtection="1">
      <alignment horizontal="center"/>
    </xf>
    <xf numFmtId="164" fontId="2" fillId="3" borderId="13" xfId="4" applyNumberFormat="1" applyFont="1" applyFill="1" applyBorder="1" applyAlignment="1">
      <alignment horizontal="center"/>
    </xf>
    <xf numFmtId="164" fontId="2" fillId="3" borderId="43" xfId="4" applyNumberFormat="1" applyFont="1" applyFill="1" applyBorder="1" applyAlignment="1">
      <alignment horizontal="center"/>
    </xf>
    <xf numFmtId="0" fontId="2" fillId="0" borderId="39" xfId="0" applyFont="1" applyBorder="1" applyAlignment="1">
      <alignment horizontal="center"/>
    </xf>
    <xf numFmtId="0" fontId="2" fillId="0" borderId="42" xfId="0" applyFont="1" applyBorder="1" applyAlignment="1">
      <alignment horizontal="center"/>
    </xf>
    <xf numFmtId="42" fontId="2" fillId="0" borderId="13" xfId="0" applyNumberFormat="1" applyFont="1" applyBorder="1" applyAlignment="1">
      <alignment horizontal="center"/>
    </xf>
    <xf numFmtId="42" fontId="2" fillId="0" borderId="43" xfId="0" applyNumberFormat="1" applyFont="1" applyBorder="1" applyAlignment="1">
      <alignment horizontal="center"/>
    </xf>
    <xf numFmtId="0" fontId="2" fillId="8" borderId="26" xfId="0" applyFont="1" applyFill="1" applyBorder="1" applyAlignment="1">
      <alignment horizontal="center" vertical="center"/>
    </xf>
  </cellXfs>
  <cellStyles count="7">
    <cellStyle name="Comma" xfId="1" builtinId="3"/>
    <cellStyle name="Comma 2" xfId="2" xr:uid="{00000000-0005-0000-0000-000001000000}"/>
    <cellStyle name="Comma 3" xfId="3" xr:uid="{00000000-0005-0000-0000-000002000000}"/>
    <cellStyle name="Currency" xfId="4" builtinId="4"/>
    <cellStyle name="Currency 2" xfId="5" xr:uid="{00000000-0005-0000-0000-000004000000}"/>
    <cellStyle name="Currency 3" xfId="6" xr:uid="{00000000-0005-0000-0000-000005000000}"/>
    <cellStyle name="Normal" xfId="0" builtinId="0"/>
  </cellStyles>
  <dxfs count="12">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s>
  <tableStyles count="0" defaultTableStyle="TableStyleMedium9" defaultPivotStyle="PivotStyleLight16"/>
  <colors>
    <mruColors>
      <color rgb="FFFFFFCC"/>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I61"/>
  <sheetViews>
    <sheetView zoomScaleNormal="100" workbookViewId="0">
      <pane xSplit="1" ySplit="11" topLeftCell="Z16" activePane="bottomRight" state="frozen"/>
      <selection pane="topRight" activeCell="B1" sqref="B1"/>
      <selection pane="bottomLeft" activeCell="A14" sqref="A14"/>
      <selection pane="bottomRight" activeCell="M34" sqref="M34"/>
    </sheetView>
  </sheetViews>
  <sheetFormatPr defaultRowHeight="12.75" x14ac:dyDescent="0.2"/>
  <cols>
    <col min="1" max="1" width="64.28515625" style="39" customWidth="1"/>
    <col min="2" max="2" width="12" style="39" customWidth="1"/>
    <col min="3" max="3" width="13.28515625" style="39" bestFit="1" customWidth="1"/>
    <col min="4" max="4" width="15.85546875" style="39" customWidth="1"/>
    <col min="5" max="5" width="16.7109375" style="39" customWidth="1"/>
    <col min="6" max="6" width="12.5703125" style="39" customWidth="1"/>
    <col min="7" max="7" width="14.42578125" style="39" bestFit="1" customWidth="1"/>
    <col min="8" max="8" width="13" style="39" customWidth="1"/>
    <col min="9" max="9" width="14.28515625" style="39" bestFit="1" customWidth="1"/>
    <col min="10" max="10" width="14.140625" style="39" customWidth="1"/>
    <col min="11" max="11" width="12.28515625" style="39" customWidth="1"/>
    <col min="12" max="12" width="14.42578125" style="39" bestFit="1" customWidth="1"/>
    <col min="13" max="13" width="14.7109375" style="39" customWidth="1"/>
    <col min="14" max="14" width="13.7109375" style="195" customWidth="1"/>
    <col min="15" max="15" width="13.28515625" style="39" customWidth="1"/>
    <col min="16" max="16" width="14.140625" style="39" customWidth="1"/>
    <col min="17" max="17" width="14.7109375" style="196" customWidth="1"/>
    <col min="18" max="18" width="15.5703125" style="196" customWidth="1"/>
    <col min="19" max="19" width="12.7109375" style="196" customWidth="1"/>
    <col min="20" max="20" width="11.5703125" style="196" customWidth="1"/>
    <col min="21" max="21" width="14.7109375" style="39" customWidth="1"/>
    <col min="22" max="22" width="13.7109375" style="39" customWidth="1"/>
    <col min="23" max="23" width="12.85546875" style="39" customWidth="1"/>
    <col min="24" max="24" width="12.7109375" style="39" customWidth="1"/>
    <col min="25" max="25" width="15.140625" style="39" customWidth="1"/>
    <col min="26" max="26" width="13.7109375" style="39" customWidth="1"/>
    <col min="27" max="27" width="12.85546875" style="39" bestFit="1" customWidth="1"/>
    <col min="28" max="28" width="13.85546875" style="39" customWidth="1"/>
    <col min="29" max="29" width="15.42578125" style="39" customWidth="1"/>
    <col min="30" max="30" width="16.42578125" style="39" customWidth="1"/>
    <col min="31" max="31" width="10.42578125" style="39" customWidth="1"/>
    <col min="32" max="32" width="16.28515625" style="39" customWidth="1"/>
    <col min="33" max="33" width="12.140625" style="39" customWidth="1"/>
    <col min="34" max="34" width="16" style="39" customWidth="1"/>
    <col min="35" max="16384" width="9.140625" style="39"/>
  </cols>
  <sheetData>
    <row r="1" spans="1:35" ht="20.25" x14ac:dyDescent="0.3">
      <c r="A1" s="193" t="s">
        <v>98</v>
      </c>
    </row>
    <row r="2" spans="1:35" ht="15.75" x14ac:dyDescent="0.25">
      <c r="A2" s="194" t="s">
        <v>99</v>
      </c>
      <c r="B2" s="12"/>
      <c r="D2" s="12"/>
      <c r="F2" s="12"/>
      <c r="G2" s="12"/>
      <c r="H2" s="12"/>
      <c r="I2" s="12"/>
      <c r="J2" s="12"/>
      <c r="K2" s="12"/>
      <c r="L2" s="12"/>
      <c r="M2" s="12"/>
      <c r="N2" s="12"/>
      <c r="O2" s="12"/>
      <c r="P2" s="12"/>
      <c r="Q2" s="12"/>
      <c r="R2" s="12"/>
      <c r="S2" s="12"/>
      <c r="T2" s="12"/>
      <c r="U2" s="12"/>
      <c r="V2" s="12"/>
      <c r="W2" s="12"/>
      <c r="X2" s="12"/>
      <c r="Y2" s="12"/>
      <c r="Z2" s="12"/>
      <c r="AA2" s="12"/>
      <c r="AB2" s="12"/>
      <c r="AC2" s="12"/>
    </row>
    <row r="3" spans="1:35" ht="15.75" x14ac:dyDescent="0.25">
      <c r="A3" s="12"/>
      <c r="B3" s="12"/>
      <c r="C3" s="35"/>
      <c r="D3" s="12"/>
      <c r="F3" s="12"/>
      <c r="G3" s="12"/>
      <c r="H3" s="12"/>
      <c r="I3" s="12"/>
      <c r="J3" s="12"/>
      <c r="K3" s="12"/>
      <c r="L3" s="12"/>
      <c r="M3" s="12"/>
      <c r="N3" s="12"/>
      <c r="O3" s="12"/>
      <c r="P3" s="12"/>
      <c r="Q3" s="12"/>
      <c r="R3" s="12"/>
      <c r="S3" s="12"/>
      <c r="T3" s="12"/>
      <c r="U3" s="12"/>
      <c r="V3" s="12"/>
      <c r="W3" s="12"/>
      <c r="X3" s="12"/>
      <c r="Y3" s="12"/>
      <c r="Z3" s="12"/>
      <c r="AA3" s="12"/>
      <c r="AB3" s="12"/>
      <c r="AC3" s="12"/>
    </row>
    <row r="4" spans="1:35" ht="15.75" x14ac:dyDescent="0.25">
      <c r="A4" s="148" t="s">
        <v>63</v>
      </c>
      <c r="B4" s="6">
        <v>2021</v>
      </c>
      <c r="C4" s="35"/>
      <c r="D4" s="12"/>
      <c r="F4" s="12"/>
      <c r="G4" s="12"/>
      <c r="H4" s="12"/>
      <c r="I4" s="12"/>
      <c r="J4" s="12"/>
      <c r="K4" s="12"/>
      <c r="L4" s="12"/>
      <c r="M4" s="12"/>
      <c r="N4" s="12"/>
      <c r="O4" s="12"/>
      <c r="P4" s="12"/>
      <c r="Q4" s="12"/>
      <c r="R4" s="12"/>
      <c r="S4" s="12"/>
      <c r="T4" s="12"/>
      <c r="U4" s="12"/>
      <c r="V4" s="12"/>
      <c r="W4" s="12"/>
      <c r="X4" s="12"/>
      <c r="Y4" s="12"/>
      <c r="Z4" s="12"/>
      <c r="AA4" s="12"/>
      <c r="AB4" s="12"/>
      <c r="AC4" s="12"/>
    </row>
    <row r="5" spans="1:35" ht="15.75" x14ac:dyDescent="0.25">
      <c r="A5" s="148" t="s">
        <v>62</v>
      </c>
      <c r="B5" s="6">
        <v>2022</v>
      </c>
      <c r="C5" s="35"/>
      <c r="D5" s="12"/>
      <c r="E5" s="389" t="s">
        <v>61</v>
      </c>
      <c r="F5" s="390"/>
      <c r="G5" s="390"/>
      <c r="H5" s="390"/>
      <c r="I5" s="390"/>
      <c r="J5" s="391"/>
      <c r="K5" s="12"/>
      <c r="L5" s="12"/>
      <c r="M5" s="12"/>
      <c r="N5" s="12"/>
      <c r="O5" s="12"/>
      <c r="P5" s="12"/>
      <c r="Q5" s="12"/>
      <c r="R5" s="12"/>
      <c r="S5" s="12"/>
      <c r="T5" s="12"/>
      <c r="U5" s="12"/>
      <c r="V5" s="12"/>
      <c r="W5" s="12"/>
      <c r="X5" s="12"/>
      <c r="Y5" s="12"/>
      <c r="Z5" s="12"/>
      <c r="AA5" s="12"/>
      <c r="AB5" s="12"/>
      <c r="AC5" s="12"/>
    </row>
    <row r="6" spans="1:35" ht="15.75" x14ac:dyDescent="0.25">
      <c r="A6" s="148" t="s">
        <v>64</v>
      </c>
      <c r="B6" s="6">
        <v>2023</v>
      </c>
      <c r="C6" s="12"/>
      <c r="D6" s="349" t="s">
        <v>93</v>
      </c>
      <c r="E6" s="349"/>
      <c r="F6" s="349"/>
      <c r="G6" s="349"/>
      <c r="H6" s="349"/>
      <c r="I6" s="349"/>
      <c r="J6" s="349"/>
      <c r="K6" s="349"/>
      <c r="L6" s="349"/>
      <c r="M6" s="12"/>
      <c r="N6" s="12"/>
      <c r="O6" s="12"/>
      <c r="P6" s="12"/>
      <c r="Q6" s="12"/>
      <c r="R6" s="12"/>
      <c r="S6" s="12"/>
      <c r="T6" s="12"/>
      <c r="U6" s="12"/>
      <c r="V6" s="12"/>
      <c r="W6" s="12"/>
      <c r="X6" s="12"/>
      <c r="Y6" s="12"/>
      <c r="Z6" s="12"/>
      <c r="AA6" s="12"/>
      <c r="AB6" s="12"/>
      <c r="AC6" s="12"/>
    </row>
    <row r="7" spans="1:35" ht="10.5" customHeight="1" thickBot="1" x14ac:dyDescent="0.3">
      <c r="A7" s="12"/>
      <c r="B7" s="12"/>
      <c r="C7" s="12"/>
      <c r="D7" s="12"/>
      <c r="E7" s="12"/>
      <c r="F7" s="12"/>
      <c r="G7" s="12"/>
      <c r="H7" s="12"/>
      <c r="I7" s="12"/>
      <c r="J7" s="12"/>
      <c r="K7" s="12"/>
      <c r="L7" s="12"/>
      <c r="M7" s="12"/>
      <c r="N7" s="12"/>
      <c r="O7" s="12"/>
      <c r="P7" s="12"/>
      <c r="Q7" s="12"/>
      <c r="R7" s="12"/>
      <c r="S7" s="12"/>
      <c r="T7" s="12"/>
      <c r="U7" s="12"/>
      <c r="V7" s="12"/>
      <c r="W7" s="12"/>
      <c r="X7" s="12"/>
      <c r="Y7" s="12"/>
      <c r="Z7" s="12"/>
      <c r="AA7" s="12"/>
      <c r="AB7" s="12"/>
      <c r="AC7" s="12"/>
    </row>
    <row r="8" spans="1:35" s="19" customFormat="1" ht="26.25" customHeight="1" thickBot="1" x14ac:dyDescent="0.3">
      <c r="A8" s="329" t="s">
        <v>100</v>
      </c>
      <c r="B8" s="374" t="s">
        <v>3</v>
      </c>
      <c r="C8" s="375"/>
      <c r="D8" s="375"/>
      <c r="E8" s="376"/>
      <c r="F8" s="382" t="s">
        <v>69</v>
      </c>
      <c r="G8" s="383"/>
      <c r="H8" s="383"/>
      <c r="I8" s="383"/>
      <c r="J8" s="383"/>
      <c r="K8" s="383"/>
      <c r="L8" s="383"/>
      <c r="M8" s="383"/>
      <c r="N8" s="383"/>
      <c r="O8" s="383"/>
      <c r="P8" s="383"/>
      <c r="Q8" s="383"/>
      <c r="R8" s="384"/>
      <c r="S8" s="365" t="s">
        <v>9</v>
      </c>
      <c r="T8" s="366"/>
      <c r="U8" s="366"/>
      <c r="V8" s="366"/>
      <c r="W8" s="366"/>
      <c r="X8" s="366"/>
      <c r="Y8" s="366"/>
      <c r="Z8" s="366"/>
      <c r="AA8" s="366"/>
      <c r="AB8" s="366"/>
      <c r="AC8" s="366"/>
      <c r="AD8" s="367"/>
      <c r="AE8" s="18"/>
    </row>
    <row r="9" spans="1:35" s="203" customFormat="1" ht="19.5" customHeight="1" thickBot="1" x14ac:dyDescent="0.25">
      <c r="A9" s="298" t="s">
        <v>79</v>
      </c>
      <c r="B9" s="197"/>
      <c r="C9" s="198"/>
      <c r="D9" s="199"/>
      <c r="E9" s="200"/>
      <c r="F9" s="377" t="s">
        <v>13</v>
      </c>
      <c r="G9" s="377"/>
      <c r="H9" s="377"/>
      <c r="I9" s="377"/>
      <c r="J9" s="378"/>
      <c r="K9" s="379" t="s">
        <v>8</v>
      </c>
      <c r="L9" s="380"/>
      <c r="M9" s="380"/>
      <c r="N9" s="380"/>
      <c r="O9" s="380"/>
      <c r="P9" s="380"/>
      <c r="Q9" s="381"/>
      <c r="R9" s="132"/>
      <c r="S9" s="412" t="s">
        <v>42</v>
      </c>
      <c r="T9" s="377"/>
      <c r="U9" s="377"/>
      <c r="V9" s="378"/>
      <c r="W9" s="379" t="s">
        <v>8</v>
      </c>
      <c r="X9" s="380"/>
      <c r="Y9" s="380"/>
      <c r="Z9" s="380"/>
      <c r="AA9" s="380"/>
      <c r="AB9" s="380"/>
      <c r="AC9" s="381"/>
      <c r="AD9" s="75"/>
      <c r="AE9" s="201"/>
      <c r="AF9" s="202"/>
      <c r="AG9" s="202"/>
    </row>
    <row r="10" spans="1:35" s="207" customFormat="1" ht="13.5" thickBot="1" x14ac:dyDescent="0.25">
      <c r="A10" s="299"/>
      <c r="B10" s="45" t="s">
        <v>65</v>
      </c>
      <c r="C10" s="204" t="s">
        <v>14</v>
      </c>
      <c r="D10" s="133" t="s">
        <v>16</v>
      </c>
      <c r="E10" s="20" t="s">
        <v>17</v>
      </c>
      <c r="F10" s="48" t="s">
        <v>65</v>
      </c>
      <c r="G10" s="205" t="s">
        <v>18</v>
      </c>
      <c r="H10" s="134" t="s">
        <v>19</v>
      </c>
      <c r="I10" s="134" t="s">
        <v>90</v>
      </c>
      <c r="J10" s="33" t="s">
        <v>7</v>
      </c>
      <c r="K10" s="61" t="s">
        <v>65</v>
      </c>
      <c r="L10" s="204" t="s">
        <v>18</v>
      </c>
      <c r="M10" s="206"/>
      <c r="N10" s="368" t="s">
        <v>22</v>
      </c>
      <c r="O10" s="369"/>
      <c r="P10" s="370"/>
      <c r="Q10" s="25" t="s">
        <v>7</v>
      </c>
      <c r="R10" s="47" t="s">
        <v>17</v>
      </c>
      <c r="S10" s="48" t="s">
        <v>65</v>
      </c>
      <c r="T10" s="205" t="s">
        <v>18</v>
      </c>
      <c r="U10" s="134" t="s">
        <v>19</v>
      </c>
      <c r="V10" s="33" t="s">
        <v>7</v>
      </c>
      <c r="W10" s="48" t="s">
        <v>65</v>
      </c>
      <c r="X10" s="205" t="s">
        <v>18</v>
      </c>
      <c r="Y10" s="134"/>
      <c r="Z10" s="371" t="s">
        <v>22</v>
      </c>
      <c r="AA10" s="372"/>
      <c r="AB10" s="373"/>
      <c r="AC10" s="130" t="s">
        <v>7</v>
      </c>
      <c r="AD10" s="36" t="s">
        <v>7</v>
      </c>
      <c r="AE10" s="120" t="s">
        <v>10</v>
      </c>
      <c r="AF10" s="400" t="s">
        <v>67</v>
      </c>
      <c r="AG10" s="401"/>
      <c r="AH10" s="204"/>
      <c r="AI10" s="204"/>
    </row>
    <row r="11" spans="1:35" s="207" customFormat="1" ht="13.5" thickBot="1" x14ac:dyDescent="0.25">
      <c r="A11" s="300"/>
      <c r="B11" s="45" t="s">
        <v>66</v>
      </c>
      <c r="C11" s="204" t="s">
        <v>15</v>
      </c>
      <c r="D11" s="133" t="s">
        <v>6</v>
      </c>
      <c r="E11" s="20" t="s">
        <v>3</v>
      </c>
      <c r="F11" s="45" t="s">
        <v>66</v>
      </c>
      <c r="G11" s="204" t="s">
        <v>15</v>
      </c>
      <c r="H11" s="133" t="s">
        <v>6</v>
      </c>
      <c r="I11" s="133" t="s">
        <v>89</v>
      </c>
      <c r="J11" s="20" t="s">
        <v>40</v>
      </c>
      <c r="K11" s="61" t="s">
        <v>66</v>
      </c>
      <c r="L11" s="204" t="s">
        <v>15</v>
      </c>
      <c r="M11" s="206" t="s">
        <v>5</v>
      </c>
      <c r="N11" s="208" t="s">
        <v>20</v>
      </c>
      <c r="O11" s="133" t="s">
        <v>21</v>
      </c>
      <c r="P11" s="20" t="s">
        <v>103</v>
      </c>
      <c r="Q11" s="25" t="s">
        <v>41</v>
      </c>
      <c r="R11" s="47" t="s">
        <v>4</v>
      </c>
      <c r="S11" s="45" t="s">
        <v>66</v>
      </c>
      <c r="T11" s="204" t="s">
        <v>15</v>
      </c>
      <c r="U11" s="133" t="s">
        <v>6</v>
      </c>
      <c r="V11" s="20" t="s">
        <v>40</v>
      </c>
      <c r="W11" s="45" t="s">
        <v>66</v>
      </c>
      <c r="X11" s="204" t="s">
        <v>15</v>
      </c>
      <c r="Y11" s="133" t="s">
        <v>5</v>
      </c>
      <c r="Z11" s="209" t="s">
        <v>20</v>
      </c>
      <c r="AA11" s="134" t="s">
        <v>21</v>
      </c>
      <c r="AB11" s="33" t="s">
        <v>103</v>
      </c>
      <c r="AC11" s="25" t="s">
        <v>41</v>
      </c>
      <c r="AD11" s="36" t="s">
        <v>25</v>
      </c>
      <c r="AE11" s="121" t="s">
        <v>94</v>
      </c>
      <c r="AF11" s="402"/>
      <c r="AG11" s="403"/>
      <c r="AH11" s="204"/>
      <c r="AI11" s="204"/>
    </row>
    <row r="12" spans="1:35" ht="26.25" customHeight="1" thickTop="1" x14ac:dyDescent="0.2">
      <c r="A12" s="336" t="str">
        <f>"Enter "&amp;TEXT(B4,"000")&amp;" Revenues"</f>
        <v>Enter 2021 Revenues</v>
      </c>
      <c r="B12" s="54"/>
      <c r="C12" s="55"/>
      <c r="D12" s="56"/>
      <c r="E12" s="210"/>
      <c r="F12" s="211"/>
      <c r="G12" s="212"/>
      <c r="H12" s="213"/>
      <c r="I12" s="213"/>
      <c r="J12" s="210"/>
      <c r="K12" s="214"/>
      <c r="L12" s="212"/>
      <c r="M12" s="210"/>
      <c r="N12" s="215"/>
      <c r="O12" s="213"/>
      <c r="P12" s="210"/>
      <c r="Q12" s="216"/>
      <c r="R12" s="97"/>
      <c r="S12" s="211"/>
      <c r="T12" s="212"/>
      <c r="U12" s="213"/>
      <c r="V12" s="57"/>
      <c r="W12" s="58"/>
      <c r="X12" s="212"/>
      <c r="Y12" s="213"/>
      <c r="Z12" s="215"/>
      <c r="AA12" s="213"/>
      <c r="AB12" s="57"/>
      <c r="AC12" s="59"/>
      <c r="AD12" s="131"/>
      <c r="AE12" s="60"/>
      <c r="AF12" s="408"/>
      <c r="AG12" s="409"/>
      <c r="AI12" s="217"/>
    </row>
    <row r="13" spans="1:35" s="225" customFormat="1" ht="15" x14ac:dyDescent="0.35">
      <c r="A13" s="337" t="s">
        <v>46</v>
      </c>
      <c r="B13" s="46"/>
      <c r="C13" s="218"/>
      <c r="D13" s="219"/>
      <c r="E13" s="220"/>
      <c r="F13" s="221"/>
      <c r="G13" s="218"/>
      <c r="H13" s="219"/>
      <c r="I13" s="219"/>
      <c r="J13" s="220"/>
      <c r="K13" s="222"/>
      <c r="L13" s="218"/>
      <c r="M13" s="220"/>
      <c r="N13" s="223"/>
      <c r="O13" s="219"/>
      <c r="P13" s="220"/>
      <c r="Q13" s="224"/>
      <c r="R13" s="98"/>
      <c r="S13" s="221"/>
      <c r="T13" s="218"/>
      <c r="U13" s="219"/>
      <c r="V13" s="21"/>
      <c r="W13" s="50"/>
      <c r="X13" s="218"/>
      <c r="Y13" s="219"/>
      <c r="Z13" s="223"/>
      <c r="AA13" s="219"/>
      <c r="AB13" s="21"/>
      <c r="AC13" s="31"/>
      <c r="AD13" s="23"/>
      <c r="AE13" s="26"/>
      <c r="AF13" s="410"/>
      <c r="AG13" s="411"/>
      <c r="AI13" s="218"/>
    </row>
    <row r="14" spans="1:35" s="225" customFormat="1" x14ac:dyDescent="0.2">
      <c r="A14" s="338" t="s">
        <v>70</v>
      </c>
      <c r="B14" s="73" t="s">
        <v>44</v>
      </c>
      <c r="C14" s="226">
        <v>0</v>
      </c>
      <c r="D14" s="227">
        <v>0</v>
      </c>
      <c r="E14" s="111">
        <f>SUM(C14:D14)</f>
        <v>0</v>
      </c>
      <c r="F14" s="167" t="s">
        <v>44</v>
      </c>
      <c r="G14" s="226">
        <v>0</v>
      </c>
      <c r="H14" s="227">
        <v>0</v>
      </c>
      <c r="I14" s="227">
        <v>0</v>
      </c>
      <c r="J14" s="111">
        <f>SUM(G14:I14)</f>
        <v>0</v>
      </c>
      <c r="K14" s="168" t="s">
        <v>44</v>
      </c>
      <c r="L14" s="226">
        <v>0</v>
      </c>
      <c r="M14" s="228">
        <v>0</v>
      </c>
      <c r="N14" s="229">
        <v>0</v>
      </c>
      <c r="O14" s="227">
        <v>0</v>
      </c>
      <c r="P14" s="111">
        <f>N14+O14</f>
        <v>0</v>
      </c>
      <c r="Q14" s="34">
        <f>L14+M14+P14</f>
        <v>0</v>
      </c>
      <c r="R14" s="62">
        <f>Q14+J14</f>
        <v>0</v>
      </c>
      <c r="S14" s="167" t="s">
        <v>44</v>
      </c>
      <c r="T14" s="230">
        <v>0</v>
      </c>
      <c r="U14" s="231">
        <v>0</v>
      </c>
      <c r="V14" s="111">
        <f>T14+U14</f>
        <v>0</v>
      </c>
      <c r="W14" s="167" t="s">
        <v>44</v>
      </c>
      <c r="X14" s="230">
        <v>0</v>
      </c>
      <c r="Y14" s="231">
        <v>0</v>
      </c>
      <c r="Z14" s="232">
        <v>0</v>
      </c>
      <c r="AA14" s="231">
        <v>0</v>
      </c>
      <c r="AB14" s="111">
        <f>Z14+AA14</f>
        <v>0</v>
      </c>
      <c r="AC14" s="34">
        <f>X14+Y14+AB14</f>
        <v>0</v>
      </c>
      <c r="AD14" s="118">
        <f>V14+AC14</f>
        <v>0</v>
      </c>
      <c r="AE14" s="27">
        <v>0</v>
      </c>
      <c r="AF14" s="396">
        <f>AE14+AD14+R14+E14</f>
        <v>0</v>
      </c>
      <c r="AG14" s="397"/>
      <c r="AI14" s="218"/>
    </row>
    <row r="15" spans="1:35" s="15" customFormat="1" ht="15" x14ac:dyDescent="0.35">
      <c r="A15" s="339" t="s">
        <v>97</v>
      </c>
      <c r="B15" s="318" t="s">
        <v>44</v>
      </c>
      <c r="C15" s="319">
        <v>0</v>
      </c>
      <c r="D15" s="320">
        <v>0</v>
      </c>
      <c r="E15" s="321">
        <f>SUM(C15:D15)</f>
        <v>0</v>
      </c>
      <c r="F15" s="178" t="s">
        <v>44</v>
      </c>
      <c r="G15" s="319">
        <v>0</v>
      </c>
      <c r="H15" s="320">
        <v>0</v>
      </c>
      <c r="I15" s="320">
        <v>0</v>
      </c>
      <c r="J15" s="321">
        <f>SUM(G15:I15)</f>
        <v>0</v>
      </c>
      <c r="K15" s="322" t="s">
        <v>44</v>
      </c>
      <c r="L15" s="319">
        <v>0</v>
      </c>
      <c r="M15" s="323">
        <v>0</v>
      </c>
      <c r="N15" s="324">
        <v>0</v>
      </c>
      <c r="O15" s="320">
        <v>0</v>
      </c>
      <c r="P15" s="321">
        <f>N15+O15</f>
        <v>0</v>
      </c>
      <c r="Q15" s="325">
        <f>L15+M15+P15</f>
        <v>0</v>
      </c>
      <c r="R15" s="326">
        <f>Q15+J15</f>
        <v>0</v>
      </c>
      <c r="S15" s="178" t="s">
        <v>44</v>
      </c>
      <c r="T15" s="319">
        <v>0</v>
      </c>
      <c r="U15" s="320">
        <v>0</v>
      </c>
      <c r="V15" s="321">
        <f>T15+U15</f>
        <v>0</v>
      </c>
      <c r="W15" s="178" t="s">
        <v>44</v>
      </c>
      <c r="X15" s="319">
        <v>0</v>
      </c>
      <c r="Y15" s="320">
        <v>0</v>
      </c>
      <c r="Z15" s="324">
        <v>0</v>
      </c>
      <c r="AA15" s="320">
        <v>0</v>
      </c>
      <c r="AB15" s="321">
        <f>Z15+AA15</f>
        <v>0</v>
      </c>
      <c r="AC15" s="325">
        <f>X15+Y15+AB15</f>
        <v>0</v>
      </c>
      <c r="AD15" s="327">
        <f>V15+AC15</f>
        <v>0</v>
      </c>
      <c r="AE15" s="328">
        <v>0</v>
      </c>
      <c r="AF15" s="404">
        <f>AE15+AD15+R15+E15</f>
        <v>0</v>
      </c>
      <c r="AG15" s="405"/>
      <c r="AI15" s="16"/>
    </row>
    <row r="16" spans="1:35" s="225" customFormat="1" x14ac:dyDescent="0.2">
      <c r="A16" s="335" t="s">
        <v>45</v>
      </c>
      <c r="B16" s="73" t="s">
        <v>44</v>
      </c>
      <c r="C16" s="113">
        <f>SUM(C14:C15)</f>
        <v>0</v>
      </c>
      <c r="D16" s="114">
        <f>SUM(D14:D15)</f>
        <v>0</v>
      </c>
      <c r="E16" s="112">
        <f>SUM(C16:D16)</f>
        <v>0</v>
      </c>
      <c r="F16" s="167" t="s">
        <v>44</v>
      </c>
      <c r="G16" s="113">
        <f t="shared" ref="G16:R16" si="0">SUM(G14:G15)</f>
        <v>0</v>
      </c>
      <c r="H16" s="114">
        <f t="shared" si="0"/>
        <v>0</v>
      </c>
      <c r="I16" s="114">
        <f t="shared" si="0"/>
        <v>0</v>
      </c>
      <c r="J16" s="112">
        <f t="shared" si="0"/>
        <v>0</v>
      </c>
      <c r="K16" s="168" t="s">
        <v>44</v>
      </c>
      <c r="L16" s="113">
        <f t="shared" si="0"/>
        <v>0</v>
      </c>
      <c r="M16" s="112">
        <f t="shared" si="0"/>
        <v>0</v>
      </c>
      <c r="N16" s="117">
        <f t="shared" si="0"/>
        <v>0</v>
      </c>
      <c r="O16" s="114">
        <f t="shared" si="0"/>
        <v>0</v>
      </c>
      <c r="P16" s="112">
        <f t="shared" si="0"/>
        <v>0</v>
      </c>
      <c r="Q16" s="109">
        <f t="shared" si="0"/>
        <v>0</v>
      </c>
      <c r="R16" s="109">
        <f t="shared" si="0"/>
        <v>0</v>
      </c>
      <c r="S16" s="167" t="s">
        <v>44</v>
      </c>
      <c r="T16" s="113">
        <f t="shared" ref="T16:AF16" si="1">SUM(T14:T15)</f>
        <v>0</v>
      </c>
      <c r="U16" s="114">
        <f t="shared" si="1"/>
        <v>0</v>
      </c>
      <c r="V16" s="112">
        <f t="shared" si="1"/>
        <v>0</v>
      </c>
      <c r="W16" s="167" t="s">
        <v>44</v>
      </c>
      <c r="X16" s="113">
        <f t="shared" si="1"/>
        <v>0</v>
      </c>
      <c r="Y16" s="114">
        <f t="shared" si="1"/>
        <v>0</v>
      </c>
      <c r="Z16" s="117">
        <f t="shared" si="1"/>
        <v>0</v>
      </c>
      <c r="AA16" s="114">
        <f t="shared" si="1"/>
        <v>0</v>
      </c>
      <c r="AB16" s="112">
        <f t="shared" si="1"/>
        <v>0</v>
      </c>
      <c r="AC16" s="109">
        <f t="shared" si="1"/>
        <v>0</v>
      </c>
      <c r="AD16" s="117">
        <f t="shared" si="1"/>
        <v>0</v>
      </c>
      <c r="AE16" s="28">
        <f t="shared" si="1"/>
        <v>0</v>
      </c>
      <c r="AF16" s="406">
        <f t="shared" si="1"/>
        <v>0</v>
      </c>
      <c r="AG16" s="407"/>
      <c r="AI16" s="218"/>
    </row>
    <row r="17" spans="1:35" s="225" customFormat="1" x14ac:dyDescent="0.2">
      <c r="A17" s="335"/>
      <c r="B17" s="233"/>
      <c r="C17" s="234"/>
      <c r="D17" s="235"/>
      <c r="E17" s="22"/>
      <c r="F17" s="169"/>
      <c r="G17" s="234"/>
      <c r="H17" s="235"/>
      <c r="I17" s="235"/>
      <c r="J17" s="22"/>
      <c r="K17" s="170"/>
      <c r="L17" s="234"/>
      <c r="M17" s="236"/>
      <c r="N17" s="237"/>
      <c r="O17" s="235"/>
      <c r="P17" s="22"/>
      <c r="Q17" s="32"/>
      <c r="R17" s="49"/>
      <c r="S17" s="169"/>
      <c r="T17" s="234"/>
      <c r="U17" s="235"/>
      <c r="V17" s="22"/>
      <c r="W17" s="169"/>
      <c r="X17" s="234"/>
      <c r="Y17" s="235"/>
      <c r="Z17" s="237"/>
      <c r="AA17" s="235"/>
      <c r="AB17" s="22"/>
      <c r="AC17" s="32"/>
      <c r="AD17" s="24"/>
      <c r="AE17" s="29"/>
      <c r="AF17" s="392"/>
      <c r="AG17" s="393"/>
      <c r="AI17" s="218"/>
    </row>
    <row r="18" spans="1:35" s="225" customFormat="1" x14ac:dyDescent="0.2">
      <c r="A18" s="340" t="s">
        <v>39</v>
      </c>
      <c r="B18" s="318" t="s">
        <v>44</v>
      </c>
      <c r="C18" s="238">
        <v>549504.35</v>
      </c>
      <c r="D18" s="239">
        <v>4498387.7784730736</v>
      </c>
      <c r="E18" s="115">
        <f>SUM(C18:D18)</f>
        <v>5047892.1284730732</v>
      </c>
      <c r="F18" s="178" t="s">
        <v>44</v>
      </c>
      <c r="G18" s="238">
        <v>173450.05</v>
      </c>
      <c r="H18" s="239">
        <v>1662562.4985402625</v>
      </c>
      <c r="I18" s="239">
        <v>100727.97259940956</v>
      </c>
      <c r="J18" s="115">
        <f>SUM(G18:I18)</f>
        <v>1936740.521139672</v>
      </c>
      <c r="K18" s="322" t="s">
        <v>44</v>
      </c>
      <c r="L18" s="238">
        <v>87552.760000000009</v>
      </c>
      <c r="M18" s="240">
        <v>1297561.4368854989</v>
      </c>
      <c r="N18" s="241">
        <v>954812.72379999992</v>
      </c>
      <c r="O18" s="239">
        <v>0</v>
      </c>
      <c r="P18" s="115">
        <f>SUM(N18:O18)</f>
        <v>954812.72379999992</v>
      </c>
      <c r="Q18" s="110">
        <f>L18+M18+P18</f>
        <v>2339926.920685499</v>
      </c>
      <c r="R18" s="330">
        <f>Q18+J18</f>
        <v>4276667.441825171</v>
      </c>
      <c r="S18" s="178" t="s">
        <v>44</v>
      </c>
      <c r="T18" s="242">
        <f>T19-T16</f>
        <v>0</v>
      </c>
      <c r="U18" s="243">
        <f>U19-U16</f>
        <v>0</v>
      </c>
      <c r="V18" s="115">
        <f>V19-V16</f>
        <v>0</v>
      </c>
      <c r="W18" s="178" t="s">
        <v>44</v>
      </c>
      <c r="X18" s="242">
        <f t="shared" ref="X18:AC18" si="2">X19-X16</f>
        <v>0</v>
      </c>
      <c r="Y18" s="243">
        <f t="shared" si="2"/>
        <v>0</v>
      </c>
      <c r="Z18" s="244">
        <f t="shared" si="2"/>
        <v>0</v>
      </c>
      <c r="AA18" s="243">
        <f t="shared" si="2"/>
        <v>0</v>
      </c>
      <c r="AB18" s="115">
        <f t="shared" si="2"/>
        <v>0</v>
      </c>
      <c r="AC18" s="110">
        <f t="shared" si="2"/>
        <v>0</v>
      </c>
      <c r="AD18" s="122">
        <f>AC18+V18</f>
        <v>0</v>
      </c>
      <c r="AE18" s="147">
        <v>0</v>
      </c>
      <c r="AF18" s="394">
        <f>AE18+AD18+R18+E18</f>
        <v>9324559.5702982433</v>
      </c>
      <c r="AG18" s="395"/>
      <c r="AI18" s="218"/>
    </row>
    <row r="19" spans="1:35" s="13" customFormat="1" ht="13.5" customHeight="1" x14ac:dyDescent="0.2">
      <c r="A19" s="341" t="s">
        <v>91</v>
      </c>
      <c r="B19" s="73" t="s">
        <v>44</v>
      </c>
      <c r="C19" s="171">
        <f>C18+C16</f>
        <v>549504.35</v>
      </c>
      <c r="D19" s="172">
        <f>D18+D16</f>
        <v>4498387.7784730736</v>
      </c>
      <c r="E19" s="111">
        <f>E18+E16</f>
        <v>5047892.1284730732</v>
      </c>
      <c r="F19" s="167" t="s">
        <v>44</v>
      </c>
      <c r="G19" s="171">
        <f>G18+G16</f>
        <v>173450.05</v>
      </c>
      <c r="H19" s="172">
        <f>H18+H16</f>
        <v>1662562.4985402625</v>
      </c>
      <c r="I19" s="172">
        <f>I18+I16</f>
        <v>100727.97259940956</v>
      </c>
      <c r="J19" s="111">
        <f>J18+J16</f>
        <v>1936740.521139672</v>
      </c>
      <c r="K19" s="168" t="s">
        <v>44</v>
      </c>
      <c r="L19" s="171">
        <f t="shared" ref="L19:R19" si="3">L18+L16</f>
        <v>87552.760000000009</v>
      </c>
      <c r="M19" s="116">
        <f t="shared" si="3"/>
        <v>1297561.4368854989</v>
      </c>
      <c r="N19" s="171">
        <f t="shared" si="3"/>
        <v>954812.72379999992</v>
      </c>
      <c r="O19" s="172">
        <f t="shared" si="3"/>
        <v>0</v>
      </c>
      <c r="P19" s="116">
        <f t="shared" si="3"/>
        <v>954812.72379999992</v>
      </c>
      <c r="Q19" s="119">
        <f t="shared" si="3"/>
        <v>2339926.920685499</v>
      </c>
      <c r="R19" s="119">
        <f t="shared" si="3"/>
        <v>4276667.441825171</v>
      </c>
      <c r="S19" s="167" t="s">
        <v>44</v>
      </c>
      <c r="T19" s="142">
        <v>0</v>
      </c>
      <c r="U19" s="143">
        <v>0</v>
      </c>
      <c r="V19" s="116">
        <f>T19+U19</f>
        <v>0</v>
      </c>
      <c r="W19" s="167" t="s">
        <v>44</v>
      </c>
      <c r="X19" s="142">
        <v>0</v>
      </c>
      <c r="Y19" s="143">
        <v>0</v>
      </c>
      <c r="Z19" s="144">
        <v>0</v>
      </c>
      <c r="AA19" s="143">
        <v>0</v>
      </c>
      <c r="AB19" s="116">
        <f>Z19+AA19</f>
        <v>0</v>
      </c>
      <c r="AC19" s="119">
        <f>X19+Y19+AB19</f>
        <v>0</v>
      </c>
      <c r="AD19" s="123">
        <f>V19+AC19</f>
        <v>0</v>
      </c>
      <c r="AE19" s="27">
        <f>AE18+AE16</f>
        <v>0</v>
      </c>
      <c r="AF19" s="396">
        <f>SUM(AF16:AG18)</f>
        <v>9324559.5702982433</v>
      </c>
      <c r="AG19" s="397"/>
      <c r="AI19" s="14"/>
    </row>
    <row r="20" spans="1:35" s="225" customFormat="1" x14ac:dyDescent="0.2">
      <c r="A20" s="335"/>
      <c r="B20" s="233"/>
      <c r="C20" s="234"/>
      <c r="D20" s="235"/>
      <c r="E20" s="22"/>
      <c r="F20" s="173"/>
      <c r="G20" s="234"/>
      <c r="H20" s="235"/>
      <c r="I20" s="235"/>
      <c r="J20" s="22"/>
      <c r="K20" s="174"/>
      <c r="L20" s="234"/>
      <c r="M20" s="236"/>
      <c r="N20" s="234"/>
      <c r="O20" s="235"/>
      <c r="P20" s="22"/>
      <c r="Q20" s="32"/>
      <c r="R20" s="49"/>
      <c r="S20" s="173"/>
      <c r="T20" s="234"/>
      <c r="U20" s="235"/>
      <c r="V20" s="22"/>
      <c r="W20" s="173"/>
      <c r="X20" s="234"/>
      <c r="Y20" s="235"/>
      <c r="Z20" s="237"/>
      <c r="AA20" s="235"/>
      <c r="AB20" s="22"/>
      <c r="AC20" s="32"/>
      <c r="AD20" s="24"/>
      <c r="AE20" s="29"/>
      <c r="AF20" s="392"/>
      <c r="AG20" s="393"/>
    </row>
    <row r="21" spans="1:35" s="245" customFormat="1" x14ac:dyDescent="0.2">
      <c r="A21" s="342" t="s">
        <v>23</v>
      </c>
      <c r="B21" s="79" t="s">
        <v>44</v>
      </c>
      <c r="C21" s="175" t="s">
        <v>44</v>
      </c>
      <c r="D21" s="176" t="s">
        <v>44</v>
      </c>
      <c r="E21" s="177">
        <v>5047892.1284730732</v>
      </c>
      <c r="F21" s="178" t="s">
        <v>44</v>
      </c>
      <c r="G21" s="175" t="s">
        <v>44</v>
      </c>
      <c r="H21" s="175" t="s">
        <v>44</v>
      </c>
      <c r="I21" s="334">
        <v>100727.97259940956</v>
      </c>
      <c r="J21" s="179" t="s">
        <v>44</v>
      </c>
      <c r="K21" s="178" t="s">
        <v>44</v>
      </c>
      <c r="L21" s="175" t="s">
        <v>44</v>
      </c>
      <c r="M21" s="180" t="s">
        <v>44</v>
      </c>
      <c r="N21" s="176" t="s">
        <v>44</v>
      </c>
      <c r="O21" s="175" t="s">
        <v>44</v>
      </c>
      <c r="P21" s="180" t="s">
        <v>44</v>
      </c>
      <c r="Q21" s="180" t="s">
        <v>44</v>
      </c>
      <c r="R21" s="177">
        <v>4276667.441825171</v>
      </c>
      <c r="S21" s="178" t="s">
        <v>44</v>
      </c>
      <c r="T21" s="176" t="s">
        <v>44</v>
      </c>
      <c r="U21" s="175" t="s">
        <v>44</v>
      </c>
      <c r="V21" s="180" t="s">
        <v>44</v>
      </c>
      <c r="W21" s="178" t="s">
        <v>44</v>
      </c>
      <c r="X21" s="175" t="s">
        <v>44</v>
      </c>
      <c r="Y21" s="180" t="s">
        <v>44</v>
      </c>
      <c r="Z21" s="176" t="s">
        <v>44</v>
      </c>
      <c r="AA21" s="175" t="s">
        <v>44</v>
      </c>
      <c r="AB21" s="180" t="s">
        <v>44</v>
      </c>
      <c r="AC21" s="180" t="s">
        <v>44</v>
      </c>
      <c r="AD21" s="181">
        <v>0</v>
      </c>
      <c r="AE21" s="182">
        <v>0</v>
      </c>
      <c r="AF21" s="398">
        <v>9324559.5702982508</v>
      </c>
      <c r="AG21" s="399"/>
      <c r="AH21" s="348"/>
    </row>
    <row r="22" spans="1:35" s="225" customFormat="1" x14ac:dyDescent="0.2">
      <c r="A22" s="335"/>
      <c r="B22" s="246"/>
      <c r="C22" s="235"/>
      <c r="D22" s="235"/>
      <c r="E22" s="22"/>
      <c r="F22" s="247"/>
      <c r="G22" s="248"/>
      <c r="H22" s="248"/>
      <c r="I22" s="248"/>
      <c r="J22" s="183"/>
      <c r="K22" s="247"/>
      <c r="L22" s="248"/>
      <c r="M22" s="249"/>
      <c r="N22" s="250"/>
      <c r="O22" s="248"/>
      <c r="P22" s="249"/>
      <c r="Q22" s="249"/>
      <c r="R22" s="183"/>
      <c r="S22" s="251"/>
      <c r="T22" s="250"/>
      <c r="U22" s="248"/>
      <c r="V22" s="249"/>
      <c r="W22" s="169"/>
      <c r="X22" s="248"/>
      <c r="Y22" s="249"/>
      <c r="Z22" s="250"/>
      <c r="AA22" s="248"/>
      <c r="AB22" s="249"/>
      <c r="AC22" s="249"/>
      <c r="AD22" s="184"/>
      <c r="AE22" s="184"/>
      <c r="AF22" s="385"/>
      <c r="AG22" s="386"/>
    </row>
    <row r="23" spans="1:35" s="258" customFormat="1" ht="13.5" thickBot="1" x14ac:dyDescent="0.25">
      <c r="A23" s="343" t="s">
        <v>11</v>
      </c>
      <c r="B23" s="252" t="s">
        <v>44</v>
      </c>
      <c r="C23" s="253" t="s">
        <v>44</v>
      </c>
      <c r="D23" s="253" t="s">
        <v>44</v>
      </c>
      <c r="E23" s="331">
        <f>E19-E21</f>
        <v>0</v>
      </c>
      <c r="F23" s="254" t="s">
        <v>44</v>
      </c>
      <c r="G23" s="253" t="s">
        <v>44</v>
      </c>
      <c r="H23" s="253" t="s">
        <v>44</v>
      </c>
      <c r="I23" s="186">
        <f>I19-I21</f>
        <v>0</v>
      </c>
      <c r="J23" s="187" t="s">
        <v>44</v>
      </c>
      <c r="K23" s="254" t="s">
        <v>44</v>
      </c>
      <c r="L23" s="253" t="s">
        <v>44</v>
      </c>
      <c r="M23" s="255" t="s">
        <v>44</v>
      </c>
      <c r="N23" s="256" t="s">
        <v>44</v>
      </c>
      <c r="O23" s="253" t="s">
        <v>44</v>
      </c>
      <c r="P23" s="255" t="s">
        <v>44</v>
      </c>
      <c r="Q23" s="255" t="s">
        <v>44</v>
      </c>
      <c r="R23" s="185">
        <f>R19-R21</f>
        <v>0</v>
      </c>
      <c r="S23" s="257" t="s">
        <v>44</v>
      </c>
      <c r="T23" s="256" t="s">
        <v>44</v>
      </c>
      <c r="U23" s="253" t="s">
        <v>44</v>
      </c>
      <c r="V23" s="255" t="s">
        <v>44</v>
      </c>
      <c r="W23" s="257" t="s">
        <v>44</v>
      </c>
      <c r="X23" s="253" t="s">
        <v>44</v>
      </c>
      <c r="Y23" s="255" t="s">
        <v>44</v>
      </c>
      <c r="Z23" s="256" t="s">
        <v>44</v>
      </c>
      <c r="AA23" s="253" t="s">
        <v>44</v>
      </c>
      <c r="AB23" s="255" t="s">
        <v>44</v>
      </c>
      <c r="AC23" s="255" t="s">
        <v>44</v>
      </c>
      <c r="AD23" s="188">
        <f>AD19-AD21</f>
        <v>0</v>
      </c>
      <c r="AE23" s="188">
        <f>AE19-AE21</f>
        <v>0</v>
      </c>
      <c r="AF23" s="387">
        <f>AF19-AF21</f>
        <v>0</v>
      </c>
      <c r="AG23" s="388"/>
    </row>
    <row r="24" spans="1:35" s="258" customFormat="1" ht="13.5" thickTop="1" x14ac:dyDescent="0.2">
      <c r="A24" s="344"/>
      <c r="B24" s="259"/>
      <c r="C24" s="4"/>
      <c r="D24" s="259"/>
      <c r="E24" s="259"/>
      <c r="F24" s="259"/>
      <c r="G24" s="259"/>
      <c r="H24" s="259"/>
      <c r="I24" s="259"/>
      <c r="J24" s="259"/>
      <c r="K24" s="259"/>
      <c r="L24" s="259"/>
      <c r="M24" s="259"/>
      <c r="N24" s="259"/>
      <c r="O24" s="259"/>
      <c r="P24" s="259"/>
      <c r="Q24" s="3"/>
      <c r="R24" s="3"/>
      <c r="S24" s="259"/>
      <c r="T24" s="259"/>
      <c r="U24" s="259"/>
      <c r="V24" s="259"/>
      <c r="W24" s="259"/>
      <c r="X24" s="259"/>
      <c r="Y24" s="259"/>
      <c r="Z24" s="259"/>
      <c r="AA24" s="259"/>
      <c r="AB24" s="259"/>
      <c r="AC24" s="259"/>
      <c r="AD24" s="259"/>
      <c r="AE24" s="259"/>
      <c r="AF24" s="259"/>
      <c r="AG24" s="259"/>
    </row>
    <row r="25" spans="1:35" s="258" customFormat="1" ht="13.5" thickBot="1" x14ac:dyDescent="0.25">
      <c r="A25" s="344"/>
      <c r="B25" s="259"/>
      <c r="C25" s="1"/>
      <c r="D25" s="259"/>
      <c r="E25" s="259"/>
      <c r="F25" s="259"/>
      <c r="G25" s="259"/>
      <c r="H25" s="259"/>
      <c r="I25" s="259"/>
      <c r="J25" s="259"/>
      <c r="K25" s="259"/>
      <c r="L25" s="259"/>
      <c r="M25" s="259"/>
      <c r="N25" s="259"/>
      <c r="O25" s="259"/>
      <c r="P25" s="259"/>
      <c r="Q25" s="3"/>
      <c r="R25" s="3"/>
      <c r="S25" s="259"/>
      <c r="T25" s="259"/>
      <c r="U25" s="259"/>
      <c r="V25" s="259"/>
      <c r="W25" s="259"/>
      <c r="X25" s="259"/>
      <c r="Y25" s="259"/>
      <c r="Z25" s="259"/>
      <c r="AA25" s="259"/>
      <c r="AB25" s="259"/>
      <c r="AC25" s="259"/>
      <c r="AD25" s="259"/>
      <c r="AE25" s="259"/>
      <c r="AF25" s="259"/>
      <c r="AG25" s="259"/>
    </row>
    <row r="26" spans="1:35" ht="26.25" customHeight="1" thickTop="1" x14ac:dyDescent="0.2">
      <c r="A26" s="345" t="str">
        <f>"Enter "&amp;TEXT(B4,"000")&amp;" Billing Determinants"</f>
        <v>Enter 2021 Billing Determinants</v>
      </c>
      <c r="B26" s="54"/>
      <c r="C26" s="52"/>
      <c r="D26" s="53"/>
      <c r="E26" s="66"/>
      <c r="F26" s="76"/>
      <c r="G26" s="213"/>
      <c r="H26" s="213"/>
      <c r="I26" s="213"/>
      <c r="J26" s="66"/>
      <c r="K26" s="63"/>
      <c r="L26" s="213"/>
      <c r="M26" s="213"/>
      <c r="N26" s="215"/>
      <c r="O26" s="213"/>
      <c r="P26" s="210"/>
      <c r="Q26" s="260"/>
      <c r="R26" s="260"/>
      <c r="S26" s="212"/>
      <c r="T26" s="213"/>
      <c r="U26" s="213"/>
      <c r="V26" s="210"/>
      <c r="W26" s="212"/>
      <c r="X26" s="213"/>
      <c r="Y26" s="213"/>
      <c r="Z26" s="215"/>
      <c r="AA26" s="213"/>
      <c r="AB26" s="210"/>
      <c r="AC26" s="260"/>
      <c r="AD26" s="260"/>
      <c r="AE26" s="260"/>
      <c r="AF26" s="108"/>
      <c r="AG26" s="261"/>
      <c r="AI26" s="217"/>
    </row>
    <row r="27" spans="1:35" s="87" customFormat="1" x14ac:dyDescent="0.2">
      <c r="A27" s="346" t="s">
        <v>43</v>
      </c>
      <c r="B27" s="310" t="s">
        <v>68</v>
      </c>
      <c r="C27" s="311" t="s">
        <v>44</v>
      </c>
      <c r="D27" s="311" t="s">
        <v>12</v>
      </c>
      <c r="E27" s="312" t="s">
        <v>1</v>
      </c>
      <c r="F27" s="313" t="s">
        <v>68</v>
      </c>
      <c r="G27" s="311" t="s">
        <v>44</v>
      </c>
      <c r="H27" s="311" t="s">
        <v>1</v>
      </c>
      <c r="I27" s="311" t="s">
        <v>1</v>
      </c>
      <c r="J27" s="312" t="s">
        <v>1</v>
      </c>
      <c r="K27" s="313" t="s">
        <v>68</v>
      </c>
      <c r="L27" s="311" t="s">
        <v>44</v>
      </c>
      <c r="M27" s="311" t="s">
        <v>12</v>
      </c>
      <c r="N27" s="314" t="s">
        <v>2</v>
      </c>
      <c r="O27" s="311" t="s">
        <v>2</v>
      </c>
      <c r="P27" s="312" t="s">
        <v>2</v>
      </c>
      <c r="Q27" s="315" t="s">
        <v>1</v>
      </c>
      <c r="R27" s="315" t="s">
        <v>1</v>
      </c>
      <c r="S27" s="313" t="s">
        <v>68</v>
      </c>
      <c r="T27" s="311" t="s">
        <v>44</v>
      </c>
      <c r="U27" s="311" t="s">
        <v>12</v>
      </c>
      <c r="V27" s="312" t="s">
        <v>1</v>
      </c>
      <c r="W27" s="313" t="s">
        <v>68</v>
      </c>
      <c r="X27" s="311" t="s">
        <v>44</v>
      </c>
      <c r="Y27" s="311" t="s">
        <v>12</v>
      </c>
      <c r="Z27" s="314" t="s">
        <v>2</v>
      </c>
      <c r="AA27" s="311" t="s">
        <v>2</v>
      </c>
      <c r="AB27" s="312" t="s">
        <v>2</v>
      </c>
      <c r="AC27" s="316" t="s">
        <v>1</v>
      </c>
      <c r="AD27" s="316" t="s">
        <v>1</v>
      </c>
      <c r="AE27" s="316" t="s">
        <v>12</v>
      </c>
      <c r="AF27" s="310" t="s">
        <v>1</v>
      </c>
      <c r="AG27" s="317" t="s">
        <v>2</v>
      </c>
      <c r="AH27" s="86"/>
    </row>
    <row r="28" spans="1:35" ht="15" x14ac:dyDescent="0.35">
      <c r="A28" s="337" t="s">
        <v>46</v>
      </c>
      <c r="B28" s="68"/>
      <c r="C28" s="262"/>
      <c r="D28" s="262"/>
      <c r="E28" s="67"/>
      <c r="F28" s="77"/>
      <c r="G28" s="262"/>
      <c r="H28" s="262"/>
      <c r="I28" s="262"/>
      <c r="J28" s="263"/>
      <c r="K28" s="51"/>
      <c r="L28" s="262"/>
      <c r="M28" s="262"/>
      <c r="N28" s="264"/>
      <c r="O28" s="262"/>
      <c r="P28" s="263"/>
      <c r="Q28" s="265"/>
      <c r="R28" s="265"/>
      <c r="S28" s="217"/>
      <c r="T28" s="262"/>
      <c r="U28" s="266"/>
      <c r="V28" s="267"/>
      <c r="W28" s="268"/>
      <c r="X28" s="266"/>
      <c r="Y28" s="262"/>
      <c r="Z28" s="264"/>
      <c r="AA28" s="262"/>
      <c r="AB28" s="263"/>
      <c r="AC28" s="269"/>
      <c r="AD28" s="270"/>
      <c r="AE28" s="269"/>
      <c r="AF28" s="271"/>
      <c r="AG28" s="272"/>
      <c r="AH28" s="217"/>
    </row>
    <row r="29" spans="1:35" x14ac:dyDescent="0.2">
      <c r="A29" s="338" t="s">
        <v>70</v>
      </c>
      <c r="B29" s="73" t="s">
        <v>44</v>
      </c>
      <c r="C29" s="100" t="s">
        <v>44</v>
      </c>
      <c r="D29" s="100" t="s">
        <v>44</v>
      </c>
      <c r="E29" s="69" t="s">
        <v>44</v>
      </c>
      <c r="F29" s="73" t="s">
        <v>44</v>
      </c>
      <c r="G29" s="100" t="s">
        <v>44</v>
      </c>
      <c r="H29" s="100" t="s">
        <v>44</v>
      </c>
      <c r="I29" s="100" t="s">
        <v>44</v>
      </c>
      <c r="J29" s="69" t="s">
        <v>44</v>
      </c>
      <c r="K29" s="74" t="s">
        <v>44</v>
      </c>
      <c r="L29" s="100" t="s">
        <v>44</v>
      </c>
      <c r="M29" s="100" t="s">
        <v>44</v>
      </c>
      <c r="N29" s="101" t="s">
        <v>44</v>
      </c>
      <c r="O29" s="100" t="s">
        <v>44</v>
      </c>
      <c r="P29" s="69" t="s">
        <v>44</v>
      </c>
      <c r="Q29" s="154" t="str">
        <f>M29</f>
        <v>N/A</v>
      </c>
      <c r="R29" s="154" t="s">
        <v>44</v>
      </c>
      <c r="S29" s="74" t="s">
        <v>44</v>
      </c>
      <c r="T29" s="100" t="s">
        <v>44</v>
      </c>
      <c r="U29" s="100" t="s">
        <v>44</v>
      </c>
      <c r="V29" s="102" t="s">
        <v>44</v>
      </c>
      <c r="W29" s="283">
        <v>0</v>
      </c>
      <c r="X29" s="100" t="s">
        <v>44</v>
      </c>
      <c r="Y29" s="273">
        <v>0</v>
      </c>
      <c r="Z29" s="274">
        <v>0</v>
      </c>
      <c r="AA29" s="273">
        <v>0</v>
      </c>
      <c r="AB29" s="104">
        <f>SUM(Z29:AA29)</f>
        <v>0</v>
      </c>
      <c r="AC29" s="91">
        <f>Y29</f>
        <v>0</v>
      </c>
      <c r="AD29" s="91">
        <f>AC29</f>
        <v>0</v>
      </c>
      <c r="AE29" s="154" t="s">
        <v>44</v>
      </c>
      <c r="AF29" s="124">
        <f>AD29</f>
        <v>0</v>
      </c>
      <c r="AG29" s="125">
        <f>AB29</f>
        <v>0</v>
      </c>
      <c r="AH29" s="217"/>
    </row>
    <row r="30" spans="1:35" x14ac:dyDescent="0.2">
      <c r="A30" s="339" t="s">
        <v>97</v>
      </c>
      <c r="B30" s="301">
        <v>0</v>
      </c>
      <c r="C30" s="284" t="s">
        <v>44</v>
      </c>
      <c r="D30" s="302">
        <v>0</v>
      </c>
      <c r="E30" s="303">
        <f>D30</f>
        <v>0</v>
      </c>
      <c r="F30" s="301">
        <v>0</v>
      </c>
      <c r="G30" s="284" t="s">
        <v>44</v>
      </c>
      <c r="H30" s="275">
        <v>0</v>
      </c>
      <c r="I30" s="275">
        <v>0</v>
      </c>
      <c r="J30" s="89">
        <f>I30+H30</f>
        <v>0</v>
      </c>
      <c r="K30" s="304">
        <v>0</v>
      </c>
      <c r="L30" s="284" t="s">
        <v>44</v>
      </c>
      <c r="M30" s="275">
        <v>0</v>
      </c>
      <c r="N30" s="276">
        <v>0</v>
      </c>
      <c r="O30" s="275">
        <v>0</v>
      </c>
      <c r="P30" s="89">
        <f>SUM(N30:O30)</f>
        <v>0</v>
      </c>
      <c r="Q30" s="305">
        <f>M30</f>
        <v>0</v>
      </c>
      <c r="R30" s="305">
        <f>Q30+J30</f>
        <v>0</v>
      </c>
      <c r="S30" s="304">
        <v>0</v>
      </c>
      <c r="T30" s="284" t="s">
        <v>44</v>
      </c>
      <c r="U30" s="302">
        <v>0</v>
      </c>
      <c r="V30" s="107">
        <f>U30</f>
        <v>0</v>
      </c>
      <c r="W30" s="285">
        <v>0</v>
      </c>
      <c r="X30" s="284" t="s">
        <v>44</v>
      </c>
      <c r="Y30" s="306">
        <v>0</v>
      </c>
      <c r="Z30" s="307">
        <v>0</v>
      </c>
      <c r="AA30" s="306">
        <v>0</v>
      </c>
      <c r="AB30" s="308">
        <f>SUM(Z30:AA30)</f>
        <v>0</v>
      </c>
      <c r="AC30" s="96">
        <f>Y30</f>
        <v>0</v>
      </c>
      <c r="AD30" s="96">
        <f>AC30+U30</f>
        <v>0</v>
      </c>
      <c r="AE30" s="309">
        <v>0</v>
      </c>
      <c r="AF30" s="160">
        <f>AD30+R30+E30+AE30</f>
        <v>0</v>
      </c>
      <c r="AG30" s="161">
        <f>AB30+P30</f>
        <v>0</v>
      </c>
      <c r="AH30" s="217"/>
    </row>
    <row r="31" spans="1:35" s="4" customFormat="1" x14ac:dyDescent="0.2">
      <c r="A31" s="347" t="s">
        <v>45</v>
      </c>
      <c r="B31" s="152">
        <f>B30</f>
        <v>0</v>
      </c>
      <c r="C31" s="153" t="s">
        <v>44</v>
      </c>
      <c r="D31" s="153">
        <f>D30</f>
        <v>0</v>
      </c>
      <c r="E31" s="69">
        <f>E30</f>
        <v>0</v>
      </c>
      <c r="F31" s="152">
        <f>F30</f>
        <v>0</v>
      </c>
      <c r="G31" s="153" t="s">
        <v>44</v>
      </c>
      <c r="H31" s="92">
        <f t="shared" ref="H31:J31" si="4">SUM(H29:H30)</f>
        <v>0</v>
      </c>
      <c r="I31" s="92">
        <f t="shared" si="4"/>
        <v>0</v>
      </c>
      <c r="J31" s="88">
        <f t="shared" si="4"/>
        <v>0</v>
      </c>
      <c r="K31" s="151">
        <f>SUM(K30)</f>
        <v>0</v>
      </c>
      <c r="L31" s="153" t="s">
        <v>44</v>
      </c>
      <c r="M31" s="92">
        <f>SUM(M29:M30)</f>
        <v>0</v>
      </c>
      <c r="N31" s="93">
        <f>SUM(N29:N30)</f>
        <v>0</v>
      </c>
      <c r="O31" s="92">
        <f>SUM(O29:O30)</f>
        <v>0</v>
      </c>
      <c r="P31" s="90">
        <f>SUM(P29:P30)</f>
        <v>0</v>
      </c>
      <c r="Q31" s="154">
        <f>M31</f>
        <v>0</v>
      </c>
      <c r="R31" s="154">
        <f>R30</f>
        <v>0</v>
      </c>
      <c r="S31" s="151">
        <f>SUM(S30)</f>
        <v>0</v>
      </c>
      <c r="T31" s="153" t="s">
        <v>44</v>
      </c>
      <c r="U31" s="153">
        <f>U30</f>
        <v>0</v>
      </c>
      <c r="V31" s="69">
        <f>V30</f>
        <v>0</v>
      </c>
      <c r="W31" s="64">
        <f>SUM(W29:W30)</f>
        <v>0</v>
      </c>
      <c r="X31" s="153" t="s">
        <v>44</v>
      </c>
      <c r="Y31" s="92">
        <f>SUM(Y29:Y30)</f>
        <v>0</v>
      </c>
      <c r="Z31" s="93">
        <f t="shared" ref="Z31:AA31" si="5">SUM(Z29:Z30)</f>
        <v>0</v>
      </c>
      <c r="AA31" s="92">
        <f t="shared" si="5"/>
        <v>0</v>
      </c>
      <c r="AB31" s="104">
        <f>SUM(Z31:AA31)</f>
        <v>0</v>
      </c>
      <c r="AC31" s="91">
        <f>SUM(AC29:AC30)</f>
        <v>0</v>
      </c>
      <c r="AD31" s="91">
        <f>SUM(AD29:AD30)</f>
        <v>0</v>
      </c>
      <c r="AE31" s="154">
        <f>AE30</f>
        <v>0</v>
      </c>
      <c r="AF31" s="124">
        <f>SUM(AF29:AF30)</f>
        <v>0</v>
      </c>
      <c r="AG31" s="125">
        <f>SUM(AG29:AG30)</f>
        <v>0</v>
      </c>
      <c r="AH31" s="51"/>
    </row>
    <row r="32" spans="1:35" x14ac:dyDescent="0.2">
      <c r="A32" s="335"/>
      <c r="B32" s="264"/>
      <c r="C32" s="277"/>
      <c r="D32" s="277"/>
      <c r="E32" s="70"/>
      <c r="F32" s="78"/>
      <c r="G32" s="277"/>
      <c r="H32" s="277"/>
      <c r="I32" s="277"/>
      <c r="J32" s="70"/>
      <c r="K32" s="65"/>
      <c r="L32" s="277"/>
      <c r="M32" s="277"/>
      <c r="N32" s="278"/>
      <c r="O32" s="277"/>
      <c r="P32" s="70"/>
      <c r="Q32" s="84"/>
      <c r="R32" s="84"/>
      <c r="S32" s="65"/>
      <c r="T32" s="277"/>
      <c r="U32" s="277"/>
      <c r="V32" s="99"/>
      <c r="W32" s="279"/>
      <c r="X32" s="277"/>
      <c r="Y32" s="277"/>
      <c r="Z32" s="278"/>
      <c r="AA32" s="277"/>
      <c r="AB32" s="105"/>
      <c r="AC32" s="84"/>
      <c r="AD32" s="84"/>
      <c r="AE32" s="84"/>
      <c r="AF32" s="158"/>
      <c r="AG32" s="159"/>
      <c r="AH32" s="217"/>
    </row>
    <row r="33" spans="1:34" ht="15" customHeight="1" x14ac:dyDescent="0.35">
      <c r="A33" s="335" t="s">
        <v>104</v>
      </c>
      <c r="B33" s="136">
        <v>0</v>
      </c>
      <c r="C33" s="280" t="s">
        <v>44</v>
      </c>
      <c r="D33" s="281">
        <v>0</v>
      </c>
      <c r="E33" s="88">
        <f>D33</f>
        <v>0</v>
      </c>
      <c r="F33" s="136">
        <v>0</v>
      </c>
      <c r="G33" s="100" t="s">
        <v>44</v>
      </c>
      <c r="H33" s="281">
        <v>0</v>
      </c>
      <c r="I33" s="281">
        <v>0</v>
      </c>
      <c r="J33" s="88">
        <f>I33+H33</f>
        <v>0</v>
      </c>
      <c r="K33" s="139">
        <v>0</v>
      </c>
      <c r="L33" s="100" t="s">
        <v>44</v>
      </c>
      <c r="M33" s="281">
        <v>0</v>
      </c>
      <c r="N33" s="282">
        <v>0</v>
      </c>
      <c r="O33" s="281">
        <v>0</v>
      </c>
      <c r="P33" s="88">
        <f>SUM(N33:O33)</f>
        <v>0</v>
      </c>
      <c r="Q33" s="91">
        <f>M33</f>
        <v>0</v>
      </c>
      <c r="R33" s="91">
        <f>Q33+J33</f>
        <v>0</v>
      </c>
      <c r="S33" s="139">
        <v>0</v>
      </c>
      <c r="T33" s="100" t="s">
        <v>44</v>
      </c>
      <c r="U33" s="281">
        <v>0</v>
      </c>
      <c r="V33" s="102">
        <f>U33</f>
        <v>0</v>
      </c>
      <c r="W33" s="283">
        <v>0</v>
      </c>
      <c r="X33" s="100" t="s">
        <v>44</v>
      </c>
      <c r="Y33" s="281">
        <v>0</v>
      </c>
      <c r="Z33" s="282">
        <v>0</v>
      </c>
      <c r="AA33" s="281">
        <v>0</v>
      </c>
      <c r="AB33" s="88">
        <f>SUM(Z33:AA33)</f>
        <v>0</v>
      </c>
      <c r="AC33" s="91">
        <f>Y33</f>
        <v>0</v>
      </c>
      <c r="AD33" s="91">
        <f>AC33+U33</f>
        <v>0</v>
      </c>
      <c r="AE33" s="164">
        <v>0</v>
      </c>
      <c r="AF33" s="124">
        <f>+R33+E33+AD33+AE33</f>
        <v>0</v>
      </c>
      <c r="AG33" s="125">
        <f>AB33+P33</f>
        <v>0</v>
      </c>
      <c r="AH33" s="217"/>
    </row>
    <row r="34" spans="1:34" ht="15" customHeight="1" x14ac:dyDescent="0.2">
      <c r="A34" s="335" t="s">
        <v>105</v>
      </c>
      <c r="B34" s="136">
        <v>0</v>
      </c>
      <c r="C34" s="280" t="s">
        <v>44</v>
      </c>
      <c r="D34" s="281">
        <v>0</v>
      </c>
      <c r="E34" s="88">
        <f>D34</f>
        <v>0</v>
      </c>
      <c r="F34" s="136">
        <v>0</v>
      </c>
      <c r="G34" s="100" t="s">
        <v>44</v>
      </c>
      <c r="H34" s="281">
        <v>0</v>
      </c>
      <c r="I34" s="281">
        <v>0</v>
      </c>
      <c r="J34" s="88">
        <f>I34+H34</f>
        <v>0</v>
      </c>
      <c r="K34" s="139">
        <v>0</v>
      </c>
      <c r="L34" s="100" t="s">
        <v>44</v>
      </c>
      <c r="M34" s="281">
        <v>0</v>
      </c>
      <c r="N34" s="282">
        <v>0</v>
      </c>
      <c r="O34" s="281">
        <v>0</v>
      </c>
      <c r="P34" s="88">
        <f>SUM(N34:O34)</f>
        <v>0</v>
      </c>
      <c r="Q34" s="91">
        <f>M34</f>
        <v>0</v>
      </c>
      <c r="R34" s="91">
        <f>Q34+J34</f>
        <v>0</v>
      </c>
      <c r="S34" s="139">
        <v>0</v>
      </c>
      <c r="T34" s="100" t="s">
        <v>44</v>
      </c>
      <c r="U34" s="281">
        <v>0</v>
      </c>
      <c r="V34" s="102">
        <f>U34</f>
        <v>0</v>
      </c>
      <c r="W34" s="283">
        <v>0</v>
      </c>
      <c r="X34" s="100" t="s">
        <v>44</v>
      </c>
      <c r="Y34" s="281">
        <v>0</v>
      </c>
      <c r="Z34" s="282">
        <v>0</v>
      </c>
      <c r="AA34" s="281">
        <v>0</v>
      </c>
      <c r="AB34" s="88">
        <f>SUM(Z34:AA34)</f>
        <v>0</v>
      </c>
      <c r="AC34" s="91">
        <f>Y34</f>
        <v>0</v>
      </c>
      <c r="AD34" s="91">
        <f>AC34+U34</f>
        <v>0</v>
      </c>
      <c r="AE34" s="164">
        <v>0</v>
      </c>
      <c r="AF34" s="124">
        <f>+R34+E34+AD34+AE34</f>
        <v>0</v>
      </c>
      <c r="AG34" s="125">
        <f>AB34+P34</f>
        <v>0</v>
      </c>
      <c r="AH34" s="217"/>
    </row>
    <row r="35" spans="1:34" ht="15" customHeight="1" x14ac:dyDescent="0.2">
      <c r="A35" s="340" t="s">
        <v>39</v>
      </c>
      <c r="B35" s="137">
        <v>4905.6666666666661</v>
      </c>
      <c r="C35" s="284" t="s">
        <v>44</v>
      </c>
      <c r="D35" s="275">
        <v>32753090</v>
      </c>
      <c r="E35" s="89">
        <f>D35</f>
        <v>32753090</v>
      </c>
      <c r="F35" s="137">
        <v>938.41666666666663</v>
      </c>
      <c r="G35" s="284" t="s">
        <v>44</v>
      </c>
      <c r="H35" s="275">
        <v>11903747</v>
      </c>
      <c r="I35" s="275">
        <v>476514</v>
      </c>
      <c r="J35" s="89">
        <f>I35+H35</f>
        <v>12380261</v>
      </c>
      <c r="K35" s="140">
        <v>40</v>
      </c>
      <c r="L35" s="284" t="s">
        <v>44</v>
      </c>
      <c r="M35" s="275">
        <v>16943526</v>
      </c>
      <c r="N35" s="276">
        <v>57065.79</v>
      </c>
      <c r="O35" s="275">
        <v>0</v>
      </c>
      <c r="P35" s="89">
        <f>SUM(N35:O35)</f>
        <v>57065.79</v>
      </c>
      <c r="Q35" s="96">
        <f>M35</f>
        <v>16943526</v>
      </c>
      <c r="R35" s="96">
        <f>Q35+J35</f>
        <v>29323787</v>
      </c>
      <c r="S35" s="140">
        <v>0</v>
      </c>
      <c r="T35" s="284" t="s">
        <v>44</v>
      </c>
      <c r="U35" s="275">
        <v>0</v>
      </c>
      <c r="V35" s="107">
        <f>U35</f>
        <v>0</v>
      </c>
      <c r="W35" s="285">
        <v>0</v>
      </c>
      <c r="X35" s="284" t="s">
        <v>44</v>
      </c>
      <c r="Y35" s="332">
        <f>Y36-Y31-Y33-Y34</f>
        <v>0</v>
      </c>
      <c r="Z35" s="333">
        <f>Z36-Z31-Z33-Z34</f>
        <v>0</v>
      </c>
      <c r="AA35" s="332">
        <f>AA36-AA31-AA33-AA34</f>
        <v>0</v>
      </c>
      <c r="AB35" s="89">
        <f>SUM(Z35:AA35)</f>
        <v>0</v>
      </c>
      <c r="AC35" s="96">
        <f>Y35</f>
        <v>0</v>
      </c>
      <c r="AD35" s="96">
        <f t="shared" ref="AD35" si="6">AC35+U35</f>
        <v>0</v>
      </c>
      <c r="AE35" s="165">
        <v>0</v>
      </c>
      <c r="AF35" s="160">
        <f>+R35+E35+AD35+AE35</f>
        <v>62076877</v>
      </c>
      <c r="AG35" s="161">
        <f>AB35+P35</f>
        <v>57065.79</v>
      </c>
      <c r="AH35" s="217"/>
    </row>
    <row r="36" spans="1:34" s="4" customFormat="1" x14ac:dyDescent="0.2">
      <c r="A36" s="347" t="s">
        <v>92</v>
      </c>
      <c r="B36" s="95">
        <f>SUM(B31:B35)</f>
        <v>4905.6666666666661</v>
      </c>
      <c r="C36" s="100" t="s">
        <v>44</v>
      </c>
      <c r="D36" s="92">
        <f>SUM(D31:D35)</f>
        <v>32753090</v>
      </c>
      <c r="E36" s="88">
        <f>SUM(E31:E35)</f>
        <v>32753090</v>
      </c>
      <c r="F36" s="95">
        <f>SUM(F31:F35)</f>
        <v>938.41666666666663</v>
      </c>
      <c r="G36" s="100" t="s">
        <v>44</v>
      </c>
      <c r="H36" s="92">
        <f>SUM(H31:H35)</f>
        <v>11903747</v>
      </c>
      <c r="I36" s="92">
        <f>SUM(I31:I35)</f>
        <v>476514</v>
      </c>
      <c r="J36" s="88">
        <f>SUM(J31:J35)</f>
        <v>12380261</v>
      </c>
      <c r="K36" s="94">
        <f>SUM(K31:K35)</f>
        <v>40</v>
      </c>
      <c r="L36" s="100" t="s">
        <v>44</v>
      </c>
      <c r="M36" s="92">
        <f>SUM(M31:M35)</f>
        <v>16943526</v>
      </c>
      <c r="N36" s="93">
        <f>SUM(N31:N35)</f>
        <v>57065.79</v>
      </c>
      <c r="O36" s="92">
        <f>SUM(O31:O35)</f>
        <v>0</v>
      </c>
      <c r="P36" s="90">
        <f t="shared" ref="P36" si="7">SUM(P31:P35)</f>
        <v>57065.79</v>
      </c>
      <c r="Q36" s="91">
        <f>SUM(Q31:Q35)</f>
        <v>16943526</v>
      </c>
      <c r="R36" s="91">
        <f>SUM(R31:R35)</f>
        <v>29323787</v>
      </c>
      <c r="S36" s="94">
        <f>SUM(S31:S35)</f>
        <v>0</v>
      </c>
      <c r="T36" s="100" t="s">
        <v>44</v>
      </c>
      <c r="U36" s="92">
        <f>SUM(U31:U35)</f>
        <v>0</v>
      </c>
      <c r="V36" s="69">
        <f>SUM(V31:V35)</f>
        <v>0</v>
      </c>
      <c r="W36" s="64">
        <f>SUM(W31:W35)</f>
        <v>0</v>
      </c>
      <c r="X36" s="100" t="s">
        <v>44</v>
      </c>
      <c r="Y36" s="145">
        <v>0</v>
      </c>
      <c r="Z36" s="146">
        <v>0</v>
      </c>
      <c r="AA36" s="145">
        <v>0</v>
      </c>
      <c r="AB36" s="90">
        <f>Z36+AA36</f>
        <v>0</v>
      </c>
      <c r="AC36" s="91">
        <f>AC31+AC35+AC33</f>
        <v>0</v>
      </c>
      <c r="AD36" s="91">
        <f>SUM(AD31:AD35)</f>
        <v>0</v>
      </c>
      <c r="AE36" s="106">
        <f>SUM(AE31:AE35)</f>
        <v>0</v>
      </c>
      <c r="AF36" s="126">
        <f>SUM(AF31:AF35)</f>
        <v>62076877</v>
      </c>
      <c r="AG36" s="127">
        <f>SUM(AG31:AG35)</f>
        <v>57065.79</v>
      </c>
      <c r="AH36" s="51"/>
    </row>
    <row r="37" spans="1:34" x14ac:dyDescent="0.2">
      <c r="A37" s="335"/>
      <c r="B37" s="223"/>
      <c r="C37" s="277"/>
      <c r="D37" s="277"/>
      <c r="E37" s="70"/>
      <c r="F37" s="78"/>
      <c r="G37" s="277"/>
      <c r="H37" s="277"/>
      <c r="I37" s="277"/>
      <c r="J37" s="70"/>
      <c r="K37" s="65"/>
      <c r="L37" s="277"/>
      <c r="M37" s="277"/>
      <c r="N37" s="278"/>
      <c r="O37" s="277"/>
      <c r="P37" s="70"/>
      <c r="Q37" s="84"/>
      <c r="R37" s="84"/>
      <c r="S37" s="279"/>
      <c r="T37" s="277"/>
      <c r="U37" s="277"/>
      <c r="V37" s="99"/>
      <c r="W37" s="279"/>
      <c r="X37" s="277"/>
      <c r="Y37" s="277"/>
      <c r="Z37" s="278"/>
      <c r="AA37" s="277"/>
      <c r="AB37" s="70"/>
      <c r="AC37" s="84"/>
      <c r="AD37" s="84"/>
      <c r="AE37" s="84"/>
      <c r="AF37" s="158"/>
      <c r="AG37" s="159"/>
      <c r="AH37" s="217"/>
    </row>
    <row r="38" spans="1:34" s="207" customFormat="1" x14ac:dyDescent="0.2">
      <c r="A38" s="342" t="s">
        <v>23</v>
      </c>
      <c r="B38" s="79" t="s">
        <v>44</v>
      </c>
      <c r="C38" s="80" t="s">
        <v>44</v>
      </c>
      <c r="D38" s="81" t="s">
        <v>44</v>
      </c>
      <c r="E38" s="138">
        <v>32753090</v>
      </c>
      <c r="F38" s="79" t="s">
        <v>44</v>
      </c>
      <c r="G38" s="80" t="s">
        <v>44</v>
      </c>
      <c r="H38" s="81" t="s">
        <v>44</v>
      </c>
      <c r="I38" s="189">
        <v>476514</v>
      </c>
      <c r="J38" s="149" t="s">
        <v>44</v>
      </c>
      <c r="K38" s="79" t="s">
        <v>44</v>
      </c>
      <c r="L38" s="80" t="s">
        <v>44</v>
      </c>
      <c r="M38" s="82" t="s">
        <v>44</v>
      </c>
      <c r="N38" s="79" t="s">
        <v>44</v>
      </c>
      <c r="O38" s="80" t="s">
        <v>44</v>
      </c>
      <c r="P38" s="149" t="s">
        <v>44</v>
      </c>
      <c r="Q38" s="155" t="s">
        <v>44</v>
      </c>
      <c r="R38" s="141">
        <v>29323787</v>
      </c>
      <c r="S38" s="79" t="s">
        <v>44</v>
      </c>
      <c r="T38" s="80" t="s">
        <v>44</v>
      </c>
      <c r="U38" s="80" t="s">
        <v>44</v>
      </c>
      <c r="V38" s="83" t="s">
        <v>44</v>
      </c>
      <c r="W38" s="81" t="s">
        <v>44</v>
      </c>
      <c r="X38" s="80" t="s">
        <v>44</v>
      </c>
      <c r="Y38" s="103" t="s">
        <v>44</v>
      </c>
      <c r="Z38" s="79" t="s">
        <v>44</v>
      </c>
      <c r="AA38" s="80" t="s">
        <v>44</v>
      </c>
      <c r="AB38" s="149" t="s">
        <v>44</v>
      </c>
      <c r="AC38" s="155" t="s">
        <v>44</v>
      </c>
      <c r="AD38" s="157">
        <v>0</v>
      </c>
      <c r="AE38" s="157">
        <v>0</v>
      </c>
      <c r="AF38" s="166">
        <v>62076877</v>
      </c>
      <c r="AG38" s="162" t="s">
        <v>44</v>
      </c>
      <c r="AH38" s="204"/>
    </row>
    <row r="39" spans="1:34" x14ac:dyDescent="0.2">
      <c r="A39" s="335"/>
      <c r="B39" s="246"/>
      <c r="C39" s="286"/>
      <c r="D39" s="286"/>
      <c r="E39" s="71"/>
      <c r="F39" s="246"/>
      <c r="G39" s="286"/>
      <c r="H39" s="286"/>
      <c r="I39" s="277"/>
      <c r="J39" s="17"/>
      <c r="K39" s="246"/>
      <c r="L39" s="286"/>
      <c r="M39" s="286"/>
      <c r="N39" s="246"/>
      <c r="O39" s="286"/>
      <c r="P39" s="17"/>
      <c r="Q39" s="30"/>
      <c r="R39" s="85"/>
      <c r="S39" s="246"/>
      <c r="T39" s="286"/>
      <c r="U39" s="286"/>
      <c r="V39" s="287"/>
      <c r="W39" s="288"/>
      <c r="X39" s="286"/>
      <c r="Y39" s="286"/>
      <c r="Z39" s="246"/>
      <c r="AA39" s="286"/>
      <c r="AB39" s="17"/>
      <c r="AC39" s="30"/>
      <c r="AD39" s="84"/>
      <c r="AE39" s="84"/>
      <c r="AF39" s="158"/>
      <c r="AG39" s="159"/>
      <c r="AH39" s="217"/>
    </row>
    <row r="40" spans="1:34" s="207" customFormat="1" ht="13.5" thickBot="1" x14ac:dyDescent="0.25">
      <c r="A40" s="343" t="s">
        <v>11</v>
      </c>
      <c r="B40" s="252" t="s">
        <v>44</v>
      </c>
      <c r="C40" s="289" t="s">
        <v>44</v>
      </c>
      <c r="D40" s="289" t="s">
        <v>44</v>
      </c>
      <c r="E40" s="72">
        <f>E36-E38</f>
        <v>0</v>
      </c>
      <c r="F40" s="252" t="s">
        <v>44</v>
      </c>
      <c r="G40" s="289" t="s">
        <v>44</v>
      </c>
      <c r="H40" s="289" t="s">
        <v>44</v>
      </c>
      <c r="I40" s="190">
        <f>I36-I38</f>
        <v>0</v>
      </c>
      <c r="J40" s="150" t="s">
        <v>44</v>
      </c>
      <c r="K40" s="252" t="s">
        <v>44</v>
      </c>
      <c r="L40" s="289" t="s">
        <v>44</v>
      </c>
      <c r="M40" s="289" t="s">
        <v>44</v>
      </c>
      <c r="N40" s="252" t="s">
        <v>44</v>
      </c>
      <c r="O40" s="289" t="s">
        <v>44</v>
      </c>
      <c r="P40" s="150" t="s">
        <v>44</v>
      </c>
      <c r="Q40" s="156" t="s">
        <v>44</v>
      </c>
      <c r="R40" s="72">
        <f>R36-R38</f>
        <v>0</v>
      </c>
      <c r="S40" s="252" t="s">
        <v>44</v>
      </c>
      <c r="T40" s="289" t="s">
        <v>44</v>
      </c>
      <c r="U40" s="289" t="s">
        <v>44</v>
      </c>
      <c r="V40" s="290" t="s">
        <v>44</v>
      </c>
      <c r="W40" s="291" t="s">
        <v>44</v>
      </c>
      <c r="X40" s="289" t="s">
        <v>44</v>
      </c>
      <c r="Y40" s="289" t="s">
        <v>44</v>
      </c>
      <c r="Z40" s="252" t="s">
        <v>44</v>
      </c>
      <c r="AA40" s="289" t="s">
        <v>44</v>
      </c>
      <c r="AB40" s="150" t="s">
        <v>44</v>
      </c>
      <c r="AC40" s="156" t="s">
        <v>44</v>
      </c>
      <c r="AD40" s="192">
        <f t="shared" ref="AD40:AF40" si="8">AD36-AD38</f>
        <v>0</v>
      </c>
      <c r="AE40" s="192">
        <f t="shared" si="8"/>
        <v>0</v>
      </c>
      <c r="AF40" s="191">
        <f t="shared" si="8"/>
        <v>0</v>
      </c>
      <c r="AG40" s="163" t="s">
        <v>44</v>
      </c>
      <c r="AH40" s="204"/>
    </row>
    <row r="41" spans="1:34" s="207" customFormat="1" ht="13.5" thickTop="1" x14ac:dyDescent="0.2">
      <c r="A41" s="204"/>
      <c r="B41" s="204"/>
      <c r="C41" s="4"/>
      <c r="D41" s="204"/>
      <c r="E41" s="204"/>
      <c r="F41" s="204"/>
      <c r="G41" s="292"/>
      <c r="H41" s="204"/>
      <c r="I41" s="204"/>
      <c r="J41" s="204"/>
      <c r="K41" s="204"/>
      <c r="L41" s="204"/>
      <c r="M41" s="204"/>
      <c r="N41" s="293"/>
      <c r="O41" s="292"/>
      <c r="P41" s="204"/>
      <c r="Q41" s="294"/>
      <c r="R41" s="294"/>
      <c r="S41" s="294"/>
      <c r="T41" s="294"/>
      <c r="U41" s="204"/>
      <c r="V41" s="204"/>
      <c r="W41" s="204"/>
      <c r="X41" s="204"/>
      <c r="Y41" s="204"/>
      <c r="Z41" s="292"/>
      <c r="AA41" s="292"/>
      <c r="AB41" s="292"/>
      <c r="AC41" s="204"/>
      <c r="AD41" s="204"/>
    </row>
    <row r="42" spans="1:34" s="207" customFormat="1" ht="79.5" customHeight="1" x14ac:dyDescent="0.2">
      <c r="A42" s="204"/>
      <c r="B42" s="350" t="s">
        <v>47</v>
      </c>
      <c r="C42" s="351"/>
      <c r="D42" s="351"/>
      <c r="E42" s="351"/>
      <c r="F42" s="351"/>
      <c r="G42" s="351"/>
      <c r="H42" s="351"/>
      <c r="I42" s="351"/>
      <c r="J42" s="351"/>
      <c r="K42" s="351"/>
      <c r="L42" s="351"/>
      <c r="M42" s="351"/>
      <c r="N42" s="351"/>
      <c r="O42" s="352"/>
      <c r="P42" s="135"/>
      <c r="Q42" s="135"/>
      <c r="R42" s="135"/>
      <c r="S42" s="135"/>
      <c r="T42" s="135"/>
      <c r="U42" s="135"/>
      <c r="V42" s="204"/>
      <c r="W42" s="204"/>
      <c r="X42" s="204"/>
      <c r="Y42" s="204"/>
      <c r="Z42" s="292"/>
      <c r="AA42" s="292"/>
      <c r="AB42" s="292"/>
      <c r="AC42" s="204"/>
      <c r="AD42" s="204"/>
    </row>
    <row r="43" spans="1:34" s="207" customFormat="1" x14ac:dyDescent="0.2">
      <c r="A43" s="204"/>
      <c r="B43" s="39"/>
      <c r="C43" s="39"/>
      <c r="D43" s="39"/>
      <c r="E43" s="39"/>
      <c r="F43" s="39"/>
      <c r="G43" s="39"/>
      <c r="H43" s="39"/>
      <c r="I43" s="39"/>
      <c r="J43" s="39"/>
      <c r="K43" s="39"/>
      <c r="L43" s="39"/>
      <c r="M43" s="39"/>
      <c r="N43" s="39"/>
      <c r="O43" s="195"/>
      <c r="P43" s="39"/>
      <c r="Q43" s="39"/>
      <c r="R43" s="196"/>
      <c r="S43" s="196"/>
      <c r="T43" s="196"/>
      <c r="U43" s="196"/>
      <c r="V43" s="204"/>
      <c r="W43" s="204"/>
      <c r="X43" s="204"/>
      <c r="Y43" s="204"/>
      <c r="Z43" s="292"/>
      <c r="AA43" s="292"/>
      <c r="AB43" s="292"/>
      <c r="AC43" s="204"/>
      <c r="AD43" s="204"/>
    </row>
    <row r="44" spans="1:34" s="207" customFormat="1" ht="138.75" customHeight="1" x14ac:dyDescent="0.2">
      <c r="A44" s="204"/>
      <c r="B44" s="353" t="s">
        <v>48</v>
      </c>
      <c r="C44" s="354"/>
      <c r="D44" s="354"/>
      <c r="E44" s="354"/>
      <c r="F44" s="354"/>
      <c r="G44" s="354"/>
      <c r="H44" s="354"/>
      <c r="I44" s="354"/>
      <c r="J44" s="354"/>
      <c r="K44" s="355"/>
      <c r="L44" s="356" t="s">
        <v>102</v>
      </c>
      <c r="M44" s="357"/>
      <c r="N44" s="357"/>
      <c r="O44" s="358"/>
      <c r="P44" s="196"/>
      <c r="Q44" s="196"/>
      <c r="R44" s="196"/>
      <c r="S44" s="295"/>
      <c r="T44" s="295"/>
      <c r="U44" s="295"/>
      <c r="V44" s="204"/>
      <c r="W44" s="204"/>
      <c r="X44" s="204"/>
      <c r="Y44" s="204"/>
      <c r="Z44" s="292"/>
      <c r="AA44" s="292"/>
      <c r="AB44" s="292"/>
      <c r="AC44" s="204"/>
      <c r="AD44" s="204"/>
    </row>
    <row r="45" spans="1:34" s="207" customFormat="1" x14ac:dyDescent="0.2">
      <c r="A45" s="204"/>
      <c r="B45" s="296"/>
      <c r="C45" s="39"/>
      <c r="D45" s="39"/>
      <c r="E45" s="39"/>
      <c r="F45" s="39"/>
      <c r="G45" s="39"/>
      <c r="H45" s="39"/>
      <c r="I45" s="39"/>
      <c r="J45" s="39"/>
      <c r="K45" s="39"/>
      <c r="L45" s="39"/>
      <c r="M45" s="39"/>
      <c r="N45" s="39"/>
      <c r="O45" s="195"/>
      <c r="P45" s="195"/>
      <c r="Q45" s="195"/>
      <c r="R45" s="295"/>
      <c r="S45" s="295"/>
      <c r="T45" s="295"/>
      <c r="U45" s="295"/>
      <c r="V45" s="204"/>
      <c r="W45" s="204"/>
      <c r="X45" s="204"/>
      <c r="Y45" s="204"/>
      <c r="Z45" s="292"/>
      <c r="AA45" s="292"/>
      <c r="AB45" s="292"/>
      <c r="AC45" s="204"/>
      <c r="AD45" s="204"/>
    </row>
    <row r="46" spans="1:34" s="207" customFormat="1" ht="131.25" customHeight="1" x14ac:dyDescent="0.2">
      <c r="A46" s="204"/>
      <c r="B46" s="353" t="s">
        <v>101</v>
      </c>
      <c r="C46" s="354"/>
      <c r="D46" s="354"/>
      <c r="E46" s="354"/>
      <c r="F46" s="354"/>
      <c r="G46" s="354"/>
      <c r="H46" s="354"/>
      <c r="I46" s="354"/>
      <c r="J46" s="354"/>
      <c r="K46" s="354"/>
      <c r="L46" s="354"/>
      <c r="M46" s="354"/>
      <c r="N46" s="354"/>
      <c r="O46" s="355"/>
      <c r="P46" s="39"/>
      <c r="Q46" s="39"/>
      <c r="R46" s="196"/>
      <c r="S46" s="196"/>
      <c r="T46" s="196"/>
      <c r="U46" s="196"/>
      <c r="V46" s="204"/>
      <c r="W46" s="204"/>
      <c r="X46" s="204"/>
      <c r="Y46" s="204"/>
      <c r="Z46" s="292"/>
      <c r="AA46" s="292"/>
      <c r="AB46" s="292"/>
      <c r="AC46" s="204"/>
      <c r="AD46" s="204"/>
    </row>
    <row r="47" spans="1:34" s="207" customFormat="1" x14ac:dyDescent="0.2">
      <c r="A47" s="204"/>
      <c r="B47" s="39"/>
      <c r="C47" s="297"/>
      <c r="D47" s="297"/>
      <c r="E47" s="297"/>
      <c r="F47" s="297"/>
      <c r="G47" s="297"/>
      <c r="H47" s="297"/>
      <c r="I47" s="297"/>
      <c r="J47" s="39"/>
      <c r="K47" s="39"/>
      <c r="L47" s="39"/>
      <c r="M47" s="39"/>
      <c r="N47" s="39"/>
      <c r="O47" s="195"/>
      <c r="P47" s="39"/>
      <c r="Q47" s="39"/>
      <c r="R47" s="196"/>
      <c r="S47" s="196"/>
      <c r="T47" s="196"/>
      <c r="U47" s="196"/>
      <c r="V47" s="204"/>
      <c r="W47" s="204"/>
      <c r="X47" s="204"/>
      <c r="Y47" s="204"/>
      <c r="Z47" s="292"/>
      <c r="AA47" s="292"/>
      <c r="AB47" s="292"/>
      <c r="AC47" s="204"/>
      <c r="AD47" s="204"/>
    </row>
    <row r="48" spans="1:34" s="207" customFormat="1" x14ac:dyDescent="0.2">
      <c r="A48" s="204"/>
      <c r="B48" s="359" t="s">
        <v>88</v>
      </c>
      <c r="C48" s="360"/>
      <c r="D48" s="360"/>
      <c r="E48" s="360"/>
      <c r="F48" s="360"/>
      <c r="G48" s="360"/>
      <c r="H48" s="360"/>
      <c r="I48" s="361"/>
      <c r="J48" s="39"/>
      <c r="K48" s="39"/>
      <c r="L48" s="39"/>
      <c r="M48" s="39"/>
      <c r="N48" s="39"/>
      <c r="O48" s="195"/>
      <c r="P48" s="39"/>
      <c r="Q48" s="39"/>
      <c r="R48" s="196"/>
      <c r="S48" s="196"/>
      <c r="T48" s="196"/>
      <c r="U48" s="196"/>
      <c r="V48" s="204"/>
      <c r="W48" s="204"/>
      <c r="X48" s="204"/>
      <c r="Y48" s="204"/>
      <c r="Z48" s="292"/>
      <c r="AA48" s="292"/>
      <c r="AB48" s="292"/>
      <c r="AC48" s="204"/>
      <c r="AD48" s="204"/>
    </row>
    <row r="49" spans="1:30" s="207" customFormat="1" x14ac:dyDescent="0.2">
      <c r="A49" s="204"/>
      <c r="B49" s="39"/>
      <c r="C49" s="39"/>
      <c r="D49" s="39"/>
      <c r="E49" s="39"/>
      <c r="F49" s="39"/>
      <c r="G49" s="39"/>
      <c r="H49" s="39"/>
      <c r="I49" s="39"/>
      <c r="J49" s="39"/>
      <c r="K49" s="39"/>
      <c r="L49" s="39"/>
      <c r="M49" s="39"/>
      <c r="N49" s="39"/>
      <c r="O49" s="195"/>
      <c r="P49" s="39"/>
      <c r="Q49" s="39"/>
      <c r="R49" s="196"/>
      <c r="S49" s="196"/>
      <c r="T49" s="196"/>
      <c r="U49" s="196"/>
      <c r="V49" s="204"/>
      <c r="W49" s="204"/>
      <c r="X49" s="204"/>
      <c r="Y49" s="204"/>
      <c r="Z49" s="292"/>
      <c r="AA49" s="292"/>
      <c r="AB49" s="292"/>
      <c r="AC49" s="204"/>
      <c r="AD49" s="204"/>
    </row>
    <row r="50" spans="1:30" s="207" customFormat="1" x14ac:dyDescent="0.2">
      <c r="A50" s="204"/>
      <c r="B50" s="359" t="s">
        <v>95</v>
      </c>
      <c r="C50" s="360"/>
      <c r="D50" s="360"/>
      <c r="E50" s="360"/>
      <c r="F50" s="360"/>
      <c r="G50" s="360"/>
      <c r="H50" s="361"/>
      <c r="I50" s="362" t="s">
        <v>96</v>
      </c>
      <c r="J50" s="363"/>
      <c r="K50" s="363"/>
      <c r="L50" s="363"/>
      <c r="M50" s="363"/>
      <c r="N50" s="363"/>
      <c r="O50" s="364"/>
      <c r="P50" s="39"/>
      <c r="Q50" s="39"/>
      <c r="R50" s="196"/>
      <c r="S50" s="196"/>
      <c r="T50" s="196"/>
      <c r="U50" s="196"/>
      <c r="V50" s="204"/>
      <c r="W50" s="204"/>
      <c r="X50" s="204"/>
      <c r="Y50" s="204"/>
      <c r="Z50" s="292"/>
      <c r="AA50" s="292"/>
      <c r="AB50" s="292"/>
      <c r="AC50" s="204"/>
      <c r="AD50" s="204"/>
    </row>
    <row r="51" spans="1:30" s="207" customFormat="1" x14ac:dyDescent="0.2">
      <c r="A51" s="204"/>
      <c r="B51" s="204"/>
      <c r="C51" s="4"/>
      <c r="D51" s="204"/>
      <c r="E51" s="204"/>
      <c r="F51" s="204"/>
      <c r="G51" s="292"/>
      <c r="H51" s="204"/>
      <c r="I51" s="204"/>
      <c r="J51" s="204"/>
      <c r="K51" s="204"/>
      <c r="L51" s="204"/>
      <c r="M51" s="204"/>
      <c r="N51" s="293"/>
      <c r="O51" s="292"/>
      <c r="P51" s="204"/>
      <c r="Q51" s="294"/>
      <c r="R51" s="294"/>
      <c r="S51" s="294"/>
      <c r="T51" s="294"/>
      <c r="U51" s="204"/>
      <c r="V51" s="204"/>
      <c r="W51" s="204"/>
      <c r="X51" s="204"/>
      <c r="Y51" s="204"/>
      <c r="Z51" s="292"/>
      <c r="AA51" s="292"/>
      <c r="AB51" s="292"/>
      <c r="AC51" s="204"/>
      <c r="AD51" s="204"/>
    </row>
    <row r="52" spans="1:30" s="207" customFormat="1" x14ac:dyDescent="0.2">
      <c r="A52" s="204"/>
      <c r="B52" s="204"/>
      <c r="C52" s="4"/>
      <c r="D52" s="204"/>
      <c r="E52" s="204"/>
      <c r="F52" s="204"/>
      <c r="G52" s="292"/>
      <c r="H52" s="204"/>
      <c r="I52" s="204"/>
      <c r="J52" s="204"/>
      <c r="K52" s="204"/>
      <c r="L52" s="204"/>
      <c r="M52" s="204"/>
      <c r="N52" s="293"/>
      <c r="O52" s="292"/>
      <c r="P52" s="204"/>
      <c r="Q52" s="294"/>
      <c r="R52" s="294"/>
      <c r="S52" s="294"/>
      <c r="T52" s="294"/>
      <c r="U52" s="204"/>
      <c r="V52" s="204"/>
      <c r="W52" s="204"/>
      <c r="X52" s="204"/>
      <c r="Y52" s="204"/>
      <c r="Z52" s="292"/>
      <c r="AA52" s="292"/>
      <c r="AB52" s="292"/>
      <c r="AC52" s="204"/>
      <c r="AD52" s="204"/>
    </row>
    <row r="53" spans="1:30" s="207" customFormat="1" x14ac:dyDescent="0.2">
      <c r="A53" s="204"/>
      <c r="B53" s="204"/>
      <c r="C53" s="4"/>
      <c r="D53" s="204"/>
      <c r="E53" s="204"/>
      <c r="F53" s="204"/>
      <c r="G53" s="292"/>
      <c r="H53" s="204"/>
      <c r="I53" s="204"/>
      <c r="J53" s="204"/>
      <c r="K53" s="204"/>
      <c r="L53" s="204"/>
      <c r="M53" s="204"/>
      <c r="N53" s="293"/>
      <c r="O53" s="292"/>
      <c r="P53" s="204"/>
      <c r="Q53" s="294"/>
      <c r="R53" s="294"/>
      <c r="S53" s="294"/>
      <c r="T53" s="294"/>
      <c r="U53" s="204"/>
      <c r="V53" s="204"/>
      <c r="W53" s="204"/>
      <c r="X53" s="204"/>
      <c r="Y53" s="204"/>
      <c r="Z53" s="292"/>
      <c r="AA53" s="292"/>
      <c r="AB53" s="292"/>
      <c r="AC53" s="204"/>
      <c r="AD53" s="204"/>
    </row>
    <row r="54" spans="1:30" s="207" customFormat="1" x14ac:dyDescent="0.2">
      <c r="A54" s="204"/>
      <c r="B54" s="204"/>
      <c r="C54" s="4"/>
      <c r="D54" s="204"/>
      <c r="E54" s="204"/>
      <c r="F54" s="204"/>
      <c r="G54" s="292"/>
      <c r="H54" s="204"/>
      <c r="I54" s="204"/>
      <c r="J54" s="204"/>
      <c r="K54" s="204"/>
      <c r="L54" s="204"/>
      <c r="M54" s="204"/>
      <c r="N54" s="293"/>
      <c r="O54" s="292"/>
      <c r="P54" s="204"/>
      <c r="Q54" s="294"/>
      <c r="R54" s="294"/>
      <c r="S54" s="294"/>
      <c r="T54" s="294"/>
      <c r="U54" s="204"/>
      <c r="V54" s="204"/>
      <c r="W54" s="204"/>
      <c r="X54" s="204"/>
      <c r="Y54" s="204"/>
      <c r="Z54" s="292"/>
      <c r="AA54" s="292"/>
      <c r="AB54" s="292"/>
      <c r="AC54" s="204"/>
      <c r="AD54" s="204"/>
    </row>
    <row r="55" spans="1:30" s="207" customFormat="1" x14ac:dyDescent="0.2">
      <c r="A55" s="204"/>
      <c r="B55" s="204"/>
      <c r="C55" s="4"/>
      <c r="D55" s="204"/>
      <c r="E55" s="204"/>
      <c r="F55" s="204"/>
      <c r="G55" s="292"/>
      <c r="H55" s="204"/>
      <c r="I55" s="204"/>
      <c r="J55" s="204"/>
      <c r="K55" s="204"/>
      <c r="L55" s="204"/>
      <c r="M55" s="204"/>
      <c r="N55" s="293"/>
      <c r="O55" s="292"/>
      <c r="P55" s="204"/>
      <c r="Q55" s="294"/>
      <c r="R55" s="294"/>
      <c r="S55" s="294"/>
      <c r="T55" s="294"/>
      <c r="U55" s="204"/>
      <c r="V55" s="204"/>
      <c r="W55" s="204"/>
      <c r="X55" s="204"/>
      <c r="Y55" s="204"/>
      <c r="Z55" s="292"/>
      <c r="AA55" s="292"/>
      <c r="AB55" s="292"/>
      <c r="AC55" s="204"/>
      <c r="AD55" s="204"/>
    </row>
    <row r="56" spans="1:30" s="207" customFormat="1" x14ac:dyDescent="0.2">
      <c r="A56" s="204"/>
      <c r="B56" s="204"/>
      <c r="C56" s="4"/>
      <c r="D56" s="204"/>
      <c r="E56" s="204"/>
      <c r="F56" s="204"/>
      <c r="G56" s="292"/>
      <c r="H56" s="204"/>
      <c r="I56" s="204"/>
      <c r="J56" s="204"/>
      <c r="K56" s="204"/>
      <c r="L56" s="204"/>
      <c r="M56" s="204"/>
      <c r="N56" s="293"/>
      <c r="O56" s="292"/>
      <c r="P56" s="204"/>
      <c r="Q56" s="294"/>
      <c r="R56" s="294"/>
      <c r="S56" s="294"/>
      <c r="T56" s="294"/>
      <c r="U56" s="204"/>
      <c r="V56" s="204"/>
      <c r="W56" s="204"/>
      <c r="X56" s="204"/>
      <c r="Y56" s="204"/>
      <c r="Z56" s="292"/>
      <c r="AA56" s="292"/>
      <c r="AB56" s="292"/>
      <c r="AC56" s="204"/>
      <c r="AD56" s="204"/>
    </row>
    <row r="57" spans="1:30" s="207" customFormat="1" x14ac:dyDescent="0.2">
      <c r="A57" s="204"/>
      <c r="B57" s="204"/>
      <c r="C57" s="4"/>
      <c r="D57" s="204"/>
      <c r="E57" s="204"/>
      <c r="F57" s="204"/>
      <c r="G57" s="292"/>
      <c r="H57" s="204"/>
      <c r="I57" s="204"/>
      <c r="J57" s="204"/>
      <c r="K57" s="204"/>
      <c r="L57" s="204"/>
      <c r="M57" s="204"/>
      <c r="N57" s="293"/>
      <c r="O57" s="292"/>
      <c r="P57" s="204"/>
      <c r="Q57" s="294"/>
      <c r="R57" s="294"/>
      <c r="S57" s="294"/>
      <c r="T57" s="294"/>
      <c r="U57" s="204"/>
      <c r="V57" s="204"/>
      <c r="W57" s="204"/>
      <c r="X57" s="204"/>
      <c r="Y57" s="204"/>
      <c r="Z57" s="292"/>
      <c r="AA57" s="292"/>
      <c r="AB57" s="292"/>
      <c r="AC57" s="204"/>
      <c r="AD57" s="204"/>
    </row>
    <row r="58" spans="1:30" s="207" customFormat="1" x14ac:dyDescent="0.2">
      <c r="A58" s="204"/>
      <c r="B58" s="204"/>
      <c r="C58" s="4"/>
      <c r="D58" s="204"/>
      <c r="E58" s="204"/>
      <c r="F58" s="204"/>
      <c r="G58" s="292"/>
      <c r="H58" s="204"/>
      <c r="I58" s="204"/>
      <c r="J58" s="204"/>
      <c r="K58" s="204"/>
      <c r="L58" s="204"/>
      <c r="M58" s="204"/>
      <c r="N58" s="293"/>
      <c r="O58" s="292"/>
      <c r="P58" s="204"/>
      <c r="Q58" s="294"/>
      <c r="R58" s="294"/>
      <c r="S58" s="294"/>
      <c r="T58" s="294"/>
      <c r="U58" s="204"/>
      <c r="V58" s="204"/>
      <c r="W58" s="204"/>
      <c r="X58" s="204"/>
      <c r="Y58" s="204"/>
      <c r="Z58" s="292"/>
      <c r="AA58" s="292"/>
      <c r="AB58" s="292"/>
      <c r="AC58" s="204"/>
      <c r="AD58" s="204"/>
    </row>
    <row r="59" spans="1:30" s="207" customFormat="1" x14ac:dyDescent="0.2">
      <c r="A59" s="204"/>
      <c r="B59" s="204"/>
      <c r="C59" s="4"/>
      <c r="D59" s="204"/>
      <c r="E59" s="204"/>
      <c r="F59" s="204"/>
      <c r="G59" s="292"/>
      <c r="H59" s="204"/>
      <c r="I59" s="204"/>
      <c r="J59" s="204"/>
      <c r="K59" s="204"/>
      <c r="L59" s="204"/>
      <c r="M59" s="204"/>
      <c r="N59" s="293"/>
      <c r="O59" s="292"/>
      <c r="P59" s="204"/>
      <c r="Q59" s="294"/>
      <c r="R59" s="294"/>
      <c r="S59" s="294"/>
      <c r="T59" s="294"/>
      <c r="U59" s="204"/>
      <c r="V59" s="204"/>
      <c r="W59" s="204"/>
      <c r="X59" s="204"/>
      <c r="Y59" s="204"/>
      <c r="Z59" s="292"/>
      <c r="AA59" s="292"/>
      <c r="AB59" s="292"/>
      <c r="AC59" s="204"/>
      <c r="AD59" s="204"/>
    </row>
    <row r="60" spans="1:30" s="207" customFormat="1" x14ac:dyDescent="0.2">
      <c r="A60" s="204"/>
      <c r="B60" s="204"/>
      <c r="C60" s="4"/>
      <c r="D60" s="204"/>
      <c r="E60" s="204"/>
      <c r="F60" s="204"/>
      <c r="G60" s="292"/>
      <c r="H60" s="204"/>
      <c r="I60" s="204"/>
      <c r="J60" s="204"/>
      <c r="K60" s="204"/>
      <c r="L60" s="204"/>
      <c r="M60" s="204"/>
      <c r="N60" s="293"/>
      <c r="O60" s="292"/>
      <c r="P60" s="204"/>
      <c r="Q60" s="294"/>
      <c r="R60" s="294"/>
      <c r="S60" s="294"/>
      <c r="T60" s="294"/>
      <c r="U60" s="204"/>
      <c r="V60" s="204"/>
      <c r="W60" s="204"/>
      <c r="X60" s="204"/>
      <c r="Y60" s="204"/>
      <c r="Z60" s="292"/>
      <c r="AA60" s="292"/>
      <c r="AB60" s="292"/>
      <c r="AC60" s="204"/>
      <c r="AD60" s="204"/>
    </row>
    <row r="61" spans="1:30" x14ac:dyDescent="0.2">
      <c r="F61" s="1"/>
      <c r="G61" s="1"/>
      <c r="H61" s="1"/>
      <c r="I61" s="1"/>
      <c r="J61" s="1"/>
      <c r="K61" s="1"/>
      <c r="L61" s="1"/>
    </row>
  </sheetData>
  <sheetProtection selectLockedCells="1"/>
  <mergeCells count="31">
    <mergeCell ref="AF22:AG22"/>
    <mergeCell ref="AF23:AG23"/>
    <mergeCell ref="E5:J5"/>
    <mergeCell ref="AF17:AG17"/>
    <mergeCell ref="AF18:AG18"/>
    <mergeCell ref="AF19:AG19"/>
    <mergeCell ref="AF20:AG20"/>
    <mergeCell ref="AF21:AG21"/>
    <mergeCell ref="AF10:AG11"/>
    <mergeCell ref="AF14:AG14"/>
    <mergeCell ref="AF15:AG15"/>
    <mergeCell ref="AF16:AG16"/>
    <mergeCell ref="AF12:AG12"/>
    <mergeCell ref="AF13:AG13"/>
    <mergeCell ref="W9:AC9"/>
    <mergeCell ref="S9:V9"/>
    <mergeCell ref="S8:AD8"/>
    <mergeCell ref="B44:K44"/>
    <mergeCell ref="N10:P10"/>
    <mergeCell ref="Z10:AB10"/>
    <mergeCell ref="B8:E8"/>
    <mergeCell ref="F9:J9"/>
    <mergeCell ref="K9:Q9"/>
    <mergeCell ref="F8:R8"/>
    <mergeCell ref="D6:L6"/>
    <mergeCell ref="B42:O42"/>
    <mergeCell ref="B46:O46"/>
    <mergeCell ref="L44:O44"/>
    <mergeCell ref="B50:H50"/>
    <mergeCell ref="B48:I48"/>
    <mergeCell ref="I50:O50"/>
  </mergeCells>
  <phoneticPr fontId="0" type="noConversion"/>
  <conditionalFormatting sqref="AD23">
    <cfRule type="cellIs" dxfId="11" priority="16" operator="notEqual">
      <formula>0</formula>
    </cfRule>
  </conditionalFormatting>
  <conditionalFormatting sqref="AE23">
    <cfRule type="cellIs" dxfId="10" priority="15" operator="notEqual">
      <formula>0</formula>
    </cfRule>
  </conditionalFormatting>
  <conditionalFormatting sqref="E40">
    <cfRule type="cellIs" dxfId="9" priority="14" operator="notEqual">
      <formula>0</formula>
    </cfRule>
  </conditionalFormatting>
  <conditionalFormatting sqref="AF40">
    <cfRule type="cellIs" dxfId="8" priority="11" operator="notEqual">
      <formula>0</formula>
    </cfRule>
  </conditionalFormatting>
  <conditionalFormatting sqref="AF23">
    <cfRule type="cellIs" dxfId="7" priority="9" operator="notEqual">
      <formula>0</formula>
    </cfRule>
  </conditionalFormatting>
  <conditionalFormatting sqref="E23">
    <cfRule type="cellIs" dxfId="6" priority="8" operator="notEqual">
      <formula>0</formula>
    </cfRule>
  </conditionalFormatting>
  <conditionalFormatting sqref="R23">
    <cfRule type="cellIs" dxfId="5" priority="7" operator="notEqual">
      <formula>0</formula>
    </cfRule>
  </conditionalFormatting>
  <conditionalFormatting sqref="R40">
    <cfRule type="cellIs" dxfId="4" priority="6" operator="notEqual">
      <formula>0</formula>
    </cfRule>
  </conditionalFormatting>
  <conditionalFormatting sqref="AD40">
    <cfRule type="cellIs" dxfId="3" priority="5" operator="notEqual">
      <formula>0</formula>
    </cfRule>
  </conditionalFormatting>
  <conditionalFormatting sqref="I23">
    <cfRule type="cellIs" dxfId="2" priority="3" operator="notEqual">
      <formula>0</formula>
    </cfRule>
  </conditionalFormatting>
  <conditionalFormatting sqref="I40">
    <cfRule type="cellIs" dxfId="1" priority="2" operator="notEqual">
      <formula>0</formula>
    </cfRule>
  </conditionalFormatting>
  <conditionalFormatting sqref="AE40">
    <cfRule type="cellIs" dxfId="0" priority="1" operator="notEqual">
      <formula>0</formula>
    </cfRule>
  </conditionalFormatting>
  <printOptions horizontalCentered="1" verticalCentered="1"/>
  <pageMargins left="0.25" right="0.25" top="1" bottom="1" header="0.5" footer="0.5"/>
  <pageSetup paperSize="5" scale="49" orientation="landscape" r:id="rId1"/>
  <headerFooter alignWithMargins="0"/>
  <legacyDrawing r:id="rId2"/>
  <extLst>
    <ext xmlns:x14="http://schemas.microsoft.com/office/spreadsheetml/2009/9/main" uri="{CCE6A557-97BC-4b89-ADB6-D9C93CAAB3DF}">
      <x14:dataValidations xmlns:xm="http://schemas.microsoft.com/office/excel/2006/main" disablePrompts="1" count="2">
        <x14:dataValidation type="list" allowBlank="1" showInputMessage="1" showErrorMessage="1" xr:uid="{BD4C59E9-96A7-4059-957F-3FC90A6E9B1E}">
          <x14:formula1>
            <xm:f>Lookups!$A$4:$A$19</xm:f>
          </x14:formula1>
          <xm:sqref>T5</xm:sqref>
        </x14:dataValidation>
        <x14:dataValidation type="list" showInputMessage="1" showErrorMessage="1" xr:uid="{6823424B-81B2-4B25-A2BD-F1610FF7136C}">
          <x14:formula1>
            <xm:f>Lookups!$A$4:$A$19</xm:f>
          </x14:formula1>
          <xm:sqref>A9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747C07-D436-44B3-A586-43CD6C320291}">
  <dimension ref="A3:A19"/>
  <sheetViews>
    <sheetView workbookViewId="0">
      <selection activeCell="E13" sqref="E13"/>
    </sheetView>
  </sheetViews>
  <sheetFormatPr defaultRowHeight="12.75" x14ac:dyDescent="0.2"/>
  <cols>
    <col min="1" max="1" width="47.140625" customWidth="1"/>
  </cols>
  <sheetData>
    <row r="3" spans="1:1" x14ac:dyDescent="0.2">
      <c r="A3" s="128" t="s">
        <v>87</v>
      </c>
    </row>
    <row r="4" spans="1:1" ht="15" x14ac:dyDescent="0.2">
      <c r="A4" s="129" t="s">
        <v>71</v>
      </c>
    </row>
    <row r="5" spans="1:1" ht="15" x14ac:dyDescent="0.2">
      <c r="A5" s="129" t="s">
        <v>72</v>
      </c>
    </row>
    <row r="6" spans="1:1" ht="15" x14ac:dyDescent="0.2">
      <c r="A6" s="129" t="s">
        <v>73</v>
      </c>
    </row>
    <row r="7" spans="1:1" ht="15" x14ac:dyDescent="0.2">
      <c r="A7" s="129" t="s">
        <v>74</v>
      </c>
    </row>
    <row r="8" spans="1:1" ht="15" x14ac:dyDescent="0.2">
      <c r="A8" s="129" t="s">
        <v>75</v>
      </c>
    </row>
    <row r="9" spans="1:1" ht="15" x14ac:dyDescent="0.2">
      <c r="A9" s="129" t="s">
        <v>76</v>
      </c>
    </row>
    <row r="10" spans="1:1" ht="15" x14ac:dyDescent="0.2">
      <c r="A10" s="129" t="s">
        <v>77</v>
      </c>
    </row>
    <row r="11" spans="1:1" ht="15" x14ac:dyDescent="0.2">
      <c r="A11" s="129" t="s">
        <v>78</v>
      </c>
    </row>
    <row r="12" spans="1:1" ht="15" x14ac:dyDescent="0.2">
      <c r="A12" s="129" t="s">
        <v>79</v>
      </c>
    </row>
    <row r="13" spans="1:1" ht="15" x14ac:dyDescent="0.2">
      <c r="A13" s="129" t="s">
        <v>80</v>
      </c>
    </row>
    <row r="14" spans="1:1" ht="15" x14ac:dyDescent="0.2">
      <c r="A14" s="129" t="s">
        <v>81</v>
      </c>
    </row>
    <row r="15" spans="1:1" ht="15" x14ac:dyDescent="0.2">
      <c r="A15" s="129" t="s">
        <v>82</v>
      </c>
    </row>
    <row r="16" spans="1:1" ht="15" x14ac:dyDescent="0.2">
      <c r="A16" s="129" t="s">
        <v>83</v>
      </c>
    </row>
    <row r="17" spans="1:1" ht="15" x14ac:dyDescent="0.2">
      <c r="A17" s="129" t="s">
        <v>84</v>
      </c>
    </row>
    <row r="18" spans="1:1" ht="15" x14ac:dyDescent="0.2">
      <c r="A18" s="129" t="s">
        <v>85</v>
      </c>
    </row>
    <row r="19" spans="1:1" ht="15" x14ac:dyDescent="0.2">
      <c r="A19" s="129" t="s">
        <v>86</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39"/>
  <sheetViews>
    <sheetView workbookViewId="0">
      <selection activeCell="O32" sqref="O32"/>
    </sheetView>
  </sheetViews>
  <sheetFormatPr defaultRowHeight="12.75" x14ac:dyDescent="0.2"/>
  <cols>
    <col min="1" max="1" width="28.28515625" customWidth="1"/>
    <col min="2" max="2" width="5.42578125" customWidth="1"/>
    <col min="3" max="3" width="14.28515625" customWidth="1"/>
    <col min="4" max="4" width="5.140625" customWidth="1"/>
    <col min="5" max="5" width="13.85546875" customWidth="1"/>
    <col min="6" max="6" width="4.7109375" customWidth="1"/>
    <col min="7" max="7" width="13.85546875" customWidth="1"/>
    <col min="8" max="8" width="4.7109375" customWidth="1"/>
    <col min="9" max="9" width="11.7109375" customWidth="1"/>
    <col min="10" max="10" width="4.85546875" customWidth="1"/>
    <col min="12" max="12" width="5.140625" customWidth="1"/>
    <col min="13" max="13" width="14.85546875" customWidth="1"/>
  </cols>
  <sheetData>
    <row r="1" spans="1:13" x14ac:dyDescent="0.2">
      <c r="A1" s="6" t="s">
        <v>24</v>
      </c>
      <c r="C1" s="2" t="s">
        <v>3</v>
      </c>
      <c r="D1" s="2"/>
      <c r="E1" s="2" t="s">
        <v>4</v>
      </c>
      <c r="F1" s="2"/>
      <c r="G1" s="2" t="s">
        <v>25</v>
      </c>
      <c r="H1" s="2"/>
      <c r="I1" s="2" t="s">
        <v>26</v>
      </c>
      <c r="J1" s="2"/>
      <c r="K1" s="2" t="s">
        <v>10</v>
      </c>
    </row>
    <row r="3" spans="1:13" x14ac:dyDescent="0.2">
      <c r="A3" s="7" t="s">
        <v>27</v>
      </c>
      <c r="C3" s="8"/>
      <c r="D3" s="8"/>
      <c r="E3" s="8"/>
      <c r="F3" s="8"/>
      <c r="G3" s="8"/>
      <c r="H3" s="8"/>
      <c r="I3" s="8"/>
      <c r="J3" s="8"/>
      <c r="K3" s="8"/>
      <c r="M3" s="9">
        <f>SUM(C3:K3)</f>
        <v>0</v>
      </c>
    </row>
    <row r="4" spans="1:13" x14ac:dyDescent="0.2">
      <c r="C4" s="8"/>
      <c r="D4" s="8"/>
      <c r="E4" s="8"/>
      <c r="F4" s="8"/>
      <c r="G4" s="8"/>
      <c r="H4" s="8"/>
      <c r="I4" s="8"/>
      <c r="J4" s="8"/>
      <c r="K4" s="8"/>
    </row>
    <row r="5" spans="1:13" x14ac:dyDescent="0.2">
      <c r="A5" t="s">
        <v>28</v>
      </c>
      <c r="C5" s="8"/>
      <c r="D5" s="8"/>
      <c r="E5" s="8"/>
      <c r="F5" s="8"/>
      <c r="G5" s="8"/>
      <c r="H5" s="8"/>
      <c r="I5" s="8"/>
      <c r="J5" s="8"/>
      <c r="K5" s="8"/>
    </row>
    <row r="6" spans="1:13" x14ac:dyDescent="0.2">
      <c r="A6" t="s">
        <v>29</v>
      </c>
      <c r="C6" s="10"/>
      <c r="D6" s="8"/>
      <c r="E6" s="8"/>
      <c r="F6" s="8"/>
      <c r="G6" s="8"/>
      <c r="H6" s="8"/>
      <c r="I6" s="8"/>
      <c r="J6" s="8"/>
      <c r="K6" s="8"/>
    </row>
    <row r="7" spans="1:13" x14ac:dyDescent="0.2">
      <c r="C7" s="8"/>
      <c r="D7" s="8"/>
      <c r="E7" s="8"/>
      <c r="F7" s="8"/>
      <c r="G7" s="8"/>
      <c r="H7" s="8"/>
      <c r="I7" s="8"/>
      <c r="J7" s="8"/>
      <c r="K7" s="8"/>
    </row>
    <row r="8" spans="1:13" x14ac:dyDescent="0.2">
      <c r="A8" t="s">
        <v>28</v>
      </c>
      <c r="C8" s="8"/>
      <c r="D8" s="8"/>
      <c r="J8" s="8"/>
      <c r="K8" s="8"/>
    </row>
    <row r="9" spans="1:13" x14ac:dyDescent="0.2">
      <c r="A9" t="s">
        <v>29</v>
      </c>
      <c r="C9" s="8"/>
      <c r="D9" s="8"/>
      <c r="E9" s="10"/>
      <c r="F9" s="8"/>
      <c r="G9" s="8"/>
      <c r="H9" s="8"/>
      <c r="I9" s="8"/>
      <c r="J9" s="8"/>
      <c r="K9" s="8"/>
    </row>
    <row r="10" spans="1:13" x14ac:dyDescent="0.2">
      <c r="C10" s="8"/>
      <c r="D10" s="8"/>
      <c r="E10" s="8"/>
      <c r="F10" s="8"/>
      <c r="G10" s="8"/>
      <c r="H10" s="8"/>
      <c r="I10" s="8"/>
      <c r="J10" s="8"/>
      <c r="K10" s="8"/>
    </row>
    <row r="11" spans="1:13" x14ac:dyDescent="0.2">
      <c r="A11" t="s">
        <v>28</v>
      </c>
      <c r="C11" s="8"/>
      <c r="D11" s="8"/>
      <c r="E11" s="8"/>
      <c r="F11" s="8"/>
      <c r="G11" s="8"/>
      <c r="H11" s="8"/>
      <c r="I11" s="8"/>
      <c r="J11" s="8"/>
      <c r="K11" s="8"/>
    </row>
    <row r="12" spans="1:13" x14ac:dyDescent="0.2">
      <c r="A12" t="s">
        <v>29</v>
      </c>
      <c r="C12" s="8"/>
      <c r="D12" s="8"/>
      <c r="E12" s="8"/>
      <c r="F12" s="8"/>
      <c r="G12" s="10"/>
      <c r="H12" s="8"/>
      <c r="I12" s="8"/>
      <c r="J12" s="8"/>
      <c r="K12" s="8"/>
    </row>
    <row r="13" spans="1:13" x14ac:dyDescent="0.2">
      <c r="C13" s="8" t="s">
        <v>30</v>
      </c>
      <c r="D13" s="8"/>
      <c r="E13" s="8" t="s">
        <v>30</v>
      </c>
      <c r="F13" s="8"/>
      <c r="G13" s="8" t="s">
        <v>31</v>
      </c>
      <c r="H13" s="8"/>
      <c r="I13" s="8" t="s">
        <v>32</v>
      </c>
      <c r="J13" s="8"/>
      <c r="K13" s="8" t="s">
        <v>33</v>
      </c>
    </row>
    <row r="14" spans="1:13" x14ac:dyDescent="0.2">
      <c r="A14" t="s">
        <v>34</v>
      </c>
      <c r="C14" s="8">
        <f>SUM(C3:C12)</f>
        <v>0</v>
      </c>
      <c r="D14" s="8"/>
      <c r="E14" s="8">
        <f>SUM(E3:E12)</f>
        <v>0</v>
      </c>
      <c r="F14" s="8"/>
      <c r="G14" s="8">
        <f>SUM(G3:G12)</f>
        <v>0</v>
      </c>
      <c r="H14" s="8"/>
      <c r="I14" s="8">
        <f>SUM(I3:I12)</f>
        <v>0</v>
      </c>
      <c r="J14" s="8"/>
      <c r="K14" s="8">
        <f>SUM(K3:K12)</f>
        <v>0</v>
      </c>
      <c r="M14" s="9">
        <f>SUM(C14:K14)</f>
        <v>0</v>
      </c>
    </row>
    <row r="15" spans="1:13" x14ac:dyDescent="0.2">
      <c r="C15" s="8"/>
      <c r="D15" s="8"/>
      <c r="E15" s="8"/>
      <c r="F15" s="8"/>
      <c r="G15" s="8"/>
      <c r="H15" s="8"/>
      <c r="I15" s="8"/>
      <c r="J15" s="8"/>
      <c r="K15" s="8"/>
    </row>
    <row r="16" spans="1:13" x14ac:dyDescent="0.2">
      <c r="A16" t="s">
        <v>35</v>
      </c>
      <c r="C16" s="8"/>
      <c r="D16" s="8"/>
      <c r="E16" s="8">
        <f>+I14</f>
        <v>0</v>
      </c>
      <c r="F16" s="8"/>
      <c r="G16" s="8"/>
      <c r="H16" s="8"/>
      <c r="I16" s="8"/>
      <c r="J16" s="8"/>
      <c r="K16" s="8"/>
    </row>
    <row r="17" spans="1:13" x14ac:dyDescent="0.2">
      <c r="C17" s="8" t="s">
        <v>30</v>
      </c>
      <c r="D17" s="8"/>
      <c r="E17" s="8" t="s">
        <v>30</v>
      </c>
      <c r="F17" s="8"/>
      <c r="G17" s="8" t="s">
        <v>31</v>
      </c>
      <c r="H17" s="8"/>
      <c r="I17" s="8" t="s">
        <v>32</v>
      </c>
      <c r="J17" s="8"/>
      <c r="K17" s="8" t="s">
        <v>33</v>
      </c>
    </row>
    <row r="18" spans="1:13" x14ac:dyDescent="0.2">
      <c r="A18" s="7" t="s">
        <v>36</v>
      </c>
      <c r="C18" s="8">
        <f>+C14+C16</f>
        <v>0</v>
      </c>
      <c r="D18" s="8"/>
      <c r="E18" s="8">
        <f>+E14+E16</f>
        <v>0</v>
      </c>
      <c r="F18" s="8"/>
      <c r="G18" s="8">
        <f>+G14+G16</f>
        <v>0</v>
      </c>
      <c r="H18" s="8"/>
      <c r="I18" s="8">
        <f>+I14+I16</f>
        <v>0</v>
      </c>
      <c r="J18" s="8"/>
      <c r="K18" s="8">
        <f>+K14+K16</f>
        <v>0</v>
      </c>
      <c r="M18" s="9"/>
    </row>
    <row r="22" spans="1:13" x14ac:dyDescent="0.2">
      <c r="A22" s="6" t="s">
        <v>0</v>
      </c>
      <c r="C22" s="2" t="s">
        <v>3</v>
      </c>
      <c r="D22" s="2"/>
      <c r="E22" s="2" t="s">
        <v>4</v>
      </c>
      <c r="F22" s="2"/>
      <c r="G22" s="2" t="s">
        <v>25</v>
      </c>
      <c r="H22" s="2"/>
      <c r="I22" s="2" t="s">
        <v>26</v>
      </c>
      <c r="J22" s="2"/>
      <c r="K22" s="2" t="s">
        <v>10</v>
      </c>
    </row>
    <row r="24" spans="1:13" x14ac:dyDescent="0.2">
      <c r="A24" s="7" t="s">
        <v>27</v>
      </c>
      <c r="C24" s="8"/>
      <c r="D24" s="8"/>
      <c r="E24" s="8"/>
      <c r="F24" s="8"/>
      <c r="G24" s="8"/>
      <c r="H24" s="8"/>
      <c r="I24" s="8"/>
      <c r="J24" s="8"/>
      <c r="K24" s="8"/>
      <c r="M24" s="9">
        <f>SUM(C24:K24)</f>
        <v>0</v>
      </c>
    </row>
    <row r="25" spans="1:13" x14ac:dyDescent="0.2">
      <c r="C25" s="8"/>
      <c r="D25" s="8"/>
      <c r="E25" s="8"/>
      <c r="F25" s="8"/>
      <c r="G25" s="8"/>
      <c r="H25" s="8"/>
      <c r="I25" s="8"/>
      <c r="J25" s="8"/>
      <c r="K25" s="8"/>
    </row>
    <row r="26" spans="1:13" x14ac:dyDescent="0.2">
      <c r="A26" t="s">
        <v>28</v>
      </c>
      <c r="C26" s="8"/>
      <c r="D26" s="8"/>
      <c r="E26" s="8"/>
      <c r="F26" s="8"/>
      <c r="G26" s="8"/>
      <c r="H26" s="8"/>
      <c r="I26" s="8"/>
      <c r="J26" s="8"/>
      <c r="K26" s="8"/>
    </row>
    <row r="27" spans="1:13" x14ac:dyDescent="0.2">
      <c r="A27" t="s">
        <v>29</v>
      </c>
      <c r="C27" s="10"/>
      <c r="D27" s="8"/>
      <c r="E27" s="8"/>
      <c r="F27" s="8"/>
      <c r="G27" s="8"/>
      <c r="H27" s="8"/>
      <c r="I27" s="8"/>
      <c r="J27" s="8"/>
      <c r="K27" s="8"/>
    </row>
    <row r="28" spans="1:13" x14ac:dyDescent="0.2">
      <c r="C28" s="8"/>
      <c r="D28" s="8"/>
      <c r="E28" s="8"/>
      <c r="F28" s="8"/>
      <c r="G28" s="8"/>
      <c r="H28" s="8"/>
      <c r="I28" s="8"/>
      <c r="J28" s="8"/>
      <c r="K28" s="8"/>
    </row>
    <row r="29" spans="1:13" x14ac:dyDescent="0.2">
      <c r="A29" t="s">
        <v>28</v>
      </c>
      <c r="C29" s="8"/>
      <c r="D29" s="8"/>
      <c r="J29" s="8"/>
      <c r="K29" s="8"/>
    </row>
    <row r="30" spans="1:13" x14ac:dyDescent="0.2">
      <c r="A30" t="s">
        <v>29</v>
      </c>
      <c r="C30" s="8"/>
      <c r="D30" s="8"/>
      <c r="E30" s="10"/>
      <c r="F30" s="8"/>
      <c r="G30" s="8"/>
      <c r="H30" s="8"/>
      <c r="I30" s="8"/>
      <c r="J30" s="8"/>
      <c r="K30" s="8"/>
    </row>
    <row r="31" spans="1:13" x14ac:dyDescent="0.2">
      <c r="C31" s="8"/>
      <c r="D31" s="8"/>
      <c r="E31" s="8"/>
      <c r="F31" s="8"/>
      <c r="G31" s="8"/>
      <c r="H31" s="8"/>
      <c r="I31" s="8"/>
      <c r="J31" s="8"/>
      <c r="K31" s="8"/>
    </row>
    <row r="32" spans="1:13" x14ac:dyDescent="0.2">
      <c r="A32" t="s">
        <v>28</v>
      </c>
      <c r="C32" s="8"/>
      <c r="D32" s="8"/>
      <c r="E32" s="8"/>
      <c r="F32" s="8"/>
      <c r="G32" s="8"/>
      <c r="H32" s="8"/>
      <c r="I32" s="8"/>
      <c r="J32" s="8"/>
      <c r="K32" s="8"/>
    </row>
    <row r="33" spans="1:13" x14ac:dyDescent="0.2">
      <c r="A33" t="s">
        <v>29</v>
      </c>
      <c r="C33" s="8"/>
      <c r="D33" s="8"/>
      <c r="E33" s="8"/>
      <c r="F33" s="8"/>
      <c r="G33" s="10"/>
      <c r="H33" s="8"/>
      <c r="I33" s="8"/>
      <c r="J33" s="8"/>
      <c r="K33" s="8"/>
    </row>
    <row r="34" spans="1:13" x14ac:dyDescent="0.2">
      <c r="C34" s="8" t="s">
        <v>30</v>
      </c>
      <c r="D34" s="8"/>
      <c r="E34" s="8" t="s">
        <v>30</v>
      </c>
      <c r="F34" s="8"/>
      <c r="G34" s="8" t="s">
        <v>31</v>
      </c>
      <c r="H34" s="8"/>
      <c r="I34" s="8" t="s">
        <v>32</v>
      </c>
      <c r="J34" s="8"/>
      <c r="K34" s="8" t="s">
        <v>33</v>
      </c>
    </row>
    <row r="35" spans="1:13" x14ac:dyDescent="0.2">
      <c r="A35" t="s">
        <v>34</v>
      </c>
      <c r="C35" s="8">
        <f>SUM(C24:C33)</f>
        <v>0</v>
      </c>
      <c r="D35" s="8"/>
      <c r="E35" s="8">
        <f>SUM(E24:E33)</f>
        <v>0</v>
      </c>
      <c r="F35" s="8"/>
      <c r="G35" s="8">
        <f>SUM(G24:G33)</f>
        <v>0</v>
      </c>
      <c r="H35" s="8"/>
      <c r="I35" s="8">
        <f>SUM(I24:I33)</f>
        <v>0</v>
      </c>
      <c r="J35" s="8"/>
      <c r="K35" s="8">
        <f>SUM(K24:K33)</f>
        <v>0</v>
      </c>
      <c r="M35" s="9">
        <f>SUM(C35:K35)</f>
        <v>0</v>
      </c>
    </row>
    <row r="36" spans="1:13" x14ac:dyDescent="0.2">
      <c r="C36" s="8"/>
      <c r="D36" s="8"/>
      <c r="E36" s="8"/>
      <c r="F36" s="8"/>
      <c r="G36" s="8"/>
      <c r="H36" s="8"/>
      <c r="I36" s="8"/>
      <c r="J36" s="8"/>
      <c r="K36" s="8"/>
    </row>
    <row r="37" spans="1:13" x14ac:dyDescent="0.2">
      <c r="A37" t="s">
        <v>35</v>
      </c>
      <c r="C37" s="8"/>
      <c r="D37" s="8"/>
      <c r="E37" s="8">
        <f>+I35</f>
        <v>0</v>
      </c>
      <c r="F37" s="8"/>
      <c r="G37" s="8"/>
      <c r="H37" s="8"/>
      <c r="I37" s="8"/>
      <c r="J37" s="8"/>
      <c r="K37" s="8"/>
    </row>
    <row r="38" spans="1:13" x14ac:dyDescent="0.2">
      <c r="C38" s="8" t="s">
        <v>30</v>
      </c>
      <c r="D38" s="8"/>
      <c r="E38" s="8" t="s">
        <v>30</v>
      </c>
      <c r="F38" s="8"/>
      <c r="G38" s="8" t="s">
        <v>31</v>
      </c>
      <c r="H38" s="8"/>
      <c r="I38" s="8" t="s">
        <v>32</v>
      </c>
      <c r="J38" s="8"/>
      <c r="K38" s="8" t="s">
        <v>33</v>
      </c>
    </row>
    <row r="39" spans="1:13" x14ac:dyDescent="0.2">
      <c r="A39" s="7" t="s">
        <v>36</v>
      </c>
      <c r="C39" s="8">
        <f>+C35+C37</f>
        <v>0</v>
      </c>
      <c r="D39" s="8"/>
      <c r="E39" s="8">
        <f>+E35+E37</f>
        <v>0</v>
      </c>
      <c r="F39" s="8"/>
      <c r="G39" s="8">
        <f>+G35+G37</f>
        <v>0</v>
      </c>
      <c r="H39" s="8"/>
      <c r="I39" s="8">
        <f>+I35+I37</f>
        <v>0</v>
      </c>
      <c r="J39" s="8"/>
      <c r="K39" s="8">
        <f>+K35+K37</f>
        <v>0</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D17"/>
  <sheetViews>
    <sheetView tabSelected="1" zoomScale="120" zoomScaleNormal="120" workbookViewId="0">
      <selection activeCell="B6" sqref="B6"/>
    </sheetView>
  </sheetViews>
  <sheetFormatPr defaultRowHeight="12.75" x14ac:dyDescent="0.2"/>
  <cols>
    <col min="1" max="1" width="11.28515625" customWidth="1"/>
    <col min="2" max="2" width="144.85546875" customWidth="1"/>
    <col min="3" max="3" width="12.42578125" bestFit="1" customWidth="1"/>
  </cols>
  <sheetData>
    <row r="1" spans="1:3" ht="15.75" x14ac:dyDescent="0.25">
      <c r="A1" s="38" t="s">
        <v>37</v>
      </c>
    </row>
    <row r="3" spans="1:3" ht="38.25" x14ac:dyDescent="0.2">
      <c r="A3" s="40" t="s">
        <v>50</v>
      </c>
      <c r="B3" s="37" t="s">
        <v>49</v>
      </c>
    </row>
    <row r="5" spans="1:3" x14ac:dyDescent="0.2">
      <c r="A5" s="40" t="s">
        <v>54</v>
      </c>
      <c r="B5" s="39" t="s">
        <v>55</v>
      </c>
    </row>
    <row r="6" spans="1:3" ht="102" x14ac:dyDescent="0.2">
      <c r="B6" s="41" t="s">
        <v>51</v>
      </c>
    </row>
    <row r="7" spans="1:3" ht="18.75" customHeight="1" x14ac:dyDescent="0.2">
      <c r="B7" s="41" t="s">
        <v>52</v>
      </c>
    </row>
    <row r="8" spans="1:3" ht="42.75" customHeight="1" x14ac:dyDescent="0.2">
      <c r="B8" s="41" t="s">
        <v>53</v>
      </c>
    </row>
    <row r="10" spans="1:3" x14ac:dyDescent="0.2">
      <c r="A10" s="40" t="s">
        <v>56</v>
      </c>
      <c r="B10" t="s">
        <v>57</v>
      </c>
    </row>
    <row r="11" spans="1:3" ht="60.75" customHeight="1" x14ac:dyDescent="0.2">
      <c r="A11" s="40"/>
      <c r="B11" s="41" t="s">
        <v>58</v>
      </c>
    </row>
    <row r="12" spans="1:3" x14ac:dyDescent="0.2">
      <c r="A12" s="40"/>
    </row>
    <row r="13" spans="1:3" x14ac:dyDescent="0.2">
      <c r="A13" s="40"/>
    </row>
    <row r="14" spans="1:3" x14ac:dyDescent="0.2">
      <c r="B14" s="44" t="str">
        <f>"Utility estimated uncollectibles related to the "&amp;TEXT('EEC Rate Development'!B5,"000")&amp;" Energy Efficiency Charge"</f>
        <v>Utility estimated uncollectibles related to the 2022 Energy Efficiency Charge</v>
      </c>
    </row>
    <row r="15" spans="1:3" x14ac:dyDescent="0.2">
      <c r="B15" s="43" t="s">
        <v>59</v>
      </c>
      <c r="C15" s="42">
        <v>9468.1</v>
      </c>
    </row>
    <row r="16" spans="1:3" x14ac:dyDescent="0.2">
      <c r="B16" s="43" t="s">
        <v>60</v>
      </c>
      <c r="C16" s="42">
        <v>9468.09</v>
      </c>
    </row>
    <row r="17" spans="3:4" x14ac:dyDescent="0.2">
      <c r="C17" s="11">
        <f>C15+C16</f>
        <v>18936.190000000002</v>
      </c>
      <c r="D17" s="5" t="s">
        <v>38</v>
      </c>
    </row>
  </sheetData>
  <pageMargins left="0.7" right="0.7" top="0.75" bottom="0.75" header="0.3" footer="0.3"/>
  <pageSetup orientation="portrait" verticalDpi="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98C3EC0DAFF3434B8B567FE34E9E7A37" ma:contentTypeVersion="13" ma:contentTypeDescription="Create a new document." ma:contentTypeScope="" ma:versionID="e2bc881fb3fbe0b3384eb97e83d21879">
  <xsd:schema xmlns:xsd="http://www.w3.org/2001/XMLSchema" xmlns:xs="http://www.w3.org/2001/XMLSchema" xmlns:p="http://schemas.microsoft.com/office/2006/metadata/properties" xmlns:ns3="310a40b4-f97a-4cc9-8aa9-9a505b47d23d" xmlns:ns4="027dd270-bece-4e06-95bb-d7c817c48342" targetNamespace="http://schemas.microsoft.com/office/2006/metadata/properties" ma:root="true" ma:fieldsID="b4d27cd3df53f30edb268097e5695f8c" ns3:_="" ns4:_="">
    <xsd:import namespace="310a40b4-f97a-4cc9-8aa9-9a505b47d23d"/>
    <xsd:import namespace="027dd270-bece-4e06-95bb-d7c817c48342"/>
    <xsd:element name="properties">
      <xsd:complexType>
        <xsd:sequence>
          <xsd:element name="documentManagement">
            <xsd:complexType>
              <xsd:all>
                <xsd:element ref="ns3:MediaServiceMetadata" minOccurs="0"/>
                <xsd:element ref="ns3:MediaServiceFastMetadata" minOccurs="0"/>
                <xsd:element ref="ns3:MediaServiceDateTaken" minOccurs="0"/>
                <xsd:element ref="ns3:MediaServiceAutoTags" minOccurs="0"/>
                <xsd:element ref="ns3:MediaServiceOCR" minOccurs="0"/>
                <xsd:element ref="ns3:MediaServiceLocation" minOccurs="0"/>
                <xsd:element ref="ns3:MediaServiceGenerationTime" minOccurs="0"/>
                <xsd:element ref="ns3:MediaServiceEventHashCode" minOccurs="0"/>
                <xsd:element ref="ns4:SharedWithUsers" minOccurs="0"/>
                <xsd:element ref="ns4:SharedWithDetails" minOccurs="0"/>
                <xsd:element ref="ns4:SharingHintHash"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10a40b4-f97a-4cc9-8aa9-9a505b47d23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Location" ma:index="13" nillable="true" ma:displayName="Location" ma:internalName="MediaServiceLocatio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027dd270-bece-4e06-95bb-d7c817c48342"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element name="SharingHintHash" ma:index="18"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8BC4DDC-67FE-4D93-A585-7510A60971E9}">
  <ds:schemaRefs>
    <ds:schemaRef ds:uri="http://schemas.microsoft.com/office/2006/documentManagement/types"/>
    <ds:schemaRef ds:uri="310a40b4-f97a-4cc9-8aa9-9a505b47d23d"/>
    <ds:schemaRef ds:uri="http://purl.org/dc/dcmitype/"/>
    <ds:schemaRef ds:uri="http://purl.org/dc/elements/1.1/"/>
    <ds:schemaRef ds:uri="http://purl.org/dc/terms/"/>
    <ds:schemaRef ds:uri="http://schemas.microsoft.com/office/2006/metadata/properties"/>
    <ds:schemaRef ds:uri="http://www.w3.org/XML/1998/namespace"/>
    <ds:schemaRef ds:uri="http://schemas.microsoft.com/office/infopath/2007/PartnerControls"/>
    <ds:schemaRef ds:uri="http://schemas.openxmlformats.org/package/2006/metadata/core-properties"/>
    <ds:schemaRef ds:uri="027dd270-bece-4e06-95bb-d7c817c48342"/>
  </ds:schemaRefs>
</ds:datastoreItem>
</file>

<file path=customXml/itemProps2.xml><?xml version="1.0" encoding="utf-8"?>
<ds:datastoreItem xmlns:ds="http://schemas.openxmlformats.org/officeDocument/2006/customXml" ds:itemID="{897BEA74-7A70-4922-BE57-148ABA36C67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10a40b4-f97a-4cc9-8aa9-9a505b47d23d"/>
    <ds:schemaRef ds:uri="027dd270-bece-4e06-95bb-d7c817c4834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A3A963B-B44A-4A8A-B2E4-AA8BBDF723B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EEC Rate Development</vt:lpstr>
      <vt:lpstr>Lookups</vt:lpstr>
      <vt:lpstr>Lighting Reconciliation</vt:lpstr>
      <vt:lpstr>Uncollectibles</vt:lpstr>
    </vt:vector>
  </TitlesOfParts>
  <Company>State of Vermont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PSD</dc:creator>
  <cp:lastModifiedBy>Clay Bailey</cp:lastModifiedBy>
  <cp:lastPrinted>2013-09-14T13:46:41Z</cp:lastPrinted>
  <dcterms:created xsi:type="dcterms:W3CDTF">2003-10-13T18:25:46Z</dcterms:created>
  <dcterms:modified xsi:type="dcterms:W3CDTF">2022-07-26T12:20:41Z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0x01010098C3EC0DAFF3434B8B567FE34E9E7A37</vt:lpwstr>
  </property>
</Properties>
</file>